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2785" windowHeight="14655"/>
  </bookViews>
  <sheets>
    <sheet name="NaNO3" sheetId="1" r:id="rId1"/>
    <sheet name="N2" sheetId="2" r:id="rId2"/>
    <sheet name="Comparison" sheetId="3" state="hidden" r:id="rId3"/>
    <sheet name="Anova" sheetId="4" state="hidden" r:id="rId4"/>
    <sheet name="Anova 2" sheetId="6" state="hidden" r:id="rId5"/>
    <sheet name="Statistical analysis" sheetId="7" state="hidden" r:id="rId6"/>
    <sheet name="Treemap" sheetId="8" r:id="rId7"/>
    <sheet name="Comparison (2)" sheetId="5" state="hidden" r:id="rId8"/>
  </sheets>
  <definedNames>
    <definedName name="_xlnm._FilterDatabase" localSheetId="3" hidden="1">Anova!$A$1:$E$698</definedName>
    <definedName name="_xlnm._FilterDatabase" localSheetId="4" hidden="1">'Anova 2'!$A$1:$E$1</definedName>
    <definedName name="_xlchart.v1.0" hidden="1">'Comparison (2)'!$U$4:$V$25</definedName>
    <definedName name="_xlchart.v1.1" hidden="1">'Comparison (2)'!$W$4:$W$25</definedName>
    <definedName name="_xlchart.v1.2" hidden="1">'Comparison (2)'!$AA$4:$AB$25</definedName>
    <definedName name="_xlchart.v1.3" hidden="1">'Comparison (2)'!$AC$4:$AC$25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5" i="8" l="1"/>
  <c r="E55" i="8"/>
  <c r="M51" i="8" l="1"/>
  <c r="L51" i="8"/>
  <c r="F51" i="8"/>
  <c r="E51" i="8"/>
  <c r="M50" i="8"/>
  <c r="L50" i="8"/>
  <c r="F50" i="8"/>
  <c r="E50" i="8"/>
  <c r="M49" i="8"/>
  <c r="L49" i="8"/>
  <c r="F49" i="8"/>
  <c r="E49" i="8"/>
  <c r="M48" i="8"/>
  <c r="L48" i="8"/>
  <c r="F48" i="8"/>
  <c r="E48" i="8"/>
  <c r="M47" i="8"/>
  <c r="L47" i="8"/>
  <c r="F47" i="8"/>
  <c r="E47" i="8"/>
  <c r="M46" i="8"/>
  <c r="L46" i="8"/>
  <c r="F46" i="8"/>
  <c r="E46" i="8"/>
  <c r="M45" i="8"/>
  <c r="L45" i="8"/>
  <c r="F45" i="8"/>
  <c r="E45" i="8"/>
  <c r="M44" i="8"/>
  <c r="L44" i="8"/>
  <c r="F44" i="8"/>
  <c r="E44" i="8"/>
  <c r="M43" i="8"/>
  <c r="L43" i="8"/>
  <c r="F43" i="8"/>
  <c r="E43" i="8"/>
  <c r="M42" i="8"/>
  <c r="L42" i="8"/>
  <c r="F42" i="8"/>
  <c r="E42" i="8"/>
  <c r="M41" i="8"/>
  <c r="L41" i="8"/>
  <c r="F41" i="8"/>
  <c r="E41" i="8"/>
  <c r="M40" i="8"/>
  <c r="L40" i="8"/>
  <c r="F40" i="8"/>
  <c r="E40" i="8"/>
  <c r="M39" i="8"/>
  <c r="L39" i="8"/>
  <c r="F39" i="8"/>
  <c r="E39" i="8"/>
  <c r="M38" i="8"/>
  <c r="L38" i="8"/>
  <c r="F38" i="8"/>
  <c r="E38" i="8"/>
  <c r="M37" i="8"/>
  <c r="L37" i="8"/>
  <c r="F37" i="8"/>
  <c r="E37" i="8"/>
  <c r="M36" i="8"/>
  <c r="L36" i="8"/>
  <c r="F36" i="8"/>
  <c r="E36" i="8"/>
  <c r="M35" i="8"/>
  <c r="L35" i="8"/>
  <c r="F35" i="8"/>
  <c r="E35" i="8"/>
  <c r="M34" i="8"/>
  <c r="L34" i="8"/>
  <c r="F34" i="8"/>
  <c r="E34" i="8"/>
  <c r="M33" i="8"/>
  <c r="L33" i="8"/>
  <c r="F33" i="8"/>
  <c r="E33" i="8"/>
  <c r="M32" i="8"/>
  <c r="L32" i="8"/>
  <c r="F32" i="8"/>
  <c r="E32" i="8"/>
  <c r="M31" i="8"/>
  <c r="L31" i="8"/>
  <c r="F31" i="8"/>
  <c r="E31" i="8"/>
  <c r="K21" i="8"/>
  <c r="J21" i="8"/>
  <c r="I21" i="8"/>
  <c r="D21" i="8"/>
  <c r="C21" i="8"/>
  <c r="B21" i="8"/>
  <c r="D14" i="8"/>
  <c r="C14" i="8"/>
  <c r="B14" i="8"/>
  <c r="BL5" i="1"/>
  <c r="BR5" i="1" s="1"/>
  <c r="BR56" i="1"/>
  <c r="BL57" i="1" s="1"/>
  <c r="BR57" i="1" s="1"/>
  <c r="BR51" i="1"/>
  <c r="BL54" i="1" s="1"/>
  <c r="BR54" i="1" s="1"/>
  <c r="BR50" i="1"/>
  <c r="BR49" i="1"/>
  <c r="BR44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43" i="1" l="1"/>
  <c r="BK44" i="1" s="1"/>
  <c r="BL53" i="1"/>
  <c r="BR53" i="1" s="1"/>
  <c r="BL40" i="1"/>
  <c r="BR40" i="1" s="1"/>
  <c r="BL35" i="1"/>
  <c r="BR35" i="1" s="1"/>
  <c r="BL30" i="1"/>
  <c r="BR30" i="1" s="1"/>
  <c r="BK13" i="1"/>
  <c r="BK6" i="1"/>
  <c r="BK10" i="1"/>
  <c r="BK7" i="1"/>
  <c r="BK11" i="1"/>
  <c r="BK14" i="1"/>
  <c r="BK9" i="1"/>
  <c r="BK15" i="1"/>
  <c r="BL60" i="1"/>
  <c r="BR60" i="1" s="1"/>
  <c r="BL34" i="1"/>
  <c r="BR34" i="1" s="1"/>
  <c r="BL38" i="1"/>
  <c r="BR38" i="1" s="1"/>
  <c r="BL42" i="1"/>
  <c r="BR42" i="1" s="1"/>
  <c r="BL52" i="1"/>
  <c r="BR52" i="1" s="1"/>
  <c r="BL59" i="1"/>
  <c r="BR59" i="1" s="1"/>
  <c r="BL27" i="1"/>
  <c r="BR27" i="1" s="1"/>
  <c r="BL31" i="1"/>
  <c r="BR31" i="1" s="1"/>
  <c r="BL39" i="1"/>
  <c r="BR39" i="1" s="1"/>
  <c r="BK50" i="1"/>
  <c r="BK8" i="1"/>
  <c r="BK16" i="1"/>
  <c r="BL26" i="1"/>
  <c r="BR26" i="1" s="1"/>
  <c r="BL25" i="1"/>
  <c r="BR25" i="1" s="1"/>
  <c r="BL29" i="1"/>
  <c r="BR29" i="1" s="1"/>
  <c r="BL33" i="1"/>
  <c r="BR33" i="1" s="1"/>
  <c r="BL37" i="1"/>
  <c r="BR37" i="1" s="1"/>
  <c r="BL41" i="1"/>
  <c r="BR41" i="1" s="1"/>
  <c r="BL55" i="1"/>
  <c r="BR55" i="1" s="1"/>
  <c r="BL58" i="1"/>
  <c r="BR58" i="1" s="1"/>
  <c r="BL23" i="1"/>
  <c r="BR23" i="1" s="1"/>
  <c r="BK12" i="1"/>
  <c r="BL24" i="1"/>
  <c r="BR24" i="1" s="1"/>
  <c r="BL28" i="1"/>
  <c r="BR28" i="1" s="1"/>
  <c r="BL32" i="1"/>
  <c r="BR32" i="1" s="1"/>
  <c r="BL36" i="1"/>
  <c r="BR36" i="1" s="1"/>
  <c r="BK49" i="1" l="1"/>
  <c r="BR62" i="1"/>
  <c r="BS22" i="1" s="1"/>
  <c r="BS30" i="1"/>
  <c r="BS29" i="1"/>
  <c r="BS36" i="1"/>
  <c r="BS14" i="1"/>
  <c r="BS28" i="1"/>
  <c r="BS59" i="1"/>
  <c r="BS16" i="1"/>
  <c r="BS24" i="1"/>
  <c r="BS49" i="1"/>
  <c r="BS21" i="1"/>
  <c r="BS10" i="1" l="1"/>
  <c r="BS23" i="1"/>
  <c r="BS43" i="1"/>
  <c r="BS39" i="1"/>
  <c r="BS51" i="1"/>
  <c r="BS19" i="1"/>
  <c r="BS20" i="1"/>
  <c r="BS54" i="1"/>
  <c r="BS7" i="1"/>
  <c r="BS58" i="1"/>
  <c r="BS42" i="1"/>
  <c r="BS40" i="1"/>
  <c r="BS60" i="1"/>
  <c r="BS13" i="1"/>
  <c r="BS11" i="1"/>
  <c r="BS52" i="1"/>
  <c r="BS37" i="1"/>
  <c r="BS53" i="1"/>
  <c r="BS57" i="1"/>
  <c r="BS41" i="1"/>
  <c r="BS8" i="1"/>
  <c r="BS56" i="1"/>
  <c r="BS12" i="1"/>
  <c r="BS6" i="1"/>
  <c r="BS32" i="1"/>
  <c r="BS31" i="1"/>
  <c r="BS15" i="1"/>
  <c r="BS44" i="1"/>
  <c r="BS55" i="1"/>
  <c r="BS18" i="1"/>
  <c r="BS38" i="1"/>
  <c r="BS5" i="1"/>
  <c r="BS50" i="1"/>
  <c r="BS9" i="1"/>
  <c r="BS25" i="1"/>
  <c r="BS17" i="1"/>
  <c r="BS33" i="1"/>
  <c r="BS35" i="1"/>
  <c r="BS27" i="1"/>
  <c r="BS26" i="1"/>
  <c r="BS34" i="1"/>
  <c r="AD22" i="5" l="1"/>
  <c r="AD21" i="5"/>
  <c r="AD17" i="5"/>
  <c r="AD16" i="5"/>
  <c r="AD12" i="5"/>
  <c r="AD10" i="5"/>
  <c r="AD6" i="5"/>
  <c r="AD5" i="5"/>
  <c r="AC26" i="5"/>
  <c r="AD23" i="5" s="1"/>
  <c r="X5" i="5"/>
  <c r="X8" i="5"/>
  <c r="X13" i="5"/>
  <c r="X16" i="5"/>
  <c r="X21" i="5"/>
  <c r="X24" i="5"/>
  <c r="Y24" i="5" s="1"/>
  <c r="W26" i="5"/>
  <c r="X6" i="5" s="1"/>
  <c r="X20" i="5" l="1"/>
  <c r="X12" i="5"/>
  <c r="AD8" i="5"/>
  <c r="AD13" i="5"/>
  <c r="AD18" i="5"/>
  <c r="AD24" i="5"/>
  <c r="AE24" i="5" s="1"/>
  <c r="X25" i="5"/>
  <c r="Y25" i="5" s="1"/>
  <c r="X17" i="5"/>
  <c r="Y16" i="5" s="1"/>
  <c r="X9" i="5"/>
  <c r="AD4" i="5"/>
  <c r="AD9" i="5"/>
  <c r="AD14" i="5"/>
  <c r="AD20" i="5"/>
  <c r="AD25" i="5"/>
  <c r="AE25" i="5" s="1"/>
  <c r="AE16" i="5"/>
  <c r="AE21" i="5"/>
  <c r="X23" i="5"/>
  <c r="X19" i="5"/>
  <c r="X15" i="5"/>
  <c r="Y15" i="5" s="1"/>
  <c r="X11" i="5"/>
  <c r="X7" i="5"/>
  <c r="X4" i="5"/>
  <c r="X22" i="5"/>
  <c r="X18" i="5"/>
  <c r="X14" i="5"/>
  <c r="X10" i="5"/>
  <c r="AD7" i="5"/>
  <c r="AE4" i="5" s="1"/>
  <c r="AD11" i="5"/>
  <c r="AD15" i="5"/>
  <c r="AE15" i="5" s="1"/>
  <c r="AD19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3" i="5"/>
  <c r="S24" i="5"/>
  <c r="S25" i="5"/>
  <c r="S26" i="5"/>
  <c r="S27" i="5"/>
  <c r="S28" i="5"/>
  <c r="S4" i="5"/>
  <c r="Y21" i="5" l="1"/>
  <c r="Y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3" i="5"/>
  <c r="G24" i="5"/>
  <c r="G25" i="5"/>
  <c r="G26" i="5"/>
  <c r="G27" i="5"/>
  <c r="G28" i="5"/>
  <c r="G4" i="5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80" i="6"/>
  <c r="E83" i="6"/>
  <c r="E84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2" i="6"/>
  <c r="J22" i="5"/>
  <c r="K22" i="5"/>
  <c r="L22" i="5"/>
  <c r="M22" i="5"/>
  <c r="N22" i="5"/>
  <c r="O22" i="5"/>
  <c r="P22" i="5"/>
  <c r="Q22" i="5"/>
  <c r="R22" i="5"/>
  <c r="I22" i="5"/>
  <c r="C22" i="5"/>
  <c r="D22" i="5"/>
  <c r="E22" i="5"/>
  <c r="F22" i="5"/>
  <c r="B2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2" i="4"/>
  <c r="AH7" i="1"/>
  <c r="BF7" i="1"/>
  <c r="AT9" i="1"/>
  <c r="AT10" i="1"/>
  <c r="AT7" i="1"/>
  <c r="BF9" i="1"/>
  <c r="G22" i="5" l="1"/>
  <c r="S22" i="5"/>
  <c r="BF10" i="1"/>
  <c r="BF56" i="1" l="1"/>
  <c r="AZ60" i="1" s="1"/>
  <c r="BF60" i="1" s="1"/>
  <c r="BF51" i="1"/>
  <c r="AZ52" i="1" s="1"/>
  <c r="BF52" i="1" s="1"/>
  <c r="BF50" i="1"/>
  <c r="BF49" i="1"/>
  <c r="BF44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8" i="1"/>
  <c r="BF6" i="1"/>
  <c r="BF5" i="1"/>
  <c r="AT6" i="1"/>
  <c r="AH6" i="1"/>
  <c r="AH9" i="1"/>
  <c r="AH10" i="1"/>
  <c r="AT56" i="1"/>
  <c r="AN59" i="1" s="1"/>
  <c r="AT59" i="1" s="1"/>
  <c r="AT51" i="1"/>
  <c r="AN55" i="1" s="1"/>
  <c r="AT55" i="1" s="1"/>
  <c r="AT50" i="1"/>
  <c r="AT49" i="1"/>
  <c r="AT44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8" i="1"/>
  <c r="AT5" i="1"/>
  <c r="AM7" i="1" s="1"/>
  <c r="AH56" i="1"/>
  <c r="AB58" i="1" s="1"/>
  <c r="AH58" i="1" s="1"/>
  <c r="AH51" i="1"/>
  <c r="AB55" i="1" s="1"/>
  <c r="AH55" i="1" s="1"/>
  <c r="AH50" i="1"/>
  <c r="AH49" i="1"/>
  <c r="AH44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8" i="1"/>
  <c r="AH5" i="1"/>
  <c r="DN56" i="2"/>
  <c r="DH58" i="2" s="1"/>
  <c r="DN58" i="2" s="1"/>
  <c r="DN51" i="2"/>
  <c r="DN50" i="2"/>
  <c r="DN49" i="2"/>
  <c r="DN44" i="2"/>
  <c r="DN22" i="2"/>
  <c r="DN21" i="2"/>
  <c r="DN20" i="2"/>
  <c r="DN19" i="2"/>
  <c r="DN18" i="2"/>
  <c r="DN17" i="2"/>
  <c r="DN16" i="2"/>
  <c r="DN15" i="2"/>
  <c r="DN14" i="2"/>
  <c r="DN13" i="2"/>
  <c r="DN12" i="2"/>
  <c r="DN11" i="2"/>
  <c r="DN8" i="2"/>
  <c r="DN5" i="2"/>
  <c r="DG9" i="2" s="1"/>
  <c r="DB56" i="2"/>
  <c r="CV58" i="2" s="1"/>
  <c r="DB58" i="2" s="1"/>
  <c r="DB51" i="2"/>
  <c r="CV55" i="2" s="1"/>
  <c r="DB55" i="2" s="1"/>
  <c r="DB50" i="2"/>
  <c r="DB49" i="2"/>
  <c r="DB44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8" i="2"/>
  <c r="DB5" i="2"/>
  <c r="CP56" i="2"/>
  <c r="CJ58" i="2" s="1"/>
  <c r="CP58" i="2" s="1"/>
  <c r="CP51" i="2"/>
  <c r="CJ55" i="2" s="1"/>
  <c r="CP55" i="2" s="1"/>
  <c r="CP50" i="2"/>
  <c r="CP49" i="2"/>
  <c r="CP44" i="2"/>
  <c r="CP22" i="2"/>
  <c r="CP21" i="2"/>
  <c r="CP20" i="2"/>
  <c r="CP19" i="2"/>
  <c r="CP18" i="2"/>
  <c r="CP17" i="2"/>
  <c r="CP16" i="2"/>
  <c r="CP15" i="2"/>
  <c r="CP14" i="2"/>
  <c r="CP13" i="2"/>
  <c r="CP12" i="2"/>
  <c r="CP11" i="2"/>
  <c r="CP8" i="2"/>
  <c r="CP5" i="2"/>
  <c r="CI10" i="2" s="1"/>
  <c r="CD56" i="2"/>
  <c r="BX59" i="2" s="1"/>
  <c r="CD59" i="2" s="1"/>
  <c r="CD51" i="2"/>
  <c r="BX55" i="2" s="1"/>
  <c r="CD55" i="2" s="1"/>
  <c r="CD50" i="2"/>
  <c r="CD49" i="2"/>
  <c r="CD44" i="2"/>
  <c r="CD22" i="2"/>
  <c r="CD21" i="2"/>
  <c r="CD20" i="2"/>
  <c r="CD19" i="2"/>
  <c r="CD18" i="2"/>
  <c r="CD17" i="2"/>
  <c r="CD16" i="2"/>
  <c r="CD15" i="2"/>
  <c r="CD14" i="2"/>
  <c r="CD13" i="2"/>
  <c r="CD12" i="2"/>
  <c r="CD11" i="2"/>
  <c r="CD8" i="2"/>
  <c r="CD5" i="2"/>
  <c r="BW9" i="2" s="1"/>
  <c r="CF21" i="2" l="1"/>
  <c r="CR20" i="2"/>
  <c r="AN53" i="1"/>
  <c r="AT53" i="1" s="1"/>
  <c r="CR19" i="2"/>
  <c r="CR21" i="2"/>
  <c r="DG10" i="2"/>
  <c r="AY15" i="1"/>
  <c r="DH55" i="2"/>
  <c r="DN55" i="2" s="1"/>
  <c r="DH53" i="2"/>
  <c r="DN53" i="2" s="1"/>
  <c r="CF22" i="2"/>
  <c r="CF19" i="2"/>
  <c r="CF20" i="2"/>
  <c r="AY11" i="1"/>
  <c r="AY16" i="1"/>
  <c r="CR22" i="2"/>
  <c r="CV53" i="2"/>
  <c r="DB53" i="2" s="1"/>
  <c r="DH40" i="2"/>
  <c r="DN40" i="2" s="1"/>
  <c r="CV40" i="2"/>
  <c r="DB40" i="2" s="1"/>
  <c r="CJ37" i="2"/>
  <c r="CP37" i="2" s="1"/>
  <c r="CR37" i="2" s="1"/>
  <c r="BX41" i="2"/>
  <c r="CD41" i="2" s="1"/>
  <c r="CF41" i="2" s="1"/>
  <c r="AZ42" i="1"/>
  <c r="BF42" i="1" s="1"/>
  <c r="AN40" i="1"/>
  <c r="AT40" i="1" s="1"/>
  <c r="AB40" i="1"/>
  <c r="AH40" i="1" s="1"/>
  <c r="AZ57" i="1"/>
  <c r="BF57" i="1" s="1"/>
  <c r="AZ58" i="1"/>
  <c r="BF58" i="1" s="1"/>
  <c r="AZ53" i="1"/>
  <c r="BF53" i="1" s="1"/>
  <c r="AZ55" i="1"/>
  <c r="BF55" i="1" s="1"/>
  <c r="AZ40" i="1"/>
  <c r="BF40" i="1" s="1"/>
  <c r="AY14" i="1"/>
  <c r="AY6" i="1"/>
  <c r="AY10" i="1"/>
  <c r="AY8" i="1"/>
  <c r="AY12" i="1"/>
  <c r="AY13" i="1"/>
  <c r="AZ29" i="1"/>
  <c r="BF29" i="1" s="1"/>
  <c r="BF43" i="1"/>
  <c r="BF62" i="1" s="1"/>
  <c r="AZ30" i="1"/>
  <c r="BF30" i="1" s="1"/>
  <c r="AZ38" i="1"/>
  <c r="BF38" i="1" s="1"/>
  <c r="AZ59" i="1"/>
  <c r="BF59" i="1" s="1"/>
  <c r="AZ27" i="1"/>
  <c r="BF27" i="1" s="1"/>
  <c r="AZ35" i="1"/>
  <c r="BF35" i="1" s="1"/>
  <c r="AY9" i="1"/>
  <c r="AZ25" i="1"/>
  <c r="BF25" i="1" s="1"/>
  <c r="AZ33" i="1"/>
  <c r="BF33" i="1" s="1"/>
  <c r="AZ41" i="1"/>
  <c r="BF41" i="1" s="1"/>
  <c r="AZ28" i="1"/>
  <c r="BF28" i="1" s="1"/>
  <c r="AZ36" i="1"/>
  <c r="BF36" i="1" s="1"/>
  <c r="AZ54" i="1"/>
  <c r="BF54" i="1" s="1"/>
  <c r="AZ23" i="1"/>
  <c r="BF23" i="1" s="1"/>
  <c r="AZ31" i="1"/>
  <c r="BF31" i="1" s="1"/>
  <c r="AZ39" i="1"/>
  <c r="BF39" i="1" s="1"/>
  <c r="AY7" i="1"/>
  <c r="AZ26" i="1"/>
  <c r="BF26" i="1" s="1"/>
  <c r="AZ34" i="1"/>
  <c r="BF34" i="1" s="1"/>
  <c r="AZ37" i="1"/>
  <c r="BF37" i="1" s="1"/>
  <c r="AZ24" i="1"/>
  <c r="BF24" i="1" s="1"/>
  <c r="AZ32" i="1"/>
  <c r="BF32" i="1" s="1"/>
  <c r="AN57" i="1"/>
  <c r="AT57" i="1" s="1"/>
  <c r="AN58" i="1"/>
  <c r="AT58" i="1" s="1"/>
  <c r="AN60" i="1"/>
  <c r="AT60" i="1" s="1"/>
  <c r="AT43" i="1"/>
  <c r="AM50" i="1" s="1"/>
  <c r="AN24" i="1"/>
  <c r="AT24" i="1" s="1"/>
  <c r="AM14" i="1"/>
  <c r="AM13" i="1"/>
  <c r="AM6" i="1"/>
  <c r="AM8" i="1"/>
  <c r="AM15" i="1"/>
  <c r="AM9" i="1"/>
  <c r="AM10" i="1"/>
  <c r="AM16" i="1"/>
  <c r="AM11" i="1"/>
  <c r="AN27" i="1"/>
  <c r="AT27" i="1" s="1"/>
  <c r="AN35" i="1"/>
  <c r="AT35" i="1" s="1"/>
  <c r="AM12" i="1"/>
  <c r="AN30" i="1"/>
  <c r="AT30" i="1" s="1"/>
  <c r="AN38" i="1"/>
  <c r="AT38" i="1" s="1"/>
  <c r="AN25" i="1"/>
  <c r="AT25" i="1" s="1"/>
  <c r="AN33" i="1"/>
  <c r="AT33" i="1" s="1"/>
  <c r="AN41" i="1"/>
  <c r="AT41" i="1" s="1"/>
  <c r="AN54" i="1"/>
  <c r="AT54" i="1" s="1"/>
  <c r="AN23" i="1"/>
  <c r="AT23" i="1" s="1"/>
  <c r="AN31" i="1"/>
  <c r="AT31" i="1" s="1"/>
  <c r="AN39" i="1"/>
  <c r="AT39" i="1" s="1"/>
  <c r="AN28" i="1"/>
  <c r="AT28" i="1" s="1"/>
  <c r="AN36" i="1"/>
  <c r="AT36" i="1" s="1"/>
  <c r="AN26" i="1"/>
  <c r="AT26" i="1" s="1"/>
  <c r="AN34" i="1"/>
  <c r="AT34" i="1" s="1"/>
  <c r="AN42" i="1"/>
  <c r="AT42" i="1" s="1"/>
  <c r="AN52" i="1"/>
  <c r="AT52" i="1" s="1"/>
  <c r="AN29" i="1"/>
  <c r="AT29" i="1" s="1"/>
  <c r="AN37" i="1"/>
  <c r="AT37" i="1" s="1"/>
  <c r="AN32" i="1"/>
  <c r="AT32" i="1" s="1"/>
  <c r="AB57" i="1"/>
  <c r="AH57" i="1" s="1"/>
  <c r="AB53" i="1"/>
  <c r="AH53" i="1" s="1"/>
  <c r="AH43" i="1"/>
  <c r="AH62" i="1" s="1"/>
  <c r="AB36" i="1"/>
  <c r="AH36" i="1" s="1"/>
  <c r="AA14" i="1"/>
  <c r="AA6" i="1"/>
  <c r="AA8" i="1"/>
  <c r="AB35" i="1"/>
  <c r="AH35" i="1" s="1"/>
  <c r="AA12" i="1"/>
  <c r="AB30" i="1"/>
  <c r="AH30" i="1" s="1"/>
  <c r="AB38" i="1"/>
  <c r="AH38" i="1" s="1"/>
  <c r="AB59" i="1"/>
  <c r="AH59" i="1" s="1"/>
  <c r="AB27" i="1"/>
  <c r="AH27" i="1" s="1"/>
  <c r="AA9" i="1"/>
  <c r="AA15" i="1"/>
  <c r="AB25" i="1"/>
  <c r="AH25" i="1" s="1"/>
  <c r="AB33" i="1"/>
  <c r="AH33" i="1" s="1"/>
  <c r="AB41" i="1"/>
  <c r="AH41" i="1" s="1"/>
  <c r="AA44" i="1"/>
  <c r="AB28" i="1"/>
  <c r="AH28" i="1" s="1"/>
  <c r="AA10" i="1"/>
  <c r="AA13" i="1"/>
  <c r="AB23" i="1"/>
  <c r="AH23" i="1" s="1"/>
  <c r="AB31" i="1"/>
  <c r="AH31" i="1" s="1"/>
  <c r="AB39" i="1"/>
  <c r="AH39" i="1" s="1"/>
  <c r="AB60" i="1"/>
  <c r="AH60" i="1" s="1"/>
  <c r="AA7" i="1"/>
  <c r="AA16" i="1"/>
  <c r="AB26" i="1"/>
  <c r="AH26" i="1" s="1"/>
  <c r="AB34" i="1"/>
  <c r="AH34" i="1" s="1"/>
  <c r="AB42" i="1"/>
  <c r="AH42" i="1" s="1"/>
  <c r="AB52" i="1"/>
  <c r="AH52" i="1" s="1"/>
  <c r="AB54" i="1"/>
  <c r="AH54" i="1" s="1"/>
  <c r="AA11" i="1"/>
  <c r="AB29" i="1"/>
  <c r="AH29" i="1" s="1"/>
  <c r="AB37" i="1"/>
  <c r="AH37" i="1" s="1"/>
  <c r="AB24" i="1"/>
  <c r="AH24" i="1" s="1"/>
  <c r="AB32" i="1"/>
  <c r="AH32" i="1" s="1"/>
  <c r="DN43" i="2"/>
  <c r="DG50" i="2" s="1"/>
  <c r="DH27" i="2"/>
  <c r="DN27" i="2" s="1"/>
  <c r="DH35" i="2"/>
  <c r="DN35" i="2" s="1"/>
  <c r="DG6" i="2"/>
  <c r="DG11" i="2"/>
  <c r="DG7" i="2"/>
  <c r="DG14" i="2"/>
  <c r="DG8" i="2"/>
  <c r="DG12" i="2"/>
  <c r="DH30" i="2"/>
  <c r="DN30" i="2" s="1"/>
  <c r="DH38" i="2"/>
  <c r="DN38" i="2" s="1"/>
  <c r="DH59" i="2"/>
  <c r="DN59" i="2" s="1"/>
  <c r="DG15" i="2"/>
  <c r="DH25" i="2"/>
  <c r="DN25" i="2" s="1"/>
  <c r="DH33" i="2"/>
  <c r="DN33" i="2" s="1"/>
  <c r="DH41" i="2"/>
  <c r="DN41" i="2" s="1"/>
  <c r="DH28" i="2"/>
  <c r="DN28" i="2" s="1"/>
  <c r="DH36" i="2"/>
  <c r="DN36" i="2" s="1"/>
  <c r="DH54" i="2"/>
  <c r="DN54" i="2" s="1"/>
  <c r="DH57" i="2"/>
  <c r="DN57" i="2" s="1"/>
  <c r="DG13" i="2"/>
  <c r="DH23" i="2"/>
  <c r="DN23" i="2" s="1"/>
  <c r="DH31" i="2"/>
  <c r="DN31" i="2" s="1"/>
  <c r="DH39" i="2"/>
  <c r="DN39" i="2" s="1"/>
  <c r="DH60" i="2"/>
  <c r="DN60" i="2" s="1"/>
  <c r="DG16" i="2"/>
  <c r="DH26" i="2"/>
  <c r="DN26" i="2" s="1"/>
  <c r="DH34" i="2"/>
  <c r="DN34" i="2" s="1"/>
  <c r="DH42" i="2"/>
  <c r="DN42" i="2" s="1"/>
  <c r="DH52" i="2"/>
  <c r="DN52" i="2" s="1"/>
  <c r="DH29" i="2"/>
  <c r="DN29" i="2" s="1"/>
  <c r="DH37" i="2"/>
  <c r="DN37" i="2" s="1"/>
  <c r="DH24" i="2"/>
  <c r="DN24" i="2" s="1"/>
  <c r="DH32" i="2"/>
  <c r="DN32" i="2" s="1"/>
  <c r="DB43" i="2"/>
  <c r="CU50" i="2" s="1"/>
  <c r="CV27" i="2"/>
  <c r="DB27" i="2" s="1"/>
  <c r="CU14" i="2"/>
  <c r="CU11" i="2"/>
  <c r="CU8" i="2"/>
  <c r="CV30" i="2"/>
  <c r="DB30" i="2" s="1"/>
  <c r="CV38" i="2"/>
  <c r="DB38" i="2" s="1"/>
  <c r="CV59" i="2"/>
  <c r="DB59" i="2" s="1"/>
  <c r="CU9" i="2"/>
  <c r="CU15" i="2"/>
  <c r="CV25" i="2"/>
  <c r="DB25" i="2" s="1"/>
  <c r="CV33" i="2"/>
  <c r="DB33" i="2" s="1"/>
  <c r="CV41" i="2"/>
  <c r="DB41" i="2" s="1"/>
  <c r="CU6" i="2"/>
  <c r="CV28" i="2"/>
  <c r="DB28" i="2" s="1"/>
  <c r="CV36" i="2"/>
  <c r="DB36" i="2" s="1"/>
  <c r="CV54" i="2"/>
  <c r="DB54" i="2" s="1"/>
  <c r="CV57" i="2"/>
  <c r="DB57" i="2" s="1"/>
  <c r="CV35" i="2"/>
  <c r="DB35" i="2" s="1"/>
  <c r="CU10" i="2"/>
  <c r="CU13" i="2"/>
  <c r="CV23" i="2"/>
  <c r="DB23" i="2" s="1"/>
  <c r="CV31" i="2"/>
  <c r="DB31" i="2" s="1"/>
  <c r="CV39" i="2"/>
  <c r="DB39" i="2" s="1"/>
  <c r="CV60" i="2"/>
  <c r="DB60" i="2" s="1"/>
  <c r="CU12" i="2"/>
  <c r="CU7" i="2"/>
  <c r="CU16" i="2"/>
  <c r="CV26" i="2"/>
  <c r="DB26" i="2" s="1"/>
  <c r="CV34" i="2"/>
  <c r="DB34" i="2" s="1"/>
  <c r="CV42" i="2"/>
  <c r="DB42" i="2" s="1"/>
  <c r="CV52" i="2"/>
  <c r="DB52" i="2" s="1"/>
  <c r="CV29" i="2"/>
  <c r="DB29" i="2" s="1"/>
  <c r="CV37" i="2"/>
  <c r="DB37" i="2" s="1"/>
  <c r="CV24" i="2"/>
  <c r="DB24" i="2" s="1"/>
  <c r="CV32" i="2"/>
  <c r="DB32" i="2" s="1"/>
  <c r="CJ52" i="2"/>
  <c r="CP52" i="2" s="1"/>
  <c r="CJ53" i="2"/>
  <c r="CP53" i="2" s="1"/>
  <c r="CP43" i="2"/>
  <c r="CI49" i="2" s="1"/>
  <c r="CJ24" i="2"/>
  <c r="CP24" i="2" s="1"/>
  <c r="CR24" i="2" s="1"/>
  <c r="CJ27" i="2"/>
  <c r="CP27" i="2" s="1"/>
  <c r="CR27" i="2" s="1"/>
  <c r="CJ35" i="2"/>
  <c r="CP35" i="2" s="1"/>
  <c r="CR35" i="2" s="1"/>
  <c r="CJ32" i="2"/>
  <c r="CP32" i="2" s="1"/>
  <c r="CR32" i="2" s="1"/>
  <c r="CJ40" i="2"/>
  <c r="CP40" i="2" s="1"/>
  <c r="CR40" i="2" s="1"/>
  <c r="CI16" i="2"/>
  <c r="CI9" i="2"/>
  <c r="CI6" i="2"/>
  <c r="CI7" i="2"/>
  <c r="CI11" i="2"/>
  <c r="CI13" i="2"/>
  <c r="CI14" i="2"/>
  <c r="CI8" i="2"/>
  <c r="CI12" i="2"/>
  <c r="CJ30" i="2"/>
  <c r="CP30" i="2" s="1"/>
  <c r="CR30" i="2" s="1"/>
  <c r="CJ38" i="2"/>
  <c r="CP38" i="2" s="1"/>
  <c r="CR38" i="2" s="1"/>
  <c r="CJ59" i="2"/>
  <c r="CP59" i="2" s="1"/>
  <c r="CI15" i="2"/>
  <c r="CJ25" i="2"/>
  <c r="CP25" i="2" s="1"/>
  <c r="CR25" i="2" s="1"/>
  <c r="CJ33" i="2"/>
  <c r="CP33" i="2" s="1"/>
  <c r="CR33" i="2" s="1"/>
  <c r="CJ41" i="2"/>
  <c r="CP41" i="2" s="1"/>
  <c r="CR41" i="2" s="1"/>
  <c r="CJ28" i="2"/>
  <c r="CP28" i="2" s="1"/>
  <c r="CR28" i="2" s="1"/>
  <c r="CJ36" i="2"/>
  <c r="CP36" i="2" s="1"/>
  <c r="CR36" i="2" s="1"/>
  <c r="CJ54" i="2"/>
  <c r="CP54" i="2" s="1"/>
  <c r="CJ57" i="2"/>
  <c r="CP57" i="2" s="1"/>
  <c r="CJ23" i="2"/>
  <c r="CP23" i="2" s="1"/>
  <c r="CR23" i="2" s="1"/>
  <c r="CJ31" i="2"/>
  <c r="CP31" i="2" s="1"/>
  <c r="CR31" i="2" s="1"/>
  <c r="CJ39" i="2"/>
  <c r="CP39" i="2" s="1"/>
  <c r="CR39" i="2" s="1"/>
  <c r="CJ60" i="2"/>
  <c r="CP60" i="2" s="1"/>
  <c r="CJ26" i="2"/>
  <c r="CP26" i="2" s="1"/>
  <c r="CR26" i="2" s="1"/>
  <c r="CJ34" i="2"/>
  <c r="CP34" i="2" s="1"/>
  <c r="CR34" i="2" s="1"/>
  <c r="CJ42" i="2"/>
  <c r="CP42" i="2" s="1"/>
  <c r="CR42" i="2" s="1"/>
  <c r="CJ29" i="2"/>
  <c r="CP29" i="2" s="1"/>
  <c r="CR29" i="2" s="1"/>
  <c r="BX57" i="2"/>
  <c r="CD57" i="2" s="1"/>
  <c r="BX58" i="2"/>
  <c r="CD58" i="2" s="1"/>
  <c r="BX60" i="2"/>
  <c r="CD60" i="2" s="1"/>
  <c r="BX52" i="2"/>
  <c r="CD52" i="2" s="1"/>
  <c r="BX42" i="2"/>
  <c r="CD42" i="2" s="1"/>
  <c r="CF42" i="2" s="1"/>
  <c r="BX39" i="2"/>
  <c r="CD39" i="2" s="1"/>
  <c r="CF39" i="2" s="1"/>
  <c r="BW14" i="2"/>
  <c r="BW8" i="2"/>
  <c r="BW11" i="2"/>
  <c r="BW7" i="2"/>
  <c r="BW16" i="2"/>
  <c r="BW6" i="2"/>
  <c r="BW10" i="2"/>
  <c r="BW12" i="2"/>
  <c r="BW13" i="2"/>
  <c r="BX37" i="2"/>
  <c r="CD37" i="2" s="1"/>
  <c r="CF37" i="2" s="1"/>
  <c r="BX27" i="2"/>
  <c r="CD27" i="2" s="1"/>
  <c r="CF27" i="2" s="1"/>
  <c r="BX35" i="2"/>
  <c r="CD35" i="2" s="1"/>
  <c r="CF35" i="2" s="1"/>
  <c r="CD43" i="2"/>
  <c r="BW44" i="2" s="1"/>
  <c r="BX53" i="2"/>
  <c r="CD53" i="2" s="1"/>
  <c r="BX29" i="2"/>
  <c r="CD29" i="2" s="1"/>
  <c r="CF29" i="2" s="1"/>
  <c r="BX24" i="2"/>
  <c r="CD24" i="2" s="1"/>
  <c r="CF24" i="2" s="1"/>
  <c r="BX32" i="2"/>
  <c r="CD32" i="2" s="1"/>
  <c r="CF32" i="2" s="1"/>
  <c r="BX30" i="2"/>
  <c r="CD30" i="2" s="1"/>
  <c r="CF30" i="2" s="1"/>
  <c r="BX38" i="2"/>
  <c r="CD38" i="2" s="1"/>
  <c r="CF38" i="2" s="1"/>
  <c r="BX40" i="2"/>
  <c r="CD40" i="2" s="1"/>
  <c r="CF40" i="2" s="1"/>
  <c r="BW15" i="2"/>
  <c r="BX25" i="2"/>
  <c r="CD25" i="2" s="1"/>
  <c r="CF25" i="2" s="1"/>
  <c r="BX33" i="2"/>
  <c r="CD33" i="2" s="1"/>
  <c r="CF33" i="2" s="1"/>
  <c r="BX28" i="2"/>
  <c r="CD28" i="2" s="1"/>
  <c r="CF28" i="2" s="1"/>
  <c r="BX36" i="2"/>
  <c r="CD36" i="2" s="1"/>
  <c r="CF36" i="2" s="1"/>
  <c r="BX54" i="2"/>
  <c r="CD54" i="2" s="1"/>
  <c r="BX23" i="2"/>
  <c r="CD23" i="2" s="1"/>
  <c r="CF23" i="2" s="1"/>
  <c r="BX31" i="2"/>
  <c r="CD31" i="2" s="1"/>
  <c r="CF31" i="2" s="1"/>
  <c r="BX26" i="2"/>
  <c r="CD26" i="2" s="1"/>
  <c r="CF26" i="2" s="1"/>
  <c r="BX34" i="2"/>
  <c r="CD34" i="2" s="1"/>
  <c r="CF34" i="2" s="1"/>
  <c r="AM49" i="1" l="1"/>
  <c r="BG16" i="1"/>
  <c r="BG57" i="1"/>
  <c r="BG8" i="1"/>
  <c r="BG14" i="1"/>
  <c r="BG21" i="1"/>
  <c r="BG19" i="1"/>
  <c r="BG17" i="1"/>
  <c r="BG50" i="1"/>
  <c r="AY49" i="1"/>
  <c r="BG26" i="1"/>
  <c r="BG28" i="1"/>
  <c r="BG38" i="1"/>
  <c r="AY44" i="1"/>
  <c r="BG41" i="1"/>
  <c r="BG30" i="1"/>
  <c r="BG32" i="1"/>
  <c r="BG33" i="1"/>
  <c r="BG24" i="1"/>
  <c r="BG39" i="1"/>
  <c r="BG25" i="1"/>
  <c r="BG37" i="1"/>
  <c r="BG31" i="1"/>
  <c r="BG5" i="1"/>
  <c r="BG58" i="1"/>
  <c r="BG23" i="1"/>
  <c r="BG35" i="1"/>
  <c r="BG49" i="1"/>
  <c r="BG34" i="1"/>
  <c r="BG54" i="1"/>
  <c r="BG10" i="1"/>
  <c r="BG51" i="1"/>
  <c r="BG44" i="1"/>
  <c r="BG15" i="1"/>
  <c r="BG6" i="1"/>
  <c r="BG22" i="1"/>
  <c r="BG18" i="1"/>
  <c r="BG12" i="1"/>
  <c r="BG9" i="1"/>
  <c r="BG7" i="1"/>
  <c r="BG11" i="1"/>
  <c r="BG13" i="1"/>
  <c r="BG55" i="1"/>
  <c r="BG43" i="1"/>
  <c r="AY50" i="1"/>
  <c r="BG20" i="1"/>
  <c r="BG42" i="1"/>
  <c r="BG27" i="1"/>
  <c r="BG29" i="1"/>
  <c r="BG53" i="1"/>
  <c r="BG56" i="1"/>
  <c r="BG36" i="1"/>
  <c r="BG59" i="1"/>
  <c r="BG60" i="1"/>
  <c r="BG52" i="1"/>
  <c r="BG40" i="1"/>
  <c r="AT62" i="1"/>
  <c r="AU15" i="1" s="1"/>
  <c r="AM44" i="1"/>
  <c r="AA49" i="1"/>
  <c r="AA50" i="1"/>
  <c r="AI22" i="1"/>
  <c r="AI12" i="1"/>
  <c r="AI36" i="1"/>
  <c r="AI14" i="1"/>
  <c r="AI56" i="1"/>
  <c r="AI9" i="1"/>
  <c r="AI58" i="1"/>
  <c r="AI21" i="1"/>
  <c r="AI11" i="1"/>
  <c r="AI13" i="1"/>
  <c r="AI44" i="1"/>
  <c r="AI57" i="1"/>
  <c r="AI19" i="1"/>
  <c r="AI55" i="1"/>
  <c r="AI51" i="1"/>
  <c r="AI40" i="1"/>
  <c r="AI20" i="1"/>
  <c r="AI8" i="1"/>
  <c r="AI5" i="1"/>
  <c r="AI7" i="1"/>
  <c r="AI53" i="1"/>
  <c r="AI54" i="1"/>
  <c r="AI60" i="1"/>
  <c r="AI28" i="1"/>
  <c r="AI52" i="1"/>
  <c r="AI59" i="1"/>
  <c r="AI35" i="1"/>
  <c r="AI39" i="1"/>
  <c r="AI41" i="1"/>
  <c r="AI38" i="1"/>
  <c r="AI27" i="1"/>
  <c r="AI32" i="1"/>
  <c r="AI42" i="1"/>
  <c r="AI31" i="1"/>
  <c r="AI33" i="1"/>
  <c r="AI30" i="1"/>
  <c r="AI24" i="1"/>
  <c r="AI34" i="1"/>
  <c r="AI23" i="1"/>
  <c r="AI25" i="1"/>
  <c r="AI37" i="1"/>
  <c r="AI26" i="1"/>
  <c r="AI6" i="1"/>
  <c r="AI43" i="1"/>
  <c r="AI49" i="1"/>
  <c r="AI10" i="1"/>
  <c r="AI15" i="1"/>
  <c r="AI50" i="1"/>
  <c r="AI18" i="1"/>
  <c r="AI29" i="1"/>
  <c r="AI17" i="1"/>
  <c r="AI16" i="1"/>
  <c r="DG49" i="2"/>
  <c r="DN62" i="2"/>
  <c r="DO24" i="2" s="1"/>
  <c r="DG44" i="2"/>
  <c r="CU49" i="2"/>
  <c r="CU44" i="2"/>
  <c r="DB62" i="2"/>
  <c r="DC34" i="2" s="1"/>
  <c r="CI50" i="2"/>
  <c r="CP62" i="2"/>
  <c r="CQ31" i="2" s="1"/>
  <c r="CI44" i="2"/>
  <c r="BW49" i="2"/>
  <c r="CD62" i="2"/>
  <c r="CE36" i="2" s="1"/>
  <c r="BW50" i="2"/>
  <c r="AU10" i="1" l="1"/>
  <c r="AU56" i="1"/>
  <c r="AU60" i="1"/>
  <c r="AU8" i="1"/>
  <c r="AU40" i="1"/>
  <c r="AU52" i="1"/>
  <c r="AU21" i="1"/>
  <c r="AU23" i="1"/>
  <c r="AU54" i="1"/>
  <c r="AU9" i="1"/>
  <c r="AU58" i="1"/>
  <c r="AU31" i="1"/>
  <c r="AU18" i="1"/>
  <c r="AU42" i="1"/>
  <c r="AU16" i="1"/>
  <c r="AU59" i="1"/>
  <c r="AU25" i="1"/>
  <c r="AU55" i="1"/>
  <c r="AU17" i="1"/>
  <c r="AU14" i="1"/>
  <c r="AU49" i="1"/>
  <c r="AU50" i="1"/>
  <c r="AU57" i="1"/>
  <c r="AU53" i="1"/>
  <c r="AU22" i="1"/>
  <c r="AU12" i="1"/>
  <c r="AU19" i="1"/>
  <c r="AU37" i="1"/>
  <c r="AU28" i="1"/>
  <c r="AU27" i="1"/>
  <c r="AU11" i="1"/>
  <c r="AU39" i="1"/>
  <c r="AU30" i="1"/>
  <c r="AU29" i="1"/>
  <c r="AU34" i="1"/>
  <c r="AU13" i="1"/>
  <c r="AU51" i="1"/>
  <c r="AU24" i="1"/>
  <c r="AU44" i="1"/>
  <c r="AU26" i="1"/>
  <c r="AU7" i="1"/>
  <c r="AU5" i="1"/>
  <c r="AU33" i="1"/>
  <c r="AU32" i="1"/>
  <c r="AU43" i="1"/>
  <c r="AU6" i="1"/>
  <c r="AU20" i="1"/>
  <c r="AU41" i="1"/>
  <c r="AU38" i="1"/>
  <c r="AU35" i="1"/>
  <c r="AU36" i="1"/>
  <c r="DO19" i="2"/>
  <c r="DO6" i="2"/>
  <c r="DO50" i="2"/>
  <c r="DO22" i="2"/>
  <c r="DO15" i="2"/>
  <c r="DO14" i="2"/>
  <c r="DO28" i="2"/>
  <c r="DO41" i="2"/>
  <c r="DO54" i="2"/>
  <c r="DO31" i="2"/>
  <c r="DO51" i="2"/>
  <c r="DO32" i="2"/>
  <c r="DO44" i="2"/>
  <c r="DO16" i="2"/>
  <c r="DO11" i="2"/>
  <c r="DO42" i="2"/>
  <c r="DO53" i="2"/>
  <c r="DO13" i="2"/>
  <c r="DO9" i="2"/>
  <c r="DO57" i="2"/>
  <c r="DO35" i="2"/>
  <c r="DO7" i="2"/>
  <c r="DO20" i="2"/>
  <c r="DO37" i="2"/>
  <c r="DO18" i="2"/>
  <c r="DO12" i="2"/>
  <c r="DO25" i="2"/>
  <c r="DO49" i="2"/>
  <c r="DO17" i="2"/>
  <c r="DO21" i="2"/>
  <c r="DO30" i="2"/>
  <c r="DO10" i="2"/>
  <c r="DO39" i="2"/>
  <c r="DO38" i="2"/>
  <c r="DO27" i="2"/>
  <c r="DO43" i="2"/>
  <c r="DO56" i="2"/>
  <c r="DO23" i="2"/>
  <c r="DO52" i="2"/>
  <c r="DO36" i="2"/>
  <c r="DO33" i="2"/>
  <c r="DO40" i="2"/>
  <c r="DO55" i="2"/>
  <c r="DO34" i="2"/>
  <c r="DO59" i="2"/>
  <c r="DO60" i="2"/>
  <c r="DO5" i="2"/>
  <c r="DO29" i="2"/>
  <c r="DO26" i="2"/>
  <c r="DO8" i="2"/>
  <c r="DO58" i="2"/>
  <c r="DC18" i="2"/>
  <c r="DC32" i="2"/>
  <c r="DC57" i="2"/>
  <c r="DC58" i="2"/>
  <c r="DC12" i="2"/>
  <c r="DC37" i="2"/>
  <c r="DC31" i="2"/>
  <c r="DC40" i="2"/>
  <c r="DC24" i="2"/>
  <c r="DC44" i="2"/>
  <c r="DC59" i="2"/>
  <c r="DC23" i="2"/>
  <c r="DC36" i="2"/>
  <c r="DC22" i="2"/>
  <c r="DC41" i="2"/>
  <c r="DC25" i="2"/>
  <c r="DC43" i="2"/>
  <c r="DC33" i="2"/>
  <c r="DC15" i="2"/>
  <c r="DC7" i="2"/>
  <c r="DC19" i="2"/>
  <c r="DC51" i="2"/>
  <c r="DC10" i="2"/>
  <c r="DC6" i="2"/>
  <c r="DC56" i="2"/>
  <c r="DC14" i="2"/>
  <c r="DC8" i="2"/>
  <c r="DC16" i="2"/>
  <c r="DC53" i="2"/>
  <c r="DC13" i="2"/>
  <c r="DC11" i="2"/>
  <c r="DC5" i="2"/>
  <c r="DC21" i="2"/>
  <c r="DC27" i="2"/>
  <c r="DC17" i="2"/>
  <c r="DC20" i="2"/>
  <c r="DC55" i="2"/>
  <c r="DC30" i="2"/>
  <c r="DC50" i="2"/>
  <c r="DC54" i="2"/>
  <c r="DC35" i="2"/>
  <c r="DC29" i="2"/>
  <c r="DC9" i="2"/>
  <c r="DC39" i="2"/>
  <c r="DC60" i="2"/>
  <c r="DC28" i="2"/>
  <c r="DC49" i="2"/>
  <c r="DC38" i="2"/>
  <c r="DC42" i="2"/>
  <c r="DC52" i="2"/>
  <c r="DC26" i="2"/>
  <c r="CQ11" i="2"/>
  <c r="CQ41" i="2"/>
  <c r="CQ36" i="2"/>
  <c r="CQ57" i="2"/>
  <c r="CQ20" i="2"/>
  <c r="CQ9" i="2"/>
  <c r="CQ54" i="2"/>
  <c r="CQ58" i="2"/>
  <c r="CQ33" i="2"/>
  <c r="CQ30" i="2"/>
  <c r="CQ21" i="2"/>
  <c r="CQ12" i="2"/>
  <c r="CQ15" i="2"/>
  <c r="CQ32" i="2"/>
  <c r="CQ6" i="2"/>
  <c r="CQ55" i="2"/>
  <c r="CQ52" i="2"/>
  <c r="CQ44" i="2"/>
  <c r="CQ40" i="2"/>
  <c r="CQ35" i="2"/>
  <c r="CQ24" i="2"/>
  <c r="CQ56" i="2"/>
  <c r="CQ5" i="2"/>
  <c r="CQ38" i="2"/>
  <c r="CQ60" i="2"/>
  <c r="CQ26" i="2"/>
  <c r="CQ17" i="2"/>
  <c r="CQ53" i="2"/>
  <c r="CQ14" i="2"/>
  <c r="CQ43" i="2"/>
  <c r="CQ16" i="2"/>
  <c r="CQ39" i="2"/>
  <c r="CQ10" i="2"/>
  <c r="CQ28" i="2"/>
  <c r="CQ25" i="2"/>
  <c r="CQ42" i="2"/>
  <c r="CQ29" i="2"/>
  <c r="CQ49" i="2"/>
  <c r="CQ13" i="2"/>
  <c r="CQ34" i="2"/>
  <c r="CQ19" i="2"/>
  <c r="CQ23" i="2"/>
  <c r="CQ59" i="2"/>
  <c r="CQ8" i="2"/>
  <c r="CQ50" i="2"/>
  <c r="CQ18" i="2"/>
  <c r="CQ51" i="2"/>
  <c r="CQ22" i="2"/>
  <c r="CQ37" i="2"/>
  <c r="CQ7" i="2"/>
  <c r="CQ27" i="2"/>
  <c r="CE35" i="2"/>
  <c r="CE43" i="2"/>
  <c r="CE24" i="2"/>
  <c r="CE25" i="2"/>
  <c r="CE28" i="2"/>
  <c r="CE26" i="2"/>
  <c r="CE33" i="2"/>
  <c r="CE27" i="2"/>
  <c r="CE54" i="2"/>
  <c r="CE34" i="2"/>
  <c r="CE38" i="2"/>
  <c r="CE40" i="2"/>
  <c r="CE23" i="2"/>
  <c r="CE60" i="2"/>
  <c r="CE57" i="2"/>
  <c r="CE19" i="2"/>
  <c r="CE10" i="2"/>
  <c r="CE6" i="2"/>
  <c r="CE9" i="2"/>
  <c r="CE13" i="2"/>
  <c r="CE22" i="2"/>
  <c r="CE18" i="2"/>
  <c r="CE12" i="2"/>
  <c r="CE7" i="2"/>
  <c r="CE56" i="2"/>
  <c r="CE5" i="2"/>
  <c r="CE55" i="2"/>
  <c r="CE8" i="2"/>
  <c r="CE39" i="2"/>
  <c r="CE58" i="2"/>
  <c r="CE11" i="2"/>
  <c r="CE42" i="2"/>
  <c r="CE44" i="2"/>
  <c r="CE41" i="2"/>
  <c r="CE49" i="2"/>
  <c r="CE52" i="2"/>
  <c r="CE17" i="2"/>
  <c r="CE20" i="2"/>
  <c r="CE21" i="2"/>
  <c r="CE51" i="2"/>
  <c r="CE14" i="2"/>
  <c r="CE50" i="2"/>
  <c r="CE59" i="2"/>
  <c r="CE15" i="2"/>
  <c r="CE16" i="2"/>
  <c r="CE31" i="2"/>
  <c r="CE37" i="2"/>
  <c r="CE29" i="2"/>
  <c r="CE32" i="2"/>
  <c r="CE30" i="2"/>
  <c r="CE53" i="2"/>
  <c r="BR56" i="2" l="1"/>
  <c r="BR51" i="2"/>
  <c r="BR50" i="2"/>
  <c r="BR49" i="2"/>
  <c r="BR44" i="2"/>
  <c r="BR22" i="2"/>
  <c r="BR21" i="2"/>
  <c r="BT21" i="2" s="1"/>
  <c r="BR20" i="2"/>
  <c r="BR19" i="2"/>
  <c r="BR18" i="2"/>
  <c r="BR17" i="2"/>
  <c r="BR16" i="2"/>
  <c r="BR15" i="2"/>
  <c r="BR14" i="2"/>
  <c r="BR13" i="2"/>
  <c r="BR12" i="2"/>
  <c r="BR11" i="2"/>
  <c r="BR8" i="2"/>
  <c r="BR5" i="2"/>
  <c r="BT22" i="2" l="1"/>
  <c r="BT19" i="2"/>
  <c r="BT20" i="2"/>
  <c r="BL59" i="2"/>
  <c r="BR59" i="2" s="1"/>
  <c r="BL58" i="2"/>
  <c r="BR58" i="2" s="1"/>
  <c r="BL57" i="2"/>
  <c r="BR57" i="2" s="1"/>
  <c r="BL60" i="2"/>
  <c r="BR60" i="2" s="1"/>
  <c r="BL55" i="2"/>
  <c r="BR55" i="2" s="1"/>
  <c r="BL53" i="2"/>
  <c r="BR53" i="2" s="1"/>
  <c r="BL52" i="2"/>
  <c r="BR52" i="2" s="1"/>
  <c r="BL54" i="2"/>
  <c r="BR54" i="2" s="1"/>
  <c r="BL40" i="2"/>
  <c r="BR40" i="2" s="1"/>
  <c r="BT40" i="2" s="1"/>
  <c r="BK13" i="2"/>
  <c r="BK11" i="2"/>
  <c r="BK14" i="2"/>
  <c r="BK9" i="2"/>
  <c r="BK10" i="2"/>
  <c r="BK6" i="2"/>
  <c r="BK7" i="2"/>
  <c r="BK8" i="2"/>
  <c r="BK15" i="2"/>
  <c r="BL37" i="2"/>
  <c r="BR37" i="2" s="1"/>
  <c r="BT37" i="2" s="1"/>
  <c r="BL27" i="2"/>
  <c r="BR27" i="2" s="1"/>
  <c r="BT27" i="2" s="1"/>
  <c r="BL35" i="2"/>
  <c r="BR35" i="2" s="1"/>
  <c r="BT35" i="2" s="1"/>
  <c r="BR43" i="2"/>
  <c r="BK49" i="2" s="1"/>
  <c r="BK12" i="2"/>
  <c r="BL30" i="2"/>
  <c r="BR30" i="2" s="1"/>
  <c r="BT30" i="2" s="1"/>
  <c r="BL38" i="2"/>
  <c r="BR38" i="2" s="1"/>
  <c r="BT38" i="2" s="1"/>
  <c r="BL28" i="2"/>
  <c r="BR28" i="2" s="1"/>
  <c r="BT28" i="2" s="1"/>
  <c r="BL36" i="2"/>
  <c r="BR36" i="2" s="1"/>
  <c r="BT36" i="2" s="1"/>
  <c r="BL25" i="2"/>
  <c r="BR25" i="2" s="1"/>
  <c r="BT25" i="2" s="1"/>
  <c r="BL33" i="2"/>
  <c r="BR33" i="2" s="1"/>
  <c r="BT33" i="2" s="1"/>
  <c r="BL23" i="2"/>
  <c r="BR23" i="2" s="1"/>
  <c r="BT23" i="2" s="1"/>
  <c r="BL31" i="2"/>
  <c r="BR31" i="2" s="1"/>
  <c r="BT31" i="2" s="1"/>
  <c r="BL39" i="2"/>
  <c r="BR39" i="2" s="1"/>
  <c r="BT39" i="2" s="1"/>
  <c r="BL29" i="2"/>
  <c r="BR29" i="2" s="1"/>
  <c r="BT29" i="2" s="1"/>
  <c r="BL41" i="2"/>
  <c r="BR41" i="2" s="1"/>
  <c r="BT41" i="2" s="1"/>
  <c r="BK16" i="2"/>
  <c r="BL26" i="2"/>
  <c r="BR26" i="2" s="1"/>
  <c r="BT26" i="2" s="1"/>
  <c r="BL34" i="2"/>
  <c r="BR34" i="2" s="1"/>
  <c r="BT34" i="2" s="1"/>
  <c r="BL42" i="2"/>
  <c r="BR42" i="2" s="1"/>
  <c r="BT42" i="2" s="1"/>
  <c r="BL24" i="2"/>
  <c r="BR24" i="2" s="1"/>
  <c r="BT24" i="2" s="1"/>
  <c r="BL32" i="2"/>
  <c r="BR32" i="2" s="1"/>
  <c r="BT32" i="2" s="1"/>
  <c r="BK44" i="2" l="1"/>
  <c r="BK50" i="2"/>
  <c r="BR62" i="2"/>
  <c r="BS35" i="2" s="1"/>
  <c r="BS42" i="2" l="1"/>
  <c r="BS31" i="2"/>
  <c r="BS43" i="2"/>
  <c r="BS54" i="2"/>
  <c r="BS36" i="2"/>
  <c r="BS32" i="2"/>
  <c r="BS29" i="2"/>
  <c r="BS27" i="2"/>
  <c r="BS10" i="2"/>
  <c r="BS50" i="2"/>
  <c r="BS5" i="2"/>
  <c r="BS7" i="2"/>
  <c r="BS6" i="2"/>
  <c r="BS9" i="2"/>
  <c r="BS56" i="2"/>
  <c r="BS13" i="2"/>
  <c r="BS15" i="2"/>
  <c r="BS12" i="2"/>
  <c r="BS21" i="2"/>
  <c r="BS51" i="2"/>
  <c r="BS52" i="2"/>
  <c r="BS16" i="2"/>
  <c r="BS19" i="2"/>
  <c r="BS57" i="2"/>
  <c r="BS17" i="2"/>
  <c r="BS18" i="2"/>
  <c r="BS11" i="2"/>
  <c r="BS55" i="2"/>
  <c r="BS58" i="2"/>
  <c r="BS40" i="2"/>
  <c r="BS22" i="2"/>
  <c r="BS20" i="2"/>
  <c r="BS49" i="2"/>
  <c r="BS44" i="2"/>
  <c r="BS60" i="2"/>
  <c r="BS8" i="2"/>
  <c r="BS14" i="2"/>
  <c r="BS59" i="2"/>
  <c r="BS39" i="2"/>
  <c r="BS37" i="2"/>
  <c r="BS24" i="2"/>
  <c r="BS26" i="2"/>
  <c r="BS53" i="2"/>
  <c r="BS38" i="2"/>
  <c r="BS33" i="2"/>
  <c r="BS30" i="2"/>
  <c r="BS34" i="2"/>
  <c r="BS28" i="2"/>
  <c r="BS41" i="2"/>
  <c r="BS23" i="2"/>
  <c r="BS25" i="2"/>
  <c r="BF56" i="2" l="1"/>
  <c r="AZ57" i="2" s="1"/>
  <c r="BF57" i="2" s="1"/>
  <c r="BF51" i="2"/>
  <c r="AZ54" i="2" s="1"/>
  <c r="BF54" i="2" s="1"/>
  <c r="BF50" i="2"/>
  <c r="BF49" i="2"/>
  <c r="BF44" i="2"/>
  <c r="BF22" i="2"/>
  <c r="BF21" i="2"/>
  <c r="BH21" i="2" s="1"/>
  <c r="BF20" i="2"/>
  <c r="BF19" i="2"/>
  <c r="BF18" i="2"/>
  <c r="BF17" i="2"/>
  <c r="BF16" i="2"/>
  <c r="BF15" i="2"/>
  <c r="BF14" i="2"/>
  <c r="BF13" i="2"/>
  <c r="BF12" i="2"/>
  <c r="BF11" i="2"/>
  <c r="BF8" i="2"/>
  <c r="BF5" i="2"/>
  <c r="AT8" i="2"/>
  <c r="AT56" i="2"/>
  <c r="AN59" i="2" s="1"/>
  <c r="AT59" i="2" s="1"/>
  <c r="AT51" i="2"/>
  <c r="AN52" i="2" s="1"/>
  <c r="AT52" i="2" s="1"/>
  <c r="AT50" i="2"/>
  <c r="AT49" i="2"/>
  <c r="AT44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5" i="2"/>
  <c r="AM9" i="2" s="1"/>
  <c r="V22" i="1"/>
  <c r="V21" i="1"/>
  <c r="V20" i="1"/>
  <c r="V19" i="1"/>
  <c r="J22" i="1"/>
  <c r="J21" i="1"/>
  <c r="J20" i="1"/>
  <c r="J19" i="1"/>
  <c r="J22" i="2"/>
  <c r="J21" i="2"/>
  <c r="L21" i="2" s="1"/>
  <c r="J20" i="2"/>
  <c r="J19" i="2"/>
  <c r="J18" i="2"/>
  <c r="V22" i="2"/>
  <c r="V21" i="2"/>
  <c r="V20" i="2"/>
  <c r="V19" i="2"/>
  <c r="AH22" i="2"/>
  <c r="AH21" i="2"/>
  <c r="AH20" i="2"/>
  <c r="AH19" i="2"/>
  <c r="AH10" i="2"/>
  <c r="AH16" i="2"/>
  <c r="AH15" i="2"/>
  <c r="AH14" i="2"/>
  <c r="AH13" i="2"/>
  <c r="AH12" i="2"/>
  <c r="AH11" i="2"/>
  <c r="AH6" i="2"/>
  <c r="L20" i="2" l="1"/>
  <c r="D35" i="2"/>
  <c r="J35" i="2" s="1"/>
  <c r="L35" i="2" s="1"/>
  <c r="BH22" i="2"/>
  <c r="D40" i="2"/>
  <c r="J40" i="2" s="1"/>
  <c r="L40" i="2" s="1"/>
  <c r="L22" i="2"/>
  <c r="BH19" i="2"/>
  <c r="D23" i="2"/>
  <c r="J23" i="2" s="1"/>
  <c r="L23" i="2" s="1"/>
  <c r="L19" i="2"/>
  <c r="D27" i="2"/>
  <c r="J27" i="2" s="1"/>
  <c r="L27" i="2" s="1"/>
  <c r="BH20" i="2"/>
  <c r="BF43" i="2"/>
  <c r="AY44" i="2" s="1"/>
  <c r="AZ40" i="2"/>
  <c r="BF40" i="2" s="1"/>
  <c r="BH40" i="2" s="1"/>
  <c r="D31" i="2"/>
  <c r="J31" i="2" s="1"/>
  <c r="L31" i="2" s="1"/>
  <c r="D25" i="2"/>
  <c r="J25" i="2" s="1"/>
  <c r="L25" i="2" s="1"/>
  <c r="D33" i="2"/>
  <c r="J33" i="2" s="1"/>
  <c r="L33" i="2" s="1"/>
  <c r="D41" i="2"/>
  <c r="J41" i="2" s="1"/>
  <c r="L41" i="2" s="1"/>
  <c r="D39" i="2"/>
  <c r="J39" i="2" s="1"/>
  <c r="L39" i="2" s="1"/>
  <c r="D26" i="2"/>
  <c r="J26" i="2" s="1"/>
  <c r="L26" i="2" s="1"/>
  <c r="D34" i="2"/>
  <c r="J34" i="2" s="1"/>
  <c r="L34" i="2" s="1"/>
  <c r="D42" i="2"/>
  <c r="J42" i="2" s="1"/>
  <c r="L42" i="2" s="1"/>
  <c r="D28" i="2"/>
  <c r="J28" i="2" s="1"/>
  <c r="L28" i="2" s="1"/>
  <c r="AZ35" i="2"/>
  <c r="BF35" i="2" s="1"/>
  <c r="BH35" i="2" s="1"/>
  <c r="D29" i="2"/>
  <c r="J29" i="2" s="1"/>
  <c r="L29" i="2" s="1"/>
  <c r="D37" i="2"/>
  <c r="J37" i="2" s="1"/>
  <c r="L37" i="2" s="1"/>
  <c r="AZ52" i="2"/>
  <c r="BF52" i="2" s="1"/>
  <c r="D36" i="2"/>
  <c r="J36" i="2" s="1"/>
  <c r="L36" i="2" s="1"/>
  <c r="D30" i="2"/>
  <c r="J30" i="2" s="1"/>
  <c r="L30" i="2" s="1"/>
  <c r="D38" i="2"/>
  <c r="J38" i="2" s="1"/>
  <c r="L38" i="2" s="1"/>
  <c r="AZ53" i="2"/>
  <c r="BF53" i="2" s="1"/>
  <c r="D24" i="2"/>
  <c r="J24" i="2" s="1"/>
  <c r="L24" i="2" s="1"/>
  <c r="D32" i="2"/>
  <c r="J32" i="2" s="1"/>
  <c r="L32" i="2" s="1"/>
  <c r="AZ60" i="2"/>
  <c r="BF60" i="2" s="1"/>
  <c r="AY11" i="2"/>
  <c r="AY8" i="2"/>
  <c r="AY14" i="2"/>
  <c r="AY9" i="2"/>
  <c r="AY15" i="2"/>
  <c r="AY10" i="2"/>
  <c r="AY13" i="2"/>
  <c r="AZ23" i="2"/>
  <c r="BF23" i="2" s="1"/>
  <c r="BH23" i="2" s="1"/>
  <c r="AZ31" i="2"/>
  <c r="BF31" i="2" s="1"/>
  <c r="BH31" i="2" s="1"/>
  <c r="AZ39" i="2"/>
  <c r="BF39" i="2" s="1"/>
  <c r="BH39" i="2" s="1"/>
  <c r="AY7" i="2"/>
  <c r="AY12" i="2"/>
  <c r="AY16" i="2"/>
  <c r="AZ26" i="2"/>
  <c r="BF26" i="2" s="1"/>
  <c r="BH26" i="2" s="1"/>
  <c r="AZ30" i="2"/>
  <c r="BF30" i="2" s="1"/>
  <c r="BH30" i="2" s="1"/>
  <c r="AZ34" i="2"/>
  <c r="BF34" i="2" s="1"/>
  <c r="BH34" i="2" s="1"/>
  <c r="AZ38" i="2"/>
  <c r="BF38" i="2" s="1"/>
  <c r="BH38" i="2" s="1"/>
  <c r="AZ42" i="2"/>
  <c r="BF42" i="2" s="1"/>
  <c r="BH42" i="2" s="1"/>
  <c r="AZ59" i="2"/>
  <c r="BF59" i="2" s="1"/>
  <c r="AZ27" i="2"/>
  <c r="BF27" i="2" s="1"/>
  <c r="BH27" i="2" s="1"/>
  <c r="AZ25" i="2"/>
  <c r="BF25" i="2" s="1"/>
  <c r="BH25" i="2" s="1"/>
  <c r="AZ29" i="2"/>
  <c r="BF29" i="2" s="1"/>
  <c r="BH29" i="2" s="1"/>
  <c r="AZ33" i="2"/>
  <c r="BF33" i="2" s="1"/>
  <c r="BH33" i="2" s="1"/>
  <c r="AZ37" i="2"/>
  <c r="BF37" i="2" s="1"/>
  <c r="BH37" i="2" s="1"/>
  <c r="AZ41" i="2"/>
  <c r="BF41" i="2" s="1"/>
  <c r="BH41" i="2" s="1"/>
  <c r="AZ55" i="2"/>
  <c r="BF55" i="2" s="1"/>
  <c r="AZ58" i="2"/>
  <c r="BF58" i="2" s="1"/>
  <c r="AY6" i="2"/>
  <c r="AZ24" i="2"/>
  <c r="BF24" i="2" s="1"/>
  <c r="BH24" i="2" s="1"/>
  <c r="AZ28" i="2"/>
  <c r="BF28" i="2" s="1"/>
  <c r="BH28" i="2" s="1"/>
  <c r="AZ32" i="2"/>
  <c r="BF32" i="2" s="1"/>
  <c r="BH32" i="2" s="1"/>
  <c r="AZ36" i="2"/>
  <c r="BF36" i="2" s="1"/>
  <c r="BH36" i="2" s="1"/>
  <c r="AN42" i="2"/>
  <c r="AT42" i="2" s="1"/>
  <c r="AN57" i="2"/>
  <c r="AT57" i="2" s="1"/>
  <c r="AN58" i="2"/>
  <c r="AT58" i="2" s="1"/>
  <c r="AN55" i="2"/>
  <c r="AT55" i="2" s="1"/>
  <c r="AM10" i="2"/>
  <c r="AM16" i="2"/>
  <c r="AM6" i="2"/>
  <c r="AM14" i="2"/>
  <c r="AM7" i="2"/>
  <c r="AM13" i="2"/>
  <c r="AM11" i="2"/>
  <c r="AM12" i="2"/>
  <c r="AM15" i="2"/>
  <c r="AM8" i="2"/>
  <c r="AN25" i="2"/>
  <c r="AT25" i="2" s="1"/>
  <c r="AN24" i="2"/>
  <c r="AT24" i="2" s="1"/>
  <c r="AN28" i="2"/>
  <c r="AT28" i="2" s="1"/>
  <c r="AN32" i="2"/>
  <c r="AT32" i="2" s="1"/>
  <c r="AN36" i="2"/>
  <c r="AT36" i="2" s="1"/>
  <c r="AN40" i="2"/>
  <c r="AT40" i="2" s="1"/>
  <c r="AN54" i="2"/>
  <c r="AT54" i="2" s="1"/>
  <c r="AN23" i="2"/>
  <c r="AT23" i="2" s="1"/>
  <c r="AN27" i="2"/>
  <c r="AT27" i="2" s="1"/>
  <c r="AN31" i="2"/>
  <c r="AT31" i="2" s="1"/>
  <c r="AN35" i="2"/>
  <c r="AT35" i="2" s="1"/>
  <c r="AN39" i="2"/>
  <c r="AT39" i="2" s="1"/>
  <c r="AT43" i="2"/>
  <c r="AN53" i="2"/>
  <c r="AT53" i="2" s="1"/>
  <c r="AN60" i="2"/>
  <c r="AT60" i="2" s="1"/>
  <c r="AN29" i="2"/>
  <c r="AT29" i="2" s="1"/>
  <c r="AN33" i="2"/>
  <c r="AT33" i="2" s="1"/>
  <c r="AN37" i="2"/>
  <c r="AT37" i="2" s="1"/>
  <c r="AN41" i="2"/>
  <c r="AT41" i="2" s="1"/>
  <c r="AN26" i="2"/>
  <c r="AT26" i="2" s="1"/>
  <c r="AN30" i="2"/>
  <c r="AT30" i="2" s="1"/>
  <c r="AN34" i="2"/>
  <c r="AT34" i="2" s="1"/>
  <c r="AN38" i="2"/>
  <c r="AT38" i="2" s="1"/>
  <c r="AY49" i="2" l="1"/>
  <c r="BF62" i="2"/>
  <c r="BG27" i="2" s="1"/>
  <c r="AY50" i="2"/>
  <c r="AM44" i="2"/>
  <c r="AT62" i="2"/>
  <c r="AU29" i="2" s="1"/>
  <c r="AM49" i="2"/>
  <c r="AM50" i="2"/>
  <c r="BG13" i="2" l="1"/>
  <c r="BG60" i="2"/>
  <c r="BG55" i="2"/>
  <c r="BG34" i="2"/>
  <c r="BG29" i="2"/>
  <c r="BG7" i="2"/>
  <c r="BG36" i="2"/>
  <c r="BG38" i="2"/>
  <c r="BG40" i="2"/>
  <c r="BG35" i="2"/>
  <c r="BG30" i="2"/>
  <c r="BG11" i="2"/>
  <c r="BG58" i="2"/>
  <c r="BG37" i="2"/>
  <c r="BG23" i="2"/>
  <c r="BG17" i="2"/>
  <c r="BG32" i="2"/>
  <c r="BG41" i="2"/>
  <c r="BG59" i="2"/>
  <c r="BG14" i="2"/>
  <c r="BG43" i="2"/>
  <c r="BG24" i="2"/>
  <c r="BG28" i="2"/>
  <c r="BG57" i="2"/>
  <c r="BG21" i="2"/>
  <c r="BG26" i="2"/>
  <c r="BG39" i="2"/>
  <c r="BG15" i="2"/>
  <c r="BG5" i="2"/>
  <c r="BG12" i="2"/>
  <c r="BG44" i="2"/>
  <c r="BG10" i="2"/>
  <c r="BG8" i="2"/>
  <c r="BG51" i="2"/>
  <c r="BG50" i="2"/>
  <c r="BG19" i="2"/>
  <c r="BG18" i="2"/>
  <c r="BG54" i="2"/>
  <c r="BG56" i="2"/>
  <c r="BG9" i="2"/>
  <c r="BG33" i="2"/>
  <c r="BG53" i="2"/>
  <c r="BG52" i="2"/>
  <c r="BG42" i="2"/>
  <c r="BG16" i="2"/>
  <c r="BG20" i="2"/>
  <c r="BG22" i="2"/>
  <c r="BG6" i="2"/>
  <c r="BG49" i="2"/>
  <c r="BG25" i="2"/>
  <c r="BG31" i="2"/>
  <c r="AU40" i="2"/>
  <c r="AU41" i="2"/>
  <c r="AU36" i="2"/>
  <c r="AU31" i="2"/>
  <c r="AU37" i="2"/>
  <c r="AU33" i="2"/>
  <c r="AU34" i="2"/>
  <c r="AU38" i="2"/>
  <c r="AU35" i="2"/>
  <c r="AU39" i="2"/>
  <c r="AU21" i="2"/>
  <c r="AU19" i="2"/>
  <c r="AU17" i="2"/>
  <c r="AU14" i="2"/>
  <c r="AU10" i="2"/>
  <c r="AU5" i="2"/>
  <c r="AU56" i="2"/>
  <c r="AU7" i="2"/>
  <c r="AU8" i="2"/>
  <c r="AU50" i="2"/>
  <c r="AU13" i="2"/>
  <c r="AU9" i="2"/>
  <c r="AU6" i="2"/>
  <c r="AU58" i="2"/>
  <c r="AU20" i="2"/>
  <c r="AU16" i="2"/>
  <c r="AU51" i="2"/>
  <c r="AU42" i="2"/>
  <c r="AU15" i="2"/>
  <c r="AU57" i="2"/>
  <c r="AU18" i="2"/>
  <c r="AU22" i="2"/>
  <c r="AU44" i="2"/>
  <c r="AU59" i="2"/>
  <c r="AU52" i="2"/>
  <c r="AU55" i="2"/>
  <c r="AU11" i="2"/>
  <c r="AU12" i="2"/>
  <c r="AU49" i="2"/>
  <c r="AU23" i="2"/>
  <c r="AU43" i="2"/>
  <c r="AU32" i="2"/>
  <c r="AU30" i="2"/>
  <c r="AU25" i="2"/>
  <c r="AU28" i="2"/>
  <c r="AU54" i="2"/>
  <c r="AU53" i="2"/>
  <c r="AU24" i="2"/>
  <c r="AU60" i="2"/>
  <c r="AU27" i="2"/>
  <c r="AU26" i="2"/>
  <c r="AH56" i="2" l="1"/>
  <c r="AH51" i="2"/>
  <c r="AH50" i="2"/>
  <c r="AH49" i="2"/>
  <c r="AH44" i="2"/>
  <c r="AH18" i="2"/>
  <c r="AH17" i="2"/>
  <c r="AH5" i="2"/>
  <c r="AJ19" i="2" l="1"/>
  <c r="AJ22" i="2"/>
  <c r="AJ20" i="2"/>
  <c r="AJ21" i="2"/>
  <c r="AA7" i="2"/>
  <c r="AA11" i="2"/>
  <c r="AA9" i="2"/>
  <c r="AA15" i="2"/>
  <c r="AA8" i="2"/>
  <c r="AA6" i="2"/>
  <c r="AA10" i="2"/>
  <c r="AA14" i="2"/>
  <c r="AA12" i="2"/>
  <c r="AA13" i="2"/>
  <c r="AA16" i="2"/>
  <c r="AB37" i="2"/>
  <c r="AH37" i="2" s="1"/>
  <c r="AB29" i="2"/>
  <c r="AH29" i="2" s="1"/>
  <c r="AB35" i="2"/>
  <c r="AH35" i="2" s="1"/>
  <c r="AB27" i="2"/>
  <c r="AH27" i="2" s="1"/>
  <c r="AJ27" i="2" s="1"/>
  <c r="AB41" i="2"/>
  <c r="AH41" i="2" s="1"/>
  <c r="AJ41" i="2" s="1"/>
  <c r="AB33" i="2"/>
  <c r="AH33" i="2" s="1"/>
  <c r="AJ33" i="2" s="1"/>
  <c r="AB25" i="2"/>
  <c r="AH25" i="2" s="1"/>
  <c r="AJ25" i="2" s="1"/>
  <c r="AB40" i="2"/>
  <c r="AH40" i="2" s="1"/>
  <c r="AB24" i="2"/>
  <c r="AH24" i="2" s="1"/>
  <c r="AB42" i="2"/>
  <c r="AH42" i="2" s="1"/>
  <c r="AB34" i="2"/>
  <c r="AH34" i="2" s="1"/>
  <c r="AB26" i="2"/>
  <c r="AH26" i="2" s="1"/>
  <c r="AJ26" i="2" s="1"/>
  <c r="AB39" i="2"/>
  <c r="AH39" i="2" s="1"/>
  <c r="AJ39" i="2" s="1"/>
  <c r="AB31" i="2"/>
  <c r="AH31" i="2" s="1"/>
  <c r="AJ31" i="2" s="1"/>
  <c r="AB23" i="2"/>
  <c r="AH23" i="2" s="1"/>
  <c r="AJ23" i="2" s="1"/>
  <c r="AB28" i="2"/>
  <c r="AH28" i="2" s="1"/>
  <c r="AB38" i="2"/>
  <c r="AH38" i="2" s="1"/>
  <c r="AB30" i="2"/>
  <c r="AH30" i="2" s="1"/>
  <c r="AB36" i="2"/>
  <c r="AH36" i="2" s="1"/>
  <c r="AB32" i="2"/>
  <c r="AH32" i="2" s="1"/>
  <c r="AJ32" i="2" s="1"/>
  <c r="AB53" i="2"/>
  <c r="AH53" i="2" s="1"/>
  <c r="AB55" i="2"/>
  <c r="AH55" i="2" s="1"/>
  <c r="AB52" i="2"/>
  <c r="AH52" i="2" s="1"/>
  <c r="AB54" i="2"/>
  <c r="AH54" i="2" s="1"/>
  <c r="AB60" i="2"/>
  <c r="AH60" i="2" s="1"/>
  <c r="AB59" i="2"/>
  <c r="AH59" i="2" s="1"/>
  <c r="AB58" i="2"/>
  <c r="AH58" i="2" s="1"/>
  <c r="AB57" i="2"/>
  <c r="AH57" i="2" s="1"/>
  <c r="AH43" i="2"/>
  <c r="AA50" i="2" s="1"/>
  <c r="AH62" i="2" l="1"/>
  <c r="AI54" i="2" s="1"/>
  <c r="AI40" i="2"/>
  <c r="AJ40" i="2"/>
  <c r="AJ36" i="2"/>
  <c r="AI34" i="2"/>
  <c r="AJ34" i="2"/>
  <c r="AI30" i="2"/>
  <c r="AJ30" i="2"/>
  <c r="AJ42" i="2"/>
  <c r="AI60" i="2"/>
  <c r="AI38" i="2"/>
  <c r="AJ38" i="2"/>
  <c r="AJ24" i="2"/>
  <c r="AI37" i="2"/>
  <c r="AJ37" i="2"/>
  <c r="AJ28" i="2"/>
  <c r="AI35" i="2"/>
  <c r="AJ35" i="2"/>
  <c r="AI29" i="2"/>
  <c r="AJ29" i="2"/>
  <c r="AI31" i="2"/>
  <c r="AI33" i="2"/>
  <c r="AI9" i="2"/>
  <c r="AI7" i="2"/>
  <c r="AI19" i="2"/>
  <c r="AI12" i="2"/>
  <c r="AI21" i="2"/>
  <c r="AI20" i="2"/>
  <c r="AI10" i="2"/>
  <c r="AI6" i="2"/>
  <c r="AA44" i="2"/>
  <c r="AI39" i="2"/>
  <c r="AI41" i="2"/>
  <c r="AA49" i="2"/>
  <c r="AI58" i="2"/>
  <c r="AI32" i="2"/>
  <c r="AI5" i="2"/>
  <c r="AI50" i="2"/>
  <c r="AI51" i="2"/>
  <c r="AI49" i="2"/>
  <c r="AI43" i="2" l="1"/>
  <c r="AI53" i="2"/>
  <c r="AI13" i="2"/>
  <c r="AI25" i="2"/>
  <c r="AI24" i="2"/>
  <c r="AI36" i="2"/>
  <c r="AI44" i="2"/>
  <c r="AI27" i="2"/>
  <c r="AI22" i="2"/>
  <c r="AI16" i="2"/>
  <c r="AI8" i="2"/>
  <c r="AI55" i="2"/>
  <c r="AI28" i="2"/>
  <c r="AI59" i="2"/>
  <c r="AI52" i="2"/>
  <c r="AI56" i="2"/>
  <c r="AI18" i="2"/>
  <c r="AI26" i="2"/>
  <c r="AI57" i="2"/>
  <c r="AI15" i="2"/>
  <c r="AI11" i="2"/>
  <c r="AI14" i="2"/>
  <c r="AI17" i="2"/>
  <c r="AI23" i="2"/>
  <c r="AI42" i="2"/>
  <c r="V44" i="2"/>
  <c r="J44" i="2"/>
  <c r="V44" i="1"/>
  <c r="J44" i="1"/>
  <c r="V56" i="2"/>
  <c r="J56" i="2"/>
  <c r="V51" i="2"/>
  <c r="J51" i="2"/>
  <c r="V50" i="2"/>
  <c r="J50" i="2"/>
  <c r="V49" i="2"/>
  <c r="J49" i="2"/>
  <c r="V18" i="2"/>
  <c r="V17" i="2"/>
  <c r="J17" i="2"/>
  <c r="V5" i="2"/>
  <c r="J5" i="2"/>
  <c r="V56" i="1"/>
  <c r="V51" i="1"/>
  <c r="V50" i="1"/>
  <c r="V49" i="1"/>
  <c r="V18" i="1"/>
  <c r="V17" i="1"/>
  <c r="V5" i="1"/>
  <c r="J56" i="1"/>
  <c r="J51" i="1"/>
  <c r="J50" i="1"/>
  <c r="J49" i="1"/>
  <c r="J18" i="1"/>
  <c r="J17" i="1"/>
  <c r="J5" i="1"/>
  <c r="J43" i="2" l="1"/>
  <c r="J62" i="2" s="1"/>
  <c r="K51" i="2" s="1"/>
  <c r="X19" i="2"/>
  <c r="X22" i="2"/>
  <c r="X20" i="2"/>
  <c r="X21" i="2"/>
  <c r="D23" i="1"/>
  <c r="J23" i="1" s="1"/>
  <c r="D35" i="1"/>
  <c r="J35" i="1" s="1"/>
  <c r="D39" i="1"/>
  <c r="J39" i="1" s="1"/>
  <c r="D31" i="1"/>
  <c r="J31" i="1" s="1"/>
  <c r="D27" i="1"/>
  <c r="J27" i="1" s="1"/>
  <c r="D40" i="1"/>
  <c r="J40" i="1" s="1"/>
  <c r="D34" i="1"/>
  <c r="J34" i="1" s="1"/>
  <c r="D38" i="1"/>
  <c r="J38" i="1" s="1"/>
  <c r="D33" i="1"/>
  <c r="J33" i="1" s="1"/>
  <c r="D26" i="1"/>
  <c r="J26" i="1" s="1"/>
  <c r="D36" i="1"/>
  <c r="J36" i="1" s="1"/>
  <c r="D25" i="1"/>
  <c r="J25" i="1" s="1"/>
  <c r="D41" i="1"/>
  <c r="J41" i="1" s="1"/>
  <c r="D32" i="1"/>
  <c r="J32" i="1" s="1"/>
  <c r="D42" i="1"/>
  <c r="J42" i="1" s="1"/>
  <c r="D29" i="1"/>
  <c r="J29" i="1" s="1"/>
  <c r="D24" i="1"/>
  <c r="J24" i="1" s="1"/>
  <c r="D37" i="1"/>
  <c r="J37" i="1" s="1"/>
  <c r="D28" i="1"/>
  <c r="J28" i="1" s="1"/>
  <c r="D30" i="1"/>
  <c r="J30" i="1" s="1"/>
  <c r="C50" i="2"/>
  <c r="D55" i="1"/>
  <c r="J55" i="1" s="1"/>
  <c r="D54" i="1"/>
  <c r="J54" i="1" s="1"/>
  <c r="D52" i="1"/>
  <c r="J52" i="1" s="1"/>
  <c r="D53" i="1"/>
  <c r="J53" i="1" s="1"/>
  <c r="V43" i="2"/>
  <c r="V62" i="2" s="1"/>
  <c r="O50" i="2"/>
  <c r="P58" i="2"/>
  <c r="V58" i="2" s="1"/>
  <c r="P60" i="2"/>
  <c r="V60" i="2" s="1"/>
  <c r="P59" i="2"/>
  <c r="V59" i="2" s="1"/>
  <c r="P57" i="2"/>
  <c r="V57" i="2" s="1"/>
  <c r="C49" i="2"/>
  <c r="D59" i="1"/>
  <c r="J59" i="1" s="1"/>
  <c r="D58" i="1"/>
  <c r="J58" i="1" s="1"/>
  <c r="D57" i="1"/>
  <c r="J57" i="1" s="1"/>
  <c r="D60" i="1"/>
  <c r="J60" i="1" s="1"/>
  <c r="D55" i="2"/>
  <c r="J55" i="2" s="1"/>
  <c r="K55" i="2" s="1"/>
  <c r="D53" i="2"/>
  <c r="J53" i="2" s="1"/>
  <c r="K53" i="2" s="1"/>
  <c r="D54" i="2"/>
  <c r="J54" i="2" s="1"/>
  <c r="K54" i="2" s="1"/>
  <c r="D52" i="2"/>
  <c r="J52" i="2" s="1"/>
  <c r="K52" i="2" s="1"/>
  <c r="P55" i="2"/>
  <c r="V55" i="2" s="1"/>
  <c r="P53" i="2"/>
  <c r="V53" i="2" s="1"/>
  <c r="P54" i="2"/>
  <c r="V54" i="2" s="1"/>
  <c r="P52" i="2"/>
  <c r="V52" i="2" s="1"/>
  <c r="V43" i="1"/>
  <c r="O50" i="1" s="1"/>
  <c r="P24" i="2"/>
  <c r="V24" i="2" s="1"/>
  <c r="X24" i="2" s="1"/>
  <c r="P41" i="2"/>
  <c r="V41" i="2" s="1"/>
  <c r="X41" i="2" s="1"/>
  <c r="P25" i="2"/>
  <c r="V25" i="2" s="1"/>
  <c r="X25" i="2" s="1"/>
  <c r="P32" i="2"/>
  <c r="V32" i="2" s="1"/>
  <c r="X32" i="2" s="1"/>
  <c r="P29" i="2"/>
  <c r="V29" i="2" s="1"/>
  <c r="X29" i="2" s="1"/>
  <c r="P28" i="2"/>
  <c r="V28" i="2" s="1"/>
  <c r="X28" i="2" s="1"/>
  <c r="P35" i="2"/>
  <c r="V35" i="2" s="1"/>
  <c r="X35" i="2" s="1"/>
  <c r="P26" i="2"/>
  <c r="V26" i="2" s="1"/>
  <c r="X26" i="2" s="1"/>
  <c r="P37" i="2"/>
  <c r="V37" i="2" s="1"/>
  <c r="X37" i="2" s="1"/>
  <c r="P30" i="2"/>
  <c r="V30" i="2" s="1"/>
  <c r="X30" i="2" s="1"/>
  <c r="P36" i="2"/>
  <c r="V36" i="2" s="1"/>
  <c r="X36" i="2" s="1"/>
  <c r="P23" i="2"/>
  <c r="V23" i="2" s="1"/>
  <c r="X23" i="2" s="1"/>
  <c r="P38" i="2"/>
  <c r="V38" i="2" s="1"/>
  <c r="X38" i="2" s="1"/>
  <c r="P33" i="2"/>
  <c r="V33" i="2" s="1"/>
  <c r="X33" i="2" s="1"/>
  <c r="P27" i="2"/>
  <c r="V27" i="2" s="1"/>
  <c r="X27" i="2" s="1"/>
  <c r="P31" i="2"/>
  <c r="V31" i="2" s="1"/>
  <c r="X31" i="2" s="1"/>
  <c r="P40" i="2"/>
  <c r="V40" i="2" s="1"/>
  <c r="X40" i="2" s="1"/>
  <c r="P34" i="2"/>
  <c r="V34" i="2" s="1"/>
  <c r="X34" i="2" s="1"/>
  <c r="P42" i="2"/>
  <c r="V42" i="2" s="1"/>
  <c r="X42" i="2" s="1"/>
  <c r="P39" i="2"/>
  <c r="V39" i="2" s="1"/>
  <c r="X39" i="2" s="1"/>
  <c r="P53" i="1"/>
  <c r="V53" i="1" s="1"/>
  <c r="P55" i="1"/>
  <c r="V55" i="1" s="1"/>
  <c r="P52" i="1"/>
  <c r="V52" i="1" s="1"/>
  <c r="P54" i="1"/>
  <c r="V54" i="1" s="1"/>
  <c r="J43" i="1"/>
  <c r="C50" i="1" s="1"/>
  <c r="P60" i="1"/>
  <c r="V60" i="1" s="1"/>
  <c r="P59" i="1"/>
  <c r="V59" i="1" s="1"/>
  <c r="P58" i="1"/>
  <c r="V58" i="1" s="1"/>
  <c r="P57" i="1"/>
  <c r="V57" i="1" s="1"/>
  <c r="P31" i="1"/>
  <c r="V31" i="1" s="1"/>
  <c r="P23" i="1"/>
  <c r="V23" i="1" s="1"/>
  <c r="P27" i="1"/>
  <c r="V27" i="1" s="1"/>
  <c r="P35" i="1"/>
  <c r="V35" i="1" s="1"/>
  <c r="P25" i="1"/>
  <c r="V25" i="1" s="1"/>
  <c r="P26" i="1"/>
  <c r="V26" i="1" s="1"/>
  <c r="P30" i="1"/>
  <c r="V30" i="1" s="1"/>
  <c r="P34" i="1"/>
  <c r="V34" i="1" s="1"/>
  <c r="P29" i="1"/>
  <c r="V29" i="1" s="1"/>
  <c r="P33" i="1"/>
  <c r="V33" i="1" s="1"/>
  <c r="P28" i="1"/>
  <c r="V28" i="1" s="1"/>
  <c r="P37" i="1"/>
  <c r="V37" i="1" s="1"/>
  <c r="P38" i="1"/>
  <c r="V38" i="1" s="1"/>
  <c r="P24" i="1"/>
  <c r="V24" i="1" s="1"/>
  <c r="P36" i="1"/>
  <c r="V36" i="1" s="1"/>
  <c r="P42" i="1"/>
  <c r="V42" i="1" s="1"/>
  <c r="P39" i="1"/>
  <c r="V39" i="1" s="1"/>
  <c r="P41" i="1"/>
  <c r="V41" i="1" s="1"/>
  <c r="P32" i="1"/>
  <c r="V32" i="1" s="1"/>
  <c r="P40" i="1"/>
  <c r="V40" i="1" s="1"/>
  <c r="D58" i="2"/>
  <c r="J58" i="2" s="1"/>
  <c r="K58" i="2" s="1"/>
  <c r="D57" i="2"/>
  <c r="J57" i="2" s="1"/>
  <c r="K57" i="2" s="1"/>
  <c r="D60" i="2"/>
  <c r="J60" i="2" s="1"/>
  <c r="K60" i="2" s="1"/>
  <c r="D59" i="2"/>
  <c r="J59" i="2" s="1"/>
  <c r="K59" i="2" s="1"/>
  <c r="C44" i="2"/>
  <c r="K5" i="2"/>
  <c r="K49" i="2"/>
  <c r="K17" i="2"/>
  <c r="K50" i="2"/>
  <c r="K43" i="2"/>
  <c r="K19" i="2"/>
  <c r="K28" i="2"/>
  <c r="K23" i="2"/>
  <c r="K29" i="2"/>
  <c r="K27" i="2"/>
  <c r="K26" i="2"/>
  <c r="K42" i="2"/>
  <c r="K39" i="2"/>
  <c r="K22" i="2"/>
  <c r="K31" i="2"/>
  <c r="K32" i="2"/>
  <c r="K24" i="2"/>
  <c r="K33" i="2"/>
  <c r="K20" i="2"/>
  <c r="K30" i="2"/>
  <c r="K34" i="2"/>
  <c r="K25" i="2"/>
  <c r="K35" i="2"/>
  <c r="K36" i="2"/>
  <c r="K21" i="2"/>
  <c r="K37" i="2"/>
  <c r="K18" i="2"/>
  <c r="K40" i="2"/>
  <c r="K38" i="2"/>
  <c r="K41" i="2"/>
  <c r="K44" i="2"/>
  <c r="K56" i="2"/>
  <c r="O44" i="1" l="1"/>
  <c r="O49" i="2"/>
  <c r="W19" i="2"/>
  <c r="W22" i="2"/>
  <c r="W21" i="2"/>
  <c r="W20" i="2"/>
  <c r="W17" i="2"/>
  <c r="W44" i="2"/>
  <c r="W49" i="2"/>
  <c r="W50" i="2"/>
  <c r="W51" i="2"/>
  <c r="W56" i="2"/>
  <c r="W18" i="2"/>
  <c r="W5" i="2"/>
  <c r="W36" i="2"/>
  <c r="K54" i="1"/>
  <c r="C44" i="1"/>
  <c r="W38" i="2"/>
  <c r="W29" i="2"/>
  <c r="W54" i="2"/>
  <c r="W60" i="2"/>
  <c r="J62" i="1"/>
  <c r="K53" i="1" s="1"/>
  <c r="K29" i="1"/>
  <c r="W59" i="1"/>
  <c r="W39" i="2"/>
  <c r="W23" i="2"/>
  <c r="W32" i="2"/>
  <c r="W53" i="2"/>
  <c r="W58" i="2"/>
  <c r="W25" i="2"/>
  <c r="W34" i="2"/>
  <c r="C49" i="1"/>
  <c r="W40" i="2"/>
  <c r="W37" i="2"/>
  <c r="W24" i="2"/>
  <c r="K30" i="1"/>
  <c r="K32" i="1"/>
  <c r="W41" i="2"/>
  <c r="W31" i="2"/>
  <c r="W26" i="2"/>
  <c r="O49" i="1"/>
  <c r="K39" i="1"/>
  <c r="K58" i="1"/>
  <c r="W55" i="1"/>
  <c r="W27" i="2"/>
  <c r="W35" i="2"/>
  <c r="V62" i="1"/>
  <c r="W27" i="1" s="1"/>
  <c r="W57" i="2"/>
  <c r="K37" i="1"/>
  <c r="K26" i="1"/>
  <c r="W42" i="2"/>
  <c r="W55" i="2"/>
  <c r="W30" i="2"/>
  <c r="W53" i="1"/>
  <c r="W33" i="2"/>
  <c r="W28" i="2"/>
  <c r="W52" i="2"/>
  <c r="W59" i="2"/>
  <c r="W43" i="2"/>
  <c r="O44" i="2"/>
  <c r="K23" i="1"/>
  <c r="K33" i="1" l="1"/>
  <c r="K59" i="1"/>
  <c r="K55" i="1"/>
  <c r="K34" i="1"/>
  <c r="K57" i="1"/>
  <c r="K36" i="1"/>
  <c r="K31" i="1"/>
  <c r="K42" i="1"/>
  <c r="K24" i="1"/>
  <c r="K27" i="1"/>
  <c r="K35" i="1"/>
  <c r="K41" i="1"/>
  <c r="K28" i="1"/>
  <c r="W41" i="1"/>
  <c r="K25" i="1"/>
  <c r="K52" i="1"/>
  <c r="K38" i="1"/>
  <c r="K60" i="1"/>
  <c r="W32" i="1"/>
  <c r="W26" i="1"/>
  <c r="W57" i="1"/>
  <c r="W31" i="1"/>
  <c r="W52" i="1"/>
  <c r="W34" i="1"/>
  <c r="W37" i="1"/>
  <c r="W29" i="1"/>
  <c r="W25" i="1"/>
  <c r="W23" i="1"/>
  <c r="W24" i="1"/>
  <c r="W30" i="1"/>
  <c r="W42" i="1"/>
  <c r="W39" i="1"/>
  <c r="W33" i="1"/>
  <c r="K40" i="1"/>
  <c r="W36" i="1"/>
  <c r="W38" i="1"/>
  <c r="W54" i="1"/>
  <c r="W40" i="1"/>
  <c r="W43" i="1"/>
  <c r="W60" i="1"/>
  <c r="W22" i="1"/>
  <c r="W19" i="1"/>
  <c r="W21" i="1"/>
  <c r="W20" i="1"/>
  <c r="W44" i="1"/>
  <c r="W18" i="1"/>
  <c r="W17" i="1"/>
  <c r="W50" i="1"/>
  <c r="W49" i="1"/>
  <c r="W51" i="1"/>
  <c r="W56" i="1"/>
  <c r="W5" i="1"/>
  <c r="W35" i="1"/>
  <c r="W28" i="1"/>
  <c r="K21" i="1"/>
  <c r="K22" i="1"/>
  <c r="K20" i="1"/>
  <c r="K19" i="1"/>
  <c r="K56" i="1"/>
  <c r="K18" i="1"/>
  <c r="K51" i="1"/>
  <c r="K44" i="1"/>
  <c r="K50" i="1"/>
  <c r="K5" i="1"/>
  <c r="K43" i="1"/>
  <c r="K17" i="1"/>
  <c r="K49" i="1"/>
  <c r="W58" i="1"/>
</calcChain>
</file>

<file path=xl/sharedStrings.xml><?xml version="1.0" encoding="utf-8"?>
<sst xmlns="http://schemas.openxmlformats.org/spreadsheetml/2006/main" count="4176" uniqueCount="142">
  <si>
    <t>Sample</t>
  </si>
  <si>
    <t>Component</t>
  </si>
  <si>
    <t>Type</t>
  </si>
  <si>
    <t>Lipids</t>
  </si>
  <si>
    <t>Hexanoic acid</t>
  </si>
  <si>
    <t>Myristic acid</t>
  </si>
  <si>
    <t>Palmitic acid</t>
  </si>
  <si>
    <t>Palmitoleic acid</t>
  </si>
  <si>
    <t>Stearic acid</t>
  </si>
  <si>
    <t>Oleic acid</t>
  </si>
  <si>
    <t>Linoleic acid</t>
  </si>
  <si>
    <t>Linolenic acid</t>
  </si>
  <si>
    <t>Carbohydrate</t>
  </si>
  <si>
    <t>Protein</t>
  </si>
  <si>
    <t>Cyanophycin</t>
  </si>
  <si>
    <t>Carotenoids</t>
  </si>
  <si>
    <t>Chlorophyll a</t>
  </si>
  <si>
    <t>ε-carotene</t>
  </si>
  <si>
    <t>Echinenone</t>
  </si>
  <si>
    <t>Myxoxanthophyll</t>
  </si>
  <si>
    <t>Scytonemin</t>
  </si>
  <si>
    <t>DNA</t>
  </si>
  <si>
    <t>Deoxyadenosine</t>
  </si>
  <si>
    <t>Deoxyguanosine</t>
  </si>
  <si>
    <t>Thymidine</t>
  </si>
  <si>
    <t>Deoxycytidine</t>
  </si>
  <si>
    <t>RNA</t>
  </si>
  <si>
    <t>Adenosine</t>
  </si>
  <si>
    <t>Guanosine</t>
  </si>
  <si>
    <t>Uridine</t>
  </si>
  <si>
    <t>Cytidine</t>
  </si>
  <si>
    <t>Octanoic acid</t>
  </si>
  <si>
    <t>Decanoic acid</t>
  </si>
  <si>
    <t>Lauric acid</t>
  </si>
  <si>
    <t>Phycoerythrocyanin</t>
  </si>
  <si>
    <t>C-Phycocyanin</t>
  </si>
  <si>
    <t>Allophycocyanin</t>
  </si>
  <si>
    <t>Alanine</t>
  </si>
  <si>
    <t>Arginine</t>
  </si>
  <si>
    <t>Asparagine</t>
  </si>
  <si>
    <t>Aspartic acid</t>
  </si>
  <si>
    <t>Cysteine</t>
  </si>
  <si>
    <t>Glutamic acid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</si>
  <si>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</si>
  <si>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</si>
  <si>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</si>
  <si>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</si>
  <si>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</si>
  <si>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</si>
  <si>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</si>
  <si>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</si>
  <si>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</si>
  <si>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</si>
  <si>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</si>
  <si>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</si>
  <si>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</si>
  <si>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</si>
  <si>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>-carotene</t>
    </r>
  </si>
  <si>
    <t>Amount (ug/ml)</t>
  </si>
  <si>
    <t>Local composition (%)</t>
  </si>
  <si>
    <t>M</t>
  </si>
  <si>
    <t>OD 730</t>
  </si>
  <si>
    <t>Species</t>
  </si>
  <si>
    <t>Anabaena sp. UTEX 2576</t>
  </si>
  <si>
    <t>Medium</t>
  </si>
  <si>
    <t>BG-11</t>
  </si>
  <si>
    <t>Total</t>
  </si>
  <si>
    <t>Biomass</t>
  </si>
  <si>
    <t>Meassured Biomass</t>
  </si>
  <si>
    <t>Total lipid</t>
  </si>
  <si>
    <t>Total DNA</t>
  </si>
  <si>
    <t>Total RNA</t>
  </si>
  <si>
    <t>Total protein</t>
  </si>
  <si>
    <t>Total carbohydrate</t>
  </si>
  <si>
    <t>Total carotenoids</t>
  </si>
  <si>
    <t>Average (ug/ml)</t>
  </si>
  <si>
    <t>R1</t>
  </si>
  <si>
    <t>R2</t>
  </si>
  <si>
    <t>R3</t>
  </si>
  <si>
    <t>R4</t>
  </si>
  <si>
    <t>R5</t>
  </si>
  <si>
    <t>R6</t>
  </si>
  <si>
    <t>Percent (%)</t>
  </si>
  <si>
    <t>3M</t>
  </si>
  <si>
    <t>Xray</t>
  </si>
  <si>
    <t>BG-11o</t>
  </si>
  <si>
    <t>carotenoids</t>
  </si>
  <si>
    <t>Romeo</t>
  </si>
  <si>
    <t>Sample 22 days old. Stationary phase</t>
  </si>
  <si>
    <t>Quebec</t>
  </si>
  <si>
    <t>Mike</t>
  </si>
  <si>
    <t>Sample 23 days old. Stationary phase</t>
  </si>
  <si>
    <t>Uniform</t>
  </si>
  <si>
    <t>Sample 7 days old. Exponential phase</t>
  </si>
  <si>
    <t>End of exponential phase</t>
  </si>
  <si>
    <t>X-Ray</t>
  </si>
  <si>
    <t>Sample 3 days old. Exponential phase</t>
  </si>
  <si>
    <t>Whiskey</t>
  </si>
  <si>
    <t>Sara</t>
  </si>
  <si>
    <t>Sample 16 days old. Stationary phase</t>
  </si>
  <si>
    <t>Yankee</t>
  </si>
  <si>
    <t>Zulu</t>
  </si>
  <si>
    <t>Old2576</t>
  </si>
  <si>
    <t>Sample 77 days old. Stationary phase</t>
  </si>
  <si>
    <t>NaNO3 - BG11</t>
  </si>
  <si>
    <t>N2 - BG11</t>
  </si>
  <si>
    <t>S</t>
  </si>
  <si>
    <t>E</t>
  </si>
  <si>
    <t>Nitrogen Source</t>
  </si>
  <si>
    <t>Phase</t>
  </si>
  <si>
    <t>Percent</t>
  </si>
  <si>
    <t>NaNO3</t>
  </si>
  <si>
    <t>N2</t>
  </si>
  <si>
    <t>Other proteins</t>
  </si>
  <si>
    <t>Xantophylls and carotenoids</t>
  </si>
  <si>
    <t>Percent100</t>
  </si>
  <si>
    <t>Chlorophyll A</t>
  </si>
  <si>
    <t>Total Carotenoids (Chlorophyll a, carotenoids, xantophylls)</t>
  </si>
  <si>
    <t>Voronoi Treemap</t>
  </si>
  <si>
    <t>Hydrophobic pigments</t>
  </si>
  <si>
    <t>These are hard to make</t>
  </si>
  <si>
    <t>Xenia</t>
  </si>
  <si>
    <t>Photoautotrophic</t>
  </si>
  <si>
    <t>Photodiazotrophic</t>
  </si>
  <si>
    <t>ID</t>
  </si>
  <si>
    <t>E1</t>
  </si>
  <si>
    <t>E2</t>
  </si>
  <si>
    <t>E3</t>
  </si>
  <si>
    <t>C6:0</t>
  </si>
  <si>
    <t>C8:0</t>
  </si>
  <si>
    <t>C10:0</t>
  </si>
  <si>
    <t>C12:0</t>
  </si>
  <si>
    <t>C14:0</t>
  </si>
  <si>
    <t>C16:0</t>
  </si>
  <si>
    <t>C16:1</t>
  </si>
  <si>
    <t>C18:0</t>
  </si>
  <si>
    <t>C18:1</t>
  </si>
  <si>
    <t>C18:2</t>
  </si>
  <si>
    <t>C18:3</t>
  </si>
  <si>
    <t>Lipid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</si>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</sst>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%"/>
    <numFmt numFmtId="166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3" fillId="0" borderId="1" xfId="0" applyFont="1" applyBorder="1"/>
    <xf numFmtId="0" fontId="2" fillId="0" borderId="13" xfId="0" applyFont="1" applyBorder="1"/>
    <xf numFmtId="0" fontId="0" fillId="0" borderId="14" xfId="0" applyBorder="1"/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" xfId="0" applyNumberFormat="1" applyBorder="1"/>
    <xf numFmtId="0" fontId="2" fillId="0" borderId="3" xfId="0" applyFon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0" xfId="0" applyNumberFormat="1" applyBorder="1"/>
    <xf numFmtId="2" fontId="0" fillId="0" borderId="12" xfId="0" applyNumberForma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7" xfId="0" applyBorder="1"/>
    <xf numFmtId="2" fontId="0" fillId="0" borderId="0" xfId="0" applyNumberFormat="1" applyBorder="1"/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1" xfId="1" applyNumberFormat="1" applyFont="1" applyBorder="1"/>
    <xf numFmtId="10" fontId="0" fillId="0" borderId="11" xfId="0" applyNumberFormat="1" applyBorder="1"/>
    <xf numFmtId="10" fontId="0" fillId="0" borderId="12" xfId="0" applyNumberFormat="1" applyBorder="1"/>
    <xf numFmtId="10" fontId="2" fillId="0" borderId="11" xfId="1" applyNumberFormat="1" applyFont="1" applyBorder="1"/>
    <xf numFmtId="10" fontId="2" fillId="0" borderId="1" xfId="0" applyNumberFormat="1" applyFont="1" applyBorder="1"/>
    <xf numFmtId="10" fontId="2" fillId="0" borderId="10" xfId="0" applyNumberFormat="1" applyFont="1" applyBorder="1"/>
    <xf numFmtId="10" fontId="2" fillId="0" borderId="11" xfId="0" applyNumberFormat="1" applyFon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6" xfId="1" applyNumberFormat="1" applyFont="1" applyBorder="1"/>
    <xf numFmtId="10" fontId="0" fillId="0" borderId="6" xfId="1" applyNumberFormat="1" applyFont="1" applyBorder="1"/>
    <xf numFmtId="10" fontId="0" fillId="0" borderId="6" xfId="0" applyNumberFormat="1" applyBorder="1"/>
    <xf numFmtId="165" fontId="0" fillId="0" borderId="11" xfId="1" applyNumberFormat="1" applyFont="1" applyBorder="1"/>
    <xf numFmtId="165" fontId="0" fillId="0" borderId="11" xfId="0" applyNumberFormat="1" applyBorder="1"/>
    <xf numFmtId="164" fontId="0" fillId="0" borderId="9" xfId="1" applyNumberFormat="1" applyFont="1" applyBorder="1"/>
    <xf numFmtId="164" fontId="0" fillId="0" borderId="6" xfId="1" applyNumberFormat="1" applyFont="1" applyBorder="1" applyAlignment="1">
      <alignment horizontal="right"/>
    </xf>
    <xf numFmtId="164" fontId="0" fillId="0" borderId="9" xfId="1" applyNumberFormat="1" applyFont="1" applyBorder="1" applyAlignment="1">
      <alignment horizontal="right"/>
    </xf>
    <xf numFmtId="165" fontId="0" fillId="0" borderId="12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0" xfId="1" applyNumberFormat="1" applyFont="1" applyBorder="1"/>
    <xf numFmtId="166" fontId="0" fillId="0" borderId="0" xfId="1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Cells growing in NaNo3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Cells growing in NaNo3</a:t>
          </a:r>
        </a:p>
      </cx:txPr>
    </cx:title>
    <cx:plotArea>
      <cx:plotAreaRegion>
        <cx:series layoutId="treemap" uniqueId="{2E50520D-2B37-4967-B97B-7571FAD15F41}">
          <cx:dataPt idx="12">
            <cx:spPr>
              <a:solidFill>
                <a:schemeClr val="accent2">
                  <a:lumMod val="40000"/>
                  <a:lumOff val="60000"/>
                </a:schemeClr>
              </a:solidFill>
            </cx:spPr>
          </cx:dataPt>
          <cx:dataPt idx="14">
            <cx:spPr>
              <a:solidFill>
                <a:srgbClr val="CC66FF"/>
              </a:solidFill>
            </cx:spPr>
          </cx:dataPt>
          <cx:dataPt idx="15">
            <cx:spPr>
              <a:solidFill>
                <a:schemeClr val="accent1"/>
              </a:solidFill>
            </cx:spPr>
          </cx:dataPt>
          <cx:dataPt idx="16">
            <cx:spPr>
              <a:solidFill>
                <a:srgbClr val="00B0F0"/>
              </a:solidFill>
            </cx:spPr>
          </cx:dataPt>
          <cx:dataPt idx="17">
            <cx:spPr>
              <a:solidFill>
                <a:schemeClr val="accent2"/>
              </a:solidFill>
            </cx:spPr>
          </cx:dataPt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Calibri" panose="020F0502020204030204"/>
                  </a:defRPr>
                </a:pPr>
                <a:endParaRPr lang="en-US" sz="900" b="1">
                  <a:solidFill>
                    <a:schemeClr val="tx1"/>
                  </a:solidFill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Cells growing in N2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Cells growing in N2</a:t>
          </a:r>
        </a:p>
      </cx:txPr>
    </cx:title>
    <cx:plotArea>
      <cx:plotAreaRegion>
        <cx:series layoutId="treemap" uniqueId="{8CAFCAF6-6F13-48FD-B69B-43E4AA7EA656}">
          <cx:dataPt idx="12">
            <cx:spPr>
              <a:solidFill>
                <a:schemeClr val="accent2">
                  <a:lumMod val="40000"/>
                  <a:lumOff val="60000"/>
                </a:schemeClr>
              </a:solidFill>
            </cx:spPr>
          </cx:dataPt>
          <cx:dataPt idx="14">
            <cx:spPr>
              <a:solidFill>
                <a:srgbClr val="CC66FF"/>
              </a:solidFill>
            </cx:spPr>
          </cx:dataPt>
          <cx:dataPt idx="15">
            <cx:spPr>
              <a:solidFill>
                <a:schemeClr val="accent1"/>
              </a:solidFill>
            </cx:spPr>
          </cx:dataPt>
          <cx:dataPt idx="16">
            <cx:spPr>
              <a:solidFill>
                <a:srgbClr val="00B0F0"/>
              </a:solidFill>
            </cx:spPr>
          </cx:dataPt>
          <cx:dataPt idx="17">
            <cx:spPr>
              <a:solidFill>
                <a:schemeClr val="accent2"/>
              </a:solidFill>
            </cx:spPr>
          </cx:dataPt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 b="1">
                  <a:solidFill>
                    <a:schemeClr val="tx1"/>
                  </a:solidFill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200025</xdr:colOff>
      <xdr:row>1</xdr:row>
      <xdr:rowOff>142875</xdr:rowOff>
    </xdr:from>
    <xdr:to>
      <xdr:col>27</xdr:col>
      <xdr:colOff>313625</xdr:colOff>
      <xdr:row>18</xdr:row>
      <xdr:rowOff>75804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333375"/>
          <a:ext cx="5600000" cy="3171429"/>
        </a:xfrm>
        <a:prstGeom prst="rect">
          <a:avLst/>
        </a:prstGeom>
      </xdr:spPr>
    </xdr:pic>
    <xdr:clientData/>
  </xdr:twoCellAnchor>
  <xdr:twoCellAnchor editAs="oneCell">
    <xdr:from>
      <xdr:col>27</xdr:col>
      <xdr:colOff>533400</xdr:colOff>
      <xdr:row>1</xdr:row>
      <xdr:rowOff>171450</xdr:rowOff>
    </xdr:from>
    <xdr:to>
      <xdr:col>35</xdr:col>
      <xdr:colOff>351838</xdr:colOff>
      <xdr:row>26</xdr:row>
      <xdr:rowOff>151807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0" y="361950"/>
          <a:ext cx="4695238" cy="474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31</xdr:row>
      <xdr:rowOff>76200</xdr:rowOff>
    </xdr:from>
    <xdr:to>
      <xdr:col>27</xdr:col>
      <xdr:colOff>227905</xdr:colOff>
      <xdr:row>47</xdr:row>
      <xdr:rowOff>142486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5981700"/>
          <a:ext cx="5561905" cy="3114286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31</xdr:row>
      <xdr:rowOff>38100</xdr:rowOff>
    </xdr:from>
    <xdr:to>
      <xdr:col>35</xdr:col>
      <xdr:colOff>580404</xdr:colOff>
      <xdr:row>56</xdr:row>
      <xdr:rowOff>27981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2175" y="5943600"/>
          <a:ext cx="4971429" cy="4752381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61</xdr:row>
      <xdr:rowOff>85725</xdr:rowOff>
    </xdr:from>
    <xdr:to>
      <xdr:col>27</xdr:col>
      <xdr:colOff>370770</xdr:colOff>
      <xdr:row>77</xdr:row>
      <xdr:rowOff>190106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9075" y="11706225"/>
          <a:ext cx="5638095" cy="3152381"/>
        </a:xfrm>
        <a:prstGeom prst="rect">
          <a:avLst/>
        </a:prstGeom>
      </xdr:spPr>
    </xdr:pic>
    <xdr:clientData/>
  </xdr:twoCellAnchor>
  <xdr:twoCellAnchor editAs="oneCell">
    <xdr:from>
      <xdr:col>27</xdr:col>
      <xdr:colOff>552450</xdr:colOff>
      <xdr:row>61</xdr:row>
      <xdr:rowOff>66675</xdr:rowOff>
    </xdr:from>
    <xdr:to>
      <xdr:col>36</xdr:col>
      <xdr:colOff>18432</xdr:colOff>
      <xdr:row>86</xdr:row>
      <xdr:rowOff>66080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38850" y="12001500"/>
          <a:ext cx="4952381" cy="4761905"/>
        </a:xfrm>
        <a:prstGeom prst="rect">
          <a:avLst/>
        </a:prstGeom>
      </xdr:spPr>
    </xdr:pic>
    <xdr:clientData/>
  </xdr:twoCellAnchor>
  <xdr:twoCellAnchor editAs="oneCell">
    <xdr:from>
      <xdr:col>18</xdr:col>
      <xdr:colOff>142875</xdr:colOff>
      <xdr:row>89</xdr:row>
      <xdr:rowOff>123825</xdr:rowOff>
    </xdr:from>
    <xdr:to>
      <xdr:col>27</xdr:col>
      <xdr:colOff>65999</xdr:colOff>
      <xdr:row>106</xdr:row>
      <xdr:rowOff>56754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" y="17392650"/>
          <a:ext cx="5409524" cy="3171429"/>
        </a:xfrm>
        <a:prstGeom prst="rect">
          <a:avLst/>
        </a:prstGeom>
      </xdr:spPr>
    </xdr:pic>
    <xdr:clientData/>
  </xdr:twoCellAnchor>
  <xdr:twoCellAnchor editAs="oneCell">
    <xdr:from>
      <xdr:col>27</xdr:col>
      <xdr:colOff>590550</xdr:colOff>
      <xdr:row>89</xdr:row>
      <xdr:rowOff>171450</xdr:rowOff>
    </xdr:from>
    <xdr:to>
      <xdr:col>36</xdr:col>
      <xdr:colOff>151770</xdr:colOff>
      <xdr:row>115</xdr:row>
      <xdr:rowOff>18442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370"/>
        <a:stretch/>
      </xdr:blipFill>
      <xdr:spPr>
        <a:xfrm>
          <a:off x="6076950" y="17545050"/>
          <a:ext cx="5047619" cy="4799992"/>
        </a:xfrm>
        <a:prstGeom prst="rect">
          <a:avLst/>
        </a:prstGeom>
      </xdr:spPr>
    </xdr:pic>
    <xdr:clientData/>
  </xdr:twoCellAnchor>
  <xdr:twoCellAnchor editAs="oneCell">
    <xdr:from>
      <xdr:col>18</xdr:col>
      <xdr:colOff>18184</xdr:colOff>
      <xdr:row>118</xdr:row>
      <xdr:rowOff>151534</xdr:rowOff>
    </xdr:from>
    <xdr:to>
      <xdr:col>27</xdr:col>
      <xdr:colOff>379403</xdr:colOff>
      <xdr:row>135</xdr:row>
      <xdr:rowOff>8272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184" y="23046170"/>
          <a:ext cx="5816446" cy="3095238"/>
        </a:xfrm>
        <a:prstGeom prst="rect">
          <a:avLst/>
        </a:prstGeom>
      </xdr:spPr>
    </xdr:pic>
    <xdr:clientData/>
  </xdr:twoCellAnchor>
  <xdr:twoCellAnchor editAs="oneCell">
    <xdr:from>
      <xdr:col>27</xdr:col>
      <xdr:colOff>588819</xdr:colOff>
      <xdr:row>118</xdr:row>
      <xdr:rowOff>121227</xdr:rowOff>
    </xdr:from>
    <xdr:to>
      <xdr:col>36</xdr:col>
      <xdr:colOff>228830</xdr:colOff>
      <xdr:row>143</xdr:row>
      <xdr:rowOff>130156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44046" y="23015863"/>
          <a:ext cx="5095238" cy="4771429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149</xdr:row>
      <xdr:rowOff>27214</xdr:rowOff>
    </xdr:from>
    <xdr:to>
      <xdr:col>26</xdr:col>
      <xdr:colOff>596679</xdr:colOff>
      <xdr:row>165</xdr:row>
      <xdr:rowOff>131595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0" y="28847143"/>
          <a:ext cx="5400000" cy="3152381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148</xdr:row>
      <xdr:rowOff>176893</xdr:rowOff>
    </xdr:from>
    <xdr:to>
      <xdr:col>36</xdr:col>
      <xdr:colOff>15715</xdr:colOff>
      <xdr:row>174</xdr:row>
      <xdr:rowOff>4845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23214" y="29024036"/>
          <a:ext cx="4914286" cy="4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22412</xdr:colOff>
      <xdr:row>1</xdr:row>
      <xdr:rowOff>145676</xdr:rowOff>
    </xdr:from>
    <xdr:to>
      <xdr:col>8</xdr:col>
      <xdr:colOff>552900</xdr:colOff>
      <xdr:row>18</xdr:row>
      <xdr:rowOff>21462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412" y="437029"/>
          <a:ext cx="5371429" cy="31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112059</xdr:colOff>
      <xdr:row>1</xdr:row>
      <xdr:rowOff>145677</xdr:rowOff>
    </xdr:from>
    <xdr:to>
      <xdr:col>17</xdr:col>
      <xdr:colOff>156832</xdr:colOff>
      <xdr:row>26</xdr:row>
      <xdr:rowOff>164129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58118" y="437030"/>
          <a:ext cx="4885714" cy="4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123265</xdr:rowOff>
    </xdr:from>
    <xdr:to>
      <xdr:col>8</xdr:col>
      <xdr:colOff>597154</xdr:colOff>
      <xdr:row>48</xdr:row>
      <xdr:rowOff>46670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230471"/>
          <a:ext cx="5438095" cy="3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78441</xdr:colOff>
      <xdr:row>31</xdr:row>
      <xdr:rowOff>78442</xdr:rowOff>
    </xdr:from>
    <xdr:to>
      <xdr:col>17</xdr:col>
      <xdr:colOff>256548</xdr:colOff>
      <xdr:row>56</xdr:row>
      <xdr:rowOff>87371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24500" y="6185648"/>
          <a:ext cx="5019048" cy="4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91684</xdr:rowOff>
    </xdr:from>
    <xdr:to>
      <xdr:col>9</xdr:col>
      <xdr:colOff>211084</xdr:colOff>
      <xdr:row>77</xdr:row>
      <xdr:rowOff>138922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2023911"/>
          <a:ext cx="5666311" cy="30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181331</xdr:colOff>
      <xdr:row>61</xdr:row>
      <xdr:rowOff>62142</xdr:rowOff>
    </xdr:from>
    <xdr:to>
      <xdr:col>18</xdr:col>
      <xdr:colOff>66758</xdr:colOff>
      <xdr:row>86</xdr:row>
      <xdr:rowOff>90118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36558" y="11994369"/>
          <a:ext cx="5046245" cy="4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103910</xdr:rowOff>
    </xdr:from>
    <xdr:to>
      <xdr:col>9</xdr:col>
      <xdr:colOff>401916</xdr:colOff>
      <xdr:row>106</xdr:row>
      <xdr:rowOff>8267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7474046"/>
          <a:ext cx="5857143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190499</xdr:rowOff>
    </xdr:from>
    <xdr:to>
      <xdr:col>8</xdr:col>
      <xdr:colOff>474718</xdr:colOff>
      <xdr:row>135</xdr:row>
      <xdr:rowOff>75808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3189044"/>
          <a:ext cx="5323809" cy="3123809"/>
        </a:xfrm>
        <a:prstGeom prst="rect">
          <a:avLst/>
        </a:prstGeom>
      </xdr:spPr>
    </xdr:pic>
    <xdr:clientData/>
  </xdr:twoCellAnchor>
  <xdr:twoCellAnchor editAs="oneCell">
    <xdr:from>
      <xdr:col>9</xdr:col>
      <xdr:colOff>51955</xdr:colOff>
      <xdr:row>89</xdr:row>
      <xdr:rowOff>138546</xdr:rowOff>
    </xdr:from>
    <xdr:to>
      <xdr:col>17</xdr:col>
      <xdr:colOff>298102</xdr:colOff>
      <xdr:row>114</xdr:row>
      <xdr:rowOff>147475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07182" y="17508682"/>
          <a:ext cx="5095238" cy="47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118</xdr:row>
      <xdr:rowOff>173181</xdr:rowOff>
    </xdr:from>
    <xdr:to>
      <xdr:col>17</xdr:col>
      <xdr:colOff>74719</xdr:colOff>
      <xdr:row>143</xdr:row>
      <xdr:rowOff>134490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455228" y="23171726"/>
          <a:ext cx="4923809" cy="4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86590</xdr:colOff>
      <xdr:row>148</xdr:row>
      <xdr:rowOff>173182</xdr:rowOff>
    </xdr:from>
    <xdr:to>
      <xdr:col>8</xdr:col>
      <xdr:colOff>523213</xdr:colOff>
      <xdr:row>165</xdr:row>
      <xdr:rowOff>77539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6590" y="28990637"/>
          <a:ext cx="5285714" cy="31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571499</xdr:colOff>
      <xdr:row>149</xdr:row>
      <xdr:rowOff>17318</xdr:rowOff>
    </xdr:from>
    <xdr:to>
      <xdr:col>16</xdr:col>
      <xdr:colOff>598598</xdr:colOff>
      <xdr:row>174</xdr:row>
      <xdr:rowOff>7199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420590" y="29025273"/>
          <a:ext cx="4876190" cy="4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568776</xdr:colOff>
      <xdr:row>26</xdr:row>
      <xdr:rowOff>93889</xdr:rowOff>
    </xdr:from>
    <xdr:to>
      <xdr:col>26</xdr:col>
      <xdr:colOff>462642</xdr:colOff>
      <xdr:row>62</xdr:row>
      <xdr:rowOff>54429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730704</xdr:colOff>
      <xdr:row>26</xdr:row>
      <xdr:rowOff>102054</xdr:rowOff>
    </xdr:from>
    <xdr:to>
      <xdr:col>34</xdr:col>
      <xdr:colOff>12249</xdr:colOff>
      <xdr:row>62</xdr:row>
      <xdr:rowOff>62594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3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14.28515625" customWidth="1"/>
    <col min="2" max="2" width="17.7109375" customWidth="1"/>
    <col min="3" max="3" width="19.42578125" customWidth="1"/>
    <col min="4" max="4" width="14.28515625" style="1" bestFit="1" customWidth="1"/>
    <col min="5" max="9" width="6.42578125" style="1" bestFit="1" customWidth="1"/>
    <col min="10" max="12" width="14.140625" customWidth="1"/>
    <col min="13" max="13" width="14.28515625" customWidth="1"/>
    <col min="14" max="14" width="17.7109375" customWidth="1"/>
    <col min="15" max="15" width="19.42578125" customWidth="1"/>
    <col min="16" max="16" width="14.28515625" bestFit="1" customWidth="1"/>
    <col min="17" max="21" width="6.42578125" bestFit="1" customWidth="1"/>
    <col min="22" max="23" width="14.140625" customWidth="1"/>
    <col min="25" max="25" width="14.28515625" customWidth="1"/>
    <col min="26" max="26" width="17.7109375" customWidth="1"/>
    <col min="27" max="27" width="19.42578125" customWidth="1"/>
    <col min="28" max="28" width="14.28515625" bestFit="1" customWidth="1"/>
    <col min="29" max="33" width="6.42578125" bestFit="1" customWidth="1"/>
    <col min="34" max="35" width="14.140625" customWidth="1"/>
    <col min="37" max="37" width="14.28515625" customWidth="1"/>
    <col min="38" max="38" width="17.7109375" customWidth="1"/>
    <col min="39" max="39" width="19.42578125" customWidth="1"/>
    <col min="40" max="40" width="14.28515625" bestFit="1" customWidth="1"/>
    <col min="41" max="45" width="6.42578125" bestFit="1" customWidth="1"/>
    <col min="46" max="47" width="14.140625" customWidth="1"/>
    <col min="49" max="49" width="14.28515625" customWidth="1"/>
    <col min="50" max="50" width="17.7109375" customWidth="1"/>
    <col min="51" max="51" width="19.42578125" customWidth="1"/>
    <col min="52" max="52" width="14.28515625" bestFit="1" customWidth="1"/>
    <col min="53" max="57" width="6.42578125" bestFit="1" customWidth="1"/>
    <col min="58" max="59" width="14.140625" customWidth="1"/>
    <col min="61" max="61" width="14.28515625" customWidth="1"/>
    <col min="62" max="62" width="17.7109375" customWidth="1"/>
    <col min="63" max="63" width="19.42578125" customWidth="1"/>
    <col min="64" max="64" width="14.28515625" bestFit="1" customWidth="1"/>
    <col min="65" max="69" width="6.42578125" bestFit="1" customWidth="1"/>
    <col min="70" max="71" width="14.140625" customWidth="1"/>
  </cols>
  <sheetData>
    <row r="1" spans="1:71" x14ac:dyDescent="0.25">
      <c r="A1" s="50" t="s">
        <v>62</v>
      </c>
      <c r="B1" s="51" t="s">
        <v>0</v>
      </c>
      <c r="C1" s="51" t="s">
        <v>61</v>
      </c>
      <c r="D1" s="52" t="s">
        <v>64</v>
      </c>
      <c r="E1" s="105" t="s">
        <v>94</v>
      </c>
      <c r="F1" s="106"/>
      <c r="G1" s="106"/>
      <c r="H1" s="106"/>
      <c r="I1" s="106"/>
      <c r="J1" s="106"/>
      <c r="K1" s="107"/>
      <c r="L1" s="14"/>
      <c r="M1" s="50" t="s">
        <v>62</v>
      </c>
      <c r="N1" s="51" t="s">
        <v>0</v>
      </c>
      <c r="O1" s="51" t="s">
        <v>61</v>
      </c>
      <c r="P1" s="52" t="s">
        <v>64</v>
      </c>
      <c r="Q1" s="105" t="s">
        <v>94</v>
      </c>
      <c r="R1" s="106"/>
      <c r="S1" s="106"/>
      <c r="T1" s="106"/>
      <c r="U1" s="106"/>
      <c r="V1" s="106"/>
      <c r="W1" s="107"/>
      <c r="Y1" s="50" t="s">
        <v>62</v>
      </c>
      <c r="Z1" s="51" t="s">
        <v>0</v>
      </c>
      <c r="AA1" s="51" t="s">
        <v>61</v>
      </c>
      <c r="AB1" s="52" t="s">
        <v>64</v>
      </c>
      <c r="AC1" s="105" t="s">
        <v>96</v>
      </c>
      <c r="AD1" s="106"/>
      <c r="AE1" s="106"/>
      <c r="AF1" s="106"/>
      <c r="AG1" s="106"/>
      <c r="AH1" s="106"/>
      <c r="AI1" s="107"/>
      <c r="AK1" s="50" t="s">
        <v>62</v>
      </c>
      <c r="AL1" s="51" t="s">
        <v>0</v>
      </c>
      <c r="AM1" s="51" t="s">
        <v>61</v>
      </c>
      <c r="AN1" s="52" t="s">
        <v>64</v>
      </c>
      <c r="AO1" s="105" t="s">
        <v>96</v>
      </c>
      <c r="AP1" s="106"/>
      <c r="AQ1" s="106"/>
      <c r="AR1" s="106"/>
      <c r="AS1" s="106"/>
      <c r="AT1" s="106"/>
      <c r="AU1" s="107"/>
      <c r="AW1" s="50" t="s">
        <v>62</v>
      </c>
      <c r="AX1" s="51" t="s">
        <v>0</v>
      </c>
      <c r="AY1" s="51" t="s">
        <v>61</v>
      </c>
      <c r="AZ1" s="52" t="s">
        <v>64</v>
      </c>
      <c r="BA1" s="105" t="s">
        <v>103</v>
      </c>
      <c r="BB1" s="106"/>
      <c r="BC1" s="106"/>
      <c r="BD1" s="106"/>
      <c r="BE1" s="106"/>
      <c r="BF1" s="106"/>
      <c r="BG1" s="107"/>
      <c r="BI1" s="50" t="s">
        <v>62</v>
      </c>
      <c r="BJ1" s="51" t="s">
        <v>0</v>
      </c>
      <c r="BK1" s="51" t="s">
        <v>61</v>
      </c>
      <c r="BL1" s="52" t="s">
        <v>64</v>
      </c>
      <c r="BM1" s="105" t="s">
        <v>96</v>
      </c>
      <c r="BN1" s="106"/>
      <c r="BO1" s="106"/>
      <c r="BP1" s="106"/>
      <c r="BQ1" s="106"/>
      <c r="BR1" s="106"/>
      <c r="BS1" s="107"/>
    </row>
    <row r="2" spans="1:71" ht="30" x14ac:dyDescent="0.25">
      <c r="A2" s="41" t="s">
        <v>63</v>
      </c>
      <c r="B2" s="42" t="s">
        <v>60</v>
      </c>
      <c r="C2" s="42">
        <v>1.0089999999999999</v>
      </c>
      <c r="D2" s="43" t="s">
        <v>65</v>
      </c>
      <c r="E2" s="108"/>
      <c r="F2" s="109"/>
      <c r="G2" s="109"/>
      <c r="H2" s="109"/>
      <c r="I2" s="109"/>
      <c r="J2" s="109"/>
      <c r="K2" s="110"/>
      <c r="L2" s="14"/>
      <c r="M2" s="41" t="s">
        <v>63</v>
      </c>
      <c r="N2" s="42" t="s">
        <v>60</v>
      </c>
      <c r="O2" s="42">
        <v>1.0089999999999999</v>
      </c>
      <c r="P2" s="43" t="s">
        <v>65</v>
      </c>
      <c r="Q2" s="108"/>
      <c r="R2" s="109"/>
      <c r="S2" s="109"/>
      <c r="T2" s="109"/>
      <c r="U2" s="109"/>
      <c r="V2" s="109"/>
      <c r="W2" s="110"/>
      <c r="Y2" s="41" t="s">
        <v>63</v>
      </c>
      <c r="Z2" s="86" t="s">
        <v>100</v>
      </c>
      <c r="AA2" s="86">
        <v>0.45300000000000001</v>
      </c>
      <c r="AB2" s="87" t="s">
        <v>65</v>
      </c>
      <c r="AC2" s="108"/>
      <c r="AD2" s="109"/>
      <c r="AE2" s="109"/>
      <c r="AF2" s="109"/>
      <c r="AG2" s="109"/>
      <c r="AH2" s="109"/>
      <c r="AI2" s="110"/>
      <c r="AK2" s="41" t="s">
        <v>63</v>
      </c>
      <c r="AL2" s="86" t="s">
        <v>101</v>
      </c>
      <c r="AM2" s="86">
        <v>0.40400000000000003</v>
      </c>
      <c r="AN2" s="87" t="s">
        <v>65</v>
      </c>
      <c r="AO2" s="108"/>
      <c r="AP2" s="109"/>
      <c r="AQ2" s="109"/>
      <c r="AR2" s="109"/>
      <c r="AS2" s="109"/>
      <c r="AT2" s="109"/>
      <c r="AU2" s="110"/>
      <c r="AW2" s="41" t="s">
        <v>63</v>
      </c>
      <c r="AX2" s="86" t="s">
        <v>102</v>
      </c>
      <c r="AY2" s="86">
        <v>0.40400000000000003</v>
      </c>
      <c r="AZ2" s="87" t="s">
        <v>65</v>
      </c>
      <c r="BA2" s="108"/>
      <c r="BB2" s="109"/>
      <c r="BC2" s="109"/>
      <c r="BD2" s="109"/>
      <c r="BE2" s="109"/>
      <c r="BF2" s="109"/>
      <c r="BG2" s="110"/>
      <c r="BI2" s="41" t="s">
        <v>63</v>
      </c>
      <c r="BJ2" s="96" t="s">
        <v>121</v>
      </c>
      <c r="BK2" s="96">
        <v>0.41599999999999998</v>
      </c>
      <c r="BL2" s="97" t="s">
        <v>65</v>
      </c>
      <c r="BM2" s="108"/>
      <c r="BN2" s="109"/>
      <c r="BO2" s="109"/>
      <c r="BP2" s="109"/>
      <c r="BQ2" s="109"/>
      <c r="BR2" s="109"/>
      <c r="BS2" s="110"/>
    </row>
    <row r="3" spans="1:71" x14ac:dyDescent="0.25">
      <c r="A3" s="48"/>
      <c r="B3" s="7"/>
      <c r="C3" s="7"/>
      <c r="D3" s="111" t="s">
        <v>58</v>
      </c>
      <c r="E3" s="112"/>
      <c r="F3" s="112"/>
      <c r="G3" s="112"/>
      <c r="H3" s="112"/>
      <c r="I3" s="112"/>
      <c r="J3" s="112"/>
      <c r="K3" s="113"/>
      <c r="L3" s="6"/>
      <c r="M3" s="48"/>
      <c r="N3" s="7"/>
      <c r="O3" s="7"/>
      <c r="P3" s="111" t="s">
        <v>58</v>
      </c>
      <c r="Q3" s="112"/>
      <c r="R3" s="112"/>
      <c r="S3" s="112"/>
      <c r="T3" s="112"/>
      <c r="U3" s="112"/>
      <c r="V3" s="112"/>
      <c r="W3" s="113"/>
      <c r="Y3" s="48"/>
      <c r="Z3" s="7"/>
      <c r="AA3" s="7"/>
      <c r="AB3" s="111" t="s">
        <v>58</v>
      </c>
      <c r="AC3" s="112"/>
      <c r="AD3" s="112"/>
      <c r="AE3" s="112"/>
      <c r="AF3" s="112"/>
      <c r="AG3" s="112"/>
      <c r="AH3" s="112"/>
      <c r="AI3" s="113"/>
      <c r="AK3" s="48"/>
      <c r="AL3" s="7"/>
      <c r="AM3" s="7"/>
      <c r="AN3" s="111" t="s">
        <v>58</v>
      </c>
      <c r="AO3" s="112"/>
      <c r="AP3" s="112"/>
      <c r="AQ3" s="112"/>
      <c r="AR3" s="112"/>
      <c r="AS3" s="112"/>
      <c r="AT3" s="112"/>
      <c r="AU3" s="113"/>
      <c r="AW3" s="48"/>
      <c r="AX3" s="7"/>
      <c r="AY3" s="7"/>
      <c r="AZ3" s="111" t="s">
        <v>58</v>
      </c>
      <c r="BA3" s="112"/>
      <c r="BB3" s="112"/>
      <c r="BC3" s="112"/>
      <c r="BD3" s="112"/>
      <c r="BE3" s="112"/>
      <c r="BF3" s="112"/>
      <c r="BG3" s="113"/>
      <c r="BI3" s="48"/>
      <c r="BJ3" s="7"/>
      <c r="BK3" s="7"/>
      <c r="BL3" s="111" t="s">
        <v>58</v>
      </c>
      <c r="BM3" s="112"/>
      <c r="BN3" s="112"/>
      <c r="BO3" s="112"/>
      <c r="BP3" s="112"/>
      <c r="BQ3" s="112"/>
      <c r="BR3" s="112"/>
      <c r="BS3" s="113"/>
    </row>
    <row r="4" spans="1:71" x14ac:dyDescent="0.25">
      <c r="A4" s="28" t="s">
        <v>1</v>
      </c>
      <c r="B4" s="47" t="s">
        <v>2</v>
      </c>
      <c r="C4" s="30" t="s">
        <v>59</v>
      </c>
      <c r="D4" s="54" t="s">
        <v>76</v>
      </c>
      <c r="E4" s="53" t="s">
        <v>77</v>
      </c>
      <c r="F4" s="53" t="s">
        <v>78</v>
      </c>
      <c r="G4" s="53" t="s">
        <v>79</v>
      </c>
      <c r="H4" s="53" t="s">
        <v>80</v>
      </c>
      <c r="I4" s="55" t="s">
        <v>81</v>
      </c>
      <c r="J4" s="56" t="s">
        <v>75</v>
      </c>
      <c r="K4" s="57" t="s">
        <v>82</v>
      </c>
      <c r="L4" s="6"/>
      <c r="M4" s="28" t="s">
        <v>1</v>
      </c>
      <c r="N4" s="47" t="s">
        <v>2</v>
      </c>
      <c r="O4" s="30" t="s">
        <v>59</v>
      </c>
      <c r="P4" s="54" t="s">
        <v>76</v>
      </c>
      <c r="Q4" s="53" t="s">
        <v>77</v>
      </c>
      <c r="R4" s="53" t="s">
        <v>78</v>
      </c>
      <c r="S4" s="53" t="s">
        <v>79</v>
      </c>
      <c r="T4" s="53" t="s">
        <v>80</v>
      </c>
      <c r="U4" s="55" t="s">
        <v>81</v>
      </c>
      <c r="V4" s="56" t="s">
        <v>75</v>
      </c>
      <c r="W4" s="57" t="s">
        <v>82</v>
      </c>
      <c r="Y4" s="28" t="s">
        <v>1</v>
      </c>
      <c r="Z4" s="47" t="s">
        <v>2</v>
      </c>
      <c r="AA4" s="30" t="s">
        <v>59</v>
      </c>
      <c r="AB4" s="83" t="s">
        <v>76</v>
      </c>
      <c r="AC4" s="84" t="s">
        <v>77</v>
      </c>
      <c r="AD4" s="84" t="s">
        <v>78</v>
      </c>
      <c r="AE4" s="84" t="s">
        <v>79</v>
      </c>
      <c r="AF4" s="84" t="s">
        <v>80</v>
      </c>
      <c r="AG4" s="85" t="s">
        <v>81</v>
      </c>
      <c r="AH4" s="56" t="s">
        <v>75</v>
      </c>
      <c r="AI4" s="57" t="s">
        <v>82</v>
      </c>
      <c r="AK4" s="28" t="s">
        <v>1</v>
      </c>
      <c r="AL4" s="47" t="s">
        <v>2</v>
      </c>
      <c r="AM4" s="30" t="s">
        <v>59</v>
      </c>
      <c r="AN4" s="83" t="s">
        <v>76</v>
      </c>
      <c r="AO4" s="84" t="s">
        <v>77</v>
      </c>
      <c r="AP4" s="84" t="s">
        <v>78</v>
      </c>
      <c r="AQ4" s="84" t="s">
        <v>79</v>
      </c>
      <c r="AR4" s="84" t="s">
        <v>80</v>
      </c>
      <c r="AS4" s="85" t="s">
        <v>81</v>
      </c>
      <c r="AT4" s="56" t="s">
        <v>75</v>
      </c>
      <c r="AU4" s="57" t="s">
        <v>82</v>
      </c>
      <c r="AW4" s="28" t="s">
        <v>1</v>
      </c>
      <c r="AX4" s="47" t="s">
        <v>2</v>
      </c>
      <c r="AY4" s="30" t="s">
        <v>59</v>
      </c>
      <c r="AZ4" s="83" t="s">
        <v>76</v>
      </c>
      <c r="BA4" s="84" t="s">
        <v>77</v>
      </c>
      <c r="BB4" s="84" t="s">
        <v>78</v>
      </c>
      <c r="BC4" s="84" t="s">
        <v>79</v>
      </c>
      <c r="BD4" s="84" t="s">
        <v>80</v>
      </c>
      <c r="BE4" s="85" t="s">
        <v>81</v>
      </c>
      <c r="BF4" s="56" t="s">
        <v>75</v>
      </c>
      <c r="BG4" s="57" t="s">
        <v>82</v>
      </c>
      <c r="BI4" s="28" t="s">
        <v>1</v>
      </c>
      <c r="BJ4" s="47" t="s">
        <v>2</v>
      </c>
      <c r="BK4" s="30" t="s">
        <v>59</v>
      </c>
      <c r="BL4" s="98" t="s">
        <v>76</v>
      </c>
      <c r="BM4" s="99" t="s">
        <v>77</v>
      </c>
      <c r="BN4" s="99" t="s">
        <v>78</v>
      </c>
      <c r="BO4" s="99" t="s">
        <v>79</v>
      </c>
      <c r="BP4" s="99" t="s">
        <v>80</v>
      </c>
      <c r="BQ4" s="100" t="s">
        <v>81</v>
      </c>
      <c r="BR4" s="56" t="s">
        <v>75</v>
      </c>
      <c r="BS4" s="57" t="s">
        <v>82</v>
      </c>
    </row>
    <row r="5" spans="1:71" x14ac:dyDescent="0.25">
      <c r="A5" s="23" t="s">
        <v>3</v>
      </c>
      <c r="B5" s="4" t="s">
        <v>69</v>
      </c>
      <c r="C5" s="5"/>
      <c r="D5" s="10">
        <v>51.557352941176482</v>
      </c>
      <c r="E5" s="11">
        <v>78.763235294117635</v>
      </c>
      <c r="F5" s="11">
        <v>88.322058823529403</v>
      </c>
      <c r="G5" s="11"/>
      <c r="H5" s="11"/>
      <c r="I5" s="12"/>
      <c r="J5" s="19">
        <f>AVERAGE(D5:I5)</f>
        <v>72.880882352941171</v>
      </c>
      <c r="K5" s="63">
        <f>J5/J$62</f>
        <v>0.1600223418503772</v>
      </c>
      <c r="L5" s="49"/>
      <c r="M5" s="23" t="s">
        <v>3</v>
      </c>
      <c r="N5" s="4" t="s">
        <v>69</v>
      </c>
      <c r="O5" s="5"/>
      <c r="P5" s="10">
        <v>99.37316176470587</v>
      </c>
      <c r="Q5" s="11">
        <v>110.40257352941175</v>
      </c>
      <c r="R5" s="11">
        <v>83.564338235294116</v>
      </c>
      <c r="S5" s="11"/>
      <c r="T5" s="11"/>
      <c r="U5" s="12"/>
      <c r="V5" s="19">
        <f>AVERAGE(P5:U5)</f>
        <v>97.780024509803908</v>
      </c>
      <c r="W5" s="63">
        <f>V5/V$62</f>
        <v>0.20619258799454057</v>
      </c>
      <c r="Y5" s="23" t="s">
        <v>3</v>
      </c>
      <c r="Z5" s="4" t="s">
        <v>69</v>
      </c>
      <c r="AA5" s="5"/>
      <c r="AB5" s="10">
        <v>45.178852085349092</v>
      </c>
      <c r="AC5" s="11"/>
      <c r="AD5" s="11"/>
      <c r="AE5" s="11"/>
      <c r="AF5" s="11"/>
      <c r="AG5" s="12"/>
      <c r="AH5" s="19">
        <f t="shared" ref="AH5:AH10" si="0">AVERAGE(AB5:AG5)</f>
        <v>45.178852085349092</v>
      </c>
      <c r="AI5" s="63">
        <f>AH5/AH$62</f>
        <v>0.15907939737555193</v>
      </c>
      <c r="AK5" s="23" t="s">
        <v>3</v>
      </c>
      <c r="AL5" s="4" t="s">
        <v>69</v>
      </c>
      <c r="AM5" s="5"/>
      <c r="AN5" s="10">
        <v>53.122046328145487</v>
      </c>
      <c r="AO5" s="11"/>
      <c r="AP5" s="11"/>
      <c r="AQ5" s="11"/>
      <c r="AR5" s="11"/>
      <c r="AS5" s="12"/>
      <c r="AT5" s="19">
        <f t="shared" ref="AT5:AT10" si="1">AVERAGE(AN5:AS5)</f>
        <v>53.122046328145487</v>
      </c>
      <c r="AU5" s="63">
        <f>AT5/AT$62</f>
        <v>0.19008704716747804</v>
      </c>
      <c r="AW5" s="23" t="s">
        <v>3</v>
      </c>
      <c r="AX5" s="4" t="s">
        <v>69</v>
      </c>
      <c r="AY5" s="5"/>
      <c r="AZ5" s="10">
        <v>403.29580916913022</v>
      </c>
      <c r="BA5" s="11"/>
      <c r="BB5" s="11"/>
      <c r="BC5" s="11"/>
      <c r="BD5" s="11"/>
      <c r="BE5" s="12"/>
      <c r="BF5" s="19">
        <f>AVERAGE(AZ5:BE5)</f>
        <v>403.29580916913022</v>
      </c>
      <c r="BG5" s="63">
        <f>BF5/BF$62</f>
        <v>0.22559695652509962</v>
      </c>
      <c r="BI5" s="23" t="s">
        <v>3</v>
      </c>
      <c r="BJ5" s="4" t="s">
        <v>69</v>
      </c>
      <c r="BK5" s="5"/>
      <c r="BL5" s="10">
        <f>SUM(BL6:BL16)</f>
        <v>48.414000000000001</v>
      </c>
      <c r="BM5" s="11"/>
      <c r="BN5" s="11"/>
      <c r="BO5" s="11"/>
      <c r="BP5" s="11"/>
      <c r="BQ5" s="12"/>
      <c r="BR5" s="19">
        <f t="shared" ref="BR5:BR16" si="2">AVERAGE(BL5:BQ5)</f>
        <v>48.414000000000001</v>
      </c>
      <c r="BS5" s="63">
        <f>BR5/BR$62</f>
        <v>0.17239950082841601</v>
      </c>
    </row>
    <row r="6" spans="1:71" x14ac:dyDescent="0.25">
      <c r="A6" s="23"/>
      <c r="B6" s="6" t="s">
        <v>4</v>
      </c>
      <c r="C6" s="70"/>
      <c r="D6" s="10"/>
      <c r="E6" s="11"/>
      <c r="F6" s="11"/>
      <c r="G6" s="11"/>
      <c r="H6" s="11"/>
      <c r="I6" s="12"/>
      <c r="J6" s="19"/>
      <c r="K6" s="60"/>
      <c r="L6" s="6"/>
      <c r="M6" s="23"/>
      <c r="N6" s="6" t="s">
        <v>4</v>
      </c>
      <c r="O6" s="70"/>
      <c r="P6" s="10"/>
      <c r="Q6" s="11"/>
      <c r="R6" s="11"/>
      <c r="S6" s="11"/>
      <c r="T6" s="11"/>
      <c r="U6" s="12"/>
      <c r="V6" s="19"/>
      <c r="W6" s="60"/>
      <c r="Y6" s="23"/>
      <c r="Z6" s="6" t="s">
        <v>4</v>
      </c>
      <c r="AA6" s="70">
        <f>AH6/AH$5</f>
        <v>3.7279589398508201E-2</v>
      </c>
      <c r="AB6" s="10">
        <v>1.68424905523775</v>
      </c>
      <c r="AC6" s="11"/>
      <c r="AD6" s="11"/>
      <c r="AE6" s="11"/>
      <c r="AF6" s="11"/>
      <c r="AG6" s="12"/>
      <c r="AH6" s="19">
        <f t="shared" si="0"/>
        <v>1.68424905523775</v>
      </c>
      <c r="AI6" s="60">
        <f>AH6/AH$62</f>
        <v>5.9304146159226993E-3</v>
      </c>
      <c r="AK6" s="23"/>
      <c r="AL6" s="6" t="s">
        <v>4</v>
      </c>
      <c r="AM6" s="70">
        <f>AT6/AT$5</f>
        <v>2.2934554075334665E-2</v>
      </c>
      <c r="AN6" s="10">
        <v>1.218330444105286</v>
      </c>
      <c r="AO6" s="11"/>
      <c r="AP6" s="11"/>
      <c r="AQ6" s="11"/>
      <c r="AR6" s="11"/>
      <c r="AS6" s="12"/>
      <c r="AT6" s="19">
        <f t="shared" si="1"/>
        <v>1.218330444105286</v>
      </c>
      <c r="AU6" s="60">
        <f>AT6/AT$62</f>
        <v>4.3595616622832166E-3</v>
      </c>
      <c r="AW6" s="23"/>
      <c r="AX6" s="6" t="s">
        <v>4</v>
      </c>
      <c r="AY6" s="70">
        <f>BF6/BF$5</f>
        <v>3.9424535946097738E-2</v>
      </c>
      <c r="AZ6" s="10">
        <v>15.899750125498949</v>
      </c>
      <c r="BA6" s="11"/>
      <c r="BB6" s="11"/>
      <c r="BC6" s="11"/>
      <c r="BD6" s="11"/>
      <c r="BE6" s="12"/>
      <c r="BF6" s="19">
        <f>AVERAGE(AZ6:BE6)</f>
        <v>15.899750125498949</v>
      </c>
      <c r="BG6" s="60">
        <f>BF6/BF$62</f>
        <v>8.8940553218540379E-3</v>
      </c>
      <c r="BI6" s="23"/>
      <c r="BJ6" s="6" t="s">
        <v>4</v>
      </c>
      <c r="BK6" s="70">
        <f>BR6/BR$5</f>
        <v>2.1687941504523484E-2</v>
      </c>
      <c r="BL6" s="10">
        <v>1.05</v>
      </c>
      <c r="BM6" s="11"/>
      <c r="BN6" s="11"/>
      <c r="BO6" s="11"/>
      <c r="BP6" s="11"/>
      <c r="BQ6" s="12"/>
      <c r="BR6" s="19">
        <f t="shared" si="2"/>
        <v>1.05</v>
      </c>
      <c r="BS6" s="60">
        <f>BR6/BR$62</f>
        <v>3.7389902893757345E-3</v>
      </c>
    </row>
    <row r="7" spans="1:71" x14ac:dyDescent="0.25">
      <c r="A7" s="23"/>
      <c r="B7" s="6" t="s">
        <v>31</v>
      </c>
      <c r="C7" s="71"/>
      <c r="D7" s="10"/>
      <c r="E7" s="11"/>
      <c r="F7" s="11"/>
      <c r="G7" s="11"/>
      <c r="H7" s="11"/>
      <c r="I7" s="12"/>
      <c r="J7" s="19"/>
      <c r="K7" s="60"/>
      <c r="L7" s="6"/>
      <c r="M7" s="23"/>
      <c r="N7" s="6" t="s">
        <v>31</v>
      </c>
      <c r="O7" s="71"/>
      <c r="P7" s="10"/>
      <c r="Q7" s="11"/>
      <c r="R7" s="11"/>
      <c r="S7" s="11"/>
      <c r="T7" s="11"/>
      <c r="U7" s="12"/>
      <c r="V7" s="19"/>
      <c r="W7" s="60"/>
      <c r="Y7" s="23"/>
      <c r="Z7" s="6" t="s">
        <v>31</v>
      </c>
      <c r="AA7" s="71">
        <f t="shared" ref="AA7:AA16" si="3">AH7/AH$5</f>
        <v>0</v>
      </c>
      <c r="AB7" s="10">
        <v>0</v>
      </c>
      <c r="AC7" s="11"/>
      <c r="AD7" s="11"/>
      <c r="AE7" s="11"/>
      <c r="AF7" s="11"/>
      <c r="AG7" s="12"/>
      <c r="AH7" s="19">
        <f t="shared" si="0"/>
        <v>0</v>
      </c>
      <c r="AI7" s="60">
        <f t="shared" ref="AI7:AI16" si="4">AH7/AH$62</f>
        <v>0</v>
      </c>
      <c r="AK7" s="23"/>
      <c r="AL7" s="6" t="s">
        <v>31</v>
      </c>
      <c r="AM7" s="71">
        <f t="shared" ref="AM7:AM16" si="5">AT7/AT$5</f>
        <v>0</v>
      </c>
      <c r="AN7" s="10">
        <v>0</v>
      </c>
      <c r="AO7" s="11"/>
      <c r="AP7" s="11"/>
      <c r="AQ7" s="11"/>
      <c r="AR7" s="11"/>
      <c r="AS7" s="12"/>
      <c r="AT7" s="19">
        <f t="shared" si="1"/>
        <v>0</v>
      </c>
      <c r="AU7" s="60">
        <f t="shared" ref="AU7:AU16" si="6">AT7/AT$62</f>
        <v>0</v>
      </c>
      <c r="AW7" s="23"/>
      <c r="AX7" s="6" t="s">
        <v>31</v>
      </c>
      <c r="AY7" s="71">
        <f t="shared" ref="AY7:AY14" si="7">BF7/BF$5</f>
        <v>0</v>
      </c>
      <c r="AZ7" s="10">
        <v>0</v>
      </c>
      <c r="BA7" s="11"/>
      <c r="BB7" s="11"/>
      <c r="BC7" s="11"/>
      <c r="BD7" s="11"/>
      <c r="BE7" s="12"/>
      <c r="BF7" s="19">
        <f>AVERAGE(AZ7:BE7)</f>
        <v>0</v>
      </c>
      <c r="BG7" s="60">
        <f t="shared" ref="BG7:BG16" si="8">BF7/BF$62</f>
        <v>0</v>
      </c>
      <c r="BI7" s="23"/>
      <c r="BJ7" s="6" t="s">
        <v>31</v>
      </c>
      <c r="BK7" s="71">
        <f t="shared" ref="BK7:BK16" si="9">BR7/BR$5</f>
        <v>0</v>
      </c>
      <c r="BL7" s="10">
        <v>0</v>
      </c>
      <c r="BM7" s="11"/>
      <c r="BN7" s="11"/>
      <c r="BO7" s="11"/>
      <c r="BP7" s="11"/>
      <c r="BQ7" s="12"/>
      <c r="BR7" s="19">
        <f t="shared" si="2"/>
        <v>0</v>
      </c>
      <c r="BS7" s="60">
        <f t="shared" ref="BS7:BS16" si="10">BR7/BR$62</f>
        <v>0</v>
      </c>
    </row>
    <row r="8" spans="1:71" x14ac:dyDescent="0.25">
      <c r="A8" s="23"/>
      <c r="B8" s="6" t="s">
        <v>32</v>
      </c>
      <c r="C8" s="71"/>
      <c r="D8" s="10"/>
      <c r="E8" s="11"/>
      <c r="F8" s="11"/>
      <c r="G8" s="11"/>
      <c r="H8" s="11"/>
      <c r="I8" s="12"/>
      <c r="J8" s="19"/>
      <c r="K8" s="60"/>
      <c r="L8" s="6"/>
      <c r="M8" s="23"/>
      <c r="N8" s="6" t="s">
        <v>32</v>
      </c>
      <c r="O8" s="71"/>
      <c r="P8" s="10"/>
      <c r="Q8" s="11"/>
      <c r="R8" s="11"/>
      <c r="S8" s="11"/>
      <c r="T8" s="11"/>
      <c r="U8" s="12"/>
      <c r="V8" s="19"/>
      <c r="W8" s="60"/>
      <c r="Y8" s="23"/>
      <c r="Z8" s="6" t="s">
        <v>32</v>
      </c>
      <c r="AA8" s="71">
        <f t="shared" si="3"/>
        <v>3.7816986858592215E-2</v>
      </c>
      <c r="AB8" s="10">
        <v>1.7085280555979281</v>
      </c>
      <c r="AC8" s="11"/>
      <c r="AD8" s="11"/>
      <c r="AE8" s="11"/>
      <c r="AF8" s="11"/>
      <c r="AG8" s="12"/>
      <c r="AH8" s="19">
        <f t="shared" si="0"/>
        <v>1.7085280555979281</v>
      </c>
      <c r="AI8" s="60">
        <f t="shared" si="4"/>
        <v>6.0159034800240166E-3</v>
      </c>
      <c r="AK8" s="23"/>
      <c r="AL8" s="6" t="s">
        <v>32</v>
      </c>
      <c r="AM8" s="71">
        <f t="shared" si="5"/>
        <v>9.6935693592044722E-2</v>
      </c>
      <c r="AN8" s="10">
        <v>5.1494224058475151</v>
      </c>
      <c r="AO8" s="11"/>
      <c r="AP8" s="11"/>
      <c r="AQ8" s="11"/>
      <c r="AR8" s="11"/>
      <c r="AS8" s="12"/>
      <c r="AT8" s="19">
        <f t="shared" si="1"/>
        <v>5.1494224058475151</v>
      </c>
      <c r="AU8" s="60">
        <f t="shared" si="6"/>
        <v>1.8426219760043203E-2</v>
      </c>
      <c r="AW8" s="23"/>
      <c r="AX8" s="6" t="s">
        <v>32</v>
      </c>
      <c r="AY8" s="71">
        <f t="shared" si="7"/>
        <v>5.5963369504457357E-2</v>
      </c>
      <c r="AZ8" s="10">
        <v>22.569792388131155</v>
      </c>
      <c r="BA8" s="11"/>
      <c r="BB8" s="11"/>
      <c r="BC8" s="11"/>
      <c r="BD8" s="11"/>
      <c r="BE8" s="12"/>
      <c r="BF8" s="19">
        <f>AVERAGE(AZ8:BE8)</f>
        <v>22.569792388131155</v>
      </c>
      <c r="BG8" s="60">
        <f t="shared" si="8"/>
        <v>1.2625165837095151E-2</v>
      </c>
      <c r="BI8" s="23"/>
      <c r="BJ8" s="6" t="s">
        <v>32</v>
      </c>
      <c r="BK8" s="71">
        <f t="shared" si="9"/>
        <v>9.35679762052299E-2</v>
      </c>
      <c r="BL8" s="10">
        <v>4.53</v>
      </c>
      <c r="BM8" s="11"/>
      <c r="BN8" s="11"/>
      <c r="BO8" s="11"/>
      <c r="BP8" s="11"/>
      <c r="BQ8" s="12"/>
      <c r="BR8" s="19">
        <f t="shared" si="2"/>
        <v>4.53</v>
      </c>
      <c r="BS8" s="60">
        <f t="shared" si="10"/>
        <v>1.613107239130674E-2</v>
      </c>
    </row>
    <row r="9" spans="1:71" x14ac:dyDescent="0.25">
      <c r="A9" s="23"/>
      <c r="B9" s="6" t="s">
        <v>33</v>
      </c>
      <c r="C9" s="71"/>
      <c r="D9" s="10"/>
      <c r="E9" s="11"/>
      <c r="F9" s="11"/>
      <c r="G9" s="11"/>
      <c r="H9" s="11"/>
      <c r="I9" s="12"/>
      <c r="J9" s="19"/>
      <c r="K9" s="60"/>
      <c r="L9" s="6"/>
      <c r="M9" s="23"/>
      <c r="N9" s="6" t="s">
        <v>33</v>
      </c>
      <c r="O9" s="71"/>
      <c r="P9" s="10"/>
      <c r="Q9" s="11"/>
      <c r="R9" s="11"/>
      <c r="S9" s="11"/>
      <c r="T9" s="11"/>
      <c r="U9" s="12"/>
      <c r="V9" s="19"/>
      <c r="W9" s="60"/>
      <c r="Y9" s="23"/>
      <c r="Z9" s="6" t="s">
        <v>33</v>
      </c>
      <c r="AA9" s="71">
        <f t="shared" si="3"/>
        <v>4.3531863907997376E-2</v>
      </c>
      <c r="AB9" s="10">
        <v>1.9667196404989602</v>
      </c>
      <c r="AC9" s="11"/>
      <c r="AD9" s="11"/>
      <c r="AE9" s="11"/>
      <c r="AF9" s="11"/>
      <c r="AG9" s="12"/>
      <c r="AH9" s="19">
        <f t="shared" si="0"/>
        <v>1.9667196404989602</v>
      </c>
      <c r="AI9" s="60">
        <f t="shared" si="4"/>
        <v>6.9250226771187624E-3</v>
      </c>
      <c r="AK9" s="23"/>
      <c r="AL9" s="6" t="s">
        <v>33</v>
      </c>
      <c r="AM9" s="71">
        <f t="shared" si="5"/>
        <v>0</v>
      </c>
      <c r="AN9" s="10">
        <v>0</v>
      </c>
      <c r="AO9" s="11"/>
      <c r="AP9" s="11"/>
      <c r="AQ9" s="11"/>
      <c r="AR9" s="11"/>
      <c r="AS9" s="12"/>
      <c r="AT9" s="19">
        <f t="shared" si="1"/>
        <v>0</v>
      </c>
      <c r="AU9" s="60">
        <f t="shared" si="6"/>
        <v>0</v>
      </c>
      <c r="AW9" s="23"/>
      <c r="AX9" s="6" t="s">
        <v>33</v>
      </c>
      <c r="AY9" s="71">
        <f t="shared" si="7"/>
        <v>9.7872759045542455E-3</v>
      </c>
      <c r="AZ9" s="10">
        <v>3.9471673554887357</v>
      </c>
      <c r="BA9" s="11"/>
      <c r="BB9" s="11"/>
      <c r="BC9" s="11"/>
      <c r="BD9" s="11"/>
      <c r="BE9" s="12"/>
      <c r="BF9" s="19">
        <f>AVERAGE(AZ9:BE9)</f>
        <v>3.9471673554887357</v>
      </c>
      <c r="BG9" s="60">
        <f t="shared" si="8"/>
        <v>2.2079796567388791E-3</v>
      </c>
      <c r="BI9" s="23"/>
      <c r="BJ9" s="6" t="s">
        <v>33</v>
      </c>
      <c r="BK9" s="71">
        <f t="shared" si="9"/>
        <v>1.383897219812451E-2</v>
      </c>
      <c r="BL9" s="10">
        <v>0.67</v>
      </c>
      <c r="BM9" s="11"/>
      <c r="BN9" s="11"/>
      <c r="BO9" s="11"/>
      <c r="BP9" s="11"/>
      <c r="BQ9" s="12"/>
      <c r="BR9" s="19">
        <f t="shared" si="2"/>
        <v>0.67</v>
      </c>
      <c r="BS9" s="60">
        <f t="shared" si="10"/>
        <v>2.3858318989349926E-3</v>
      </c>
    </row>
    <row r="10" spans="1:71" x14ac:dyDescent="0.25">
      <c r="A10" s="23"/>
      <c r="B10" s="6" t="s">
        <v>5</v>
      </c>
      <c r="C10" s="71"/>
      <c r="D10" s="10"/>
      <c r="E10" s="11"/>
      <c r="F10" s="11"/>
      <c r="G10" s="11"/>
      <c r="H10" s="11"/>
      <c r="I10" s="12"/>
      <c r="J10" s="19"/>
      <c r="K10" s="61"/>
      <c r="L10" s="6"/>
      <c r="M10" s="23"/>
      <c r="N10" s="6" t="s">
        <v>5</v>
      </c>
      <c r="O10" s="71"/>
      <c r="P10" s="10"/>
      <c r="Q10" s="11"/>
      <c r="R10" s="11"/>
      <c r="S10" s="11"/>
      <c r="T10" s="11"/>
      <c r="U10" s="12"/>
      <c r="V10" s="19"/>
      <c r="W10" s="61"/>
      <c r="Y10" s="23"/>
      <c r="Z10" s="6" t="s">
        <v>5</v>
      </c>
      <c r="AA10" s="71">
        <f t="shared" si="3"/>
        <v>4.4622622167173179E-2</v>
      </c>
      <c r="AB10" s="10">
        <v>2.0159988465511365</v>
      </c>
      <c r="AC10" s="11"/>
      <c r="AD10" s="11"/>
      <c r="AE10" s="11"/>
      <c r="AF10" s="11"/>
      <c r="AG10" s="12"/>
      <c r="AH10" s="19">
        <f t="shared" si="0"/>
        <v>2.0159988465511365</v>
      </c>
      <c r="AI10" s="61">
        <f t="shared" si="4"/>
        <v>7.0985398436708546E-3</v>
      </c>
      <c r="AK10" s="23"/>
      <c r="AL10" s="6" t="s">
        <v>5</v>
      </c>
      <c r="AM10" s="71">
        <f t="shared" si="5"/>
        <v>0</v>
      </c>
      <c r="AN10" s="10">
        <v>0</v>
      </c>
      <c r="AO10" s="11"/>
      <c r="AP10" s="11"/>
      <c r="AQ10" s="11"/>
      <c r="AR10" s="11"/>
      <c r="AS10" s="12"/>
      <c r="AT10" s="19">
        <f t="shared" si="1"/>
        <v>0</v>
      </c>
      <c r="AU10" s="61">
        <f t="shared" si="6"/>
        <v>0</v>
      </c>
      <c r="AW10" s="23"/>
      <c r="AX10" s="6" t="s">
        <v>5</v>
      </c>
      <c r="AY10" s="71">
        <f t="shared" si="7"/>
        <v>8.6512174103760778E-3</v>
      </c>
      <c r="AZ10" s="10">
        <v>3.4889997258156877</v>
      </c>
      <c r="BA10" s="11"/>
      <c r="BB10" s="11"/>
      <c r="BC10" s="11"/>
      <c r="BD10" s="11"/>
      <c r="BE10" s="12"/>
      <c r="BF10" s="19">
        <f t="shared" ref="BF10:BF16" si="11">AVERAGE(AZ10:BE10)</f>
        <v>3.4889997258156877</v>
      </c>
      <c r="BG10" s="61">
        <f t="shared" si="8"/>
        <v>1.9516883180177968E-3</v>
      </c>
      <c r="BI10" s="23"/>
      <c r="BJ10" s="6" t="s">
        <v>5</v>
      </c>
      <c r="BK10" s="71">
        <f t="shared" si="9"/>
        <v>2.1274837856818274E-2</v>
      </c>
      <c r="BL10" s="10">
        <v>1.03</v>
      </c>
      <c r="BM10" s="11"/>
      <c r="BN10" s="11"/>
      <c r="BO10" s="11"/>
      <c r="BP10" s="11"/>
      <c r="BQ10" s="12"/>
      <c r="BR10" s="19">
        <f t="shared" si="2"/>
        <v>1.03</v>
      </c>
      <c r="BS10" s="61">
        <f t="shared" si="10"/>
        <v>3.6677714267209583E-3</v>
      </c>
    </row>
    <row r="11" spans="1:71" x14ac:dyDescent="0.25">
      <c r="A11" s="23"/>
      <c r="B11" s="6" t="s">
        <v>6</v>
      </c>
      <c r="C11" s="71"/>
      <c r="D11" s="10"/>
      <c r="E11" s="11"/>
      <c r="F11" s="11"/>
      <c r="G11" s="11"/>
      <c r="H11" s="11"/>
      <c r="I11" s="12"/>
      <c r="J11" s="19"/>
      <c r="K11" s="61"/>
      <c r="L11" s="6"/>
      <c r="M11" s="23"/>
      <c r="N11" s="6" t="s">
        <v>6</v>
      </c>
      <c r="O11" s="71"/>
      <c r="P11" s="10"/>
      <c r="Q11" s="11"/>
      <c r="R11" s="11"/>
      <c r="S11" s="11"/>
      <c r="T11" s="11"/>
      <c r="U11" s="12"/>
      <c r="V11" s="19"/>
      <c r="W11" s="61"/>
      <c r="Y11" s="23"/>
      <c r="Z11" s="6" t="s">
        <v>6</v>
      </c>
      <c r="AA11" s="71">
        <f t="shared" si="3"/>
        <v>0.25887969822868778</v>
      </c>
      <c r="AB11" s="10">
        <v>11.695887594173694</v>
      </c>
      <c r="AC11" s="11"/>
      <c r="AD11" s="11"/>
      <c r="AE11" s="11"/>
      <c r="AF11" s="11"/>
      <c r="AG11" s="12"/>
      <c r="AH11" s="19">
        <f t="shared" ref="AH11:AH16" si="12">AVERAGE(AB11:AG11)</f>
        <v>11.695887594173694</v>
      </c>
      <c r="AI11" s="61">
        <f t="shared" si="4"/>
        <v>4.118242638698439E-2</v>
      </c>
      <c r="AK11" s="23"/>
      <c r="AL11" s="6" t="s">
        <v>6</v>
      </c>
      <c r="AM11" s="71">
        <f t="shared" si="5"/>
        <v>0.3257739007006521</v>
      </c>
      <c r="AN11" s="10">
        <v>17.305776245520708</v>
      </c>
      <c r="AO11" s="11"/>
      <c r="AP11" s="11"/>
      <c r="AQ11" s="11"/>
      <c r="AR11" s="11"/>
      <c r="AS11" s="12"/>
      <c r="AT11" s="19">
        <f t="shared" ref="AT11:AT16" si="13">AVERAGE(AN11:AS11)</f>
        <v>17.305776245520708</v>
      </c>
      <c r="AU11" s="61">
        <f t="shared" si="6"/>
        <v>6.192539882841816E-2</v>
      </c>
      <c r="AW11" s="23"/>
      <c r="AX11" s="6" t="s">
        <v>6</v>
      </c>
      <c r="AY11" s="71">
        <f t="shared" si="7"/>
        <v>0.28197554271839553</v>
      </c>
      <c r="AZ11" s="10">
        <v>113.71955466651997</v>
      </c>
      <c r="BA11" s="11"/>
      <c r="BB11" s="11"/>
      <c r="BC11" s="11"/>
      <c r="BD11" s="11"/>
      <c r="BE11" s="12"/>
      <c r="BF11" s="19">
        <f t="shared" si="11"/>
        <v>113.71955466651997</v>
      </c>
      <c r="BG11" s="61">
        <f t="shared" si="8"/>
        <v>6.3612824251783245E-2</v>
      </c>
      <c r="BI11" s="23"/>
      <c r="BJ11" s="6" t="s">
        <v>6</v>
      </c>
      <c r="BK11" s="71">
        <f t="shared" si="9"/>
        <v>0.31362828933779485</v>
      </c>
      <c r="BL11" s="10">
        <v>15.183999999999999</v>
      </c>
      <c r="BM11" s="11"/>
      <c r="BN11" s="11"/>
      <c r="BO11" s="11"/>
      <c r="BP11" s="11"/>
      <c r="BQ11" s="12"/>
      <c r="BR11" s="19">
        <f t="shared" si="2"/>
        <v>15.183999999999999</v>
      </c>
      <c r="BS11" s="61">
        <f t="shared" si="10"/>
        <v>5.4069360527505855E-2</v>
      </c>
    </row>
    <row r="12" spans="1:71" x14ac:dyDescent="0.25">
      <c r="A12" s="23"/>
      <c r="B12" s="6" t="s">
        <v>7</v>
      </c>
      <c r="C12" s="71"/>
      <c r="D12" s="10"/>
      <c r="E12" s="11"/>
      <c r="F12" s="11"/>
      <c r="G12" s="11"/>
      <c r="H12" s="11"/>
      <c r="I12" s="12"/>
      <c r="J12" s="19"/>
      <c r="K12" s="61"/>
      <c r="L12" s="6"/>
      <c r="M12" s="23"/>
      <c r="N12" s="6" t="s">
        <v>7</v>
      </c>
      <c r="O12" s="71"/>
      <c r="P12" s="10"/>
      <c r="Q12" s="11"/>
      <c r="R12" s="11"/>
      <c r="S12" s="11"/>
      <c r="T12" s="11"/>
      <c r="U12" s="12"/>
      <c r="V12" s="19"/>
      <c r="W12" s="61"/>
      <c r="Y12" s="23"/>
      <c r="Z12" s="6" t="s">
        <v>7</v>
      </c>
      <c r="AA12" s="71">
        <f t="shared" si="3"/>
        <v>0.17295755613474809</v>
      </c>
      <c r="AB12" s="10">
        <v>7.814023845655246</v>
      </c>
      <c r="AC12" s="11"/>
      <c r="AD12" s="11"/>
      <c r="AE12" s="11"/>
      <c r="AF12" s="11"/>
      <c r="AG12" s="12"/>
      <c r="AH12" s="19">
        <f t="shared" si="12"/>
        <v>7.814023845655246</v>
      </c>
      <c r="AI12" s="61">
        <f t="shared" si="4"/>
        <v>2.7513983801463922E-2</v>
      </c>
      <c r="AK12" s="23"/>
      <c r="AL12" s="6" t="s">
        <v>7</v>
      </c>
      <c r="AM12" s="71">
        <f t="shared" si="5"/>
        <v>0.14264097469925546</v>
      </c>
      <c r="AN12" s="10">
        <v>7.5773804662656774</v>
      </c>
      <c r="AO12" s="11"/>
      <c r="AP12" s="11"/>
      <c r="AQ12" s="11"/>
      <c r="AR12" s="11"/>
      <c r="AS12" s="12"/>
      <c r="AT12" s="19">
        <f t="shared" si="13"/>
        <v>7.5773804662656774</v>
      </c>
      <c r="AU12" s="61">
        <f t="shared" si="6"/>
        <v>2.7114201685672419E-2</v>
      </c>
      <c r="AW12" s="23"/>
      <c r="AX12" s="6" t="s">
        <v>7</v>
      </c>
      <c r="AY12" s="71">
        <f t="shared" si="7"/>
        <v>0.24638571924482733</v>
      </c>
      <c r="AZ12" s="10">
        <v>99.366328010560778</v>
      </c>
      <c r="BA12" s="11"/>
      <c r="BB12" s="11"/>
      <c r="BC12" s="11"/>
      <c r="BD12" s="11"/>
      <c r="BE12" s="12"/>
      <c r="BF12" s="19">
        <f t="shared" si="11"/>
        <v>99.366328010560778</v>
      </c>
      <c r="BG12" s="61">
        <f t="shared" si="8"/>
        <v>5.5583868392880709E-2</v>
      </c>
      <c r="BI12" s="23"/>
      <c r="BJ12" s="6" t="s">
        <v>7</v>
      </c>
      <c r="BK12" s="71">
        <f t="shared" si="9"/>
        <v>0.1427273102821498</v>
      </c>
      <c r="BL12" s="10">
        <v>6.91</v>
      </c>
      <c r="BM12" s="11"/>
      <c r="BN12" s="11"/>
      <c r="BO12" s="11"/>
      <c r="BP12" s="11"/>
      <c r="BQ12" s="12"/>
      <c r="BR12" s="19">
        <f t="shared" si="2"/>
        <v>6.91</v>
      </c>
      <c r="BS12" s="61">
        <f t="shared" si="10"/>
        <v>2.4606117047225071E-2</v>
      </c>
    </row>
    <row r="13" spans="1:71" x14ac:dyDescent="0.25">
      <c r="A13" s="23"/>
      <c r="B13" s="6" t="s">
        <v>8</v>
      </c>
      <c r="C13" s="71"/>
      <c r="D13" s="10"/>
      <c r="E13" s="11"/>
      <c r="F13" s="11"/>
      <c r="G13" s="11"/>
      <c r="H13" s="11"/>
      <c r="I13" s="12"/>
      <c r="J13" s="19"/>
      <c r="K13" s="61"/>
      <c r="L13" s="6"/>
      <c r="M13" s="23"/>
      <c r="N13" s="6" t="s">
        <v>8</v>
      </c>
      <c r="O13" s="71"/>
      <c r="P13" s="10"/>
      <c r="Q13" s="11"/>
      <c r="R13" s="11"/>
      <c r="S13" s="11"/>
      <c r="T13" s="11"/>
      <c r="U13" s="12"/>
      <c r="V13" s="19"/>
      <c r="W13" s="61"/>
      <c r="Y13" s="23"/>
      <c r="Z13" s="6" t="s">
        <v>8</v>
      </c>
      <c r="AA13" s="71">
        <f t="shared" si="3"/>
        <v>1.256191955858601E-2</v>
      </c>
      <c r="AB13" s="10">
        <v>0.56753310564541115</v>
      </c>
      <c r="AC13" s="11"/>
      <c r="AD13" s="11"/>
      <c r="AE13" s="11"/>
      <c r="AF13" s="11"/>
      <c r="AG13" s="12"/>
      <c r="AH13" s="19">
        <f t="shared" si="12"/>
        <v>0.56753310564541115</v>
      </c>
      <c r="AI13" s="61">
        <f t="shared" si="4"/>
        <v>1.998342593260022E-3</v>
      </c>
      <c r="AK13" s="23"/>
      <c r="AL13" s="6" t="s">
        <v>8</v>
      </c>
      <c r="AM13" s="71">
        <f t="shared" si="5"/>
        <v>0</v>
      </c>
      <c r="AN13" s="10">
        <v>0</v>
      </c>
      <c r="AO13" s="11"/>
      <c r="AP13" s="11"/>
      <c r="AQ13" s="11"/>
      <c r="AR13" s="11"/>
      <c r="AS13" s="12"/>
      <c r="AT13" s="19">
        <f t="shared" si="13"/>
        <v>0</v>
      </c>
      <c r="AU13" s="61">
        <f t="shared" si="6"/>
        <v>0</v>
      </c>
      <c r="AW13" s="23"/>
      <c r="AX13" s="6" t="s">
        <v>8</v>
      </c>
      <c r="AY13" s="71">
        <f t="shared" si="7"/>
        <v>5.7937887103238182E-4</v>
      </c>
      <c r="AZ13" s="10">
        <v>0.23366107060850155</v>
      </c>
      <c r="BA13" s="11"/>
      <c r="BB13" s="11"/>
      <c r="BC13" s="11"/>
      <c r="BD13" s="11"/>
      <c r="BE13" s="12"/>
      <c r="BF13" s="19">
        <f t="shared" si="11"/>
        <v>0.23366107060850155</v>
      </c>
      <c r="BG13" s="61">
        <f t="shared" si="8"/>
        <v>1.3070610997985353E-4</v>
      </c>
      <c r="BI13" s="23"/>
      <c r="BJ13" s="6" t="s">
        <v>8</v>
      </c>
      <c r="BK13" s="71">
        <f t="shared" si="9"/>
        <v>1.2599661255008882E-2</v>
      </c>
      <c r="BL13" s="10">
        <v>0.61</v>
      </c>
      <c r="BM13" s="11"/>
      <c r="BN13" s="11"/>
      <c r="BO13" s="11"/>
      <c r="BP13" s="11"/>
      <c r="BQ13" s="12"/>
      <c r="BR13" s="19">
        <f t="shared" si="2"/>
        <v>0.61</v>
      </c>
      <c r="BS13" s="61">
        <f t="shared" si="10"/>
        <v>2.1721753109706647E-3</v>
      </c>
    </row>
    <row r="14" spans="1:71" x14ac:dyDescent="0.25">
      <c r="A14" s="23"/>
      <c r="B14" s="6" t="s">
        <v>9</v>
      </c>
      <c r="C14" s="71"/>
      <c r="D14" s="10"/>
      <c r="E14" s="11"/>
      <c r="F14" s="11"/>
      <c r="G14" s="11"/>
      <c r="H14" s="11"/>
      <c r="I14" s="12"/>
      <c r="J14" s="19"/>
      <c r="K14" s="61"/>
      <c r="L14" s="6"/>
      <c r="M14" s="23"/>
      <c r="N14" s="6" t="s">
        <v>9</v>
      </c>
      <c r="O14" s="71"/>
      <c r="P14" s="10"/>
      <c r="Q14" s="11"/>
      <c r="R14" s="11"/>
      <c r="S14" s="11"/>
      <c r="T14" s="11"/>
      <c r="U14" s="12"/>
      <c r="V14" s="19"/>
      <c r="W14" s="61"/>
      <c r="Y14" s="23"/>
      <c r="Z14" s="6" t="s">
        <v>9</v>
      </c>
      <c r="AA14" s="71">
        <f t="shared" si="3"/>
        <v>3.8814932108038526E-2</v>
      </c>
      <c r="AB14" s="10">
        <v>1.7536140764119397</v>
      </c>
      <c r="AC14" s="11"/>
      <c r="AD14" s="11"/>
      <c r="AE14" s="11"/>
      <c r="AF14" s="11"/>
      <c r="AG14" s="12"/>
      <c r="AH14" s="19">
        <f t="shared" si="12"/>
        <v>1.7536140764119397</v>
      </c>
      <c r="AI14" s="61">
        <f t="shared" si="4"/>
        <v>6.1746560089197301E-3</v>
      </c>
      <c r="AK14" s="23"/>
      <c r="AL14" s="6" t="s">
        <v>9</v>
      </c>
      <c r="AM14" s="71">
        <f t="shared" si="5"/>
        <v>9.0400751256993803E-2</v>
      </c>
      <c r="AN14" s="10">
        <v>4.8022728963731813</v>
      </c>
      <c r="AO14" s="11"/>
      <c r="AP14" s="11"/>
      <c r="AQ14" s="11"/>
      <c r="AR14" s="11"/>
      <c r="AS14" s="12"/>
      <c r="AT14" s="19">
        <f t="shared" si="13"/>
        <v>4.8022728963731813</v>
      </c>
      <c r="AU14" s="61">
        <f t="shared" si="6"/>
        <v>1.7184011868163634E-2</v>
      </c>
      <c r="AW14" s="23"/>
      <c r="AX14" s="6" t="s">
        <v>9</v>
      </c>
      <c r="AY14" s="71">
        <f t="shared" si="7"/>
        <v>0.22186291531434682</v>
      </c>
      <c r="AZ14" s="10">
        <v>89.476383956321712</v>
      </c>
      <c r="BA14" s="11"/>
      <c r="BB14" s="11"/>
      <c r="BC14" s="11"/>
      <c r="BD14" s="11"/>
      <c r="BE14" s="12"/>
      <c r="BF14" s="19">
        <f t="shared" si="11"/>
        <v>89.476383956321712</v>
      </c>
      <c r="BG14" s="61">
        <f t="shared" si="8"/>
        <v>5.0051598460702555E-2</v>
      </c>
      <c r="BI14" s="23"/>
      <c r="BJ14" s="6" t="s">
        <v>9</v>
      </c>
      <c r="BK14" s="71">
        <f t="shared" si="9"/>
        <v>6.4444169042012639E-2</v>
      </c>
      <c r="BL14" s="10">
        <v>3.12</v>
      </c>
      <c r="BM14" s="11"/>
      <c r="BN14" s="11"/>
      <c r="BO14" s="11"/>
      <c r="BP14" s="11"/>
      <c r="BQ14" s="12"/>
      <c r="BR14" s="19">
        <f t="shared" si="2"/>
        <v>3.12</v>
      </c>
      <c r="BS14" s="61">
        <f t="shared" si="10"/>
        <v>1.1110142574145039E-2</v>
      </c>
    </row>
    <row r="15" spans="1:71" x14ac:dyDescent="0.25">
      <c r="A15" s="23"/>
      <c r="B15" s="6" t="s">
        <v>10</v>
      </c>
      <c r="C15" s="71"/>
      <c r="D15" s="10"/>
      <c r="E15" s="11"/>
      <c r="F15" s="11"/>
      <c r="G15" s="11"/>
      <c r="H15" s="11"/>
      <c r="I15" s="12"/>
      <c r="J15" s="19"/>
      <c r="K15" s="61"/>
      <c r="L15" s="6"/>
      <c r="M15" s="23"/>
      <c r="N15" s="6" t="s">
        <v>10</v>
      </c>
      <c r="O15" s="71"/>
      <c r="P15" s="10"/>
      <c r="Q15" s="11"/>
      <c r="R15" s="11"/>
      <c r="S15" s="11"/>
      <c r="T15" s="11"/>
      <c r="U15" s="12"/>
      <c r="V15" s="19"/>
      <c r="W15" s="61"/>
      <c r="Y15" s="23"/>
      <c r="Z15" s="6" t="s">
        <v>10</v>
      </c>
      <c r="AA15" s="71">
        <f t="shared" si="3"/>
        <v>0.11772876229647337</v>
      </c>
      <c r="AB15" s="10">
        <v>5.3188503379835934</v>
      </c>
      <c r="AC15" s="11"/>
      <c r="AD15" s="11"/>
      <c r="AE15" s="11"/>
      <c r="AF15" s="11"/>
      <c r="AG15" s="12"/>
      <c r="AH15" s="19">
        <f t="shared" si="12"/>
        <v>5.3188503379835934</v>
      </c>
      <c r="AI15" s="61">
        <f t="shared" si="4"/>
        <v>1.8728220559892584E-2</v>
      </c>
      <c r="AK15" s="23"/>
      <c r="AL15" s="6" t="s">
        <v>10</v>
      </c>
      <c r="AM15" s="71">
        <f t="shared" si="5"/>
        <v>0.10990983296931336</v>
      </c>
      <c r="AN15" s="10">
        <v>5.8386352389145966</v>
      </c>
      <c r="AO15" s="11"/>
      <c r="AP15" s="11"/>
      <c r="AQ15" s="11"/>
      <c r="AR15" s="11"/>
      <c r="AS15" s="12"/>
      <c r="AT15" s="19">
        <f t="shared" si="13"/>
        <v>5.8386352389145966</v>
      </c>
      <c r="AU15" s="61">
        <f t="shared" si="6"/>
        <v>2.0892435603807501E-2</v>
      </c>
      <c r="AW15" s="23"/>
      <c r="AX15" s="6" t="s">
        <v>10</v>
      </c>
      <c r="AY15" s="71">
        <f>BF15/BF$5</f>
        <v>0.10834773628835098</v>
      </c>
      <c r="AZ15" s="10">
        <v>43.696187978054041</v>
      </c>
      <c r="BA15" s="11"/>
      <c r="BB15" s="11"/>
      <c r="BC15" s="11"/>
      <c r="BD15" s="11"/>
      <c r="BE15" s="12"/>
      <c r="BF15" s="19">
        <f t="shared" si="11"/>
        <v>43.696187978054041</v>
      </c>
      <c r="BG15" s="61">
        <f t="shared" si="8"/>
        <v>2.4442919553036072E-2</v>
      </c>
      <c r="BI15" s="23"/>
      <c r="BJ15" s="6" t="s">
        <v>10</v>
      </c>
      <c r="BK15" s="71">
        <f t="shared" si="9"/>
        <v>9.9971082744660628E-2</v>
      </c>
      <c r="BL15" s="10">
        <v>4.84</v>
      </c>
      <c r="BM15" s="11"/>
      <c r="BN15" s="11"/>
      <c r="BO15" s="11"/>
      <c r="BP15" s="11"/>
      <c r="BQ15" s="12"/>
      <c r="BR15" s="19">
        <f t="shared" si="2"/>
        <v>4.84</v>
      </c>
      <c r="BS15" s="61">
        <f t="shared" si="10"/>
        <v>1.7234964762455764E-2</v>
      </c>
    </row>
    <row r="16" spans="1:71" x14ac:dyDescent="0.25">
      <c r="A16" s="23"/>
      <c r="B16" s="6" t="s">
        <v>11</v>
      </c>
      <c r="C16" s="71"/>
      <c r="D16" s="10"/>
      <c r="E16" s="11"/>
      <c r="F16" s="11"/>
      <c r="G16" s="11"/>
      <c r="H16" s="11"/>
      <c r="I16" s="12"/>
      <c r="J16" s="19"/>
      <c r="K16" s="61"/>
      <c r="L16" s="6"/>
      <c r="M16" s="23"/>
      <c r="N16" s="6" t="s">
        <v>11</v>
      </c>
      <c r="O16" s="71"/>
      <c r="P16" s="10"/>
      <c r="Q16" s="11"/>
      <c r="R16" s="11"/>
      <c r="S16" s="11"/>
      <c r="T16" s="11"/>
      <c r="U16" s="12"/>
      <c r="V16" s="19"/>
      <c r="W16" s="61"/>
      <c r="Y16" s="23"/>
      <c r="Z16" s="6" t="s">
        <v>11</v>
      </c>
      <c r="AA16" s="71">
        <f t="shared" si="3"/>
        <v>0.23580606934119525</v>
      </c>
      <c r="AB16" s="10">
        <v>10.653447527593432</v>
      </c>
      <c r="AC16" s="11"/>
      <c r="AD16" s="11"/>
      <c r="AE16" s="11"/>
      <c r="AF16" s="11"/>
      <c r="AG16" s="12"/>
      <c r="AH16" s="19">
        <f t="shared" si="12"/>
        <v>10.653447527593432</v>
      </c>
      <c r="AI16" s="61">
        <f t="shared" si="4"/>
        <v>3.7511887408294954E-2</v>
      </c>
      <c r="AK16" s="23"/>
      <c r="AL16" s="6" t="s">
        <v>11</v>
      </c>
      <c r="AM16" s="71">
        <f t="shared" si="5"/>
        <v>0.2114042927064059</v>
      </c>
      <c r="AN16" s="10">
        <v>11.230228631118523</v>
      </c>
      <c r="AO16" s="11"/>
      <c r="AP16" s="11"/>
      <c r="AQ16" s="11"/>
      <c r="AR16" s="11"/>
      <c r="AS16" s="12"/>
      <c r="AT16" s="19">
        <f t="shared" si="13"/>
        <v>11.230228631118523</v>
      </c>
      <c r="AU16" s="61">
        <f t="shared" si="6"/>
        <v>4.0185217759089911E-2</v>
      </c>
      <c r="AW16" s="23"/>
      <c r="AX16" s="6" t="s">
        <v>11</v>
      </c>
      <c r="AY16" s="71">
        <f>BF16/BF$5</f>
        <v>2.7022308797561765E-2</v>
      </c>
      <c r="AZ16" s="10">
        <v>10.897983892130778</v>
      </c>
      <c r="BA16" s="11"/>
      <c r="BB16" s="11"/>
      <c r="BC16" s="11"/>
      <c r="BD16" s="11"/>
      <c r="BE16" s="12"/>
      <c r="BF16" s="19">
        <f t="shared" si="11"/>
        <v>10.897983892130778</v>
      </c>
      <c r="BG16" s="61">
        <f t="shared" si="8"/>
        <v>6.0961506230113576E-3</v>
      </c>
      <c r="BI16" s="23"/>
      <c r="BJ16" s="6" t="s">
        <v>11</v>
      </c>
      <c r="BK16" s="71">
        <f t="shared" si="9"/>
        <v>0.21625975957367705</v>
      </c>
      <c r="BL16" s="10">
        <v>10.47</v>
      </c>
      <c r="BM16" s="11"/>
      <c r="BN16" s="11"/>
      <c r="BO16" s="11"/>
      <c r="BP16" s="11"/>
      <c r="BQ16" s="12"/>
      <c r="BR16" s="19">
        <f t="shared" si="2"/>
        <v>10.47</v>
      </c>
      <c r="BS16" s="61">
        <f t="shared" si="10"/>
        <v>3.728307459977518E-2</v>
      </c>
    </row>
    <row r="17" spans="1:71" x14ac:dyDescent="0.25">
      <c r="A17" s="28" t="s">
        <v>12</v>
      </c>
      <c r="B17" s="29" t="s">
        <v>73</v>
      </c>
      <c r="C17" s="30"/>
      <c r="D17" s="31">
        <v>158.50272000000001</v>
      </c>
      <c r="E17" s="32">
        <v>138.6156</v>
      </c>
      <c r="F17" s="32">
        <v>157.29743999999999</v>
      </c>
      <c r="G17" s="32">
        <v>116.61336000000001</v>
      </c>
      <c r="H17" s="32">
        <v>169.58541600000001</v>
      </c>
      <c r="I17" s="33">
        <v>148.79433599999999</v>
      </c>
      <c r="J17" s="34">
        <f>AVERAGE(D17:I17)</f>
        <v>148.23481200000001</v>
      </c>
      <c r="K17" s="64">
        <f>J17/J$62</f>
        <v>0.32547467860113144</v>
      </c>
      <c r="L17" s="49"/>
      <c r="M17" s="28" t="s">
        <v>12</v>
      </c>
      <c r="N17" s="29" t="s">
        <v>73</v>
      </c>
      <c r="O17" s="30"/>
      <c r="P17" s="31">
        <v>97.033440000000013</v>
      </c>
      <c r="Q17" s="32">
        <v>95.828160000000011</v>
      </c>
      <c r="R17" s="32">
        <v>106.67568</v>
      </c>
      <c r="S17" s="32">
        <v>115.34781600000002</v>
      </c>
      <c r="T17" s="32">
        <v>86.963471999999996</v>
      </c>
      <c r="U17" s="33">
        <v>72.500112000000001</v>
      </c>
      <c r="V17" s="34">
        <f>AVERAGE(P17:U17)</f>
        <v>95.72478000000001</v>
      </c>
      <c r="W17" s="64">
        <f>V17/V$62</f>
        <v>0.201858612966793</v>
      </c>
      <c r="Y17" s="28" t="s">
        <v>12</v>
      </c>
      <c r="Z17" s="29" t="s">
        <v>73</v>
      </c>
      <c r="AA17" s="30"/>
      <c r="AB17" s="31">
        <v>50.308641975308639</v>
      </c>
      <c r="AC17" s="32"/>
      <c r="AD17" s="32">
        <v>47.839506172839499</v>
      </c>
      <c r="AE17" s="32"/>
      <c r="AF17" s="32"/>
      <c r="AG17" s="33"/>
      <c r="AH17" s="34">
        <f>AVERAGE(AB17:AG17)</f>
        <v>49.074074074074069</v>
      </c>
      <c r="AI17" s="64">
        <f>AH17/AH$62</f>
        <v>0.17279487570244179</v>
      </c>
      <c r="AK17" s="28" t="s">
        <v>12</v>
      </c>
      <c r="AL17" s="29" t="s">
        <v>73</v>
      </c>
      <c r="AM17" s="30"/>
      <c r="AN17" s="31">
        <v>54.629629629629626</v>
      </c>
      <c r="AO17" s="32"/>
      <c r="AP17" s="32">
        <v>50.925925925925924</v>
      </c>
      <c r="AQ17" s="32"/>
      <c r="AR17" s="32"/>
      <c r="AS17" s="33"/>
      <c r="AT17" s="34">
        <f>AVERAGE(AN17:AS17)</f>
        <v>52.777777777777771</v>
      </c>
      <c r="AU17" s="64">
        <f>AT17/AT$62</f>
        <v>0.18885514823482427</v>
      </c>
      <c r="AW17" s="28" t="s">
        <v>12</v>
      </c>
      <c r="AX17" s="29" t="s">
        <v>73</v>
      </c>
      <c r="AY17" s="30"/>
      <c r="AZ17" s="31">
        <v>545.37037037037044</v>
      </c>
      <c r="BA17" s="32"/>
      <c r="BB17" s="32">
        <v>563.88888888888891</v>
      </c>
      <c r="BC17" s="32"/>
      <c r="BD17" s="32"/>
      <c r="BE17" s="33"/>
      <c r="BF17" s="34">
        <f>AVERAGE(AZ17:BE17)</f>
        <v>554.62962962962968</v>
      </c>
      <c r="BG17" s="64">
        <f>BF17/BF$62</f>
        <v>0.31025057438822756</v>
      </c>
      <c r="BI17" s="28" t="s">
        <v>12</v>
      </c>
      <c r="BJ17" s="29" t="s">
        <v>73</v>
      </c>
      <c r="BK17" s="30"/>
      <c r="BL17" s="31">
        <v>53.206873999999999</v>
      </c>
      <c r="BM17" s="32">
        <v>52.749856000000001</v>
      </c>
      <c r="BN17" s="32">
        <v>48.57452</v>
      </c>
      <c r="BO17" s="32"/>
      <c r="BP17" s="32"/>
      <c r="BQ17" s="33"/>
      <c r="BR17" s="34">
        <f>AVERAGE(BL17:BQ17)</f>
        <v>51.510416666666664</v>
      </c>
      <c r="BS17" s="64">
        <f>BR17/BR$62</f>
        <v>0.18342566449368061</v>
      </c>
    </row>
    <row r="18" spans="1:71" x14ac:dyDescent="0.25">
      <c r="A18" s="22" t="s">
        <v>13</v>
      </c>
      <c r="B18" s="35" t="s">
        <v>72</v>
      </c>
      <c r="C18" s="3"/>
      <c r="D18" s="36">
        <v>214.53178000000003</v>
      </c>
      <c r="E18" s="37">
        <v>220.15270000000001</v>
      </c>
      <c r="F18" s="37">
        <v>221.08951999999999</v>
      </c>
      <c r="G18" s="37"/>
      <c r="H18" s="37"/>
      <c r="I18" s="38"/>
      <c r="J18" s="39">
        <f>AVERAGE(D18:I18)</f>
        <v>218.59133333333332</v>
      </c>
      <c r="K18" s="65">
        <f>J18/J$62</f>
        <v>0.47995435756116078</v>
      </c>
      <c r="L18" s="49"/>
      <c r="M18" s="22" t="s">
        <v>13</v>
      </c>
      <c r="N18" s="35" t="s">
        <v>72</v>
      </c>
      <c r="O18" s="3"/>
      <c r="P18" s="36">
        <v>255.75186000000002</v>
      </c>
      <c r="Q18" s="37">
        <v>256.68868000000003</v>
      </c>
      <c r="R18" s="37">
        <v>267.93052</v>
      </c>
      <c r="S18" s="37"/>
      <c r="T18" s="37"/>
      <c r="U18" s="38"/>
      <c r="V18" s="39">
        <f>AVERAGE(P18:U18)</f>
        <v>260.12368666666669</v>
      </c>
      <c r="W18" s="65">
        <f>V18/V$62</f>
        <v>0.54853306103541832</v>
      </c>
      <c r="Y18" s="22" t="s">
        <v>13</v>
      </c>
      <c r="Z18" s="35" t="s">
        <v>72</v>
      </c>
      <c r="AA18" s="3"/>
      <c r="AB18" s="36">
        <v>176.12216000000001</v>
      </c>
      <c r="AC18" s="37">
        <v>166.75396000000001</v>
      </c>
      <c r="AD18" s="37">
        <v>188.30082000000002</v>
      </c>
      <c r="AE18" s="37"/>
      <c r="AF18" s="37"/>
      <c r="AG18" s="38"/>
      <c r="AH18" s="39">
        <f>AVERAGE(AB18:AG18)</f>
        <v>177.05898000000002</v>
      </c>
      <c r="AI18" s="65">
        <f>AH18/AH$62</f>
        <v>0.62344292823375902</v>
      </c>
      <c r="AK18" s="22" t="s">
        <v>13</v>
      </c>
      <c r="AL18" s="35" t="s">
        <v>72</v>
      </c>
      <c r="AM18" s="3"/>
      <c r="AN18" s="36">
        <v>164.88032000000001</v>
      </c>
      <c r="AO18" s="37">
        <v>175.18534</v>
      </c>
      <c r="AP18" s="37">
        <v>146.14392000000001</v>
      </c>
      <c r="AQ18" s="37"/>
      <c r="AR18" s="37"/>
      <c r="AS18" s="38"/>
      <c r="AT18" s="39">
        <f>AVERAGE(AN18:AS18)</f>
        <v>162.06985999999998</v>
      </c>
      <c r="AU18" s="65">
        <f>AT18/AT$62</f>
        <v>0.57993588823636832</v>
      </c>
      <c r="AW18" s="22" t="s">
        <v>13</v>
      </c>
      <c r="AX18" s="35" t="s">
        <v>72</v>
      </c>
      <c r="AY18" s="3"/>
      <c r="AZ18" s="36">
        <v>758.82420000000013</v>
      </c>
      <c r="BA18" s="37">
        <v>766.31876</v>
      </c>
      <c r="BB18" s="37">
        <v>789.73926000000006</v>
      </c>
      <c r="BC18" s="37"/>
      <c r="BD18" s="37"/>
      <c r="BE18" s="38"/>
      <c r="BF18" s="39">
        <f>AVERAGE(AZ18:BE18)</f>
        <v>771.62740666666684</v>
      </c>
      <c r="BG18" s="65">
        <f>BF18/BF$62</f>
        <v>0.43163551556359658</v>
      </c>
      <c r="BI18" s="22" t="s">
        <v>13</v>
      </c>
      <c r="BJ18" s="35" t="s">
        <v>72</v>
      </c>
      <c r="BK18" s="3"/>
      <c r="BL18" s="36">
        <v>168.70152200000001</v>
      </c>
      <c r="BM18" s="37">
        <v>182.20416499999999</v>
      </c>
      <c r="BN18" s="37">
        <v>158.22450000000001</v>
      </c>
      <c r="BO18" s="37"/>
      <c r="BP18" s="37"/>
      <c r="BQ18" s="38"/>
      <c r="BR18" s="39">
        <f>AVERAGE(BL18:BQ18)</f>
        <v>169.71006233333333</v>
      </c>
      <c r="BS18" s="65">
        <f>BR18/BR$62</f>
        <v>0.60432788102255608</v>
      </c>
    </row>
    <row r="19" spans="1:71" x14ac:dyDescent="0.25">
      <c r="A19" s="23"/>
      <c r="B19" s="6" t="s">
        <v>34</v>
      </c>
      <c r="C19" s="5"/>
      <c r="D19" s="10">
        <v>1.0239538239538297</v>
      </c>
      <c r="E19" s="11">
        <v>0.69910533910533734</v>
      </c>
      <c r="F19" s="11">
        <v>0.84963924963924231</v>
      </c>
      <c r="G19" s="11"/>
      <c r="H19" s="11"/>
      <c r="I19" s="12"/>
      <c r="J19" s="19">
        <f t="shared" ref="J19:J42" si="14">AVERAGE(D19:I19)</f>
        <v>0.85756613756613653</v>
      </c>
      <c r="K19" s="72">
        <f>J19/J$62</f>
        <v>1.8829319458613537E-3</v>
      </c>
      <c r="L19" s="89"/>
      <c r="M19" s="23"/>
      <c r="N19" s="6" t="s">
        <v>34</v>
      </c>
      <c r="O19" s="5"/>
      <c r="P19" s="10">
        <v>0.1745454545454633</v>
      </c>
      <c r="Q19" s="11">
        <v>0.74943722943723834</v>
      </c>
      <c r="R19" s="11">
        <v>0.3079942279942296</v>
      </c>
      <c r="S19" s="11"/>
      <c r="T19" s="11"/>
      <c r="U19" s="12"/>
      <c r="V19" s="19">
        <f t="shared" ref="V19:V42" si="15">AVERAGE(P19:U19)</f>
        <v>0.41065897065897711</v>
      </c>
      <c r="W19" s="72">
        <f>V19/V$62</f>
        <v>8.6597274205897417E-4</v>
      </c>
      <c r="X19" s="89"/>
      <c r="Y19" s="23"/>
      <c r="Z19" s="6" t="s">
        <v>34</v>
      </c>
      <c r="AA19" s="5"/>
      <c r="AB19" s="10">
        <v>0.49869999999999998</v>
      </c>
      <c r="AC19" s="11"/>
      <c r="AD19" s="11"/>
      <c r="AE19" s="11"/>
      <c r="AF19" s="11"/>
      <c r="AG19" s="12"/>
      <c r="AH19" s="19">
        <f t="shared" ref="AH19:AH42" si="16">AVERAGE(AB19:AG19)</f>
        <v>0.49869999999999998</v>
      </c>
      <c r="AI19" s="72">
        <f>AH19/AH$62</f>
        <v>1.7559741296949499E-3</v>
      </c>
      <c r="AJ19" s="89"/>
      <c r="AK19" s="23"/>
      <c r="AL19" s="6" t="s">
        <v>34</v>
      </c>
      <c r="AM19" s="5"/>
      <c r="AN19" s="10">
        <v>0.41236</v>
      </c>
      <c r="AO19" s="11"/>
      <c r="AP19" s="11"/>
      <c r="AQ19" s="11"/>
      <c r="AR19" s="11"/>
      <c r="AS19" s="12"/>
      <c r="AT19" s="19">
        <f t="shared" ref="AT19:AT42" si="17">AVERAGE(AN19:AS19)</f>
        <v>0.41236</v>
      </c>
      <c r="AU19" s="72">
        <f>AT19/AT$62</f>
        <v>1.4755511164947564E-3</v>
      </c>
      <c r="AV19" s="89"/>
      <c r="AW19" s="23"/>
      <c r="AX19" s="6" t="s">
        <v>34</v>
      </c>
      <c r="AY19" s="5"/>
      <c r="AZ19" s="10">
        <v>2.0169999999999999</v>
      </c>
      <c r="BA19" s="11"/>
      <c r="BB19" s="11"/>
      <c r="BC19" s="11"/>
      <c r="BD19" s="11"/>
      <c r="BE19" s="12"/>
      <c r="BF19" s="19">
        <f t="shared" ref="BF19:BF42" si="18">AVERAGE(AZ19:BE19)</f>
        <v>2.0169999999999999</v>
      </c>
      <c r="BG19" s="72">
        <f>BF19/BF$62</f>
        <v>1.1282761957000656E-3</v>
      </c>
      <c r="BH19" s="89"/>
      <c r="BI19" s="23"/>
      <c r="BJ19" s="6" t="s">
        <v>34</v>
      </c>
      <c r="BK19" s="5"/>
      <c r="BL19" s="10">
        <v>0.39200000000000002</v>
      </c>
      <c r="BM19" s="11"/>
      <c r="BN19" s="11"/>
      <c r="BO19" s="11"/>
      <c r="BP19" s="11"/>
      <c r="BQ19" s="12"/>
      <c r="BR19" s="19">
        <f t="shared" ref="BR19:BR42" si="19">AVERAGE(BL19:BQ19)</f>
        <v>0.39200000000000002</v>
      </c>
      <c r="BS19" s="72">
        <f>BR19/BR$62</f>
        <v>1.3958897080336074E-3</v>
      </c>
    </row>
    <row r="20" spans="1:71" x14ac:dyDescent="0.25">
      <c r="A20" s="23"/>
      <c r="B20" s="6" t="s">
        <v>35</v>
      </c>
      <c r="C20" s="5"/>
      <c r="D20" s="10">
        <v>47.092467627211384</v>
      </c>
      <c r="E20" s="11">
        <v>47.015137698340318</v>
      </c>
      <c r="F20" s="11">
        <v>45.689829168946439</v>
      </c>
      <c r="G20" s="11"/>
      <c r="H20" s="11"/>
      <c r="I20" s="12"/>
      <c r="J20" s="19">
        <f t="shared" si="14"/>
        <v>46.59914483149938</v>
      </c>
      <c r="K20" s="73">
        <f t="shared" ref="K20:K42" si="20">J20/J$62</f>
        <v>0.10231632828002531</v>
      </c>
      <c r="L20" s="89"/>
      <c r="M20" s="23"/>
      <c r="N20" s="6" t="s">
        <v>35</v>
      </c>
      <c r="O20" s="5"/>
      <c r="P20" s="10">
        <v>55.683385008207182</v>
      </c>
      <c r="Q20" s="11">
        <v>52.555170527083703</v>
      </c>
      <c r="R20" s="11">
        <v>52.539850446835679</v>
      </c>
      <c r="S20" s="11"/>
      <c r="T20" s="11"/>
      <c r="U20" s="12"/>
      <c r="V20" s="19">
        <f t="shared" si="15"/>
        <v>53.59280199404219</v>
      </c>
      <c r="W20" s="73">
        <f t="shared" ref="W20:W42" si="21">V20/V$62</f>
        <v>0.11301325190323062</v>
      </c>
      <c r="X20" s="89"/>
      <c r="Y20" s="23"/>
      <c r="Z20" s="6" t="s">
        <v>35</v>
      </c>
      <c r="AA20" s="5"/>
      <c r="AB20" s="10">
        <v>37.384999999999998</v>
      </c>
      <c r="AC20" s="11"/>
      <c r="AD20" s="11"/>
      <c r="AE20" s="11"/>
      <c r="AF20" s="11"/>
      <c r="AG20" s="12"/>
      <c r="AH20" s="19">
        <f t="shared" si="16"/>
        <v>37.384999999999998</v>
      </c>
      <c r="AI20" s="73">
        <f t="shared" ref="AI20:AI42" si="22">AH20/AH$62</f>
        <v>0.13163644042238962</v>
      </c>
      <c r="AJ20" s="89"/>
      <c r="AK20" s="23"/>
      <c r="AL20" s="6" t="s">
        <v>35</v>
      </c>
      <c r="AM20" s="5"/>
      <c r="AN20" s="10">
        <v>33.2014</v>
      </c>
      <c r="AO20" s="11"/>
      <c r="AP20" s="11"/>
      <c r="AQ20" s="11"/>
      <c r="AR20" s="11"/>
      <c r="AS20" s="12"/>
      <c r="AT20" s="19">
        <f t="shared" si="17"/>
        <v>33.2014</v>
      </c>
      <c r="AU20" s="73">
        <f t="shared" ref="AU20:AU42" si="23">AT20/AT$62</f>
        <v>0.11880483761564896</v>
      </c>
      <c r="AV20" s="89"/>
      <c r="AW20" s="23"/>
      <c r="AX20" s="6" t="s">
        <v>35</v>
      </c>
      <c r="AY20" s="5"/>
      <c r="AZ20" s="10">
        <v>159.32499999999999</v>
      </c>
      <c r="BA20" s="11"/>
      <c r="BB20" s="11"/>
      <c r="BC20" s="11"/>
      <c r="BD20" s="11"/>
      <c r="BE20" s="12"/>
      <c r="BF20" s="19">
        <f t="shared" si="18"/>
        <v>159.32499999999999</v>
      </c>
      <c r="BG20" s="73">
        <f t="shared" ref="BG20:BG42" si="24">BF20/BF$62</f>
        <v>8.9123750560194823E-2</v>
      </c>
      <c r="BH20" s="89"/>
      <c r="BI20" s="23"/>
      <c r="BJ20" s="6" t="s">
        <v>35</v>
      </c>
      <c r="BK20" s="5"/>
      <c r="BL20" s="10">
        <v>31.1678</v>
      </c>
      <c r="BM20" s="11"/>
      <c r="BN20" s="11"/>
      <c r="BO20" s="11"/>
      <c r="BP20" s="11"/>
      <c r="BQ20" s="12"/>
      <c r="BR20" s="19">
        <f t="shared" si="19"/>
        <v>31.1678</v>
      </c>
      <c r="BS20" s="73">
        <f t="shared" ref="BS20:BS42" si="25">BR20/BR$62</f>
        <v>0.11098676337257619</v>
      </c>
    </row>
    <row r="21" spans="1:71" x14ac:dyDescent="0.25">
      <c r="A21" s="23"/>
      <c r="B21" s="6" t="s">
        <v>36</v>
      </c>
      <c r="C21" s="5"/>
      <c r="D21" s="10">
        <v>11.367408147963012</v>
      </c>
      <c r="E21" s="11">
        <v>10.734566358410397</v>
      </c>
      <c r="F21" s="11">
        <v>11.414896275931016</v>
      </c>
      <c r="G21" s="11"/>
      <c r="H21" s="11"/>
      <c r="I21" s="12"/>
      <c r="J21" s="19">
        <f t="shared" si="14"/>
        <v>11.172290260768142</v>
      </c>
      <c r="K21" s="73">
        <f t="shared" si="20"/>
        <v>2.453065870830707E-2</v>
      </c>
      <c r="L21" s="89"/>
      <c r="M21" s="23"/>
      <c r="N21" s="6" t="s">
        <v>36</v>
      </c>
      <c r="O21" s="5"/>
      <c r="P21" s="10">
        <v>17.369407648087986</v>
      </c>
      <c r="Q21" s="11">
        <v>17.513371657085735</v>
      </c>
      <c r="R21" s="11">
        <v>17.73881529617595</v>
      </c>
      <c r="S21" s="11"/>
      <c r="T21" s="11"/>
      <c r="U21" s="12"/>
      <c r="V21" s="19">
        <f t="shared" si="15"/>
        <v>17.540531533783223</v>
      </c>
      <c r="W21" s="73">
        <f t="shared" si="21"/>
        <v>3.6988409543587099E-2</v>
      </c>
      <c r="X21" s="89"/>
      <c r="Y21" s="23"/>
      <c r="Z21" s="6" t="s">
        <v>36</v>
      </c>
      <c r="AA21" s="5"/>
      <c r="AB21" s="10">
        <v>9.4700000000000006</v>
      </c>
      <c r="AC21" s="11"/>
      <c r="AD21" s="11"/>
      <c r="AE21" s="11"/>
      <c r="AF21" s="11"/>
      <c r="AG21" s="12"/>
      <c r="AH21" s="19">
        <f t="shared" si="16"/>
        <v>9.4700000000000006</v>
      </c>
      <c r="AI21" s="73">
        <f t="shared" si="22"/>
        <v>3.3344846617628189E-2</v>
      </c>
      <c r="AJ21" s="89"/>
      <c r="AK21" s="23"/>
      <c r="AL21" s="6" t="s">
        <v>36</v>
      </c>
      <c r="AM21" s="5"/>
      <c r="AN21" s="10">
        <v>8.9620999999999995</v>
      </c>
      <c r="AO21" s="11"/>
      <c r="AP21" s="11"/>
      <c r="AQ21" s="11"/>
      <c r="AR21" s="11"/>
      <c r="AS21" s="12"/>
      <c r="AT21" s="19">
        <f t="shared" si="17"/>
        <v>8.9620999999999995</v>
      </c>
      <c r="AU21" s="73">
        <f t="shared" si="23"/>
        <v>3.2069154770437619E-2</v>
      </c>
      <c r="AV21" s="89"/>
      <c r="AW21" s="23"/>
      <c r="AX21" s="6" t="s">
        <v>36</v>
      </c>
      <c r="AY21" s="5"/>
      <c r="AZ21" s="10">
        <v>45.3215</v>
      </c>
      <c r="BA21" s="11"/>
      <c r="BB21" s="11"/>
      <c r="BC21" s="11"/>
      <c r="BD21" s="11"/>
      <c r="BE21" s="12"/>
      <c r="BF21" s="19">
        <f t="shared" si="18"/>
        <v>45.3215</v>
      </c>
      <c r="BG21" s="73">
        <f t="shared" si="24"/>
        <v>2.5352092019544137E-2</v>
      </c>
      <c r="BH21" s="89"/>
      <c r="BI21" s="23"/>
      <c r="BJ21" s="6" t="s">
        <v>36</v>
      </c>
      <c r="BK21" s="5"/>
      <c r="BL21" s="10">
        <v>8.5680999999999994</v>
      </c>
      <c r="BM21" s="11"/>
      <c r="BN21" s="11"/>
      <c r="BO21" s="11"/>
      <c r="BP21" s="11"/>
      <c r="BQ21" s="12"/>
      <c r="BR21" s="19">
        <f t="shared" si="19"/>
        <v>8.5680999999999994</v>
      </c>
      <c r="BS21" s="73">
        <f t="shared" si="25"/>
        <v>3.0510516855619264E-2</v>
      </c>
    </row>
    <row r="22" spans="1:71" x14ac:dyDescent="0.25">
      <c r="A22" s="23"/>
      <c r="B22" s="6" t="s">
        <v>14</v>
      </c>
      <c r="C22" s="5"/>
      <c r="D22" s="10">
        <v>2.9890897000000001</v>
      </c>
      <c r="E22" s="11">
        <v>3.0095882000000005</v>
      </c>
      <c r="F22" s="11"/>
      <c r="G22" s="11"/>
      <c r="H22" s="11"/>
      <c r="I22" s="12"/>
      <c r="J22" s="19">
        <f t="shared" si="14"/>
        <v>2.9993389500000003</v>
      </c>
      <c r="K22" s="73">
        <f t="shared" si="20"/>
        <v>6.5855575191548464E-3</v>
      </c>
      <c r="L22" s="89"/>
      <c r="M22" s="23"/>
      <c r="N22" s="6" t="s">
        <v>14</v>
      </c>
      <c r="O22" s="5"/>
      <c r="P22" s="10">
        <v>2.8476500499999999</v>
      </c>
      <c r="Q22" s="11">
        <v>2.6877617499999999</v>
      </c>
      <c r="R22" s="11"/>
      <c r="S22" s="11"/>
      <c r="T22" s="11"/>
      <c r="U22" s="12"/>
      <c r="V22" s="19">
        <f t="shared" si="15"/>
        <v>2.7677059000000002</v>
      </c>
      <c r="W22" s="73">
        <f t="shared" si="21"/>
        <v>5.8363704160407518E-3</v>
      </c>
      <c r="X22" s="89"/>
      <c r="Y22" s="23"/>
      <c r="Z22" s="6" t="s">
        <v>14</v>
      </c>
      <c r="AA22" s="5"/>
      <c r="AB22" s="10">
        <v>2.1779999999999999</v>
      </c>
      <c r="AC22" s="11"/>
      <c r="AD22" s="11"/>
      <c r="AE22" s="11"/>
      <c r="AF22" s="11"/>
      <c r="AG22" s="12"/>
      <c r="AH22" s="19">
        <f t="shared" si="16"/>
        <v>2.1779999999999999</v>
      </c>
      <c r="AI22" s="73">
        <f t="shared" si="22"/>
        <v>7.6689626117417307E-3</v>
      </c>
      <c r="AJ22" s="89"/>
      <c r="AK22" s="23"/>
      <c r="AL22" s="6" t="s">
        <v>14</v>
      </c>
      <c r="AM22" s="5"/>
      <c r="AN22" s="10">
        <v>1.9744999999999999</v>
      </c>
      <c r="AO22" s="11"/>
      <c r="AP22" s="11"/>
      <c r="AQ22" s="11"/>
      <c r="AR22" s="11"/>
      <c r="AS22" s="12"/>
      <c r="AT22" s="19">
        <f t="shared" si="17"/>
        <v>1.9744999999999999</v>
      </c>
      <c r="AU22" s="73">
        <f t="shared" si="23"/>
        <v>7.0653692878040941E-3</v>
      </c>
      <c r="AV22" s="89"/>
      <c r="AW22" s="23"/>
      <c r="AX22" s="6" t="s">
        <v>14</v>
      </c>
      <c r="AY22" s="5"/>
      <c r="AZ22" s="10">
        <v>16.853100000000001</v>
      </c>
      <c r="BA22" s="11"/>
      <c r="BB22" s="11"/>
      <c r="BC22" s="11"/>
      <c r="BD22" s="11"/>
      <c r="BE22" s="12"/>
      <c r="BF22" s="19">
        <f t="shared" si="18"/>
        <v>16.853100000000001</v>
      </c>
      <c r="BG22" s="73">
        <f t="shared" si="24"/>
        <v>9.42734335833058E-3</v>
      </c>
      <c r="BH22" s="89"/>
      <c r="BI22" s="23"/>
      <c r="BJ22" s="6" t="s">
        <v>14</v>
      </c>
      <c r="BK22" s="5"/>
      <c r="BL22" s="10">
        <v>2.0545</v>
      </c>
      <c r="BM22" s="11"/>
      <c r="BN22" s="11"/>
      <c r="BO22" s="11"/>
      <c r="BP22" s="11"/>
      <c r="BQ22" s="12"/>
      <c r="BR22" s="19">
        <f t="shared" si="19"/>
        <v>2.0545</v>
      </c>
      <c r="BS22" s="73">
        <f t="shared" si="25"/>
        <v>7.3159576662118536E-3</v>
      </c>
    </row>
    <row r="23" spans="1:71" x14ac:dyDescent="0.25">
      <c r="A23" s="23"/>
      <c r="B23" s="6" t="s">
        <v>37</v>
      </c>
      <c r="C23" s="75">
        <v>9.0021637992831458E-2</v>
      </c>
      <c r="D23" s="10">
        <f>(J$18-SUM(J$19:J$22))*C23</f>
        <v>14.13006574793563</v>
      </c>
      <c r="E23" s="11"/>
      <c r="F23" s="11"/>
      <c r="G23" s="11"/>
      <c r="H23" s="11"/>
      <c r="I23" s="12"/>
      <c r="J23" s="19">
        <f t="shared" si="14"/>
        <v>14.13006574793563</v>
      </c>
      <c r="K23" s="73">
        <f t="shared" si="20"/>
        <v>3.1024956593341951E-2</v>
      </c>
      <c r="L23" s="89"/>
      <c r="M23" s="23"/>
      <c r="N23" s="6" t="s">
        <v>37</v>
      </c>
      <c r="O23" s="75">
        <v>9.0021637992831458E-2</v>
      </c>
      <c r="P23" s="10">
        <f>(V$18-SUM(V$19:V$22))*O23</f>
        <v>16.727099542606553</v>
      </c>
      <c r="Q23" s="11"/>
      <c r="R23" s="11"/>
      <c r="S23" s="11"/>
      <c r="T23" s="11"/>
      <c r="U23" s="12"/>
      <c r="V23" s="19">
        <f t="shared" si="15"/>
        <v>16.727099542606553</v>
      </c>
      <c r="W23" s="73">
        <f t="shared" si="21"/>
        <v>3.5273093473059285E-2</v>
      </c>
      <c r="X23" s="89"/>
      <c r="Y23" s="23"/>
      <c r="Z23" s="6" t="s">
        <v>37</v>
      </c>
      <c r="AA23" s="75">
        <v>9.0021637992831458E-2</v>
      </c>
      <c r="AB23" s="10">
        <f>(AH$18-SUM(AH$19:AH$22))*AA23</f>
        <v>11.480214634370457</v>
      </c>
      <c r="AC23" s="11"/>
      <c r="AD23" s="11"/>
      <c r="AE23" s="11"/>
      <c r="AF23" s="11"/>
      <c r="AG23" s="12"/>
      <c r="AH23" s="19">
        <f t="shared" si="16"/>
        <v>11.480214634370457</v>
      </c>
      <c r="AI23" s="73">
        <f t="shared" si="22"/>
        <v>4.0423019653699405E-2</v>
      </c>
      <c r="AJ23" s="89"/>
      <c r="AK23" s="23"/>
      <c r="AL23" s="6" t="s">
        <v>37</v>
      </c>
      <c r="AM23" s="75">
        <v>9.0021637992831458E-2</v>
      </c>
      <c r="AN23" s="10">
        <f>(AT$18-SUM(AT$19:AT$22))*AM23</f>
        <v>10.579297886098555</v>
      </c>
      <c r="AO23" s="11"/>
      <c r="AP23" s="11"/>
      <c r="AQ23" s="11"/>
      <c r="AR23" s="11"/>
      <c r="AS23" s="12"/>
      <c r="AT23" s="19">
        <f t="shared" si="17"/>
        <v>10.579297886098555</v>
      </c>
      <c r="AU23" s="73">
        <f t="shared" si="23"/>
        <v>3.7855987019990635E-2</v>
      </c>
      <c r="AV23" s="89"/>
      <c r="AW23" s="23"/>
      <c r="AX23" s="6" t="s">
        <v>37</v>
      </c>
      <c r="AY23" s="75">
        <v>9.0021637992831458E-2</v>
      </c>
      <c r="AZ23" s="10">
        <f>(BF$18-SUM(BF$19:BF$22))*AY23</f>
        <v>49.341832617705514</v>
      </c>
      <c r="BA23" s="11"/>
      <c r="BB23" s="11"/>
      <c r="BC23" s="11"/>
      <c r="BD23" s="11"/>
      <c r="BE23" s="12"/>
      <c r="BF23" s="19">
        <f t="shared" si="18"/>
        <v>49.341832617705514</v>
      </c>
      <c r="BG23" s="73">
        <f t="shared" si="24"/>
        <v>2.7600999104994639E-2</v>
      </c>
      <c r="BH23" s="89"/>
      <c r="BI23" s="23"/>
      <c r="BJ23" s="6" t="s">
        <v>37</v>
      </c>
      <c r="BK23" s="75">
        <v>9.0021637992831458E-2</v>
      </c>
      <c r="BL23" s="10">
        <f>(BR$18-SUM(BR$19:BR$22))*BK23</f>
        <v>11.48024905264338</v>
      </c>
      <c r="BM23" s="11"/>
      <c r="BN23" s="11"/>
      <c r="BO23" s="11"/>
      <c r="BP23" s="11"/>
      <c r="BQ23" s="12"/>
      <c r="BR23" s="19">
        <f t="shared" si="19"/>
        <v>11.48024905264338</v>
      </c>
      <c r="BS23" s="73">
        <f t="shared" si="25"/>
        <v>4.0880514026141498E-2</v>
      </c>
    </row>
    <row r="24" spans="1:71" x14ac:dyDescent="0.25">
      <c r="A24" s="23"/>
      <c r="B24" s="6" t="s">
        <v>38</v>
      </c>
      <c r="C24" s="75">
        <v>5.6959374282069729E-2</v>
      </c>
      <c r="D24" s="10">
        <f t="shared" ref="D24:D42" si="26">(J$18-SUM(J$19:J$22))*C24</f>
        <v>8.940513875464136</v>
      </c>
      <c r="E24" s="11"/>
      <c r="F24" s="11"/>
      <c r="G24" s="11"/>
      <c r="H24" s="11"/>
      <c r="I24" s="12"/>
      <c r="J24" s="19">
        <f t="shared" si="14"/>
        <v>8.940513875464136</v>
      </c>
      <c r="K24" s="73">
        <f t="shared" si="20"/>
        <v>1.9630415021173606E-2</v>
      </c>
      <c r="L24" s="89"/>
      <c r="M24" s="23"/>
      <c r="N24" s="6" t="s">
        <v>38</v>
      </c>
      <c r="O24" s="75">
        <v>5.6959374282069729E-2</v>
      </c>
      <c r="P24" s="10">
        <f t="shared" ref="P24:P42" si="27">(V$18-SUM(V$19:V$22))*O24</f>
        <v>10.583734585862944</v>
      </c>
      <c r="Q24" s="11"/>
      <c r="R24" s="11"/>
      <c r="S24" s="11"/>
      <c r="T24" s="11"/>
      <c r="U24" s="12"/>
      <c r="V24" s="19">
        <f t="shared" si="15"/>
        <v>10.583734585862944</v>
      </c>
      <c r="W24" s="73">
        <f t="shared" si="21"/>
        <v>2.2318337879815121E-2</v>
      </c>
      <c r="X24" s="89"/>
      <c r="Y24" s="23"/>
      <c r="Z24" s="6" t="s">
        <v>38</v>
      </c>
      <c r="AA24" s="75">
        <v>5.6959374282069729E-2</v>
      </c>
      <c r="AB24" s="10">
        <f t="shared" ref="AB24:AB42" si="28">(AH$18-SUM(AH$19:AH$22))*AA24</f>
        <v>7.2638740726943061</v>
      </c>
      <c r="AC24" s="11"/>
      <c r="AD24" s="11"/>
      <c r="AE24" s="11"/>
      <c r="AF24" s="11"/>
      <c r="AG24" s="12"/>
      <c r="AH24" s="19">
        <f t="shared" si="16"/>
        <v>7.2638740726943061</v>
      </c>
      <c r="AI24" s="73">
        <f t="shared" si="22"/>
        <v>2.5576849715285937E-2</v>
      </c>
      <c r="AJ24" s="89"/>
      <c r="AK24" s="23"/>
      <c r="AL24" s="6" t="s">
        <v>38</v>
      </c>
      <c r="AM24" s="75">
        <v>5.6959374282069729E-2</v>
      </c>
      <c r="AN24" s="10">
        <f t="shared" ref="AN24:AN42" si="29">(AT$18-SUM(AT$19:AT$22))*AM24</f>
        <v>6.6938371859416925</v>
      </c>
      <c r="AO24" s="11"/>
      <c r="AP24" s="11"/>
      <c r="AQ24" s="11"/>
      <c r="AR24" s="11"/>
      <c r="AS24" s="12"/>
      <c r="AT24" s="19">
        <f t="shared" si="17"/>
        <v>6.6938371859416925</v>
      </c>
      <c r="AU24" s="73">
        <f t="shared" si="23"/>
        <v>2.3952611633888794E-2</v>
      </c>
      <c r="AV24" s="89"/>
      <c r="AW24" s="23"/>
      <c r="AX24" s="6" t="s">
        <v>38</v>
      </c>
      <c r="AY24" s="75">
        <v>5.6959374282069729E-2</v>
      </c>
      <c r="AZ24" s="10">
        <f t="shared" ref="AZ24:AZ42" si="30">(BF$18-SUM(BF$19:BF$22))*AY24</f>
        <v>31.220048584973835</v>
      </c>
      <c r="BA24" s="11"/>
      <c r="BB24" s="11"/>
      <c r="BC24" s="11"/>
      <c r="BD24" s="11"/>
      <c r="BE24" s="12"/>
      <c r="BF24" s="19">
        <f t="shared" si="18"/>
        <v>31.220048584973835</v>
      </c>
      <c r="BG24" s="73">
        <f t="shared" si="24"/>
        <v>1.746397503570922E-2</v>
      </c>
      <c r="BH24" s="89"/>
      <c r="BI24" s="23"/>
      <c r="BJ24" s="6" t="s">
        <v>38</v>
      </c>
      <c r="BK24" s="75">
        <v>5.6959374282069729E-2</v>
      </c>
      <c r="BL24" s="10">
        <f t="shared" ref="BL24:BL42" si="31">(BR$18-SUM(BR$19:BR$22))*BK24</f>
        <v>7.263895850161739</v>
      </c>
      <c r="BM24" s="11"/>
      <c r="BN24" s="11"/>
      <c r="BO24" s="11"/>
      <c r="BP24" s="11"/>
      <c r="BQ24" s="12"/>
      <c r="BR24" s="19">
        <f t="shared" si="19"/>
        <v>7.263895850161739</v>
      </c>
      <c r="BS24" s="73">
        <f t="shared" si="25"/>
        <v>2.5866320044563271E-2</v>
      </c>
    </row>
    <row r="25" spans="1:71" x14ac:dyDescent="0.25">
      <c r="A25" s="23"/>
      <c r="B25" s="6" t="s">
        <v>39</v>
      </c>
      <c r="C25" s="75">
        <v>3.8336003074224599E-2</v>
      </c>
      <c r="D25" s="10">
        <f t="shared" si="26"/>
        <v>6.0173337880720581</v>
      </c>
      <c r="E25" s="11"/>
      <c r="F25" s="11"/>
      <c r="G25" s="11"/>
      <c r="H25" s="11"/>
      <c r="I25" s="12"/>
      <c r="J25" s="19">
        <f t="shared" si="14"/>
        <v>6.0173337880720581</v>
      </c>
      <c r="K25" s="73">
        <f t="shared" si="20"/>
        <v>1.3212077205646416E-2</v>
      </c>
      <c r="L25" s="89"/>
      <c r="M25" s="23"/>
      <c r="N25" s="6" t="s">
        <v>39</v>
      </c>
      <c r="O25" s="75">
        <v>3.8336003074224599E-2</v>
      </c>
      <c r="P25" s="10">
        <f t="shared" si="27"/>
        <v>7.1232889534768216</v>
      </c>
      <c r="Q25" s="11"/>
      <c r="R25" s="11"/>
      <c r="S25" s="11"/>
      <c r="T25" s="11"/>
      <c r="U25" s="12"/>
      <c r="V25" s="19">
        <f t="shared" si="15"/>
        <v>7.1232889534768216</v>
      </c>
      <c r="W25" s="73">
        <f t="shared" si="21"/>
        <v>1.5021159911890207E-2</v>
      </c>
      <c r="X25" s="89"/>
      <c r="Y25" s="23"/>
      <c r="Z25" s="6" t="s">
        <v>39</v>
      </c>
      <c r="AA25" s="75">
        <v>3.8336003074224599E-2</v>
      </c>
      <c r="AB25" s="10">
        <f t="shared" si="28"/>
        <v>4.8888861981275022</v>
      </c>
      <c r="AC25" s="11"/>
      <c r="AD25" s="11"/>
      <c r="AE25" s="11"/>
      <c r="AF25" s="11"/>
      <c r="AG25" s="12"/>
      <c r="AH25" s="19">
        <f t="shared" si="16"/>
        <v>4.8888861981275022</v>
      </c>
      <c r="AI25" s="73">
        <f t="shared" si="22"/>
        <v>1.7214272482323229E-2</v>
      </c>
      <c r="AJ25" s="89"/>
      <c r="AK25" s="23"/>
      <c r="AL25" s="6" t="s">
        <v>39</v>
      </c>
      <c r="AM25" s="75">
        <v>3.8336003074224599E-2</v>
      </c>
      <c r="AN25" s="10">
        <f t="shared" si="29"/>
        <v>4.5052279132813373</v>
      </c>
      <c r="AO25" s="11"/>
      <c r="AP25" s="11"/>
      <c r="AQ25" s="11"/>
      <c r="AR25" s="11"/>
      <c r="AS25" s="12"/>
      <c r="AT25" s="19">
        <f t="shared" si="17"/>
        <v>4.5052279132813373</v>
      </c>
      <c r="AU25" s="73">
        <f t="shared" si="23"/>
        <v>1.6121093407473128E-2</v>
      </c>
      <c r="AV25" s="89"/>
      <c r="AW25" s="23"/>
      <c r="AX25" s="6" t="s">
        <v>39</v>
      </c>
      <c r="AY25" s="75">
        <v>3.8336003074224599E-2</v>
      </c>
      <c r="AZ25" s="10">
        <f t="shared" si="30"/>
        <v>21.012377569389063</v>
      </c>
      <c r="BA25" s="11"/>
      <c r="BB25" s="11"/>
      <c r="BC25" s="11"/>
      <c r="BD25" s="11"/>
      <c r="BE25" s="12"/>
      <c r="BF25" s="19">
        <f t="shared" si="18"/>
        <v>21.012377569389063</v>
      </c>
      <c r="BG25" s="73">
        <f t="shared" si="24"/>
        <v>1.1753973934855571E-2</v>
      </c>
      <c r="BH25" s="89"/>
      <c r="BI25" s="23"/>
      <c r="BJ25" s="6" t="s">
        <v>39</v>
      </c>
      <c r="BK25" s="75">
        <v>3.8336003074224599E-2</v>
      </c>
      <c r="BL25" s="10">
        <f t="shared" si="31"/>
        <v>4.8889008552593429</v>
      </c>
      <c r="BM25" s="11"/>
      <c r="BN25" s="11"/>
      <c r="BO25" s="11"/>
      <c r="BP25" s="11"/>
      <c r="BQ25" s="12"/>
      <c r="BR25" s="19">
        <f t="shared" si="19"/>
        <v>4.8889008552593429</v>
      </c>
      <c r="BS25" s="73">
        <f t="shared" si="25"/>
        <v>1.7409097927176577E-2</v>
      </c>
    </row>
    <row r="26" spans="1:71" x14ac:dyDescent="0.25">
      <c r="A26" s="23"/>
      <c r="B26" s="6" t="s">
        <v>40</v>
      </c>
      <c r="C26" s="75">
        <v>4.8839049433308079E-2</v>
      </c>
      <c r="D26" s="10">
        <f t="shared" si="26"/>
        <v>7.6659233818237675</v>
      </c>
      <c r="E26" s="11"/>
      <c r="F26" s="11"/>
      <c r="G26" s="11"/>
      <c r="H26" s="11"/>
      <c r="I26" s="12"/>
      <c r="J26" s="19">
        <f t="shared" si="14"/>
        <v>7.6659233818237675</v>
      </c>
      <c r="K26" s="73">
        <f t="shared" si="20"/>
        <v>1.6831835351064424E-2</v>
      </c>
      <c r="L26" s="89"/>
      <c r="M26" s="23"/>
      <c r="N26" s="6" t="s">
        <v>40</v>
      </c>
      <c r="O26" s="75">
        <v>4.8839049433308079E-2</v>
      </c>
      <c r="P26" s="10">
        <f t="shared" si="27"/>
        <v>9.0748808803310155</v>
      </c>
      <c r="Q26" s="11"/>
      <c r="R26" s="11"/>
      <c r="S26" s="11"/>
      <c r="T26" s="11"/>
      <c r="U26" s="12"/>
      <c r="V26" s="19">
        <f t="shared" si="15"/>
        <v>9.0748808803310155</v>
      </c>
      <c r="W26" s="73">
        <f t="shared" si="21"/>
        <v>1.9136558656415694E-2</v>
      </c>
      <c r="X26" s="89"/>
      <c r="Y26" s="23"/>
      <c r="Z26" s="6" t="s">
        <v>40</v>
      </c>
      <c r="AA26" s="75">
        <v>4.8839049433308079E-2</v>
      </c>
      <c r="AB26" s="10">
        <f t="shared" si="28"/>
        <v>6.2283111320153219</v>
      </c>
      <c r="AC26" s="11"/>
      <c r="AD26" s="11"/>
      <c r="AE26" s="11"/>
      <c r="AF26" s="11"/>
      <c r="AG26" s="12"/>
      <c r="AH26" s="19">
        <f t="shared" si="16"/>
        <v>6.2283111320153219</v>
      </c>
      <c r="AI26" s="73">
        <f t="shared" si="22"/>
        <v>2.193052580611585E-2</v>
      </c>
      <c r="AJ26" s="89"/>
      <c r="AK26" s="23"/>
      <c r="AL26" s="6" t="s">
        <v>40</v>
      </c>
      <c r="AM26" s="75">
        <v>4.8839049433308079E-2</v>
      </c>
      <c r="AN26" s="10">
        <f t="shared" si="29"/>
        <v>5.7395406698776474</v>
      </c>
      <c r="AO26" s="11"/>
      <c r="AP26" s="11"/>
      <c r="AQ26" s="11"/>
      <c r="AR26" s="11"/>
      <c r="AS26" s="12"/>
      <c r="AT26" s="19">
        <f t="shared" si="17"/>
        <v>5.7395406698776474</v>
      </c>
      <c r="AU26" s="73">
        <f t="shared" si="23"/>
        <v>2.053784470754929E-2</v>
      </c>
      <c r="AV26" s="89"/>
      <c r="AW26" s="23"/>
      <c r="AX26" s="6" t="s">
        <v>40</v>
      </c>
      <c r="AY26" s="75">
        <v>4.8839049433308079E-2</v>
      </c>
      <c r="AZ26" s="10">
        <f t="shared" si="30"/>
        <v>26.769210781723707</v>
      </c>
      <c r="BA26" s="11"/>
      <c r="BB26" s="11"/>
      <c r="BC26" s="11"/>
      <c r="BD26" s="11"/>
      <c r="BE26" s="12"/>
      <c r="BF26" s="19">
        <f t="shared" si="18"/>
        <v>26.769210781723707</v>
      </c>
      <c r="BG26" s="73">
        <f t="shared" si="24"/>
        <v>1.4974250521911951E-2</v>
      </c>
      <c r="BH26" s="89"/>
      <c r="BI26" s="23"/>
      <c r="BJ26" s="6" t="s">
        <v>40</v>
      </c>
      <c r="BK26" s="75">
        <v>4.8839049433308079E-2</v>
      </c>
      <c r="BL26" s="10">
        <f t="shared" si="31"/>
        <v>6.2283298048118869</v>
      </c>
      <c r="BM26" s="11"/>
      <c r="BN26" s="11"/>
      <c r="BO26" s="11"/>
      <c r="BP26" s="11"/>
      <c r="BQ26" s="12"/>
      <c r="BR26" s="19">
        <f t="shared" si="19"/>
        <v>6.2283298048118869</v>
      </c>
      <c r="BS26" s="73">
        <f t="shared" si="25"/>
        <v>2.2178728246877246E-2</v>
      </c>
    </row>
    <row r="27" spans="1:71" x14ac:dyDescent="0.25">
      <c r="A27" s="23"/>
      <c r="B27" s="6" t="s">
        <v>41</v>
      </c>
      <c r="C27" s="75">
        <v>9.9353942560815693E-3</v>
      </c>
      <c r="D27" s="10">
        <f t="shared" si="26"/>
        <v>1.5594892205946513</v>
      </c>
      <c r="E27" s="11"/>
      <c r="F27" s="11"/>
      <c r="G27" s="11"/>
      <c r="H27" s="11"/>
      <c r="I27" s="12"/>
      <c r="J27" s="19">
        <f t="shared" si="14"/>
        <v>1.5594892205946513</v>
      </c>
      <c r="K27" s="73">
        <f t="shared" si="20"/>
        <v>3.4241231597809361E-3</v>
      </c>
      <c r="L27" s="89"/>
      <c r="M27" s="23"/>
      <c r="N27" s="6" t="s">
        <v>41</v>
      </c>
      <c r="O27" s="75">
        <v>9.9353942560815693E-3</v>
      </c>
      <c r="P27" s="10">
        <f t="shared" si="27"/>
        <v>1.8461153609507943</v>
      </c>
      <c r="Q27" s="11"/>
      <c r="R27" s="11"/>
      <c r="S27" s="11"/>
      <c r="T27" s="11"/>
      <c r="U27" s="12"/>
      <c r="V27" s="19">
        <f t="shared" si="15"/>
        <v>1.8461153609507943</v>
      </c>
      <c r="W27" s="73">
        <f t="shared" si="21"/>
        <v>3.8929761566254598E-3</v>
      </c>
      <c r="X27" s="89"/>
      <c r="Y27" s="23"/>
      <c r="Z27" s="6" t="s">
        <v>41</v>
      </c>
      <c r="AA27" s="75">
        <v>9.9353942560815693E-3</v>
      </c>
      <c r="AB27" s="10">
        <f t="shared" si="28"/>
        <v>1.2670338052057062</v>
      </c>
      <c r="AC27" s="11"/>
      <c r="AD27" s="11"/>
      <c r="AE27" s="11"/>
      <c r="AF27" s="11"/>
      <c r="AG27" s="12"/>
      <c r="AH27" s="19">
        <f t="shared" si="16"/>
        <v>1.2670338052057062</v>
      </c>
      <c r="AI27" s="73">
        <f t="shared" si="22"/>
        <v>4.4613566941852228E-3</v>
      </c>
      <c r="AJ27" s="89"/>
      <c r="AK27" s="23"/>
      <c r="AL27" s="6" t="s">
        <v>41</v>
      </c>
      <c r="AM27" s="75">
        <v>9.9353942560815693E-3</v>
      </c>
      <c r="AN27" s="10">
        <f t="shared" si="29"/>
        <v>1.1676025652775779</v>
      </c>
      <c r="AO27" s="11"/>
      <c r="AP27" s="11"/>
      <c r="AQ27" s="11"/>
      <c r="AR27" s="11"/>
      <c r="AS27" s="12"/>
      <c r="AT27" s="19">
        <f t="shared" si="17"/>
        <v>1.1676025652775779</v>
      </c>
      <c r="AU27" s="73">
        <f t="shared" si="23"/>
        <v>4.1780416840078369E-3</v>
      </c>
      <c r="AV27" s="89"/>
      <c r="AW27" s="23"/>
      <c r="AX27" s="6" t="s">
        <v>41</v>
      </c>
      <c r="AY27" s="75">
        <v>9.9353942560815693E-3</v>
      </c>
      <c r="AZ27" s="10">
        <f t="shared" si="30"/>
        <v>5.4456969602522367</v>
      </c>
      <c r="BA27" s="11"/>
      <c r="BB27" s="11"/>
      <c r="BC27" s="11"/>
      <c r="BD27" s="11"/>
      <c r="BE27" s="12"/>
      <c r="BF27" s="19">
        <f t="shared" si="18"/>
        <v>5.4456969602522367</v>
      </c>
      <c r="BG27" s="73">
        <f t="shared" si="24"/>
        <v>3.0462321513380296E-3</v>
      </c>
      <c r="BH27" s="89"/>
      <c r="BI27" s="23"/>
      <c r="BJ27" s="6" t="s">
        <v>41</v>
      </c>
      <c r="BK27" s="75">
        <v>9.9353942560815693E-3</v>
      </c>
      <c r="BL27" s="10">
        <f t="shared" si="31"/>
        <v>1.2670376038381099</v>
      </c>
      <c r="BM27" s="11"/>
      <c r="BN27" s="11"/>
      <c r="BO27" s="11"/>
      <c r="BP27" s="11"/>
      <c r="BQ27" s="12"/>
      <c r="BR27" s="19">
        <f t="shared" si="19"/>
        <v>1.2670376038381099</v>
      </c>
      <c r="BS27" s="73">
        <f t="shared" si="25"/>
        <v>4.5118488543091344E-3</v>
      </c>
    </row>
    <row r="28" spans="1:71" x14ac:dyDescent="0.25">
      <c r="A28" s="23"/>
      <c r="B28" s="6" t="s">
        <v>42</v>
      </c>
      <c r="C28" s="75">
        <v>6.5130618521540923E-2</v>
      </c>
      <c r="D28" s="10">
        <f t="shared" si="26"/>
        <v>10.223096829079827</v>
      </c>
      <c r="E28" s="11"/>
      <c r="F28" s="11"/>
      <c r="G28" s="11"/>
      <c r="H28" s="11"/>
      <c r="I28" s="12"/>
      <c r="J28" s="19">
        <f t="shared" si="14"/>
        <v>10.223096829079827</v>
      </c>
      <c r="K28" s="73">
        <f t="shared" si="20"/>
        <v>2.2446543493123614E-2</v>
      </c>
      <c r="L28" s="89"/>
      <c r="M28" s="23"/>
      <c r="N28" s="6" t="s">
        <v>42</v>
      </c>
      <c r="O28" s="75">
        <v>6.5130618521540923E-2</v>
      </c>
      <c r="P28" s="10">
        <f t="shared" si="27"/>
        <v>12.102049724624019</v>
      </c>
      <c r="Q28" s="11"/>
      <c r="R28" s="11"/>
      <c r="S28" s="11"/>
      <c r="T28" s="11"/>
      <c r="U28" s="12"/>
      <c r="V28" s="19">
        <f t="shared" si="15"/>
        <v>12.102049724624019</v>
      </c>
      <c r="W28" s="73">
        <f t="shared" si="21"/>
        <v>2.5520068800030288E-2</v>
      </c>
      <c r="X28" s="89"/>
      <c r="Y28" s="23"/>
      <c r="Z28" s="6" t="s">
        <v>42</v>
      </c>
      <c r="AA28" s="75">
        <v>6.5130618521540923E-2</v>
      </c>
      <c r="AB28" s="10">
        <f t="shared" si="28"/>
        <v>8.3059306247697364</v>
      </c>
      <c r="AC28" s="11"/>
      <c r="AD28" s="11"/>
      <c r="AE28" s="11"/>
      <c r="AF28" s="11"/>
      <c r="AG28" s="12"/>
      <c r="AH28" s="19">
        <f t="shared" si="16"/>
        <v>8.3059306247697364</v>
      </c>
      <c r="AI28" s="73">
        <f t="shared" si="22"/>
        <v>2.924603829985296E-2</v>
      </c>
      <c r="AJ28" s="89"/>
      <c r="AK28" s="23"/>
      <c r="AL28" s="6" t="s">
        <v>42</v>
      </c>
      <c r="AM28" s="75">
        <v>6.5130618521540923E-2</v>
      </c>
      <c r="AN28" s="10">
        <f t="shared" si="29"/>
        <v>7.6541177233422273</v>
      </c>
      <c r="AO28" s="11"/>
      <c r="AP28" s="11"/>
      <c r="AQ28" s="11"/>
      <c r="AR28" s="11"/>
      <c r="AS28" s="12"/>
      <c r="AT28" s="19">
        <f t="shared" si="17"/>
        <v>7.6541177233422273</v>
      </c>
      <c r="AU28" s="73">
        <f t="shared" si="23"/>
        <v>2.7388791232078588E-2</v>
      </c>
      <c r="AV28" s="89"/>
      <c r="AW28" s="23"/>
      <c r="AX28" s="6" t="s">
        <v>42</v>
      </c>
      <c r="AY28" s="75">
        <v>6.5130618521540923E-2</v>
      </c>
      <c r="AZ28" s="10">
        <f t="shared" si="30"/>
        <v>35.698795856540748</v>
      </c>
      <c r="BA28" s="11"/>
      <c r="BB28" s="11"/>
      <c r="BC28" s="11"/>
      <c r="BD28" s="11"/>
      <c r="BE28" s="12"/>
      <c r="BF28" s="19">
        <f t="shared" si="18"/>
        <v>35.698795856540748</v>
      </c>
      <c r="BG28" s="73">
        <f t="shared" si="24"/>
        <v>1.9969311641096214E-2</v>
      </c>
      <c r="BH28" s="89"/>
      <c r="BI28" s="23"/>
      <c r="BJ28" s="6" t="s">
        <v>42</v>
      </c>
      <c r="BK28" s="75">
        <v>6.5130618521540923E-2</v>
      </c>
      <c r="BL28" s="10">
        <f t="shared" si="31"/>
        <v>8.3059555263762164</v>
      </c>
      <c r="BM28" s="11"/>
      <c r="BN28" s="11"/>
      <c r="BO28" s="11"/>
      <c r="BP28" s="11"/>
      <c r="BQ28" s="12"/>
      <c r="BR28" s="19">
        <f t="shared" si="19"/>
        <v>8.3059555263762164</v>
      </c>
      <c r="BS28" s="73">
        <f t="shared" si="25"/>
        <v>2.9577035292483227E-2</v>
      </c>
    </row>
    <row r="29" spans="1:71" x14ac:dyDescent="0.25">
      <c r="A29" s="23"/>
      <c r="B29" s="6" t="s">
        <v>43</v>
      </c>
      <c r="C29" s="75">
        <v>4.8389008493841194E-2</v>
      </c>
      <c r="D29" s="10">
        <f t="shared" si="26"/>
        <v>7.5952836089234328</v>
      </c>
      <c r="E29" s="11"/>
      <c r="F29" s="11"/>
      <c r="G29" s="11"/>
      <c r="H29" s="11"/>
      <c r="I29" s="12"/>
      <c r="J29" s="19">
        <f t="shared" si="14"/>
        <v>7.5952836089234328</v>
      </c>
      <c r="K29" s="73">
        <f t="shared" si="20"/>
        <v>1.6676733745233849E-2</v>
      </c>
      <c r="L29" s="89"/>
      <c r="M29" s="23"/>
      <c r="N29" s="6" t="s">
        <v>43</v>
      </c>
      <c r="O29" s="75">
        <v>4.8389008493841194E-2</v>
      </c>
      <c r="P29" s="10">
        <f t="shared" si="27"/>
        <v>8.9912578785665929</v>
      </c>
      <c r="Q29" s="11"/>
      <c r="R29" s="11"/>
      <c r="S29" s="11"/>
      <c r="T29" s="11"/>
      <c r="U29" s="12"/>
      <c r="V29" s="19">
        <f t="shared" si="15"/>
        <v>8.9912578785665929</v>
      </c>
      <c r="W29" s="73">
        <f t="shared" si="21"/>
        <v>1.8960219539749287E-2</v>
      </c>
      <c r="X29" s="89"/>
      <c r="Y29" s="23"/>
      <c r="Z29" s="6" t="s">
        <v>43</v>
      </c>
      <c r="AA29" s="75">
        <v>4.8389008493841194E-2</v>
      </c>
      <c r="AB29" s="10">
        <f t="shared" si="28"/>
        <v>6.1709186351164655</v>
      </c>
      <c r="AC29" s="11"/>
      <c r="AD29" s="11"/>
      <c r="AE29" s="11"/>
      <c r="AF29" s="11"/>
      <c r="AG29" s="12"/>
      <c r="AH29" s="19">
        <f t="shared" si="16"/>
        <v>6.1709186351164655</v>
      </c>
      <c r="AI29" s="73">
        <f t="shared" si="22"/>
        <v>2.1728440905789022E-2</v>
      </c>
      <c r="AJ29" s="89"/>
      <c r="AK29" s="23"/>
      <c r="AL29" s="6" t="s">
        <v>43</v>
      </c>
      <c r="AM29" s="75">
        <v>4.8389008493841194E-2</v>
      </c>
      <c r="AN29" s="10">
        <f t="shared" si="29"/>
        <v>5.6866520836919694</v>
      </c>
      <c r="AO29" s="11"/>
      <c r="AP29" s="11"/>
      <c r="AQ29" s="11"/>
      <c r="AR29" s="11"/>
      <c r="AS29" s="12"/>
      <c r="AT29" s="19">
        <f t="shared" si="17"/>
        <v>5.6866520836919694</v>
      </c>
      <c r="AU29" s="73">
        <f t="shared" si="23"/>
        <v>2.0348593052694049E-2</v>
      </c>
      <c r="AV29" s="89"/>
      <c r="AW29" s="23"/>
      <c r="AX29" s="6" t="s">
        <v>43</v>
      </c>
      <c r="AY29" s="75">
        <v>4.8389008493841194E-2</v>
      </c>
      <c r="AZ29" s="10">
        <f t="shared" si="30"/>
        <v>26.52253847935949</v>
      </c>
      <c r="BA29" s="11"/>
      <c r="BB29" s="11"/>
      <c r="BC29" s="11"/>
      <c r="BD29" s="11"/>
      <c r="BE29" s="12"/>
      <c r="BF29" s="19">
        <f t="shared" si="18"/>
        <v>26.52253847935949</v>
      </c>
      <c r="BG29" s="73">
        <f t="shared" si="24"/>
        <v>1.4836266145662037E-2</v>
      </c>
      <c r="BH29" s="89"/>
      <c r="BI29" s="23"/>
      <c r="BJ29" s="6" t="s">
        <v>43</v>
      </c>
      <c r="BK29" s="75">
        <v>4.8389008493841194E-2</v>
      </c>
      <c r="BL29" s="10">
        <f t="shared" si="31"/>
        <v>6.1709371358473781</v>
      </c>
      <c r="BM29" s="11"/>
      <c r="BN29" s="11"/>
      <c r="BO29" s="11"/>
      <c r="BP29" s="11"/>
      <c r="BQ29" s="12"/>
      <c r="BR29" s="19">
        <f t="shared" si="19"/>
        <v>6.1709371358473781</v>
      </c>
      <c r="BS29" s="73">
        <f t="shared" si="25"/>
        <v>2.1974356216458525E-2</v>
      </c>
    </row>
    <row r="30" spans="1:71" x14ac:dyDescent="0.25">
      <c r="A30" s="23"/>
      <c r="B30" s="6" t="s">
        <v>44</v>
      </c>
      <c r="C30" s="75">
        <v>7.4199187356005933E-2</v>
      </c>
      <c r="D30" s="10">
        <f t="shared" si="26"/>
        <v>11.646526536955998</v>
      </c>
      <c r="E30" s="11"/>
      <c r="F30" s="11"/>
      <c r="G30" s="11"/>
      <c r="H30" s="11"/>
      <c r="I30" s="12"/>
      <c r="J30" s="19">
        <f t="shared" si="14"/>
        <v>11.646526536955998</v>
      </c>
      <c r="K30" s="73">
        <f t="shared" si="20"/>
        <v>2.5571924909482808E-2</v>
      </c>
      <c r="L30" s="89"/>
      <c r="M30" s="23"/>
      <c r="N30" s="6" t="s">
        <v>44</v>
      </c>
      <c r="O30" s="75">
        <v>7.4199187356005933E-2</v>
      </c>
      <c r="P30" s="10">
        <f t="shared" si="27"/>
        <v>13.787098530502835</v>
      </c>
      <c r="Q30" s="11"/>
      <c r="R30" s="11"/>
      <c r="S30" s="11"/>
      <c r="T30" s="11"/>
      <c r="U30" s="12"/>
      <c r="V30" s="19">
        <f t="shared" si="15"/>
        <v>13.787098530502835</v>
      </c>
      <c r="W30" s="73">
        <f t="shared" si="21"/>
        <v>2.907339756961376E-2</v>
      </c>
      <c r="X30" s="89"/>
      <c r="Y30" s="23"/>
      <c r="Z30" s="6" t="s">
        <v>44</v>
      </c>
      <c r="AA30" s="75">
        <v>7.4199187356005933E-2</v>
      </c>
      <c r="AB30" s="10">
        <f t="shared" si="28"/>
        <v>9.4624205417218299</v>
      </c>
      <c r="AC30" s="11"/>
      <c r="AD30" s="11"/>
      <c r="AE30" s="11"/>
      <c r="AF30" s="11"/>
      <c r="AG30" s="12"/>
      <c r="AH30" s="19">
        <f t="shared" si="16"/>
        <v>9.4624205417218299</v>
      </c>
      <c r="AI30" s="73">
        <f t="shared" si="22"/>
        <v>3.3318158563380003E-2</v>
      </c>
      <c r="AJ30" s="89"/>
      <c r="AK30" s="23"/>
      <c r="AL30" s="6" t="s">
        <v>44</v>
      </c>
      <c r="AM30" s="75">
        <v>7.4199187356005933E-2</v>
      </c>
      <c r="AN30" s="10">
        <f t="shared" si="29"/>
        <v>8.7198513984841384</v>
      </c>
      <c r="AO30" s="11"/>
      <c r="AP30" s="11"/>
      <c r="AQ30" s="11"/>
      <c r="AR30" s="11"/>
      <c r="AS30" s="12"/>
      <c r="AT30" s="19">
        <f t="shared" si="17"/>
        <v>8.7198513984841384</v>
      </c>
      <c r="AU30" s="73">
        <f t="shared" si="23"/>
        <v>3.1202314644246856E-2</v>
      </c>
      <c r="AV30" s="89"/>
      <c r="AW30" s="23"/>
      <c r="AX30" s="6" t="s">
        <v>44</v>
      </c>
      <c r="AY30" s="75">
        <v>7.4199187356005933E-2</v>
      </c>
      <c r="AZ30" s="10">
        <f t="shared" si="30"/>
        <v>40.669376435711555</v>
      </c>
      <c r="BA30" s="11"/>
      <c r="BB30" s="11"/>
      <c r="BC30" s="11"/>
      <c r="BD30" s="11"/>
      <c r="BE30" s="12"/>
      <c r="BF30" s="19">
        <f t="shared" si="18"/>
        <v>40.669376435711555</v>
      </c>
      <c r="BG30" s="73">
        <f t="shared" si="24"/>
        <v>2.2749771604550585E-2</v>
      </c>
      <c r="BH30" s="89"/>
      <c r="BI30" s="23"/>
      <c r="BJ30" s="6" t="s">
        <v>44</v>
      </c>
      <c r="BK30" s="75">
        <v>7.4199187356005933E-2</v>
      </c>
      <c r="BL30" s="10">
        <f t="shared" si="31"/>
        <v>9.4624489105444596</v>
      </c>
      <c r="BM30" s="11"/>
      <c r="BN30" s="11"/>
      <c r="BO30" s="11"/>
      <c r="BP30" s="11"/>
      <c r="BQ30" s="12"/>
      <c r="BR30" s="19">
        <f t="shared" si="19"/>
        <v>9.4624489105444596</v>
      </c>
      <c r="BS30" s="73">
        <f t="shared" si="25"/>
        <v>3.3695242466894981E-2</v>
      </c>
    </row>
    <row r="31" spans="1:71" x14ac:dyDescent="0.25">
      <c r="A31" s="23"/>
      <c r="B31" s="6" t="s">
        <v>45</v>
      </c>
      <c r="C31" s="75">
        <v>1.8722731299650783E-2</v>
      </c>
      <c r="D31" s="10">
        <f t="shared" si="26"/>
        <v>2.9387759448018995</v>
      </c>
      <c r="E31" s="11"/>
      <c r="F31" s="11"/>
      <c r="G31" s="11"/>
      <c r="H31" s="11"/>
      <c r="I31" s="12"/>
      <c r="J31" s="19">
        <f t="shared" si="14"/>
        <v>2.9387759448018995</v>
      </c>
      <c r="K31" s="73">
        <f t="shared" si="20"/>
        <v>6.4525811663938594E-3</v>
      </c>
      <c r="L31" s="89"/>
      <c r="M31" s="23"/>
      <c r="N31" s="6" t="s">
        <v>45</v>
      </c>
      <c r="O31" s="75">
        <v>1.8722731299650783E-2</v>
      </c>
      <c r="P31" s="10">
        <f t="shared" si="27"/>
        <v>3.4789079285990407</v>
      </c>
      <c r="Q31" s="11"/>
      <c r="R31" s="11"/>
      <c r="S31" s="11"/>
      <c r="T31" s="11"/>
      <c r="U31" s="12"/>
      <c r="V31" s="19">
        <f t="shared" si="15"/>
        <v>3.4789079285990407</v>
      </c>
      <c r="W31" s="73">
        <f t="shared" si="21"/>
        <v>7.3361101389439725E-3</v>
      </c>
      <c r="X31" s="89"/>
      <c r="Y31" s="23"/>
      <c r="Z31" s="6" t="s">
        <v>45</v>
      </c>
      <c r="AA31" s="75">
        <v>1.8722731299650783E-2</v>
      </c>
      <c r="AB31" s="10">
        <f t="shared" si="28"/>
        <v>2.3876589968153294</v>
      </c>
      <c r="AC31" s="11"/>
      <c r="AD31" s="11"/>
      <c r="AE31" s="11"/>
      <c r="AF31" s="11"/>
      <c r="AG31" s="12"/>
      <c r="AH31" s="19">
        <f t="shared" si="16"/>
        <v>2.3876589968153294</v>
      </c>
      <c r="AI31" s="73">
        <f t="shared" si="22"/>
        <v>8.407193561141198E-3</v>
      </c>
      <c r="AJ31" s="89"/>
      <c r="AK31" s="23"/>
      <c r="AL31" s="6" t="s">
        <v>45</v>
      </c>
      <c r="AM31" s="75">
        <v>1.8722731299650783E-2</v>
      </c>
      <c r="AN31" s="10">
        <f t="shared" si="29"/>
        <v>2.2002860209693096</v>
      </c>
      <c r="AO31" s="11"/>
      <c r="AP31" s="11"/>
      <c r="AQ31" s="11"/>
      <c r="AR31" s="11"/>
      <c r="AS31" s="12"/>
      <c r="AT31" s="19">
        <f t="shared" si="17"/>
        <v>2.2002860209693096</v>
      </c>
      <c r="AU31" s="73">
        <f t="shared" si="23"/>
        <v>7.8733012291421819E-3</v>
      </c>
      <c r="AV31" s="89"/>
      <c r="AW31" s="23"/>
      <c r="AX31" s="6" t="s">
        <v>45</v>
      </c>
      <c r="AY31" s="75">
        <v>1.8722731299650783E-2</v>
      </c>
      <c r="AZ31" s="10">
        <f t="shared" si="30"/>
        <v>10.262131355654841</v>
      </c>
      <c r="BA31" s="11"/>
      <c r="BB31" s="11"/>
      <c r="BC31" s="11"/>
      <c r="BD31" s="11"/>
      <c r="BE31" s="12"/>
      <c r="BF31" s="19">
        <f t="shared" si="18"/>
        <v>10.262131355654841</v>
      </c>
      <c r="BG31" s="73">
        <f t="shared" si="24"/>
        <v>5.7404653077504217E-3</v>
      </c>
      <c r="BH31" s="89"/>
      <c r="BI31" s="23"/>
      <c r="BJ31" s="6" t="s">
        <v>45</v>
      </c>
      <c r="BK31" s="75">
        <v>1.8722731299650783E-2</v>
      </c>
      <c r="BL31" s="10">
        <f t="shared" si="31"/>
        <v>2.3876661551395961</v>
      </c>
      <c r="BM31" s="11"/>
      <c r="BN31" s="11"/>
      <c r="BO31" s="11"/>
      <c r="BP31" s="11"/>
      <c r="BQ31" s="12"/>
      <c r="BR31" s="19">
        <f t="shared" si="19"/>
        <v>2.3876661551395961</v>
      </c>
      <c r="BS31" s="73">
        <f t="shared" si="25"/>
        <v>8.5023433984171854E-3</v>
      </c>
    </row>
    <row r="32" spans="1:71" x14ac:dyDescent="0.25">
      <c r="A32" s="23"/>
      <c r="B32" s="6" t="s">
        <v>46</v>
      </c>
      <c r="C32" s="75">
        <v>6.7174857547690758E-2</v>
      </c>
      <c r="D32" s="10">
        <f t="shared" si="26"/>
        <v>10.5439667053455</v>
      </c>
      <c r="E32" s="11"/>
      <c r="F32" s="11"/>
      <c r="G32" s="11"/>
      <c r="H32" s="11"/>
      <c r="I32" s="12"/>
      <c r="J32" s="19">
        <f t="shared" si="14"/>
        <v>10.5439667053455</v>
      </c>
      <c r="K32" s="73">
        <f t="shared" si="20"/>
        <v>2.3151067743812818E-2</v>
      </c>
      <c r="L32" s="89"/>
      <c r="M32" s="23"/>
      <c r="N32" s="6" t="s">
        <v>46</v>
      </c>
      <c r="O32" s="75">
        <v>6.7174857547690758E-2</v>
      </c>
      <c r="P32" s="10">
        <f t="shared" si="27"/>
        <v>12.481893842568331</v>
      </c>
      <c r="Q32" s="11"/>
      <c r="R32" s="11"/>
      <c r="S32" s="11"/>
      <c r="T32" s="11"/>
      <c r="U32" s="12"/>
      <c r="V32" s="19">
        <f t="shared" si="15"/>
        <v>12.481893842568331</v>
      </c>
      <c r="W32" s="73">
        <f t="shared" si="21"/>
        <v>2.6321061048764981E-2</v>
      </c>
      <c r="X32" s="89"/>
      <c r="Y32" s="23"/>
      <c r="Z32" s="6" t="s">
        <v>46</v>
      </c>
      <c r="AA32" s="75">
        <v>6.7174857547690758E-2</v>
      </c>
      <c r="AB32" s="10">
        <f t="shared" si="28"/>
        <v>8.5666268674444748</v>
      </c>
      <c r="AC32" s="11"/>
      <c r="AD32" s="11"/>
      <c r="AE32" s="11"/>
      <c r="AF32" s="11"/>
      <c r="AG32" s="12"/>
      <c r="AH32" s="19">
        <f t="shared" si="16"/>
        <v>8.5666268674444748</v>
      </c>
      <c r="AI32" s="73">
        <f t="shared" si="22"/>
        <v>3.0163976655268071E-2</v>
      </c>
      <c r="AJ32" s="89"/>
      <c r="AK32" s="23"/>
      <c r="AL32" s="6" t="s">
        <v>46</v>
      </c>
      <c r="AM32" s="75">
        <v>6.7174857547690758E-2</v>
      </c>
      <c r="AN32" s="10">
        <f t="shared" si="29"/>
        <v>7.8943556715758429</v>
      </c>
      <c r="AO32" s="11"/>
      <c r="AP32" s="11"/>
      <c r="AQ32" s="11"/>
      <c r="AR32" s="11"/>
      <c r="AS32" s="12"/>
      <c r="AT32" s="19">
        <f t="shared" si="17"/>
        <v>7.8943556715758429</v>
      </c>
      <c r="AU32" s="73">
        <f t="shared" si="23"/>
        <v>2.8248436621399864E-2</v>
      </c>
      <c r="AV32" s="89"/>
      <c r="AW32" s="23"/>
      <c r="AX32" s="6" t="s">
        <v>46</v>
      </c>
      <c r="AY32" s="75">
        <v>6.7174857547690758E-2</v>
      </c>
      <c r="AZ32" s="10">
        <f t="shared" si="30"/>
        <v>36.819265358183216</v>
      </c>
      <c r="BA32" s="11"/>
      <c r="BB32" s="11"/>
      <c r="BC32" s="11"/>
      <c r="BD32" s="11"/>
      <c r="BE32" s="12"/>
      <c r="BF32" s="19">
        <f t="shared" si="18"/>
        <v>36.819265358183216</v>
      </c>
      <c r="BG32" s="73">
        <f t="shared" si="24"/>
        <v>2.0596083612693196E-2</v>
      </c>
      <c r="BH32" s="89"/>
      <c r="BI32" s="23"/>
      <c r="BJ32" s="6" t="s">
        <v>46</v>
      </c>
      <c r="BK32" s="75">
        <v>6.7174857547690758E-2</v>
      </c>
      <c r="BL32" s="10">
        <f t="shared" si="31"/>
        <v>8.5666525506316749</v>
      </c>
      <c r="BM32" s="11"/>
      <c r="BN32" s="11"/>
      <c r="BO32" s="11"/>
      <c r="BP32" s="11"/>
      <c r="BQ32" s="12"/>
      <c r="BR32" s="19">
        <f t="shared" si="19"/>
        <v>8.5666525506316749</v>
      </c>
      <c r="BS32" s="73">
        <f t="shared" si="25"/>
        <v>3.0505362570731141E-2</v>
      </c>
    </row>
    <row r="33" spans="1:71" x14ac:dyDescent="0.25">
      <c r="A33" s="23"/>
      <c r="B33" s="6" t="s">
        <v>47</v>
      </c>
      <c r="C33" s="75">
        <v>0.10202139681799444</v>
      </c>
      <c r="D33" s="10">
        <f t="shared" si="26"/>
        <v>16.013583810253333</v>
      </c>
      <c r="E33" s="11"/>
      <c r="F33" s="11"/>
      <c r="G33" s="11"/>
      <c r="H33" s="11"/>
      <c r="I33" s="12"/>
      <c r="J33" s="19">
        <f t="shared" si="14"/>
        <v>16.013583810253333</v>
      </c>
      <c r="K33" s="73">
        <f t="shared" si="20"/>
        <v>3.5160540048409718E-2</v>
      </c>
      <c r="L33" s="89"/>
      <c r="M33" s="23"/>
      <c r="N33" s="6" t="s">
        <v>47</v>
      </c>
      <c r="O33" s="75">
        <v>0.10202139681799444</v>
      </c>
      <c r="P33" s="10">
        <f t="shared" si="27"/>
        <v>18.956798588648752</v>
      </c>
      <c r="Q33" s="11"/>
      <c r="R33" s="11"/>
      <c r="S33" s="11"/>
      <c r="T33" s="11"/>
      <c r="U33" s="12"/>
      <c r="V33" s="19">
        <f t="shared" si="15"/>
        <v>18.956798588648752</v>
      </c>
      <c r="W33" s="73">
        <f t="shared" si="21"/>
        <v>3.997494765091647E-2</v>
      </c>
      <c r="X33" s="89"/>
      <c r="Y33" s="23"/>
      <c r="Z33" s="6" t="s">
        <v>47</v>
      </c>
      <c r="AA33" s="75">
        <v>0.10202139681799444</v>
      </c>
      <c r="AB33" s="10">
        <f t="shared" si="28"/>
        <v>13.010511237999488</v>
      </c>
      <c r="AC33" s="11"/>
      <c r="AD33" s="11"/>
      <c r="AE33" s="11"/>
      <c r="AF33" s="11"/>
      <c r="AG33" s="12"/>
      <c r="AH33" s="19">
        <f t="shared" si="16"/>
        <v>13.010511237999488</v>
      </c>
      <c r="AI33" s="73">
        <f t="shared" si="22"/>
        <v>4.5811351810773046E-2</v>
      </c>
      <c r="AJ33" s="89"/>
      <c r="AK33" s="23"/>
      <c r="AL33" s="6" t="s">
        <v>47</v>
      </c>
      <c r="AM33" s="75">
        <v>0.10202139681799444</v>
      </c>
      <c r="AN33" s="10">
        <f t="shared" si="29"/>
        <v>11.989503543352296</v>
      </c>
      <c r="AO33" s="11"/>
      <c r="AP33" s="11"/>
      <c r="AQ33" s="11"/>
      <c r="AR33" s="11"/>
      <c r="AS33" s="12"/>
      <c r="AT33" s="19">
        <f t="shared" si="17"/>
        <v>11.989503543352296</v>
      </c>
      <c r="AU33" s="73">
        <f t="shared" si="23"/>
        <v>4.2902137306264715E-2</v>
      </c>
      <c r="AV33" s="89"/>
      <c r="AW33" s="23"/>
      <c r="AX33" s="6" t="s">
        <v>47</v>
      </c>
      <c r="AY33" s="75">
        <v>0.10202139681799444</v>
      </c>
      <c r="AZ33" s="10">
        <f t="shared" si="30"/>
        <v>55.919030107171046</v>
      </c>
      <c r="BA33" s="11"/>
      <c r="BB33" s="11"/>
      <c r="BC33" s="11"/>
      <c r="BD33" s="11"/>
      <c r="BE33" s="12"/>
      <c r="BF33" s="19">
        <f t="shared" si="18"/>
        <v>55.919030107171046</v>
      </c>
      <c r="BG33" s="73">
        <f t="shared" si="24"/>
        <v>3.1280173800969945E-2</v>
      </c>
      <c r="BH33" s="89"/>
      <c r="BI33" s="23"/>
      <c r="BJ33" s="6" t="s">
        <v>47</v>
      </c>
      <c r="BK33" s="75">
        <v>0.10202139681799444</v>
      </c>
      <c r="BL33" s="10">
        <f t="shared" si="31"/>
        <v>13.010550244180202</v>
      </c>
      <c r="BM33" s="11"/>
      <c r="BN33" s="11"/>
      <c r="BO33" s="11"/>
      <c r="BP33" s="11"/>
      <c r="BQ33" s="12"/>
      <c r="BR33" s="19">
        <f t="shared" si="19"/>
        <v>13.010550244180202</v>
      </c>
      <c r="BS33" s="73">
        <f t="shared" si="25"/>
        <v>4.6329829545166533E-2</v>
      </c>
    </row>
    <row r="34" spans="1:71" x14ac:dyDescent="0.25">
      <c r="A34" s="23"/>
      <c r="B34" s="6" t="s">
        <v>48</v>
      </c>
      <c r="C34" s="75">
        <v>5.0287019226897267E-2</v>
      </c>
      <c r="D34" s="10">
        <f t="shared" si="26"/>
        <v>7.8932010546213816</v>
      </c>
      <c r="E34" s="11"/>
      <c r="F34" s="11"/>
      <c r="G34" s="11"/>
      <c r="H34" s="11"/>
      <c r="I34" s="12"/>
      <c r="J34" s="19">
        <f t="shared" si="14"/>
        <v>7.8932010546213816</v>
      </c>
      <c r="K34" s="73">
        <f t="shared" si="20"/>
        <v>1.7330862040604914E-2</v>
      </c>
      <c r="L34" s="89"/>
      <c r="M34" s="23"/>
      <c r="N34" s="6" t="s">
        <v>48</v>
      </c>
      <c r="O34" s="75">
        <v>5.0287019226897267E-2</v>
      </c>
      <c r="P34" s="10">
        <f t="shared" si="27"/>
        <v>9.3439310266300915</v>
      </c>
      <c r="Q34" s="11"/>
      <c r="R34" s="11"/>
      <c r="S34" s="11"/>
      <c r="T34" s="11"/>
      <c r="U34" s="12"/>
      <c r="V34" s="19">
        <f t="shared" si="15"/>
        <v>9.3439310266300915</v>
      </c>
      <c r="W34" s="73">
        <f t="shared" si="21"/>
        <v>1.9703915294377611E-2</v>
      </c>
      <c r="X34" s="89"/>
      <c r="Y34" s="23"/>
      <c r="Z34" s="6" t="s">
        <v>48</v>
      </c>
      <c r="AA34" s="75">
        <v>5.0287019226897267E-2</v>
      </c>
      <c r="AB34" s="10">
        <f t="shared" si="28"/>
        <v>6.4129667813139122</v>
      </c>
      <c r="AC34" s="11"/>
      <c r="AD34" s="11"/>
      <c r="AE34" s="11"/>
      <c r="AF34" s="11"/>
      <c r="AG34" s="12"/>
      <c r="AH34" s="19">
        <f t="shared" si="16"/>
        <v>6.4129667813139122</v>
      </c>
      <c r="AI34" s="73">
        <f t="shared" si="22"/>
        <v>2.2580717390375621E-2</v>
      </c>
      <c r="AJ34" s="89"/>
      <c r="AK34" s="23"/>
      <c r="AL34" s="6" t="s">
        <v>48</v>
      </c>
      <c r="AM34" s="75">
        <v>5.0287019226897267E-2</v>
      </c>
      <c r="AN34" s="10">
        <f t="shared" si="29"/>
        <v>5.9097053560353521</v>
      </c>
      <c r="AO34" s="11"/>
      <c r="AP34" s="11"/>
      <c r="AQ34" s="11"/>
      <c r="AR34" s="11"/>
      <c r="AS34" s="12"/>
      <c r="AT34" s="19">
        <f t="shared" si="17"/>
        <v>5.9097053560353521</v>
      </c>
      <c r="AU34" s="73">
        <f t="shared" si="23"/>
        <v>2.1146746377565733E-2</v>
      </c>
      <c r="AV34" s="89"/>
      <c r="AW34" s="23"/>
      <c r="AX34" s="6" t="s">
        <v>48</v>
      </c>
      <c r="AY34" s="75">
        <v>5.0287019226897267E-2</v>
      </c>
      <c r="AZ34" s="10">
        <f t="shared" si="30"/>
        <v>27.562858673316843</v>
      </c>
      <c r="BA34" s="11"/>
      <c r="BB34" s="11"/>
      <c r="BC34" s="11"/>
      <c r="BD34" s="11"/>
      <c r="BE34" s="12"/>
      <c r="BF34" s="19">
        <f t="shared" si="18"/>
        <v>27.562858673316843</v>
      </c>
      <c r="BG34" s="73">
        <f t="shared" si="24"/>
        <v>1.5418203929870346E-2</v>
      </c>
      <c r="BH34" s="89"/>
      <c r="BI34" s="23"/>
      <c r="BJ34" s="6" t="s">
        <v>48</v>
      </c>
      <c r="BK34" s="75">
        <v>5.0287019226897267E-2</v>
      </c>
      <c r="BL34" s="10">
        <f t="shared" si="31"/>
        <v>6.4129860077175955</v>
      </c>
      <c r="BM34" s="11"/>
      <c r="BN34" s="11"/>
      <c r="BO34" s="11"/>
      <c r="BP34" s="11"/>
      <c r="BQ34" s="12"/>
      <c r="BR34" s="19">
        <f t="shared" si="19"/>
        <v>6.4129860077175955</v>
      </c>
      <c r="BS34" s="73">
        <f t="shared" si="25"/>
        <v>2.2836278484531951E-2</v>
      </c>
    </row>
    <row r="35" spans="1:71" x14ac:dyDescent="0.25">
      <c r="A35" s="23"/>
      <c r="B35" s="6" t="s">
        <v>49</v>
      </c>
      <c r="C35" s="75">
        <v>2.0845455300560995E-2</v>
      </c>
      <c r="D35" s="10">
        <f t="shared" si="26"/>
        <v>3.2719650576235386</v>
      </c>
      <c r="E35" s="11"/>
      <c r="F35" s="11"/>
      <c r="G35" s="11"/>
      <c r="H35" s="11"/>
      <c r="I35" s="12"/>
      <c r="J35" s="19">
        <f t="shared" si="14"/>
        <v>3.2719650576235386</v>
      </c>
      <c r="K35" s="73">
        <f t="shared" si="20"/>
        <v>7.1841543909682542E-3</v>
      </c>
      <c r="L35" s="89"/>
      <c r="M35" s="23"/>
      <c r="N35" s="6" t="s">
        <v>49</v>
      </c>
      <c r="O35" s="75">
        <v>2.0845455300560995E-2</v>
      </c>
      <c r="P35" s="10">
        <f t="shared" si="27"/>
        <v>3.8733354957527579</v>
      </c>
      <c r="Q35" s="11"/>
      <c r="R35" s="11"/>
      <c r="S35" s="11"/>
      <c r="T35" s="11"/>
      <c r="U35" s="12"/>
      <c r="V35" s="19">
        <f t="shared" si="15"/>
        <v>3.8733354957527579</v>
      </c>
      <c r="W35" s="73">
        <f t="shared" si="21"/>
        <v>8.1678550812829993E-3</v>
      </c>
      <c r="X35" s="89"/>
      <c r="Y35" s="23"/>
      <c r="Z35" s="6" t="s">
        <v>49</v>
      </c>
      <c r="AA35" s="75">
        <v>2.0845455300560995E-2</v>
      </c>
      <c r="AB35" s="10">
        <f t="shared" si="28"/>
        <v>2.6583642148421265</v>
      </c>
      <c r="AC35" s="11"/>
      <c r="AD35" s="11"/>
      <c r="AE35" s="11"/>
      <c r="AF35" s="11"/>
      <c r="AG35" s="12"/>
      <c r="AH35" s="19">
        <f t="shared" si="16"/>
        <v>2.6583642148421265</v>
      </c>
      <c r="AI35" s="73">
        <f t="shared" si="22"/>
        <v>9.3603745509717312E-3</v>
      </c>
      <c r="AJ35" s="89"/>
      <c r="AK35" s="23"/>
      <c r="AL35" s="6" t="s">
        <v>49</v>
      </c>
      <c r="AM35" s="75">
        <v>2.0845455300560995E-2</v>
      </c>
      <c r="AN35" s="10">
        <f t="shared" si="29"/>
        <v>2.4497474841942775</v>
      </c>
      <c r="AO35" s="11"/>
      <c r="AP35" s="11"/>
      <c r="AQ35" s="11"/>
      <c r="AR35" s="11"/>
      <c r="AS35" s="12"/>
      <c r="AT35" s="19">
        <f t="shared" si="17"/>
        <v>2.4497474841942775</v>
      </c>
      <c r="AU35" s="73">
        <f t="shared" si="23"/>
        <v>8.7659511966075437E-3</v>
      </c>
      <c r="AV35" s="89"/>
      <c r="AW35" s="23"/>
      <c r="AX35" s="6" t="s">
        <v>49</v>
      </c>
      <c r="AY35" s="75">
        <v>2.0845455300560995E-2</v>
      </c>
      <c r="AZ35" s="10">
        <f t="shared" si="30"/>
        <v>11.425619320124433</v>
      </c>
      <c r="BA35" s="11"/>
      <c r="BB35" s="11"/>
      <c r="BC35" s="11"/>
      <c r="BD35" s="11"/>
      <c r="BE35" s="12"/>
      <c r="BF35" s="19">
        <f t="shared" si="18"/>
        <v>11.425619320124433</v>
      </c>
      <c r="BG35" s="73">
        <f t="shared" si="24"/>
        <v>6.3913010907422733E-3</v>
      </c>
      <c r="BH35" s="89"/>
      <c r="BI35" s="23"/>
      <c r="BJ35" s="6" t="s">
        <v>49</v>
      </c>
      <c r="BK35" s="75">
        <v>2.0845455300560995E-2</v>
      </c>
      <c r="BL35" s="10">
        <f t="shared" si="31"/>
        <v>2.6583721847545361</v>
      </c>
      <c r="BM35" s="11"/>
      <c r="BN35" s="11"/>
      <c r="BO35" s="11"/>
      <c r="BP35" s="11"/>
      <c r="BQ35" s="12"/>
      <c r="BR35" s="19">
        <f t="shared" si="19"/>
        <v>2.6583721847545361</v>
      </c>
      <c r="BS35" s="73">
        <f t="shared" si="25"/>
        <v>9.4663121755654903E-3</v>
      </c>
    </row>
    <row r="36" spans="1:71" x14ac:dyDescent="0.25">
      <c r="A36" s="23"/>
      <c r="B36" s="6" t="s">
        <v>50</v>
      </c>
      <c r="C36" s="75">
        <v>3.5601787408487968E-2</v>
      </c>
      <c r="D36" s="10">
        <f t="shared" si="26"/>
        <v>5.5881631132508476</v>
      </c>
      <c r="E36" s="11"/>
      <c r="F36" s="11"/>
      <c r="G36" s="11"/>
      <c r="H36" s="11"/>
      <c r="I36" s="12"/>
      <c r="J36" s="19">
        <f t="shared" si="14"/>
        <v>5.5881631132508476</v>
      </c>
      <c r="K36" s="73">
        <f t="shared" si="20"/>
        <v>1.226976017789949E-2</v>
      </c>
      <c r="L36" s="89"/>
      <c r="M36" s="23"/>
      <c r="N36" s="6" t="s">
        <v>50</v>
      </c>
      <c r="O36" s="75">
        <v>3.5601787408487968E-2</v>
      </c>
      <c r="P36" s="10">
        <f t="shared" si="27"/>
        <v>6.6152389042722861</v>
      </c>
      <c r="Q36" s="11"/>
      <c r="R36" s="11"/>
      <c r="S36" s="11"/>
      <c r="T36" s="11"/>
      <c r="U36" s="12"/>
      <c r="V36" s="19">
        <f t="shared" si="15"/>
        <v>6.6152389042722861</v>
      </c>
      <c r="W36" s="73">
        <f t="shared" si="21"/>
        <v>1.3949814767507129E-2</v>
      </c>
      <c r="X36" s="89"/>
      <c r="Y36" s="23"/>
      <c r="Z36" s="6" t="s">
        <v>50</v>
      </c>
      <c r="AA36" s="75">
        <v>3.5601787408487968E-2</v>
      </c>
      <c r="AB36" s="10">
        <f t="shared" si="28"/>
        <v>4.5401991113427203</v>
      </c>
      <c r="AC36" s="11"/>
      <c r="AD36" s="11"/>
      <c r="AE36" s="11"/>
      <c r="AF36" s="11"/>
      <c r="AG36" s="12"/>
      <c r="AH36" s="19">
        <f t="shared" si="16"/>
        <v>4.5401991113427203</v>
      </c>
      <c r="AI36" s="73">
        <f t="shared" si="22"/>
        <v>1.5986509290518987E-2</v>
      </c>
      <c r="AJ36" s="89"/>
      <c r="AK36" s="23"/>
      <c r="AL36" s="6" t="s">
        <v>50</v>
      </c>
      <c r="AM36" s="75">
        <v>3.5601787408487968E-2</v>
      </c>
      <c r="AN36" s="10">
        <f t="shared" si="29"/>
        <v>4.1839042553518011</v>
      </c>
      <c r="AO36" s="11"/>
      <c r="AP36" s="11"/>
      <c r="AQ36" s="11"/>
      <c r="AR36" s="11"/>
      <c r="AS36" s="12"/>
      <c r="AT36" s="19">
        <f t="shared" si="17"/>
        <v>4.1839042553518011</v>
      </c>
      <c r="AU36" s="73">
        <f t="shared" si="23"/>
        <v>1.4971298368637871E-2</v>
      </c>
      <c r="AV36" s="89"/>
      <c r="AW36" s="23"/>
      <c r="AX36" s="6" t="s">
        <v>50</v>
      </c>
      <c r="AY36" s="75">
        <v>3.5601787408487968E-2</v>
      </c>
      <c r="AZ36" s="10">
        <f t="shared" si="30"/>
        <v>19.513724415241523</v>
      </c>
      <c r="BA36" s="11"/>
      <c r="BB36" s="11"/>
      <c r="BC36" s="11"/>
      <c r="BD36" s="11"/>
      <c r="BE36" s="12"/>
      <c r="BF36" s="19">
        <f t="shared" si="18"/>
        <v>19.513724415241523</v>
      </c>
      <c r="BG36" s="73">
        <f t="shared" si="24"/>
        <v>1.0915652328789388E-2</v>
      </c>
      <c r="BH36" s="89"/>
      <c r="BI36" s="23"/>
      <c r="BJ36" s="6" t="s">
        <v>50</v>
      </c>
      <c r="BK36" s="75">
        <v>3.5601787408487968E-2</v>
      </c>
      <c r="BL36" s="10">
        <f t="shared" si="31"/>
        <v>4.5402127230927718</v>
      </c>
      <c r="BM36" s="11"/>
      <c r="BN36" s="11"/>
      <c r="BO36" s="11"/>
      <c r="BP36" s="11"/>
      <c r="BQ36" s="12"/>
      <c r="BR36" s="19">
        <f t="shared" si="19"/>
        <v>4.5402127230927718</v>
      </c>
      <c r="BS36" s="73">
        <f t="shared" si="25"/>
        <v>1.6167439317470507E-2</v>
      </c>
    </row>
    <row r="37" spans="1:71" x14ac:dyDescent="0.25">
      <c r="A37" s="23"/>
      <c r="B37" s="6" t="s">
        <v>51</v>
      </c>
      <c r="C37" s="75">
        <v>4.601202710392608E-2</v>
      </c>
      <c r="D37" s="10">
        <f t="shared" si="26"/>
        <v>7.22218549529219</v>
      </c>
      <c r="E37" s="11"/>
      <c r="F37" s="11"/>
      <c r="G37" s="11"/>
      <c r="H37" s="11"/>
      <c r="I37" s="12"/>
      <c r="J37" s="19">
        <f t="shared" si="14"/>
        <v>7.22218549529219</v>
      </c>
      <c r="K37" s="73">
        <f t="shared" si="20"/>
        <v>1.5857533538599412E-2</v>
      </c>
      <c r="L37" s="89"/>
      <c r="M37" s="23"/>
      <c r="N37" s="6" t="s">
        <v>51</v>
      </c>
      <c r="O37" s="75">
        <v>4.601202710392608E-2</v>
      </c>
      <c r="P37" s="10">
        <f t="shared" si="27"/>
        <v>8.5495862404299992</v>
      </c>
      <c r="Q37" s="11"/>
      <c r="R37" s="11"/>
      <c r="S37" s="11"/>
      <c r="T37" s="11"/>
      <c r="U37" s="12"/>
      <c r="V37" s="19">
        <f t="shared" si="15"/>
        <v>8.5495862404299992</v>
      </c>
      <c r="W37" s="73">
        <f t="shared" si="21"/>
        <v>1.802884916458599E-2</v>
      </c>
      <c r="X37" s="89"/>
      <c r="Y37" s="23"/>
      <c r="Z37" s="6" t="s">
        <v>51</v>
      </c>
      <c r="AA37" s="75">
        <v>4.601202710392608E-2</v>
      </c>
      <c r="AB37" s="10">
        <f t="shared" si="28"/>
        <v>5.8677886638499714</v>
      </c>
      <c r="AC37" s="11"/>
      <c r="AD37" s="11"/>
      <c r="AE37" s="11"/>
      <c r="AF37" s="11"/>
      <c r="AG37" s="12"/>
      <c r="AH37" s="19">
        <f t="shared" si="16"/>
        <v>5.8677886638499714</v>
      </c>
      <c r="AI37" s="73">
        <f t="shared" si="22"/>
        <v>2.0661089015917081E-2</v>
      </c>
      <c r="AJ37" s="89"/>
      <c r="AK37" s="23"/>
      <c r="AL37" s="6" t="s">
        <v>51</v>
      </c>
      <c r="AM37" s="75">
        <v>4.601202710392608E-2</v>
      </c>
      <c r="AN37" s="10">
        <f t="shared" si="29"/>
        <v>5.40731041923984</v>
      </c>
      <c r="AO37" s="11"/>
      <c r="AP37" s="11"/>
      <c r="AQ37" s="11"/>
      <c r="AR37" s="11"/>
      <c r="AS37" s="12"/>
      <c r="AT37" s="19">
        <f t="shared" si="17"/>
        <v>5.40731041923984</v>
      </c>
      <c r="AU37" s="73">
        <f t="shared" si="23"/>
        <v>1.9349022519989996E-2</v>
      </c>
      <c r="AV37" s="89"/>
      <c r="AW37" s="23"/>
      <c r="AX37" s="6" t="s">
        <v>51</v>
      </c>
      <c r="AY37" s="75">
        <v>4.601202710392608E-2</v>
      </c>
      <c r="AZ37" s="10">
        <f t="shared" si="30"/>
        <v>25.21968929230146</v>
      </c>
      <c r="BA37" s="11"/>
      <c r="BB37" s="11"/>
      <c r="BC37" s="11"/>
      <c r="BD37" s="11"/>
      <c r="BE37" s="12"/>
      <c r="BF37" s="19">
        <f t="shared" si="18"/>
        <v>25.21968929230146</v>
      </c>
      <c r="BG37" s="73">
        <f t="shared" si="24"/>
        <v>1.4107474016586798E-2</v>
      </c>
      <c r="BH37" s="89"/>
      <c r="BI37" s="23"/>
      <c r="BJ37" s="6" t="s">
        <v>51</v>
      </c>
      <c r="BK37" s="75">
        <v>4.601202710392608E-2</v>
      </c>
      <c r="BL37" s="10">
        <f t="shared" si="31"/>
        <v>5.8678062557816659</v>
      </c>
      <c r="BM37" s="11"/>
      <c r="BN37" s="11"/>
      <c r="BO37" s="11"/>
      <c r="BP37" s="11"/>
      <c r="BQ37" s="12"/>
      <c r="BR37" s="19">
        <f t="shared" si="19"/>
        <v>5.8678062557816659</v>
      </c>
      <c r="BS37" s="73">
        <f t="shared" si="25"/>
        <v>2.0894924390767462E-2</v>
      </c>
    </row>
    <row r="38" spans="1:71" x14ac:dyDescent="0.25">
      <c r="A38" s="23"/>
      <c r="B38" s="6" t="s">
        <v>52</v>
      </c>
      <c r="C38" s="75">
        <v>5.6579118012879501E-2</v>
      </c>
      <c r="D38" s="10">
        <f t="shared" si="26"/>
        <v>8.8808277132866547</v>
      </c>
      <c r="E38" s="11"/>
      <c r="F38" s="11"/>
      <c r="G38" s="11"/>
      <c r="H38" s="11"/>
      <c r="I38" s="12"/>
      <c r="J38" s="19">
        <f t="shared" si="14"/>
        <v>8.8808277132866547</v>
      </c>
      <c r="K38" s="73">
        <f t="shared" si="20"/>
        <v>1.9499363926025654E-2</v>
      </c>
      <c r="L38" s="89"/>
      <c r="M38" s="23"/>
      <c r="N38" s="6" t="s">
        <v>52</v>
      </c>
      <c r="O38" s="75">
        <v>5.6579118012879501E-2</v>
      </c>
      <c r="P38" s="10">
        <f t="shared" si="27"/>
        <v>10.513078412433266</v>
      </c>
      <c r="Q38" s="11"/>
      <c r="R38" s="11"/>
      <c r="S38" s="11"/>
      <c r="T38" s="11"/>
      <c r="U38" s="12"/>
      <c r="V38" s="19">
        <f t="shared" si="15"/>
        <v>10.513078412433266</v>
      </c>
      <c r="W38" s="73">
        <f t="shared" si="21"/>
        <v>2.216934242465653E-2</v>
      </c>
      <c r="X38" s="89"/>
      <c r="Y38" s="23"/>
      <c r="Z38" s="6" t="s">
        <v>52</v>
      </c>
      <c r="AA38" s="75">
        <v>5.6579118012879501E-2</v>
      </c>
      <c r="AB38" s="10">
        <f t="shared" si="28"/>
        <v>7.2153810249815287</v>
      </c>
      <c r="AC38" s="11"/>
      <c r="AD38" s="11"/>
      <c r="AE38" s="11"/>
      <c r="AF38" s="11"/>
      <c r="AG38" s="12"/>
      <c r="AH38" s="19">
        <f t="shared" si="16"/>
        <v>7.2153810249815287</v>
      </c>
      <c r="AI38" s="73">
        <f t="shared" si="22"/>
        <v>2.5406100693321429E-2</v>
      </c>
      <c r="AJ38" s="89"/>
      <c r="AK38" s="23"/>
      <c r="AL38" s="6" t="s">
        <v>52</v>
      </c>
      <c r="AM38" s="75">
        <v>5.6579118012879501E-2</v>
      </c>
      <c r="AN38" s="10">
        <f t="shared" si="29"/>
        <v>6.6491496593145909</v>
      </c>
      <c r="AO38" s="11"/>
      <c r="AP38" s="11"/>
      <c r="AQ38" s="11"/>
      <c r="AR38" s="11"/>
      <c r="AS38" s="12"/>
      <c r="AT38" s="19">
        <f t="shared" si="17"/>
        <v>6.6491496593145909</v>
      </c>
      <c r="AU38" s="73">
        <f t="shared" si="23"/>
        <v>2.3792705896649467E-2</v>
      </c>
      <c r="AV38" s="89"/>
      <c r="AW38" s="23"/>
      <c r="AX38" s="6" t="s">
        <v>52</v>
      </c>
      <c r="AY38" s="75">
        <v>5.6579118012879501E-2</v>
      </c>
      <c r="AZ38" s="10">
        <f t="shared" si="30"/>
        <v>31.01162601452792</v>
      </c>
      <c r="BA38" s="11"/>
      <c r="BB38" s="11"/>
      <c r="BC38" s="11"/>
      <c r="BD38" s="11"/>
      <c r="BE38" s="12"/>
      <c r="BF38" s="19">
        <f t="shared" si="18"/>
        <v>31.01162601452792</v>
      </c>
      <c r="BG38" s="73">
        <f t="shared" si="24"/>
        <v>1.7347386922233393E-2</v>
      </c>
      <c r="BH38" s="89"/>
      <c r="BI38" s="23"/>
      <c r="BJ38" s="6" t="s">
        <v>52</v>
      </c>
      <c r="BK38" s="75">
        <v>5.6579118012879501E-2</v>
      </c>
      <c r="BL38" s="10">
        <f t="shared" si="31"/>
        <v>7.2154026570643142</v>
      </c>
      <c r="BM38" s="11"/>
      <c r="BN38" s="11"/>
      <c r="BO38" s="11"/>
      <c r="BP38" s="11"/>
      <c r="BQ38" s="12"/>
      <c r="BR38" s="19">
        <f t="shared" si="19"/>
        <v>7.2154026570643142</v>
      </c>
      <c r="BS38" s="73">
        <f t="shared" si="25"/>
        <v>2.5693638541618422E-2</v>
      </c>
    </row>
    <row r="39" spans="1:71" x14ac:dyDescent="0.25">
      <c r="A39" s="23"/>
      <c r="B39" s="6" t="s">
        <v>53</v>
      </c>
      <c r="C39" s="75">
        <v>5.6581172538110014E-2</v>
      </c>
      <c r="D39" s="10">
        <f t="shared" si="26"/>
        <v>8.8811501977163463</v>
      </c>
      <c r="E39" s="11"/>
      <c r="F39" s="11"/>
      <c r="G39" s="11"/>
      <c r="H39" s="11"/>
      <c r="I39" s="12"/>
      <c r="J39" s="19">
        <f t="shared" si="14"/>
        <v>8.8811501977163463</v>
      </c>
      <c r="K39" s="73">
        <f t="shared" si="20"/>
        <v>1.9500071995302307E-2</v>
      </c>
      <c r="L39" s="89"/>
      <c r="M39" s="23"/>
      <c r="N39" s="6" t="s">
        <v>53</v>
      </c>
      <c r="O39" s="75">
        <v>5.6581172538110014E-2</v>
      </c>
      <c r="P39" s="10">
        <f t="shared" si="27"/>
        <v>10.513460167851296</v>
      </c>
      <c r="Q39" s="11"/>
      <c r="R39" s="11"/>
      <c r="S39" s="11"/>
      <c r="T39" s="11"/>
      <c r="U39" s="12"/>
      <c r="V39" s="19">
        <f t="shared" si="15"/>
        <v>10.513460167851296</v>
      </c>
      <c r="W39" s="73">
        <f t="shared" si="21"/>
        <v>2.2170147447339018E-2</v>
      </c>
      <c r="X39" s="89"/>
      <c r="Y39" s="23"/>
      <c r="Z39" s="6" t="s">
        <v>53</v>
      </c>
      <c r="AA39" s="75">
        <v>5.6581172538110014E-2</v>
      </c>
      <c r="AB39" s="10">
        <f t="shared" si="28"/>
        <v>7.2156430329958674</v>
      </c>
      <c r="AC39" s="11"/>
      <c r="AD39" s="11"/>
      <c r="AE39" s="11"/>
      <c r="AF39" s="11"/>
      <c r="AG39" s="12"/>
      <c r="AH39" s="19">
        <f t="shared" si="16"/>
        <v>7.2156430329958674</v>
      </c>
      <c r="AI39" s="73">
        <f t="shared" si="22"/>
        <v>2.5407023250560153E-2</v>
      </c>
      <c r="AJ39" s="89"/>
      <c r="AK39" s="23"/>
      <c r="AL39" s="6" t="s">
        <v>53</v>
      </c>
      <c r="AM39" s="75">
        <v>5.6581172538110014E-2</v>
      </c>
      <c r="AN39" s="10">
        <f t="shared" si="29"/>
        <v>6.6493911060924189</v>
      </c>
      <c r="AO39" s="11"/>
      <c r="AP39" s="11"/>
      <c r="AQ39" s="11"/>
      <c r="AR39" s="11"/>
      <c r="AS39" s="12"/>
      <c r="AT39" s="19">
        <f t="shared" si="17"/>
        <v>6.6493911060924189</v>
      </c>
      <c r="AU39" s="73">
        <f t="shared" si="23"/>
        <v>2.3793569867603483E-2</v>
      </c>
      <c r="AV39" s="89"/>
      <c r="AW39" s="23"/>
      <c r="AX39" s="6" t="s">
        <v>53</v>
      </c>
      <c r="AY39" s="75">
        <v>5.6581172538110014E-2</v>
      </c>
      <c r="AZ39" s="10">
        <f t="shared" si="30"/>
        <v>31.012752122009335</v>
      </c>
      <c r="BA39" s="11"/>
      <c r="BB39" s="11"/>
      <c r="BC39" s="11"/>
      <c r="BD39" s="11"/>
      <c r="BE39" s="12"/>
      <c r="BF39" s="19">
        <f t="shared" si="18"/>
        <v>31.012752122009335</v>
      </c>
      <c r="BG39" s="73">
        <f t="shared" si="24"/>
        <v>1.7348016847996941E-2</v>
      </c>
      <c r="BH39" s="89"/>
      <c r="BI39" s="23"/>
      <c r="BJ39" s="6" t="s">
        <v>53</v>
      </c>
      <c r="BK39" s="75">
        <v>5.6581172538110014E-2</v>
      </c>
      <c r="BL39" s="10">
        <f t="shared" si="31"/>
        <v>7.2156646658641668</v>
      </c>
      <c r="BM39" s="11"/>
      <c r="BN39" s="11"/>
      <c r="BO39" s="11"/>
      <c r="BP39" s="11"/>
      <c r="BQ39" s="12"/>
      <c r="BR39" s="19">
        <f t="shared" si="19"/>
        <v>7.2156646658641668</v>
      </c>
      <c r="BS39" s="73">
        <f t="shared" si="25"/>
        <v>2.5694571540054972E-2</v>
      </c>
    </row>
    <row r="40" spans="1:71" x14ac:dyDescent="0.25">
      <c r="A40" s="23"/>
      <c r="B40" s="6" t="s">
        <v>54</v>
      </c>
      <c r="C40" s="75">
        <v>1.1540455050947272E-2</v>
      </c>
      <c r="D40" s="10">
        <f t="shared" si="26"/>
        <v>1.8114243671501074</v>
      </c>
      <c r="E40" s="11"/>
      <c r="F40" s="11"/>
      <c r="G40" s="11"/>
      <c r="H40" s="11"/>
      <c r="I40" s="12"/>
      <c r="J40" s="19">
        <f t="shared" si="14"/>
        <v>1.8114243671501074</v>
      </c>
      <c r="K40" s="73">
        <f t="shared" si="20"/>
        <v>3.9772895162334676E-3</v>
      </c>
      <c r="L40" s="89"/>
      <c r="M40" s="23"/>
      <c r="N40" s="6" t="s">
        <v>54</v>
      </c>
      <c r="O40" s="75">
        <v>1.1540455050947272E-2</v>
      </c>
      <c r="P40" s="10">
        <f t="shared" si="27"/>
        <v>2.1443548985360996</v>
      </c>
      <c r="Q40" s="11"/>
      <c r="R40" s="11"/>
      <c r="S40" s="11"/>
      <c r="T40" s="11"/>
      <c r="U40" s="12"/>
      <c r="V40" s="19">
        <f t="shared" si="15"/>
        <v>2.1443548985360996</v>
      </c>
      <c r="W40" s="73">
        <f t="shared" si="21"/>
        <v>4.5218856133912777E-3</v>
      </c>
      <c r="X40" s="89"/>
      <c r="Y40" s="23"/>
      <c r="Z40" s="6" t="s">
        <v>54</v>
      </c>
      <c r="AA40" s="75">
        <v>1.1540455050947272E-2</v>
      </c>
      <c r="AB40" s="10">
        <f t="shared" si="28"/>
        <v>1.4717228426095672</v>
      </c>
      <c r="AC40" s="11"/>
      <c r="AD40" s="11"/>
      <c r="AE40" s="11"/>
      <c r="AF40" s="11"/>
      <c r="AG40" s="12"/>
      <c r="AH40" s="19">
        <f t="shared" si="16"/>
        <v>1.4717228426095672</v>
      </c>
      <c r="AI40" s="73">
        <f t="shared" si="22"/>
        <v>5.1820879039573145E-3</v>
      </c>
      <c r="AJ40" s="89"/>
      <c r="AK40" s="23"/>
      <c r="AL40" s="6" t="s">
        <v>54</v>
      </c>
      <c r="AM40" s="75">
        <v>1.1540455050947272E-2</v>
      </c>
      <c r="AN40" s="10">
        <f t="shared" si="29"/>
        <v>1.3562285073597977</v>
      </c>
      <c r="AO40" s="11"/>
      <c r="AP40" s="11"/>
      <c r="AQ40" s="11"/>
      <c r="AR40" s="11"/>
      <c r="AS40" s="12"/>
      <c r="AT40" s="19">
        <f t="shared" si="17"/>
        <v>1.3562285073597977</v>
      </c>
      <c r="AU40" s="73">
        <f t="shared" si="23"/>
        <v>4.8530034151148668E-3</v>
      </c>
      <c r="AV40" s="89"/>
      <c r="AW40" s="23"/>
      <c r="AX40" s="6" t="s">
        <v>54</v>
      </c>
      <c r="AY40" s="75">
        <v>1.1540455050947272E-2</v>
      </c>
      <c r="AZ40" s="10">
        <f t="shared" si="30"/>
        <v>6.3254481272751191</v>
      </c>
      <c r="BA40" s="11"/>
      <c r="BB40" s="11"/>
      <c r="BC40" s="11"/>
      <c r="BD40" s="11"/>
      <c r="BE40" s="12"/>
      <c r="BF40" s="19">
        <f t="shared" si="18"/>
        <v>6.3254481272751191</v>
      </c>
      <c r="BG40" s="73">
        <f t="shared" si="24"/>
        <v>3.5383502970451541E-3</v>
      </c>
      <c r="BH40" s="89"/>
      <c r="BI40" s="23"/>
      <c r="BJ40" s="6" t="s">
        <v>54</v>
      </c>
      <c r="BK40" s="75">
        <v>1.1540455050947272E-2</v>
      </c>
      <c r="BL40" s="10">
        <f t="shared" si="31"/>
        <v>1.4717272549102147</v>
      </c>
      <c r="BM40" s="11"/>
      <c r="BN40" s="11"/>
      <c r="BO40" s="11"/>
      <c r="BP40" s="11"/>
      <c r="BQ40" s="12"/>
      <c r="BR40" s="19">
        <f t="shared" si="19"/>
        <v>1.4717272549102147</v>
      </c>
      <c r="BS40" s="73">
        <f t="shared" si="25"/>
        <v>5.2407370616370467E-3</v>
      </c>
    </row>
    <row r="41" spans="1:71" x14ac:dyDescent="0.25">
      <c r="A41" s="23"/>
      <c r="B41" s="6" t="s">
        <v>55</v>
      </c>
      <c r="C41" s="75">
        <v>2.9332717810342985E-2</v>
      </c>
      <c r="D41" s="10">
        <f t="shared" si="26"/>
        <v>4.604151184838404</v>
      </c>
      <c r="E41" s="11"/>
      <c r="F41" s="11"/>
      <c r="G41" s="11"/>
      <c r="H41" s="11"/>
      <c r="I41" s="12"/>
      <c r="J41" s="19">
        <f t="shared" si="14"/>
        <v>4.604151184838404</v>
      </c>
      <c r="K41" s="73">
        <f t="shared" si="20"/>
        <v>1.0109195046007801E-2</v>
      </c>
      <c r="L41" s="89"/>
      <c r="M41" s="23"/>
      <c r="N41" s="6" t="s">
        <v>55</v>
      </c>
      <c r="O41" s="75">
        <v>2.9332717810342985E-2</v>
      </c>
      <c r="P41" s="10">
        <f t="shared" si="27"/>
        <v>5.4503706176493525</v>
      </c>
      <c r="Q41" s="11"/>
      <c r="R41" s="11"/>
      <c r="S41" s="11"/>
      <c r="T41" s="11"/>
      <c r="U41" s="12"/>
      <c r="V41" s="19">
        <f t="shared" si="15"/>
        <v>5.4503706176493525</v>
      </c>
      <c r="W41" s="73">
        <f t="shared" si="21"/>
        <v>1.1493411142168841E-2</v>
      </c>
      <c r="X41" s="89"/>
      <c r="Y41" s="23"/>
      <c r="Z41" s="6" t="s">
        <v>55</v>
      </c>
      <c r="AA41" s="75">
        <v>2.9332717810342985E-2</v>
      </c>
      <c r="AB41" s="10">
        <f t="shared" si="28"/>
        <v>3.7407217173605973</v>
      </c>
      <c r="AC41" s="11"/>
      <c r="AD41" s="11"/>
      <c r="AE41" s="11"/>
      <c r="AF41" s="11"/>
      <c r="AG41" s="12"/>
      <c r="AH41" s="19">
        <f t="shared" si="16"/>
        <v>3.7407217173605973</v>
      </c>
      <c r="AI41" s="73">
        <f t="shared" si="22"/>
        <v>1.3171466938185831E-2</v>
      </c>
      <c r="AJ41" s="89"/>
      <c r="AK41" s="23"/>
      <c r="AL41" s="6" t="s">
        <v>55</v>
      </c>
      <c r="AM41" s="75">
        <v>2.9332717810342985E-2</v>
      </c>
      <c r="AN41" s="10">
        <f t="shared" si="29"/>
        <v>3.4471663307126019</v>
      </c>
      <c r="AO41" s="11"/>
      <c r="AP41" s="11"/>
      <c r="AQ41" s="11"/>
      <c r="AR41" s="11"/>
      <c r="AS41" s="12"/>
      <c r="AT41" s="19">
        <f t="shared" si="17"/>
        <v>3.4471663307126019</v>
      </c>
      <c r="AU41" s="73">
        <f t="shared" si="23"/>
        <v>1.2335023106087186E-2</v>
      </c>
      <c r="AV41" s="89"/>
      <c r="AW41" s="23"/>
      <c r="AX41" s="6" t="s">
        <v>55</v>
      </c>
      <c r="AY41" s="75">
        <v>2.9332717810342985E-2</v>
      </c>
      <c r="AZ41" s="10">
        <f t="shared" si="30"/>
        <v>16.077579620752797</v>
      </c>
      <c r="BA41" s="11"/>
      <c r="BB41" s="11"/>
      <c r="BC41" s="11"/>
      <c r="BD41" s="11"/>
      <c r="BE41" s="12"/>
      <c r="BF41" s="19">
        <f t="shared" si="18"/>
        <v>16.077579620752797</v>
      </c>
      <c r="BG41" s="73">
        <f t="shared" si="24"/>
        <v>8.9935301787644369E-3</v>
      </c>
      <c r="BH41" s="89"/>
      <c r="BI41" s="23"/>
      <c r="BJ41" s="6" t="s">
        <v>55</v>
      </c>
      <c r="BK41" s="75">
        <v>2.9332717810342985E-2</v>
      </c>
      <c r="BL41" s="10">
        <f t="shared" si="31"/>
        <v>3.7407329322363725</v>
      </c>
      <c r="BM41" s="11"/>
      <c r="BN41" s="11"/>
      <c r="BO41" s="11"/>
      <c r="BP41" s="11"/>
      <c r="BQ41" s="12"/>
      <c r="BR41" s="19">
        <f t="shared" si="19"/>
        <v>3.7407329322363725</v>
      </c>
      <c r="BS41" s="73">
        <f t="shared" si="25"/>
        <v>1.3320537246456965E-2</v>
      </c>
    </row>
    <row r="42" spans="1:71" x14ac:dyDescent="0.25">
      <c r="A42" s="24"/>
      <c r="B42" s="7" t="s">
        <v>56</v>
      </c>
      <c r="C42" s="76">
        <v>7.3490988472609112E-2</v>
      </c>
      <c r="D42" s="25">
        <f t="shared" si="26"/>
        <v>11.535365520470068</v>
      </c>
      <c r="E42" s="26"/>
      <c r="F42" s="26"/>
      <c r="G42" s="26"/>
      <c r="H42" s="26"/>
      <c r="I42" s="27"/>
      <c r="J42" s="40">
        <f t="shared" si="14"/>
        <v>11.535365520470068</v>
      </c>
      <c r="K42" s="77">
        <f t="shared" si="20"/>
        <v>2.5327852038707129E-2</v>
      </c>
      <c r="L42" s="89"/>
      <c r="M42" s="24"/>
      <c r="N42" s="7" t="s">
        <v>56</v>
      </c>
      <c r="O42" s="76">
        <v>7.3490988472609112E-2</v>
      </c>
      <c r="P42" s="25">
        <f t="shared" si="27"/>
        <v>13.655506687889565</v>
      </c>
      <c r="Q42" s="26"/>
      <c r="R42" s="26"/>
      <c r="S42" s="26"/>
      <c r="T42" s="26"/>
      <c r="U42" s="27"/>
      <c r="V42" s="40">
        <f t="shared" si="15"/>
        <v>13.655506687889565</v>
      </c>
      <c r="W42" s="77">
        <f t="shared" si="21"/>
        <v>2.879590466936725E-2</v>
      </c>
      <c r="X42" s="89"/>
      <c r="Y42" s="24"/>
      <c r="Z42" s="7" t="s">
        <v>56</v>
      </c>
      <c r="AA42" s="76">
        <v>7.3490988472609112E-2</v>
      </c>
      <c r="AB42" s="25">
        <f t="shared" si="28"/>
        <v>9.3721058644231956</v>
      </c>
      <c r="AC42" s="26"/>
      <c r="AD42" s="26"/>
      <c r="AE42" s="26"/>
      <c r="AF42" s="26"/>
      <c r="AG42" s="27"/>
      <c r="AH42" s="40">
        <f t="shared" si="16"/>
        <v>9.3721058644231956</v>
      </c>
      <c r="AI42" s="77">
        <f t="shared" si="22"/>
        <v>3.300015127068269E-2</v>
      </c>
      <c r="AJ42" s="89"/>
      <c r="AK42" s="24"/>
      <c r="AL42" s="7" t="s">
        <v>56</v>
      </c>
      <c r="AM42" s="76">
        <v>7.3490988472609112E-2</v>
      </c>
      <c r="AN42" s="25">
        <f t="shared" si="29"/>
        <v>8.6366242198067855</v>
      </c>
      <c r="AO42" s="26"/>
      <c r="AP42" s="26"/>
      <c r="AQ42" s="26"/>
      <c r="AR42" s="26"/>
      <c r="AS42" s="27"/>
      <c r="AT42" s="40">
        <f t="shared" si="17"/>
        <v>8.6366242198067855</v>
      </c>
      <c r="AU42" s="77">
        <f t="shared" si="23"/>
        <v>3.0904502158991067E-2</v>
      </c>
      <c r="AV42" s="89"/>
      <c r="AW42" s="24"/>
      <c r="AX42" s="7" t="s">
        <v>56</v>
      </c>
      <c r="AY42" s="76">
        <v>7.3490988472609112E-2</v>
      </c>
      <c r="AZ42" s="25">
        <f t="shared" si="30"/>
        <v>40.281204974452493</v>
      </c>
      <c r="BA42" s="26"/>
      <c r="BB42" s="26"/>
      <c r="BC42" s="26"/>
      <c r="BD42" s="26"/>
      <c r="BE42" s="27"/>
      <c r="BF42" s="40">
        <f t="shared" si="18"/>
        <v>40.281204974452493</v>
      </c>
      <c r="BG42" s="77">
        <f t="shared" si="24"/>
        <v>2.2532634956266642E-2</v>
      </c>
      <c r="BH42" s="89"/>
      <c r="BI42" s="24"/>
      <c r="BJ42" s="7" t="s">
        <v>56</v>
      </c>
      <c r="BK42" s="76">
        <v>7.3490988472609112E-2</v>
      </c>
      <c r="BL42" s="25">
        <f t="shared" si="31"/>
        <v>9.3721339624777862</v>
      </c>
      <c r="BM42" s="26"/>
      <c r="BN42" s="26"/>
      <c r="BO42" s="26"/>
      <c r="BP42" s="26"/>
      <c r="BQ42" s="27"/>
      <c r="BR42" s="40">
        <f t="shared" si="19"/>
        <v>9.3721339624777862</v>
      </c>
      <c r="BS42" s="77">
        <f t="shared" si="25"/>
        <v>3.3373636072793297E-2</v>
      </c>
    </row>
    <row r="43" spans="1:71" x14ac:dyDescent="0.25">
      <c r="A43" s="22" t="s">
        <v>15</v>
      </c>
      <c r="B43" s="35" t="s">
        <v>74</v>
      </c>
      <c r="C43" s="3"/>
      <c r="D43" s="36"/>
      <c r="E43" s="37"/>
      <c r="F43" s="37"/>
      <c r="G43" s="37"/>
      <c r="H43" s="37"/>
      <c r="I43" s="38"/>
      <c r="J43" s="39">
        <f>J44+J49+J50</f>
        <v>2.2163721561172229</v>
      </c>
      <c r="K43" s="65">
        <f>J43/J$62</f>
        <v>4.8664210885412647E-3</v>
      </c>
      <c r="L43" s="49"/>
      <c r="M43" s="22" t="s">
        <v>15</v>
      </c>
      <c r="N43" s="35" t="s">
        <v>74</v>
      </c>
      <c r="O43" s="3"/>
      <c r="P43" s="36"/>
      <c r="Q43" s="37"/>
      <c r="R43" s="37"/>
      <c r="S43" s="37"/>
      <c r="T43" s="37"/>
      <c r="U43" s="38"/>
      <c r="V43" s="39">
        <f>V44+V49+V50</f>
        <v>2.3847760634798814</v>
      </c>
      <c r="W43" s="65">
        <f>V43/V$62</f>
        <v>5.0288711910380724E-3</v>
      </c>
      <c r="Y43" s="22" t="s">
        <v>15</v>
      </c>
      <c r="Z43" s="35" t="s">
        <v>74</v>
      </c>
      <c r="AA43" s="3"/>
      <c r="AB43" s="36"/>
      <c r="AC43" s="37"/>
      <c r="AD43" s="37"/>
      <c r="AE43" s="37"/>
      <c r="AF43" s="37"/>
      <c r="AG43" s="38"/>
      <c r="AH43" s="39">
        <f>AH44+AH49+AH50</f>
        <v>1.5699999999999998</v>
      </c>
      <c r="AI43" s="65">
        <f>AH43/AH$62</f>
        <v>5.5281319102086848E-3</v>
      </c>
      <c r="AK43" s="22" t="s">
        <v>15</v>
      </c>
      <c r="AL43" s="35" t="s">
        <v>74</v>
      </c>
      <c r="AM43" s="3"/>
      <c r="AN43" s="36"/>
      <c r="AO43" s="37"/>
      <c r="AP43" s="37"/>
      <c r="AQ43" s="37"/>
      <c r="AR43" s="37"/>
      <c r="AS43" s="38"/>
      <c r="AT43" s="39">
        <f>AT44+AT49+AT50</f>
        <v>1.3920000000000001</v>
      </c>
      <c r="AU43" s="65">
        <f>AT43/AT$62</f>
        <v>4.9810048359702711E-3</v>
      </c>
      <c r="AW43" s="22" t="s">
        <v>15</v>
      </c>
      <c r="AX43" s="35" t="s">
        <v>74</v>
      </c>
      <c r="AY43" s="3"/>
      <c r="AZ43" s="36"/>
      <c r="BA43" s="37"/>
      <c r="BB43" s="37"/>
      <c r="BC43" s="37"/>
      <c r="BD43" s="37"/>
      <c r="BE43" s="38"/>
      <c r="BF43" s="39">
        <f>BF44+BF49+BF50</f>
        <v>8.65</v>
      </c>
      <c r="BG43" s="65">
        <f>BF43/BF$62</f>
        <v>4.838665886368651E-3</v>
      </c>
      <c r="BI43" s="22" t="s">
        <v>15</v>
      </c>
      <c r="BJ43" s="35" t="s">
        <v>74</v>
      </c>
      <c r="BK43" s="3"/>
      <c r="BL43" s="36"/>
      <c r="BM43" s="37"/>
      <c r="BN43" s="37"/>
      <c r="BO43" s="37"/>
      <c r="BP43" s="37"/>
      <c r="BQ43" s="38"/>
      <c r="BR43" s="39">
        <f>BR44+BR49+BR50</f>
        <v>1.42</v>
      </c>
      <c r="BS43" s="65">
        <f>BR43/BR$62</f>
        <v>5.0565392484890883E-3</v>
      </c>
    </row>
    <row r="44" spans="1:71" x14ac:dyDescent="0.25">
      <c r="A44" s="23"/>
      <c r="B44" s="4" t="s">
        <v>86</v>
      </c>
      <c r="C44" s="69">
        <f>J44/J$43</f>
        <v>0.47928412972889595</v>
      </c>
      <c r="D44" s="10">
        <v>1.2352426666666665</v>
      </c>
      <c r="E44" s="11">
        <v>0.88930133333333317</v>
      </c>
      <c r="F44" s="11"/>
      <c r="G44" s="11"/>
      <c r="H44" s="11"/>
      <c r="I44" s="12"/>
      <c r="J44" s="19">
        <f>AVERAGE(D44:I44)</f>
        <v>1.0622719999999999</v>
      </c>
      <c r="K44" s="61">
        <f>J44/J$62</f>
        <v>2.3323983963158467E-3</v>
      </c>
      <c r="L44" s="49"/>
      <c r="M44" s="23"/>
      <c r="N44" s="4" t="s">
        <v>86</v>
      </c>
      <c r="O44" s="69">
        <f>V44/V$43</f>
        <v>0.63854828551264231</v>
      </c>
      <c r="P44" s="10">
        <v>1.5416853333333334</v>
      </c>
      <c r="Q44" s="11">
        <v>1.5039039999999997</v>
      </c>
      <c r="R44" s="11"/>
      <c r="S44" s="11"/>
      <c r="T44" s="11"/>
      <c r="U44" s="12"/>
      <c r="V44" s="19">
        <f>AVERAGE(P44:U44)</f>
        <v>1.5227946666666665</v>
      </c>
      <c r="W44" s="61">
        <f>V44/V$62</f>
        <v>3.211177077101281E-3</v>
      </c>
      <c r="Y44" s="23"/>
      <c r="Z44" s="4" t="s">
        <v>86</v>
      </c>
      <c r="AA44" s="69">
        <f>AH44/AH$43</f>
        <v>0.64968152866242046</v>
      </c>
      <c r="AB44" s="10">
        <v>1.02</v>
      </c>
      <c r="AC44" s="11"/>
      <c r="AD44" s="11"/>
      <c r="AE44" s="11"/>
      <c r="AF44" s="11"/>
      <c r="AG44" s="12"/>
      <c r="AH44" s="19">
        <f>AVERAGE(AB44:AG44)</f>
        <v>1.02</v>
      </c>
      <c r="AI44" s="61">
        <f>AH44/AH$62</f>
        <v>3.5915251900718852E-3</v>
      </c>
      <c r="AK44" s="23"/>
      <c r="AL44" s="4" t="s">
        <v>86</v>
      </c>
      <c r="AM44" s="69">
        <f>AT44/AT$43</f>
        <v>0.63936781609195392</v>
      </c>
      <c r="AN44" s="10">
        <v>0.89</v>
      </c>
      <c r="AO44" s="11"/>
      <c r="AP44" s="11"/>
      <c r="AQ44" s="11"/>
      <c r="AR44" s="11"/>
      <c r="AS44" s="12"/>
      <c r="AT44" s="19">
        <f>AVERAGE(AN44:AS44)</f>
        <v>0.89</v>
      </c>
      <c r="AU44" s="61">
        <f>AT44/AT$62</f>
        <v>3.1846941839177739E-3</v>
      </c>
      <c r="AW44" s="23"/>
      <c r="AX44" s="4" t="s">
        <v>86</v>
      </c>
      <c r="AY44" s="69">
        <f>BF44/BF$43</f>
        <v>0.67283236994219653</v>
      </c>
      <c r="AZ44" s="10">
        <v>5.82</v>
      </c>
      <c r="BA44" s="11"/>
      <c r="BB44" s="11"/>
      <c r="BC44" s="11"/>
      <c r="BD44" s="11"/>
      <c r="BE44" s="12"/>
      <c r="BF44" s="19">
        <f>AVERAGE(AZ44:BE44)</f>
        <v>5.82</v>
      </c>
      <c r="BG44" s="61">
        <f>BF44/BF$62</f>
        <v>3.2556110356838784E-3</v>
      </c>
      <c r="BI44" s="23"/>
      <c r="BJ44" s="4" t="s">
        <v>86</v>
      </c>
      <c r="BK44" s="69">
        <f>BR44/BR$43</f>
        <v>0.62042253521126767</v>
      </c>
      <c r="BL44" s="10">
        <v>0.88100000000000001</v>
      </c>
      <c r="BM44" s="11"/>
      <c r="BN44" s="11"/>
      <c r="BO44" s="11"/>
      <c r="BP44" s="11"/>
      <c r="BQ44" s="12"/>
      <c r="BR44" s="19">
        <f>AVERAGE(BL44:BQ44)</f>
        <v>0.88100000000000001</v>
      </c>
      <c r="BS44" s="73">
        <f>BR44/BR$62</f>
        <v>3.1371908999428778E-3</v>
      </c>
    </row>
    <row r="45" spans="1:71" x14ac:dyDescent="0.25">
      <c r="A45" s="20"/>
      <c r="B45" s="6" t="s">
        <v>57</v>
      </c>
      <c r="C45" s="5"/>
      <c r="D45" s="13"/>
      <c r="E45" s="14"/>
      <c r="F45" s="11"/>
      <c r="G45" s="11"/>
      <c r="H45" s="14"/>
      <c r="I45" s="12"/>
      <c r="J45" s="20"/>
      <c r="K45" s="20"/>
      <c r="L45" s="6"/>
      <c r="M45" s="20"/>
      <c r="N45" s="6" t="s">
        <v>57</v>
      </c>
      <c r="O45" s="5"/>
      <c r="P45" s="13"/>
      <c r="Q45" s="14"/>
      <c r="R45" s="11"/>
      <c r="S45" s="11"/>
      <c r="T45" s="14"/>
      <c r="U45" s="12"/>
      <c r="V45" s="20"/>
      <c r="W45" s="20"/>
      <c r="Y45" s="20"/>
      <c r="Z45" s="6" t="s">
        <v>57</v>
      </c>
      <c r="AA45" s="5"/>
      <c r="AB45" s="13"/>
      <c r="AC45" s="14"/>
      <c r="AD45" s="11"/>
      <c r="AE45" s="11"/>
      <c r="AF45" s="14"/>
      <c r="AG45" s="12"/>
      <c r="AH45" s="20"/>
      <c r="AI45" s="20"/>
      <c r="AK45" s="20"/>
      <c r="AL45" s="6" t="s">
        <v>57</v>
      </c>
      <c r="AM45" s="5"/>
      <c r="AN45" s="13"/>
      <c r="AO45" s="14"/>
      <c r="AP45" s="11"/>
      <c r="AQ45" s="11"/>
      <c r="AR45" s="14"/>
      <c r="AS45" s="12"/>
      <c r="AT45" s="20"/>
      <c r="AU45" s="20"/>
      <c r="AW45" s="20"/>
      <c r="AX45" s="6" t="s">
        <v>57</v>
      </c>
      <c r="AY45" s="5"/>
      <c r="AZ45" s="13"/>
      <c r="BA45" s="14"/>
      <c r="BB45" s="11"/>
      <c r="BC45" s="11"/>
      <c r="BD45" s="14"/>
      <c r="BE45" s="12"/>
      <c r="BF45" s="20"/>
      <c r="BG45" s="20"/>
      <c r="BI45" s="20"/>
      <c r="BJ45" s="6" t="s">
        <v>57</v>
      </c>
      <c r="BK45" s="5"/>
      <c r="BL45" s="13"/>
      <c r="BM45" s="14"/>
      <c r="BN45" s="11"/>
      <c r="BO45" s="11"/>
      <c r="BP45" s="14"/>
      <c r="BQ45" s="12"/>
      <c r="BR45" s="20"/>
      <c r="BS45" s="73"/>
    </row>
    <row r="46" spans="1:71" x14ac:dyDescent="0.25">
      <c r="A46" s="23"/>
      <c r="B46" s="6" t="s">
        <v>17</v>
      </c>
      <c r="C46" s="5"/>
      <c r="D46" s="10"/>
      <c r="E46" s="11"/>
      <c r="F46" s="11"/>
      <c r="G46" s="11"/>
      <c r="H46" s="11"/>
      <c r="I46" s="15"/>
      <c r="J46" s="20"/>
      <c r="K46" s="20"/>
      <c r="L46" s="6"/>
      <c r="M46" s="23"/>
      <c r="N46" s="6" t="s">
        <v>17</v>
      </c>
      <c r="O46" s="5"/>
      <c r="P46" s="10"/>
      <c r="Q46" s="11"/>
      <c r="R46" s="11"/>
      <c r="S46" s="11"/>
      <c r="T46" s="11"/>
      <c r="U46" s="15"/>
      <c r="V46" s="20"/>
      <c r="W46" s="20"/>
      <c r="Y46" s="23"/>
      <c r="Z46" s="6" t="s">
        <v>17</v>
      </c>
      <c r="AA46" s="5"/>
      <c r="AB46" s="10"/>
      <c r="AC46" s="11"/>
      <c r="AD46" s="11"/>
      <c r="AE46" s="11"/>
      <c r="AF46" s="11"/>
      <c r="AG46" s="15"/>
      <c r="AH46" s="20"/>
      <c r="AI46" s="20"/>
      <c r="AK46" s="23"/>
      <c r="AL46" s="6" t="s">
        <v>17</v>
      </c>
      <c r="AM46" s="5"/>
      <c r="AN46" s="10"/>
      <c r="AO46" s="11"/>
      <c r="AP46" s="11"/>
      <c r="AQ46" s="11"/>
      <c r="AR46" s="11"/>
      <c r="AS46" s="15"/>
      <c r="AT46" s="20"/>
      <c r="AU46" s="20"/>
      <c r="AW46" s="23"/>
      <c r="AX46" s="6" t="s">
        <v>17</v>
      </c>
      <c r="AY46" s="5"/>
      <c r="AZ46" s="10"/>
      <c r="BA46" s="11"/>
      <c r="BB46" s="11"/>
      <c r="BC46" s="11"/>
      <c r="BD46" s="11"/>
      <c r="BE46" s="15"/>
      <c r="BF46" s="20"/>
      <c r="BG46" s="20"/>
      <c r="BI46" s="23"/>
      <c r="BJ46" s="6" t="s">
        <v>17</v>
      </c>
      <c r="BK46" s="5"/>
      <c r="BL46" s="10"/>
      <c r="BM46" s="11"/>
      <c r="BN46" s="11"/>
      <c r="BO46" s="11"/>
      <c r="BP46" s="11"/>
      <c r="BQ46" s="15"/>
      <c r="BR46" s="20"/>
      <c r="BS46" s="73"/>
    </row>
    <row r="47" spans="1:71" x14ac:dyDescent="0.25">
      <c r="A47" s="23"/>
      <c r="B47" s="6" t="s">
        <v>18</v>
      </c>
      <c r="C47" s="5"/>
      <c r="D47" s="10"/>
      <c r="E47" s="11"/>
      <c r="F47" s="11"/>
      <c r="G47" s="11"/>
      <c r="H47" s="11"/>
      <c r="I47" s="12"/>
      <c r="J47" s="20"/>
      <c r="K47" s="20"/>
      <c r="L47" s="6"/>
      <c r="M47" s="23"/>
      <c r="N47" s="6" t="s">
        <v>18</v>
      </c>
      <c r="O47" s="5"/>
      <c r="P47" s="10"/>
      <c r="Q47" s="11"/>
      <c r="R47" s="11"/>
      <c r="S47" s="11"/>
      <c r="T47" s="11"/>
      <c r="U47" s="12"/>
      <c r="V47" s="20"/>
      <c r="W47" s="20"/>
      <c r="Y47" s="23"/>
      <c r="Z47" s="6" t="s">
        <v>18</v>
      </c>
      <c r="AA47" s="5"/>
      <c r="AB47" s="10"/>
      <c r="AC47" s="11"/>
      <c r="AD47" s="11"/>
      <c r="AE47" s="11"/>
      <c r="AF47" s="11"/>
      <c r="AG47" s="12"/>
      <c r="AH47" s="20"/>
      <c r="AI47" s="20"/>
      <c r="AK47" s="23"/>
      <c r="AL47" s="6" t="s">
        <v>18</v>
      </c>
      <c r="AM47" s="5"/>
      <c r="AN47" s="10"/>
      <c r="AO47" s="11"/>
      <c r="AP47" s="11"/>
      <c r="AQ47" s="11"/>
      <c r="AR47" s="11"/>
      <c r="AS47" s="12"/>
      <c r="AT47" s="20"/>
      <c r="AU47" s="20"/>
      <c r="AW47" s="23"/>
      <c r="AX47" s="6" t="s">
        <v>18</v>
      </c>
      <c r="AY47" s="5"/>
      <c r="AZ47" s="10"/>
      <c r="BA47" s="11"/>
      <c r="BB47" s="11"/>
      <c r="BC47" s="11"/>
      <c r="BD47" s="11"/>
      <c r="BE47" s="12"/>
      <c r="BF47" s="20"/>
      <c r="BG47" s="20"/>
      <c r="BI47" s="23"/>
      <c r="BJ47" s="6" t="s">
        <v>18</v>
      </c>
      <c r="BK47" s="5"/>
      <c r="BL47" s="10"/>
      <c r="BM47" s="11"/>
      <c r="BN47" s="11"/>
      <c r="BO47" s="11"/>
      <c r="BP47" s="11"/>
      <c r="BQ47" s="12"/>
      <c r="BR47" s="20"/>
      <c r="BS47" s="73"/>
    </row>
    <row r="48" spans="1:71" x14ac:dyDescent="0.25">
      <c r="A48" s="23"/>
      <c r="B48" s="6" t="s">
        <v>19</v>
      </c>
      <c r="C48" s="5"/>
      <c r="D48" s="10"/>
      <c r="E48" s="11"/>
      <c r="F48" s="11"/>
      <c r="G48" s="11"/>
      <c r="H48" s="11"/>
      <c r="I48" s="12"/>
      <c r="J48" s="20"/>
      <c r="K48" s="20"/>
      <c r="L48" s="6"/>
      <c r="M48" s="23"/>
      <c r="N48" s="6" t="s">
        <v>19</v>
      </c>
      <c r="O48" s="5"/>
      <c r="P48" s="10"/>
      <c r="Q48" s="11"/>
      <c r="R48" s="11"/>
      <c r="S48" s="11"/>
      <c r="T48" s="11"/>
      <c r="U48" s="12"/>
      <c r="V48" s="20"/>
      <c r="W48" s="20"/>
      <c r="Y48" s="23"/>
      <c r="Z48" s="6" t="s">
        <v>19</v>
      </c>
      <c r="AA48" s="5"/>
      <c r="AB48" s="10"/>
      <c r="AC48" s="11"/>
      <c r="AD48" s="11"/>
      <c r="AE48" s="11"/>
      <c r="AF48" s="11"/>
      <c r="AG48" s="12"/>
      <c r="AH48" s="20"/>
      <c r="AI48" s="20"/>
      <c r="AK48" s="23"/>
      <c r="AL48" s="6" t="s">
        <v>19</v>
      </c>
      <c r="AM48" s="5"/>
      <c r="AN48" s="10"/>
      <c r="AO48" s="11"/>
      <c r="AP48" s="11"/>
      <c r="AQ48" s="11"/>
      <c r="AR48" s="11"/>
      <c r="AS48" s="12"/>
      <c r="AT48" s="20"/>
      <c r="AU48" s="20"/>
      <c r="AW48" s="23"/>
      <c r="AX48" s="6" t="s">
        <v>19</v>
      </c>
      <c r="AY48" s="5"/>
      <c r="AZ48" s="10"/>
      <c r="BA48" s="11"/>
      <c r="BB48" s="11"/>
      <c r="BC48" s="11"/>
      <c r="BD48" s="11"/>
      <c r="BE48" s="12"/>
      <c r="BF48" s="20"/>
      <c r="BG48" s="20"/>
      <c r="BI48" s="23"/>
      <c r="BJ48" s="6" t="s">
        <v>19</v>
      </c>
      <c r="BK48" s="5"/>
      <c r="BL48" s="10"/>
      <c r="BM48" s="11"/>
      <c r="BN48" s="11"/>
      <c r="BO48" s="11"/>
      <c r="BP48" s="11"/>
      <c r="BQ48" s="12"/>
      <c r="BR48" s="20"/>
      <c r="BS48" s="73"/>
    </row>
    <row r="49" spans="1:71" x14ac:dyDescent="0.25">
      <c r="A49" s="23"/>
      <c r="B49" s="6" t="s">
        <v>16</v>
      </c>
      <c r="C49" s="78">
        <f>J49/J$43</f>
        <v>0.34043310000035187</v>
      </c>
      <c r="D49" s="10">
        <v>1.1054788791300709</v>
      </c>
      <c r="E49" s="11">
        <v>0.40357400859282916</v>
      </c>
      <c r="F49" s="11"/>
      <c r="G49" s="11"/>
      <c r="H49" s="11"/>
      <c r="I49" s="12"/>
      <c r="J49" s="19">
        <f t="shared" ref="J49:J60" si="32">AVERAGE(D49:I49)</f>
        <v>0.75452644386145007</v>
      </c>
      <c r="K49" s="61">
        <f t="shared" ref="K49:K60" si="33">J49/J$62</f>
        <v>1.6566908170791896E-3</v>
      </c>
      <c r="L49" s="49"/>
      <c r="M49" s="23"/>
      <c r="N49" s="6" t="s">
        <v>16</v>
      </c>
      <c r="O49" s="78">
        <f>V49/V$43</f>
        <v>0.26856926241015755</v>
      </c>
      <c r="P49" s="10">
        <v>0.60957378046462107</v>
      </c>
      <c r="Q49" s="11">
        <v>0.67138131629976039</v>
      </c>
      <c r="R49" s="11"/>
      <c r="S49" s="11"/>
      <c r="T49" s="11"/>
      <c r="U49" s="12"/>
      <c r="V49" s="19">
        <f t="shared" ref="V49:V60" si="34">AVERAGE(P49:U49)</f>
        <v>0.64047754838219073</v>
      </c>
      <c r="W49" s="61">
        <f t="shared" ref="W49:W60" si="35">V49/V$62</f>
        <v>1.3506002265327856E-3</v>
      </c>
      <c r="Y49" s="23"/>
      <c r="Z49" s="6" t="s">
        <v>16</v>
      </c>
      <c r="AA49" s="78">
        <f>AH49/AH$43</f>
        <v>0.26751592356687898</v>
      </c>
      <c r="AB49" s="10">
        <v>0.42</v>
      </c>
      <c r="AC49" s="11"/>
      <c r="AD49" s="11"/>
      <c r="AE49" s="11"/>
      <c r="AF49" s="11"/>
      <c r="AG49" s="12"/>
      <c r="AH49" s="19">
        <f t="shared" ref="AH49:AH60" si="36">AVERAGE(AB49:AG49)</f>
        <v>0.42</v>
      </c>
      <c r="AI49" s="61">
        <f t="shared" ref="AI49:AI60" si="37">AH49/AH$62</f>
        <v>1.4788633135590114E-3</v>
      </c>
      <c r="AK49" s="23"/>
      <c r="AL49" s="6" t="s">
        <v>16</v>
      </c>
      <c r="AM49" s="78">
        <f>AT49/AT$43</f>
        <v>0.28017241379310343</v>
      </c>
      <c r="AN49" s="10">
        <v>0.39</v>
      </c>
      <c r="AO49" s="11"/>
      <c r="AP49" s="11"/>
      <c r="AQ49" s="11"/>
      <c r="AR49" s="11"/>
      <c r="AS49" s="12"/>
      <c r="AT49" s="19">
        <f t="shared" ref="AT49:AT60" si="38">AVERAGE(AN49:AS49)</f>
        <v>0.39</v>
      </c>
      <c r="AU49" s="61">
        <f t="shared" ref="AU49:AU60" si="39">AT49/AT$62</f>
        <v>1.3955401480089122E-3</v>
      </c>
      <c r="AW49" s="23"/>
      <c r="AX49" s="6" t="s">
        <v>16</v>
      </c>
      <c r="AY49" s="78">
        <f>BF49/BF$43</f>
        <v>0.24161849710982655</v>
      </c>
      <c r="AZ49" s="10">
        <v>2.09</v>
      </c>
      <c r="BA49" s="11"/>
      <c r="BB49" s="11"/>
      <c r="BC49" s="11"/>
      <c r="BD49" s="11"/>
      <c r="BE49" s="12"/>
      <c r="BF49" s="19">
        <f t="shared" ref="BF49:BF60" si="40">AVERAGE(AZ49:BE49)</f>
        <v>2.09</v>
      </c>
      <c r="BG49" s="61">
        <f t="shared" ref="BG49:BG60" si="41">BF49/BF$62</f>
        <v>1.1691111794809802E-3</v>
      </c>
      <c r="BI49" s="23"/>
      <c r="BJ49" s="6" t="s">
        <v>16</v>
      </c>
      <c r="BK49" s="78">
        <f>BR49/BR$43</f>
        <v>0.28802816901408451</v>
      </c>
      <c r="BL49" s="10">
        <v>0.40899999999999997</v>
      </c>
      <c r="BM49" s="11"/>
      <c r="BN49" s="11"/>
      <c r="BO49" s="11"/>
      <c r="BP49" s="11"/>
      <c r="BQ49" s="12"/>
      <c r="BR49" s="19">
        <f t="shared" ref="BR49:BR60" si="42">AVERAGE(BL49:BQ49)</f>
        <v>0.40899999999999997</v>
      </c>
      <c r="BS49" s="73">
        <f t="shared" ref="BS49:BS60" si="43">BR49/BR$62</f>
        <v>1.456425741290167E-3</v>
      </c>
    </row>
    <row r="50" spans="1:71" x14ac:dyDescent="0.25">
      <c r="A50" s="24"/>
      <c r="B50" s="7" t="s">
        <v>20</v>
      </c>
      <c r="C50" s="79">
        <f>J50/J$43</f>
        <v>0.18028277027075207</v>
      </c>
      <c r="D50" s="25">
        <v>0.60026050917702789</v>
      </c>
      <c r="E50" s="26">
        <v>0.19888691533451761</v>
      </c>
      <c r="F50" s="26"/>
      <c r="G50" s="26"/>
      <c r="H50" s="26"/>
      <c r="I50" s="27"/>
      <c r="J50" s="40">
        <f t="shared" si="32"/>
        <v>0.39957371225577276</v>
      </c>
      <c r="K50" s="62">
        <f t="shared" si="33"/>
        <v>8.7733187514622813E-4</v>
      </c>
      <c r="L50" s="49"/>
      <c r="M50" s="24"/>
      <c r="N50" s="7" t="s">
        <v>20</v>
      </c>
      <c r="O50" s="79">
        <f>V50/V$43</f>
        <v>9.288245207720025E-2</v>
      </c>
      <c r="P50" s="25">
        <v>0.22449970396684449</v>
      </c>
      <c r="Q50" s="26">
        <v>0.2185079928952042</v>
      </c>
      <c r="R50" s="26"/>
      <c r="S50" s="26"/>
      <c r="T50" s="26"/>
      <c r="U50" s="27"/>
      <c r="V50" s="40">
        <f t="shared" si="34"/>
        <v>0.22150384843102433</v>
      </c>
      <c r="W50" s="62">
        <f t="shared" si="35"/>
        <v>4.6709388740400669E-4</v>
      </c>
      <c r="Y50" s="24"/>
      <c r="Z50" s="7" t="s">
        <v>20</v>
      </c>
      <c r="AA50" s="79">
        <f>AH50/AH$43</f>
        <v>8.2802547770700646E-2</v>
      </c>
      <c r="AB50" s="25">
        <v>0.13</v>
      </c>
      <c r="AC50" s="26"/>
      <c r="AD50" s="26"/>
      <c r="AE50" s="26"/>
      <c r="AF50" s="26"/>
      <c r="AG50" s="27"/>
      <c r="AH50" s="40">
        <f t="shared" si="36"/>
        <v>0.13</v>
      </c>
      <c r="AI50" s="62">
        <f t="shared" si="37"/>
        <v>4.5774340657778927E-4</v>
      </c>
      <c r="AK50" s="24"/>
      <c r="AL50" s="7" t="s">
        <v>20</v>
      </c>
      <c r="AM50" s="79">
        <f>AT50/AT$43</f>
        <v>8.0459770114942528E-2</v>
      </c>
      <c r="AN50" s="25">
        <v>0.112</v>
      </c>
      <c r="AO50" s="26"/>
      <c r="AP50" s="26"/>
      <c r="AQ50" s="26"/>
      <c r="AR50" s="26"/>
      <c r="AS50" s="27"/>
      <c r="AT50" s="40">
        <f t="shared" si="38"/>
        <v>0.112</v>
      </c>
      <c r="AU50" s="62">
        <f t="shared" si="39"/>
        <v>4.0077050404358503E-4</v>
      </c>
      <c r="AW50" s="24"/>
      <c r="AX50" s="7" t="s">
        <v>20</v>
      </c>
      <c r="AY50" s="79">
        <f>BF50/BF$43</f>
        <v>8.5549132947976878E-2</v>
      </c>
      <c r="AZ50" s="25">
        <v>0.74</v>
      </c>
      <c r="BA50" s="26"/>
      <c r="BB50" s="26"/>
      <c r="BC50" s="26"/>
      <c r="BD50" s="26"/>
      <c r="BE50" s="27"/>
      <c r="BF50" s="40">
        <f t="shared" si="40"/>
        <v>0.74</v>
      </c>
      <c r="BG50" s="62">
        <f t="shared" si="41"/>
        <v>4.1394367120379204E-4</v>
      </c>
      <c r="BI50" s="24"/>
      <c r="BJ50" s="7" t="s">
        <v>20</v>
      </c>
      <c r="BK50" s="79">
        <f>BR50/BR$43</f>
        <v>9.154929577464789E-2</v>
      </c>
      <c r="BL50" s="25">
        <v>0.13</v>
      </c>
      <c r="BM50" s="26"/>
      <c r="BN50" s="26"/>
      <c r="BO50" s="26"/>
      <c r="BP50" s="26"/>
      <c r="BQ50" s="27"/>
      <c r="BR50" s="40">
        <f t="shared" si="42"/>
        <v>0.13</v>
      </c>
      <c r="BS50" s="77">
        <f t="shared" si="43"/>
        <v>4.629226072560433E-4</v>
      </c>
    </row>
    <row r="51" spans="1:71" x14ac:dyDescent="0.25">
      <c r="A51" s="22" t="s">
        <v>21</v>
      </c>
      <c r="B51" s="35" t="s">
        <v>70</v>
      </c>
      <c r="C51" s="3"/>
      <c r="D51" s="36">
        <v>1.6666666666666667</v>
      </c>
      <c r="E51" s="37">
        <v>1.9444444444444444</v>
      </c>
      <c r="F51" s="37">
        <v>1.9444444444444444</v>
      </c>
      <c r="G51" s="37"/>
      <c r="H51" s="37"/>
      <c r="I51" s="38"/>
      <c r="J51" s="39">
        <f t="shared" si="32"/>
        <v>1.8518518518518519</v>
      </c>
      <c r="K51" s="65">
        <f t="shared" si="33"/>
        <v>4.0660549176423652E-3</v>
      </c>
      <c r="L51" s="49"/>
      <c r="M51" s="22" t="s">
        <v>21</v>
      </c>
      <c r="N51" s="35" t="s">
        <v>70</v>
      </c>
      <c r="O51" s="3"/>
      <c r="P51" s="36">
        <v>2.7083333333333339</v>
      </c>
      <c r="Q51" s="37">
        <v>2.2222222222222223</v>
      </c>
      <c r="R51" s="37">
        <v>3.6805555555555567</v>
      </c>
      <c r="S51" s="37"/>
      <c r="T51" s="37"/>
      <c r="U51" s="38"/>
      <c r="V51" s="39">
        <f t="shared" si="34"/>
        <v>2.8703703703703707</v>
      </c>
      <c r="W51" s="65">
        <f t="shared" si="35"/>
        <v>6.0528630273576269E-3</v>
      </c>
      <c r="Y51" s="22" t="s">
        <v>21</v>
      </c>
      <c r="Z51" s="35" t="s">
        <v>70</v>
      </c>
      <c r="AA51" s="3"/>
      <c r="AB51" s="36">
        <v>1.45</v>
      </c>
      <c r="AC51" s="37"/>
      <c r="AD51" s="37"/>
      <c r="AE51" s="37"/>
      <c r="AF51" s="37"/>
      <c r="AG51" s="38"/>
      <c r="AH51" s="39">
        <f t="shared" si="36"/>
        <v>1.45</v>
      </c>
      <c r="AI51" s="65">
        <f t="shared" si="37"/>
        <v>5.1055995349061105E-3</v>
      </c>
      <c r="AK51" s="22" t="s">
        <v>21</v>
      </c>
      <c r="AL51" s="35" t="s">
        <v>70</v>
      </c>
      <c r="AM51" s="3"/>
      <c r="AN51" s="36">
        <v>1.43</v>
      </c>
      <c r="AO51" s="37"/>
      <c r="AP51" s="37"/>
      <c r="AQ51" s="37"/>
      <c r="AR51" s="37"/>
      <c r="AS51" s="38"/>
      <c r="AT51" s="39">
        <f t="shared" si="38"/>
        <v>1.43</v>
      </c>
      <c r="AU51" s="65">
        <f t="shared" si="39"/>
        <v>5.1169805426993439E-3</v>
      </c>
      <c r="AW51" s="22" t="s">
        <v>21</v>
      </c>
      <c r="AX51" s="35" t="s">
        <v>70</v>
      </c>
      <c r="AY51" s="3"/>
      <c r="AZ51" s="36">
        <v>8.1199999999999992</v>
      </c>
      <c r="BA51" s="37"/>
      <c r="BB51" s="37"/>
      <c r="BC51" s="37"/>
      <c r="BD51" s="37"/>
      <c r="BE51" s="38"/>
      <c r="BF51" s="39">
        <f t="shared" si="40"/>
        <v>8.1199999999999992</v>
      </c>
      <c r="BG51" s="65">
        <f t="shared" si="41"/>
        <v>4.5421927164524204E-3</v>
      </c>
      <c r="BI51" s="22" t="s">
        <v>21</v>
      </c>
      <c r="BJ51" s="35" t="s">
        <v>70</v>
      </c>
      <c r="BK51" s="3"/>
      <c r="BL51" s="36">
        <v>1.41</v>
      </c>
      <c r="BM51" s="37"/>
      <c r="BN51" s="37"/>
      <c r="BO51" s="37"/>
      <c r="BP51" s="37"/>
      <c r="BQ51" s="38"/>
      <c r="BR51" s="39">
        <f t="shared" si="42"/>
        <v>1.41</v>
      </c>
      <c r="BS51" s="65">
        <f t="shared" si="43"/>
        <v>5.0209298171616998E-3</v>
      </c>
    </row>
    <row r="52" spans="1:71" x14ac:dyDescent="0.25">
      <c r="A52" s="23"/>
      <c r="B52" s="6" t="s">
        <v>22</v>
      </c>
      <c r="C52" s="69">
        <v>0.29380116362250752</v>
      </c>
      <c r="D52" s="10">
        <f>J$51*C52</f>
        <v>0.54407622893056951</v>
      </c>
      <c r="E52" s="11"/>
      <c r="F52" s="11"/>
      <c r="G52" s="11"/>
      <c r="H52" s="11"/>
      <c r="I52" s="12"/>
      <c r="J52" s="19">
        <f t="shared" si="32"/>
        <v>0.54407622893056951</v>
      </c>
      <c r="K52" s="61">
        <f t="shared" si="33"/>
        <v>1.194611666156346E-3</v>
      </c>
      <c r="L52" s="6"/>
      <c r="M52" s="23"/>
      <c r="N52" s="6" t="s">
        <v>22</v>
      </c>
      <c r="O52" s="69">
        <v>0.29380116362250752</v>
      </c>
      <c r="P52" s="10">
        <f>V$51*O52</f>
        <v>0.84331815484238282</v>
      </c>
      <c r="Q52" s="11"/>
      <c r="R52" s="11"/>
      <c r="S52" s="11"/>
      <c r="T52" s="11"/>
      <c r="U52" s="12"/>
      <c r="V52" s="19">
        <f t="shared" si="34"/>
        <v>0.84331815484238282</v>
      </c>
      <c r="W52" s="61">
        <f t="shared" si="35"/>
        <v>1.7783382006853244E-3</v>
      </c>
      <c r="Y52" s="23"/>
      <c r="Z52" s="6" t="s">
        <v>22</v>
      </c>
      <c r="AA52" s="69">
        <v>0.29380116362250752</v>
      </c>
      <c r="AB52" s="10">
        <f>AH$51*AA52</f>
        <v>0.42601168725263588</v>
      </c>
      <c r="AC52" s="11"/>
      <c r="AD52" s="11"/>
      <c r="AE52" s="11"/>
      <c r="AF52" s="11"/>
      <c r="AG52" s="12"/>
      <c r="AH52" s="19">
        <f t="shared" si="36"/>
        <v>0.42601168725263588</v>
      </c>
      <c r="AI52" s="61">
        <f t="shared" si="37"/>
        <v>1.5000310843459486E-3</v>
      </c>
      <c r="AK52" s="23"/>
      <c r="AL52" s="6" t="s">
        <v>22</v>
      </c>
      <c r="AM52" s="69">
        <v>0.29380116362250752</v>
      </c>
      <c r="AN52" s="10">
        <f>AT$51*AM52</f>
        <v>0.42013566398018576</v>
      </c>
      <c r="AO52" s="11"/>
      <c r="AP52" s="11"/>
      <c r="AQ52" s="11"/>
      <c r="AR52" s="11"/>
      <c r="AS52" s="12"/>
      <c r="AT52" s="19">
        <f t="shared" si="38"/>
        <v>0.42013566398018576</v>
      </c>
      <c r="AU52" s="61">
        <f t="shared" si="39"/>
        <v>1.5033748376787975E-3</v>
      </c>
      <c r="AW52" s="23"/>
      <c r="AX52" s="6" t="s">
        <v>22</v>
      </c>
      <c r="AY52" s="69">
        <v>0.29380116362250752</v>
      </c>
      <c r="AZ52" s="10">
        <f>BF$51*AY52</f>
        <v>2.3856654486147608</v>
      </c>
      <c r="BA52" s="11"/>
      <c r="BB52" s="11"/>
      <c r="BC52" s="11"/>
      <c r="BD52" s="11"/>
      <c r="BE52" s="12"/>
      <c r="BF52" s="19">
        <f t="shared" si="40"/>
        <v>2.3856654486147608</v>
      </c>
      <c r="BG52" s="61">
        <f t="shared" si="41"/>
        <v>1.3345015054913995E-3</v>
      </c>
      <c r="BI52" s="23"/>
      <c r="BJ52" s="6" t="s">
        <v>22</v>
      </c>
      <c r="BK52" s="69">
        <v>0.29380116362250752</v>
      </c>
      <c r="BL52" s="10">
        <f>BR$51*BK52</f>
        <v>0.41425964070773558</v>
      </c>
      <c r="BM52" s="11"/>
      <c r="BN52" s="11"/>
      <c r="BO52" s="11"/>
      <c r="BP52" s="11"/>
      <c r="BQ52" s="12"/>
      <c r="BR52" s="19">
        <f t="shared" si="42"/>
        <v>0.41425964070773558</v>
      </c>
      <c r="BS52" s="61">
        <f t="shared" si="43"/>
        <v>1.4751550227490515E-3</v>
      </c>
    </row>
    <row r="53" spans="1:71" x14ac:dyDescent="0.25">
      <c r="A53" s="23"/>
      <c r="B53" s="6" t="s">
        <v>23</v>
      </c>
      <c r="C53" s="69">
        <v>0.20632661327168611</v>
      </c>
      <c r="D53" s="10">
        <f>J$51*C53</f>
        <v>0.38208632087349281</v>
      </c>
      <c r="E53" s="11"/>
      <c r="F53" s="11"/>
      <c r="G53" s="11"/>
      <c r="H53" s="11"/>
      <c r="I53" s="12"/>
      <c r="J53" s="19">
        <f t="shared" si="32"/>
        <v>0.38208632087349281</v>
      </c>
      <c r="K53" s="61">
        <f t="shared" si="33"/>
        <v>8.3893534053383384E-4</v>
      </c>
      <c r="L53" s="6"/>
      <c r="M53" s="23"/>
      <c r="N53" s="6" t="s">
        <v>23</v>
      </c>
      <c r="O53" s="69">
        <v>0.20632661327168611</v>
      </c>
      <c r="P53" s="10">
        <f>V$51*O53</f>
        <v>0.5922337973539139</v>
      </c>
      <c r="Q53" s="11"/>
      <c r="R53" s="11"/>
      <c r="S53" s="11"/>
      <c r="T53" s="11"/>
      <c r="U53" s="12"/>
      <c r="V53" s="19">
        <f t="shared" si="34"/>
        <v>0.5922337973539139</v>
      </c>
      <c r="W53" s="61">
        <f t="shared" si="35"/>
        <v>1.2488667290321044E-3</v>
      </c>
      <c r="Y53" s="23"/>
      <c r="Z53" s="6" t="s">
        <v>23</v>
      </c>
      <c r="AA53" s="69">
        <v>0.20632661327168611</v>
      </c>
      <c r="AB53" s="10">
        <f>AH$51*AA53</f>
        <v>0.29917358924394483</v>
      </c>
      <c r="AC53" s="11"/>
      <c r="AD53" s="11"/>
      <c r="AE53" s="11"/>
      <c r="AF53" s="11"/>
      <c r="AG53" s="12"/>
      <c r="AH53" s="19">
        <f t="shared" si="36"/>
        <v>0.29917358924394483</v>
      </c>
      <c r="AI53" s="61">
        <f t="shared" si="37"/>
        <v>1.0534210607586736E-3</v>
      </c>
      <c r="AK53" s="23"/>
      <c r="AL53" s="6" t="s">
        <v>23</v>
      </c>
      <c r="AM53" s="69">
        <v>0.20632661327168611</v>
      </c>
      <c r="AN53" s="10">
        <f>AT$51*AM53</f>
        <v>0.29504705697851114</v>
      </c>
      <c r="AO53" s="11"/>
      <c r="AP53" s="11"/>
      <c r="AQ53" s="11"/>
      <c r="AR53" s="11"/>
      <c r="AS53" s="12"/>
      <c r="AT53" s="19">
        <f t="shared" si="38"/>
        <v>0.29504705697851114</v>
      </c>
      <c r="AU53" s="61">
        <f t="shared" si="39"/>
        <v>1.0557692655522701E-3</v>
      </c>
      <c r="AW53" s="23"/>
      <c r="AX53" s="6" t="s">
        <v>23</v>
      </c>
      <c r="AY53" s="69">
        <v>0.20632661327168611</v>
      </c>
      <c r="AZ53" s="10">
        <f>BF$51*AY53</f>
        <v>1.675372099766091</v>
      </c>
      <c r="BA53" s="11"/>
      <c r="BB53" s="11"/>
      <c r="BC53" s="11"/>
      <c r="BD53" s="11"/>
      <c r="BE53" s="12"/>
      <c r="BF53" s="19">
        <f t="shared" si="40"/>
        <v>1.675372099766091</v>
      </c>
      <c r="BG53" s="61">
        <f t="shared" si="41"/>
        <v>9.3717524001294794E-4</v>
      </c>
      <c r="BI53" s="23"/>
      <c r="BJ53" s="6" t="s">
        <v>23</v>
      </c>
      <c r="BK53" s="69">
        <v>0.20632661327168611</v>
      </c>
      <c r="BL53" s="10">
        <f>BR$51*BK53</f>
        <v>0.29092052471307739</v>
      </c>
      <c r="BM53" s="11"/>
      <c r="BN53" s="11"/>
      <c r="BO53" s="11"/>
      <c r="BP53" s="11"/>
      <c r="BQ53" s="12"/>
      <c r="BR53" s="19">
        <f t="shared" si="42"/>
        <v>0.29092052471307739</v>
      </c>
      <c r="BS53" s="61">
        <f t="shared" si="43"/>
        <v>1.0359514446497996E-3</v>
      </c>
    </row>
    <row r="54" spans="1:71" x14ac:dyDescent="0.25">
      <c r="A54" s="23"/>
      <c r="B54" s="6" t="s">
        <v>24</v>
      </c>
      <c r="C54" s="69">
        <v>0.20635670289299923</v>
      </c>
      <c r="D54" s="10">
        <f>J$51*C54</f>
        <v>0.38214204239444305</v>
      </c>
      <c r="E54" s="11"/>
      <c r="F54" s="11"/>
      <c r="G54" s="11"/>
      <c r="H54" s="11"/>
      <c r="I54" s="12"/>
      <c r="J54" s="19">
        <f t="shared" si="32"/>
        <v>0.38214204239444305</v>
      </c>
      <c r="K54" s="61">
        <f t="shared" si="33"/>
        <v>8.3905768658654406E-4</v>
      </c>
      <c r="L54" s="6"/>
      <c r="M54" s="23"/>
      <c r="N54" s="6" t="s">
        <v>24</v>
      </c>
      <c r="O54" s="69">
        <v>0.20635670289299923</v>
      </c>
      <c r="P54" s="10">
        <f>V$51*O54</f>
        <v>0.59232016571138679</v>
      </c>
      <c r="Q54" s="11"/>
      <c r="R54" s="11"/>
      <c r="S54" s="11"/>
      <c r="T54" s="11"/>
      <c r="U54" s="12"/>
      <c r="V54" s="19">
        <f t="shared" si="34"/>
        <v>0.59232016571138679</v>
      </c>
      <c r="W54" s="61">
        <f t="shared" si="35"/>
        <v>1.249048857388458E-3</v>
      </c>
      <c r="Y54" s="23"/>
      <c r="Z54" s="6" t="s">
        <v>24</v>
      </c>
      <c r="AA54" s="69">
        <v>0.20635670289299923</v>
      </c>
      <c r="AB54" s="10">
        <f>AH$51*AA54</f>
        <v>0.29921721919484889</v>
      </c>
      <c r="AC54" s="11"/>
      <c r="AD54" s="11"/>
      <c r="AE54" s="11"/>
      <c r="AF54" s="11"/>
      <c r="AG54" s="12"/>
      <c r="AH54" s="19">
        <f t="shared" si="36"/>
        <v>0.29921721919484889</v>
      </c>
      <c r="AI54" s="61">
        <f t="shared" si="37"/>
        <v>1.0535746863152555E-3</v>
      </c>
      <c r="AK54" s="23"/>
      <c r="AL54" s="6" t="s">
        <v>24</v>
      </c>
      <c r="AM54" s="69">
        <v>0.20635670289299923</v>
      </c>
      <c r="AN54" s="10">
        <f>AT$51*AM54</f>
        <v>0.29509008513698887</v>
      </c>
      <c r="AO54" s="11"/>
      <c r="AP54" s="11"/>
      <c r="AQ54" s="11"/>
      <c r="AR54" s="11"/>
      <c r="AS54" s="12"/>
      <c r="AT54" s="19">
        <f t="shared" si="38"/>
        <v>0.29509008513698887</v>
      </c>
      <c r="AU54" s="61">
        <f t="shared" si="39"/>
        <v>1.0559232335590665E-3</v>
      </c>
      <c r="AW54" s="23"/>
      <c r="AX54" s="6" t="s">
        <v>24</v>
      </c>
      <c r="AY54" s="69">
        <v>0.20635670289299923</v>
      </c>
      <c r="AZ54" s="10">
        <f>BF$51*AY54</f>
        <v>1.6756164274911536</v>
      </c>
      <c r="BA54" s="11"/>
      <c r="BB54" s="11"/>
      <c r="BC54" s="11"/>
      <c r="BD54" s="11"/>
      <c r="BE54" s="12"/>
      <c r="BF54" s="19">
        <f t="shared" si="40"/>
        <v>1.6756164274911536</v>
      </c>
      <c r="BG54" s="61">
        <f t="shared" si="41"/>
        <v>9.3731191287171726E-4</v>
      </c>
      <c r="BI54" s="23"/>
      <c r="BJ54" s="6" t="s">
        <v>24</v>
      </c>
      <c r="BK54" s="69">
        <v>0.20635670289299923</v>
      </c>
      <c r="BL54" s="10">
        <f>BR$51*BK54</f>
        <v>0.2909629510791289</v>
      </c>
      <c r="BM54" s="11"/>
      <c r="BN54" s="11"/>
      <c r="BO54" s="11"/>
      <c r="BP54" s="11"/>
      <c r="BQ54" s="12"/>
      <c r="BR54" s="19">
        <f t="shared" si="42"/>
        <v>0.2909629510791289</v>
      </c>
      <c r="BS54" s="61">
        <f t="shared" si="43"/>
        <v>1.036102522526638E-3</v>
      </c>
    </row>
    <row r="55" spans="1:71" x14ac:dyDescent="0.25">
      <c r="A55" s="24"/>
      <c r="B55" s="7" t="s">
        <v>25</v>
      </c>
      <c r="C55" s="74">
        <v>0.29351552021280714</v>
      </c>
      <c r="D55" s="25">
        <f>J$51*C55</f>
        <v>0.5435472596533466</v>
      </c>
      <c r="E55" s="26"/>
      <c r="F55" s="26"/>
      <c r="G55" s="26"/>
      <c r="H55" s="26"/>
      <c r="I55" s="27"/>
      <c r="J55" s="40">
        <f t="shared" si="32"/>
        <v>0.5435472596533466</v>
      </c>
      <c r="K55" s="62">
        <f t="shared" si="33"/>
        <v>1.1934502243656417E-3</v>
      </c>
      <c r="L55" s="6"/>
      <c r="M55" s="24"/>
      <c r="N55" s="7" t="s">
        <v>25</v>
      </c>
      <c r="O55" s="74">
        <v>0.29351552021280714</v>
      </c>
      <c r="P55" s="25">
        <f>V$51*O55</f>
        <v>0.84249825246268728</v>
      </c>
      <c r="Q55" s="26"/>
      <c r="R55" s="26"/>
      <c r="S55" s="26"/>
      <c r="T55" s="26"/>
      <c r="U55" s="27"/>
      <c r="V55" s="40">
        <f t="shared" si="34"/>
        <v>0.84249825246268728</v>
      </c>
      <c r="W55" s="62">
        <f t="shared" si="35"/>
        <v>1.7766092402517408E-3</v>
      </c>
      <c r="Y55" s="24"/>
      <c r="Z55" s="7" t="s">
        <v>25</v>
      </c>
      <c r="AA55" s="74">
        <v>0.29351552021280714</v>
      </c>
      <c r="AB55" s="25">
        <f>AH$51*AA55</f>
        <v>0.42559750430857035</v>
      </c>
      <c r="AC55" s="26"/>
      <c r="AD55" s="26"/>
      <c r="AE55" s="26"/>
      <c r="AF55" s="26"/>
      <c r="AG55" s="27"/>
      <c r="AH55" s="40">
        <f t="shared" si="36"/>
        <v>0.42559750430857035</v>
      </c>
      <c r="AI55" s="62">
        <f t="shared" si="37"/>
        <v>1.4985727034862333E-3</v>
      </c>
      <c r="AK55" s="24"/>
      <c r="AL55" s="7" t="s">
        <v>25</v>
      </c>
      <c r="AM55" s="74">
        <v>0.29351552021280714</v>
      </c>
      <c r="AN55" s="25">
        <f>AT$51*AM55</f>
        <v>0.41972719390431418</v>
      </c>
      <c r="AO55" s="26"/>
      <c r="AP55" s="26"/>
      <c r="AQ55" s="26"/>
      <c r="AR55" s="26"/>
      <c r="AS55" s="27"/>
      <c r="AT55" s="40">
        <f t="shared" si="38"/>
        <v>0.41972719390431418</v>
      </c>
      <c r="AU55" s="62">
        <f t="shared" si="39"/>
        <v>1.5019132059092102E-3</v>
      </c>
      <c r="AW55" s="24"/>
      <c r="AX55" s="7" t="s">
        <v>25</v>
      </c>
      <c r="AY55" s="74">
        <v>0.29351552021280714</v>
      </c>
      <c r="AZ55" s="25">
        <f>BF$51*AY55</f>
        <v>2.3833460241279938</v>
      </c>
      <c r="BA55" s="26"/>
      <c r="BB55" s="26"/>
      <c r="BC55" s="26"/>
      <c r="BD55" s="26"/>
      <c r="BE55" s="27"/>
      <c r="BF55" s="40">
        <f t="shared" si="40"/>
        <v>2.3833460241279938</v>
      </c>
      <c r="BG55" s="62">
        <f t="shared" si="41"/>
        <v>1.333204058076356E-3</v>
      </c>
      <c r="BI55" s="24"/>
      <c r="BJ55" s="7" t="s">
        <v>25</v>
      </c>
      <c r="BK55" s="74">
        <v>0.29351552021280714</v>
      </c>
      <c r="BL55" s="25">
        <f>BR$51*BK55</f>
        <v>0.41385688350005806</v>
      </c>
      <c r="BM55" s="26"/>
      <c r="BN55" s="26"/>
      <c r="BO55" s="26"/>
      <c r="BP55" s="26"/>
      <c r="BQ55" s="27"/>
      <c r="BR55" s="40">
        <f t="shared" si="42"/>
        <v>0.41385688350005806</v>
      </c>
      <c r="BS55" s="62">
        <f t="shared" si="43"/>
        <v>1.4737208272362112E-3</v>
      </c>
    </row>
    <row r="56" spans="1:71" x14ac:dyDescent="0.25">
      <c r="A56" s="23" t="s">
        <v>26</v>
      </c>
      <c r="B56" s="4" t="s">
        <v>71</v>
      </c>
      <c r="C56" s="5"/>
      <c r="D56" s="10">
        <v>10.5</v>
      </c>
      <c r="E56" s="11">
        <v>11.7</v>
      </c>
      <c r="F56" s="11">
        <v>12.799999999999997</v>
      </c>
      <c r="G56" s="11"/>
      <c r="H56" s="11"/>
      <c r="I56" s="12"/>
      <c r="J56" s="19">
        <f t="shared" si="32"/>
        <v>11.666666666666666</v>
      </c>
      <c r="K56" s="66">
        <f t="shared" si="33"/>
        <v>2.56161459811469E-2</v>
      </c>
      <c r="L56" s="49"/>
      <c r="M56" s="23" t="s">
        <v>26</v>
      </c>
      <c r="N56" s="4" t="s">
        <v>71</v>
      </c>
      <c r="O56" s="5"/>
      <c r="P56" s="10">
        <v>15.5</v>
      </c>
      <c r="Q56" s="11">
        <v>16.900000000000002</v>
      </c>
      <c r="R56" s="11">
        <v>13.600000000000001</v>
      </c>
      <c r="S56" s="11"/>
      <c r="T56" s="11"/>
      <c r="U56" s="12"/>
      <c r="V56" s="19">
        <f t="shared" si="34"/>
        <v>15.333333333333336</v>
      </c>
      <c r="W56" s="66">
        <f t="shared" si="35"/>
        <v>3.2334003784852357E-2</v>
      </c>
      <c r="Y56" s="23" t="s">
        <v>26</v>
      </c>
      <c r="Z56" s="4" t="s">
        <v>71</v>
      </c>
      <c r="AA56" s="5"/>
      <c r="AB56" s="10">
        <v>9.67</v>
      </c>
      <c r="AC56" s="11"/>
      <c r="AD56" s="11"/>
      <c r="AE56" s="11"/>
      <c r="AF56" s="11"/>
      <c r="AG56" s="12"/>
      <c r="AH56" s="19">
        <f t="shared" si="36"/>
        <v>9.67</v>
      </c>
      <c r="AI56" s="66">
        <f t="shared" si="37"/>
        <v>3.4049067243132475E-2</v>
      </c>
      <c r="AK56" s="23" t="s">
        <v>26</v>
      </c>
      <c r="AL56" s="4" t="s">
        <v>71</v>
      </c>
      <c r="AM56" s="5"/>
      <c r="AN56" s="10">
        <v>8.67</v>
      </c>
      <c r="AO56" s="11"/>
      <c r="AP56" s="11"/>
      <c r="AQ56" s="11"/>
      <c r="AR56" s="11"/>
      <c r="AS56" s="12"/>
      <c r="AT56" s="19">
        <f t="shared" si="38"/>
        <v>8.67</v>
      </c>
      <c r="AU56" s="66">
        <f t="shared" si="39"/>
        <v>3.102393098265966E-2</v>
      </c>
      <c r="AW56" s="23" t="s">
        <v>26</v>
      </c>
      <c r="AX56" s="4" t="s">
        <v>71</v>
      </c>
      <c r="AY56" s="5"/>
      <c r="AZ56" s="10">
        <v>41.36</v>
      </c>
      <c r="BA56" s="11"/>
      <c r="BB56" s="11"/>
      <c r="BC56" s="11"/>
      <c r="BD56" s="11"/>
      <c r="BE56" s="12"/>
      <c r="BF56" s="19">
        <f t="shared" si="40"/>
        <v>41.36</v>
      </c>
      <c r="BG56" s="66">
        <f t="shared" si="41"/>
        <v>2.3136094920255187E-2</v>
      </c>
      <c r="BI56" s="23" t="s">
        <v>26</v>
      </c>
      <c r="BJ56" s="4" t="s">
        <v>71</v>
      </c>
      <c r="BK56" s="5"/>
      <c r="BL56" s="10">
        <v>8.36</v>
      </c>
      <c r="BM56" s="11"/>
      <c r="BN56" s="11"/>
      <c r="BO56" s="11"/>
      <c r="BP56" s="11"/>
      <c r="BQ56" s="12"/>
      <c r="BR56" s="19">
        <f t="shared" si="42"/>
        <v>8.36</v>
      </c>
      <c r="BS56" s="66">
        <f t="shared" si="43"/>
        <v>2.9769484589696318E-2</v>
      </c>
    </row>
    <row r="57" spans="1:71" x14ac:dyDescent="0.25">
      <c r="A57" s="23"/>
      <c r="B57" s="6" t="s">
        <v>27</v>
      </c>
      <c r="C57" s="69">
        <v>0.29380116362250752</v>
      </c>
      <c r="D57" s="10">
        <f>J$56*C57</f>
        <v>3.4276802422625874</v>
      </c>
      <c r="E57" s="11"/>
      <c r="F57" s="11"/>
      <c r="G57" s="11"/>
      <c r="H57" s="11"/>
      <c r="I57" s="12"/>
      <c r="J57" s="19">
        <f t="shared" si="32"/>
        <v>3.4276802422625874</v>
      </c>
      <c r="K57" s="61">
        <f t="shared" si="33"/>
        <v>7.5260534967849782E-3</v>
      </c>
      <c r="L57" s="6"/>
      <c r="M57" s="23"/>
      <c r="N57" s="6" t="s">
        <v>27</v>
      </c>
      <c r="O57" s="69">
        <v>0.29380116362250752</v>
      </c>
      <c r="P57" s="10">
        <f>V$56*O57</f>
        <v>4.5049511755451164</v>
      </c>
      <c r="Q57" s="11"/>
      <c r="R57" s="11"/>
      <c r="S57" s="11"/>
      <c r="T57" s="11"/>
      <c r="U57" s="12"/>
      <c r="V57" s="19">
        <f t="shared" si="34"/>
        <v>4.5049511755451164</v>
      </c>
      <c r="W57" s="61">
        <f t="shared" si="35"/>
        <v>9.4997679365641866E-3</v>
      </c>
      <c r="Y57" s="23"/>
      <c r="Z57" s="6" t="s">
        <v>27</v>
      </c>
      <c r="AA57" s="69">
        <v>0.29380116362250752</v>
      </c>
      <c r="AB57" s="10">
        <f>AH$56*AA57</f>
        <v>2.8410572522296476</v>
      </c>
      <c r="AC57" s="11"/>
      <c r="AD57" s="11"/>
      <c r="AE57" s="11"/>
      <c r="AF57" s="11"/>
      <c r="AG57" s="12"/>
      <c r="AH57" s="19">
        <f t="shared" si="36"/>
        <v>2.8410572522296476</v>
      </c>
      <c r="AI57" s="61">
        <f t="shared" si="37"/>
        <v>1.0003655576293326E-2</v>
      </c>
      <c r="AK57" s="23"/>
      <c r="AL57" s="6" t="s">
        <v>27</v>
      </c>
      <c r="AM57" s="69">
        <v>0.29380116362250752</v>
      </c>
      <c r="AN57" s="10">
        <f>AT$56*AM57</f>
        <v>2.5472560886071403</v>
      </c>
      <c r="AO57" s="11"/>
      <c r="AP57" s="11"/>
      <c r="AQ57" s="11"/>
      <c r="AR57" s="11"/>
      <c r="AS57" s="12"/>
      <c r="AT57" s="19">
        <f t="shared" si="38"/>
        <v>2.5472560886071403</v>
      </c>
      <c r="AU57" s="61">
        <f t="shared" si="39"/>
        <v>9.1148670228497711E-3</v>
      </c>
      <c r="AW57" s="23"/>
      <c r="AX57" s="6" t="s">
        <v>27</v>
      </c>
      <c r="AY57" s="69">
        <v>0.29380116362250752</v>
      </c>
      <c r="AZ57" s="10">
        <f>BF$56*AY57</f>
        <v>12.151616127426911</v>
      </c>
      <c r="BA57" s="11"/>
      <c r="BB57" s="11"/>
      <c r="BC57" s="11"/>
      <c r="BD57" s="11"/>
      <c r="BE57" s="12"/>
      <c r="BF57" s="19">
        <f t="shared" si="40"/>
        <v>12.151616127426911</v>
      </c>
      <c r="BG57" s="61">
        <f t="shared" si="41"/>
        <v>6.7974116092517599E-3</v>
      </c>
      <c r="BI57" s="23"/>
      <c r="BJ57" s="6" t="s">
        <v>27</v>
      </c>
      <c r="BK57" s="69">
        <v>0.29380116362250752</v>
      </c>
      <c r="BL57" s="10">
        <f>BR$56*BK57</f>
        <v>2.4561777278841626</v>
      </c>
      <c r="BM57" s="11"/>
      <c r="BN57" s="11"/>
      <c r="BO57" s="11"/>
      <c r="BP57" s="11"/>
      <c r="BQ57" s="12"/>
      <c r="BR57" s="19">
        <f t="shared" si="42"/>
        <v>2.4561777278841626</v>
      </c>
      <c r="BS57" s="61">
        <f t="shared" si="43"/>
        <v>8.7463092128950842E-3</v>
      </c>
    </row>
    <row r="58" spans="1:71" x14ac:dyDescent="0.25">
      <c r="A58" s="23"/>
      <c r="B58" s="6" t="s">
        <v>28</v>
      </c>
      <c r="C58" s="69">
        <v>0.20632661327168611</v>
      </c>
      <c r="D58" s="10">
        <f>J$56*C58</f>
        <v>2.4071438215030043</v>
      </c>
      <c r="E58" s="11"/>
      <c r="F58" s="11"/>
      <c r="G58" s="11"/>
      <c r="H58" s="11"/>
      <c r="I58" s="12"/>
      <c r="J58" s="19">
        <f t="shared" si="32"/>
        <v>2.4071438215030043</v>
      </c>
      <c r="K58" s="61">
        <f t="shared" si="33"/>
        <v>5.2852926453631523E-3</v>
      </c>
      <c r="L58" s="6"/>
      <c r="M58" s="23"/>
      <c r="N58" s="6" t="s">
        <v>28</v>
      </c>
      <c r="O58" s="69">
        <v>0.20632661327168611</v>
      </c>
      <c r="P58" s="10">
        <f>V$56*O58</f>
        <v>3.1636747368325207</v>
      </c>
      <c r="Q58" s="11"/>
      <c r="R58" s="11"/>
      <c r="S58" s="11"/>
      <c r="T58" s="11"/>
      <c r="U58" s="12"/>
      <c r="V58" s="19">
        <f t="shared" si="34"/>
        <v>3.1636747368325207</v>
      </c>
      <c r="W58" s="61">
        <f t="shared" si="35"/>
        <v>6.6713654944424673E-3</v>
      </c>
      <c r="Y58" s="23"/>
      <c r="Z58" s="6" t="s">
        <v>28</v>
      </c>
      <c r="AA58" s="69">
        <v>0.20632661327168611</v>
      </c>
      <c r="AB58" s="10">
        <f>AH$56*AA58</f>
        <v>1.9951783503372047</v>
      </c>
      <c r="AC58" s="11"/>
      <c r="AD58" s="11"/>
      <c r="AE58" s="11"/>
      <c r="AF58" s="11"/>
      <c r="AG58" s="12"/>
      <c r="AH58" s="19">
        <f t="shared" si="36"/>
        <v>1.9951783503372047</v>
      </c>
      <c r="AI58" s="61">
        <f t="shared" si="37"/>
        <v>7.0252287293354303E-3</v>
      </c>
      <c r="AK58" s="23"/>
      <c r="AL58" s="6" t="s">
        <v>28</v>
      </c>
      <c r="AM58" s="69">
        <v>0.20632661327168611</v>
      </c>
      <c r="AN58" s="10">
        <f>AT$56*AM58</f>
        <v>1.7888517370655186</v>
      </c>
      <c r="AO58" s="11"/>
      <c r="AP58" s="11"/>
      <c r="AQ58" s="11"/>
      <c r="AR58" s="11"/>
      <c r="AS58" s="12"/>
      <c r="AT58" s="19">
        <f t="shared" si="38"/>
        <v>1.7888517370655186</v>
      </c>
      <c r="AU58" s="61">
        <f t="shared" si="39"/>
        <v>6.4010626100267009E-3</v>
      </c>
      <c r="AW58" s="23"/>
      <c r="AX58" s="6" t="s">
        <v>28</v>
      </c>
      <c r="AY58" s="69">
        <v>0.20632661327168611</v>
      </c>
      <c r="AZ58" s="10">
        <f>BF$56*AY58</f>
        <v>8.5336687249169376</v>
      </c>
      <c r="BA58" s="11"/>
      <c r="BB58" s="11"/>
      <c r="BC58" s="11"/>
      <c r="BD58" s="11"/>
      <c r="BE58" s="12"/>
      <c r="BF58" s="19">
        <f t="shared" si="40"/>
        <v>8.5336687249169376</v>
      </c>
      <c r="BG58" s="61">
        <f t="shared" si="41"/>
        <v>4.7735921092285135E-3</v>
      </c>
      <c r="BI58" s="23"/>
      <c r="BJ58" s="6" t="s">
        <v>28</v>
      </c>
      <c r="BK58" s="69">
        <v>0.20632661327168611</v>
      </c>
      <c r="BL58" s="10">
        <f>BR$56*BK58</f>
        <v>1.7248904869512958</v>
      </c>
      <c r="BM58" s="11"/>
      <c r="BN58" s="11"/>
      <c r="BO58" s="11"/>
      <c r="BP58" s="11"/>
      <c r="BQ58" s="12"/>
      <c r="BR58" s="19">
        <f t="shared" si="42"/>
        <v>1.7248904869512958</v>
      </c>
      <c r="BS58" s="61">
        <f t="shared" si="43"/>
        <v>6.142236934235692E-3</v>
      </c>
    </row>
    <row r="59" spans="1:71" x14ac:dyDescent="0.25">
      <c r="A59" s="23"/>
      <c r="B59" s="6" t="s">
        <v>29</v>
      </c>
      <c r="C59" s="69">
        <v>0.20635670289299923</v>
      </c>
      <c r="D59" s="10">
        <f>J$56*C59</f>
        <v>2.4074948670849907</v>
      </c>
      <c r="E59" s="11"/>
      <c r="F59" s="11"/>
      <c r="G59" s="11"/>
      <c r="H59" s="11"/>
      <c r="I59" s="12"/>
      <c r="J59" s="19">
        <f t="shared" si="32"/>
        <v>2.4074948670849907</v>
      </c>
      <c r="K59" s="61">
        <f t="shared" si="33"/>
        <v>5.2860634254952264E-3</v>
      </c>
      <c r="L59" s="6"/>
      <c r="M59" s="23"/>
      <c r="N59" s="6" t="s">
        <v>29</v>
      </c>
      <c r="O59" s="69">
        <v>0.20635670289299923</v>
      </c>
      <c r="P59" s="10">
        <f>V$56*O59</f>
        <v>3.1641361110259889</v>
      </c>
      <c r="Q59" s="11"/>
      <c r="R59" s="11"/>
      <c r="S59" s="11"/>
      <c r="T59" s="11"/>
      <c r="U59" s="12"/>
      <c r="V59" s="19">
        <f t="shared" si="34"/>
        <v>3.1641361110259889</v>
      </c>
      <c r="W59" s="61">
        <f t="shared" si="35"/>
        <v>6.6723384123718917E-3</v>
      </c>
      <c r="Y59" s="23"/>
      <c r="Z59" s="6" t="s">
        <v>29</v>
      </c>
      <c r="AA59" s="69">
        <v>0.20635670289299923</v>
      </c>
      <c r="AB59" s="10">
        <f>AH$56*AA59</f>
        <v>1.9954693169753026</v>
      </c>
      <c r="AC59" s="11"/>
      <c r="AD59" s="11"/>
      <c r="AE59" s="11"/>
      <c r="AF59" s="11"/>
      <c r="AG59" s="12"/>
      <c r="AH59" s="19">
        <f t="shared" si="36"/>
        <v>1.9954693169753026</v>
      </c>
      <c r="AI59" s="61">
        <f t="shared" si="37"/>
        <v>7.0262532528748414E-3</v>
      </c>
      <c r="AK59" s="23"/>
      <c r="AL59" s="6" t="s">
        <v>29</v>
      </c>
      <c r="AM59" s="69">
        <v>0.20635670289299923</v>
      </c>
      <c r="AN59" s="10">
        <f>AT$56*AM59</f>
        <v>1.7891126140823033</v>
      </c>
      <c r="AO59" s="11"/>
      <c r="AP59" s="11"/>
      <c r="AQ59" s="11"/>
      <c r="AR59" s="11"/>
      <c r="AS59" s="12"/>
      <c r="AT59" s="19">
        <f t="shared" si="38"/>
        <v>1.7891126140823033</v>
      </c>
      <c r="AU59" s="61">
        <f t="shared" si="39"/>
        <v>6.4019961083616132E-3</v>
      </c>
      <c r="AW59" s="23"/>
      <c r="AX59" s="6" t="s">
        <v>29</v>
      </c>
      <c r="AY59" s="69">
        <v>0.20635670289299923</v>
      </c>
      <c r="AZ59" s="10">
        <f>BF$56*AY59</f>
        <v>8.534913231654448</v>
      </c>
      <c r="BA59" s="11"/>
      <c r="BB59" s="11"/>
      <c r="BC59" s="11"/>
      <c r="BD59" s="11"/>
      <c r="BE59" s="12"/>
      <c r="BF59" s="19">
        <f t="shared" si="40"/>
        <v>8.534913231654448</v>
      </c>
      <c r="BG59" s="61">
        <f t="shared" si="41"/>
        <v>4.7742882655633289E-3</v>
      </c>
      <c r="BI59" s="23"/>
      <c r="BJ59" s="6" t="s">
        <v>29</v>
      </c>
      <c r="BK59" s="69">
        <v>0.20635670289299923</v>
      </c>
      <c r="BL59" s="10">
        <f>BR$56*BK59</f>
        <v>1.7251420361854735</v>
      </c>
      <c r="BM59" s="11"/>
      <c r="BN59" s="11"/>
      <c r="BO59" s="11"/>
      <c r="BP59" s="11"/>
      <c r="BQ59" s="12"/>
      <c r="BR59" s="19">
        <f t="shared" si="42"/>
        <v>1.7251420361854735</v>
      </c>
      <c r="BS59" s="61">
        <f t="shared" si="43"/>
        <v>6.1431326867536825E-3</v>
      </c>
    </row>
    <row r="60" spans="1:71" x14ac:dyDescent="0.25">
      <c r="A60" s="24"/>
      <c r="B60" s="7" t="s">
        <v>30</v>
      </c>
      <c r="C60" s="74">
        <v>0.29351552021280714</v>
      </c>
      <c r="D60" s="25">
        <f>J$56*C60</f>
        <v>3.4243477358160832</v>
      </c>
      <c r="E60" s="16"/>
      <c r="F60" s="16"/>
      <c r="G60" s="16"/>
      <c r="H60" s="16"/>
      <c r="I60" s="17"/>
      <c r="J60" s="40">
        <f t="shared" si="32"/>
        <v>3.4243477358160832</v>
      </c>
      <c r="K60" s="62">
        <f t="shared" si="33"/>
        <v>7.5187364135035411E-3</v>
      </c>
      <c r="L60" s="6"/>
      <c r="M60" s="24"/>
      <c r="N60" s="7" t="s">
        <v>30</v>
      </c>
      <c r="O60" s="74">
        <v>0.29351552021280714</v>
      </c>
      <c r="P60" s="25">
        <f>V$56*O60</f>
        <v>4.5005713099297102</v>
      </c>
      <c r="Q60" s="16"/>
      <c r="R60" s="16"/>
      <c r="S60" s="16"/>
      <c r="T60" s="16"/>
      <c r="U60" s="17"/>
      <c r="V60" s="40">
        <f t="shared" si="34"/>
        <v>4.5005713099297102</v>
      </c>
      <c r="W60" s="62">
        <f t="shared" si="35"/>
        <v>9.4905319414738155E-3</v>
      </c>
      <c r="Y60" s="24"/>
      <c r="Z60" s="7" t="s">
        <v>30</v>
      </c>
      <c r="AA60" s="74">
        <v>0.29351552021280714</v>
      </c>
      <c r="AB60" s="25">
        <f>AH$56*AA60</f>
        <v>2.8382950804578448</v>
      </c>
      <c r="AC60" s="81"/>
      <c r="AD60" s="81"/>
      <c r="AE60" s="81"/>
      <c r="AF60" s="81"/>
      <c r="AG60" s="82"/>
      <c r="AH60" s="40">
        <f t="shared" si="36"/>
        <v>2.8382950804578448</v>
      </c>
      <c r="AI60" s="62">
        <f t="shared" si="37"/>
        <v>9.99392968462888E-3</v>
      </c>
      <c r="AK60" s="24"/>
      <c r="AL60" s="7" t="s">
        <v>30</v>
      </c>
      <c r="AM60" s="74">
        <v>0.29351552021280714</v>
      </c>
      <c r="AN60" s="25">
        <f>AT$56*AM60</f>
        <v>2.544779560245038</v>
      </c>
      <c r="AO60" s="81"/>
      <c r="AP60" s="81"/>
      <c r="AQ60" s="81"/>
      <c r="AR60" s="81"/>
      <c r="AS60" s="82"/>
      <c r="AT60" s="40">
        <f t="shared" si="38"/>
        <v>2.544779560245038</v>
      </c>
      <c r="AU60" s="62">
        <f t="shared" si="39"/>
        <v>9.1060052414215758E-3</v>
      </c>
      <c r="AW60" s="24"/>
      <c r="AX60" s="7" t="s">
        <v>30</v>
      </c>
      <c r="AY60" s="74">
        <v>0.29351552021280714</v>
      </c>
      <c r="AZ60" s="25">
        <f>BF$56*AY60</f>
        <v>12.139801916001703</v>
      </c>
      <c r="BA60" s="81"/>
      <c r="BB60" s="81"/>
      <c r="BC60" s="81"/>
      <c r="BD60" s="81"/>
      <c r="BE60" s="82"/>
      <c r="BF60" s="40">
        <f t="shared" si="40"/>
        <v>12.139801916001703</v>
      </c>
      <c r="BG60" s="62">
        <f t="shared" si="41"/>
        <v>6.7908029362115869E-3</v>
      </c>
      <c r="BI60" s="24"/>
      <c r="BJ60" s="7" t="s">
        <v>30</v>
      </c>
      <c r="BK60" s="74">
        <v>0.29351552021280714</v>
      </c>
      <c r="BL60" s="25">
        <f>BR$56*BK60</f>
        <v>2.4537897489790677</v>
      </c>
      <c r="BM60" s="81"/>
      <c r="BN60" s="81"/>
      <c r="BO60" s="81"/>
      <c r="BP60" s="81"/>
      <c r="BQ60" s="82"/>
      <c r="BR60" s="40">
        <f t="shared" si="42"/>
        <v>2.4537897489790677</v>
      </c>
      <c r="BS60" s="62">
        <f t="shared" si="43"/>
        <v>8.7378057558118605E-3</v>
      </c>
    </row>
    <row r="61" spans="1:71" x14ac:dyDescent="0.25">
      <c r="P61" s="1"/>
      <c r="Q61" s="1"/>
      <c r="R61" s="1"/>
      <c r="S61" s="1"/>
      <c r="T61" s="1"/>
      <c r="U61" s="1"/>
      <c r="AB61" s="1"/>
      <c r="AC61" s="1"/>
      <c r="AD61" s="1"/>
      <c r="AE61" s="1"/>
      <c r="AF61" s="1"/>
      <c r="AG61" s="1"/>
      <c r="AN61" s="1"/>
      <c r="AO61" s="1"/>
      <c r="AP61" s="1"/>
      <c r="AQ61" s="1"/>
      <c r="AR61" s="1"/>
      <c r="AS61" s="1"/>
      <c r="AZ61" s="1"/>
      <c r="BA61" s="1"/>
      <c r="BB61" s="1"/>
      <c r="BC61" s="1"/>
      <c r="BD61" s="1"/>
      <c r="BE61" s="1"/>
      <c r="BL61" s="1"/>
      <c r="BM61" s="1"/>
      <c r="BN61" s="1"/>
      <c r="BO61" s="1"/>
      <c r="BP61" s="1"/>
      <c r="BQ61" s="1"/>
    </row>
    <row r="62" spans="1:71" x14ac:dyDescent="0.25">
      <c r="A62" s="18" t="s">
        <v>66</v>
      </c>
      <c r="B62" s="2" t="s">
        <v>67</v>
      </c>
      <c r="C62" s="2"/>
      <c r="D62" s="37"/>
      <c r="E62" s="9"/>
      <c r="F62" s="9"/>
      <c r="G62" s="9"/>
      <c r="H62" s="9"/>
      <c r="I62" s="9"/>
      <c r="J62" s="38">
        <f>J5+J17+J18+J43+J51+J56</f>
        <v>455.44191836091028</v>
      </c>
      <c r="K62" s="11"/>
      <c r="L62" s="11"/>
      <c r="M62" s="18" t="s">
        <v>66</v>
      </c>
      <c r="N62" s="2" t="s">
        <v>67</v>
      </c>
      <c r="O62" s="2"/>
      <c r="P62" s="37"/>
      <c r="Q62" s="9"/>
      <c r="R62" s="9"/>
      <c r="S62" s="9"/>
      <c r="T62" s="9"/>
      <c r="U62" s="9"/>
      <c r="V62" s="38">
        <f>V5+V17+V18+V43+V51+V56</f>
        <v>474.21697094365419</v>
      </c>
      <c r="W62" s="11"/>
      <c r="Y62" s="18" t="s">
        <v>66</v>
      </c>
      <c r="Z62" s="2" t="s">
        <v>67</v>
      </c>
      <c r="AA62" s="2"/>
      <c r="AB62" s="37"/>
      <c r="AC62" s="80"/>
      <c r="AD62" s="80"/>
      <c r="AE62" s="80"/>
      <c r="AF62" s="80"/>
      <c r="AG62" s="80"/>
      <c r="AH62" s="38">
        <f>AH5+AH17+AH18+AH43+AH51+AH56</f>
        <v>284.00190615942319</v>
      </c>
      <c r="AI62" s="11"/>
      <c r="AK62" s="18" t="s">
        <v>66</v>
      </c>
      <c r="AL62" s="2" t="s">
        <v>67</v>
      </c>
      <c r="AM62" s="2"/>
      <c r="AN62" s="37"/>
      <c r="AO62" s="80"/>
      <c r="AP62" s="80"/>
      <c r="AQ62" s="80"/>
      <c r="AR62" s="80"/>
      <c r="AS62" s="80"/>
      <c r="AT62" s="38">
        <f>AT5+AT17+AT18+AT43+AT51+AT56</f>
        <v>279.46168410592327</v>
      </c>
      <c r="AU62" s="11"/>
      <c r="AW62" s="18" t="s">
        <v>66</v>
      </c>
      <c r="AX62" s="2" t="s">
        <v>67</v>
      </c>
      <c r="AY62" s="2"/>
      <c r="AZ62" s="37"/>
      <c r="BA62" s="80"/>
      <c r="BB62" s="80"/>
      <c r="BC62" s="80"/>
      <c r="BD62" s="80"/>
      <c r="BE62" s="80"/>
      <c r="BF62" s="38">
        <f>BF5+BF17+BF18+BF43+BF51+BF56</f>
        <v>1787.6828454654267</v>
      </c>
      <c r="BG62" s="11"/>
      <c r="BI62" s="18" t="s">
        <v>66</v>
      </c>
      <c r="BJ62" s="2" t="s">
        <v>67</v>
      </c>
      <c r="BK62" s="2"/>
      <c r="BL62" s="37"/>
      <c r="BM62" s="80"/>
      <c r="BN62" s="80"/>
      <c r="BO62" s="80"/>
      <c r="BP62" s="80"/>
      <c r="BQ62" s="80"/>
      <c r="BR62" s="38">
        <f>BR5+BR17+BR18+BR43+BR51+BR56</f>
        <v>280.82447900000005</v>
      </c>
      <c r="BS62" s="11"/>
    </row>
    <row r="63" spans="1:71" x14ac:dyDescent="0.25">
      <c r="A63" s="21"/>
      <c r="B63" s="7" t="s">
        <v>68</v>
      </c>
      <c r="C63" s="7"/>
      <c r="D63" s="16"/>
      <c r="E63" s="16"/>
      <c r="F63" s="16"/>
      <c r="G63" s="16"/>
      <c r="H63" s="16"/>
      <c r="I63" s="16"/>
      <c r="J63" s="8"/>
      <c r="K63" s="6"/>
      <c r="L63" s="6"/>
      <c r="M63" s="21"/>
      <c r="N63" s="7" t="s">
        <v>68</v>
      </c>
      <c r="O63" s="7"/>
      <c r="P63" s="16"/>
      <c r="Q63" s="16"/>
      <c r="R63" s="16"/>
      <c r="S63" s="16"/>
      <c r="T63" s="16"/>
      <c r="U63" s="16"/>
      <c r="V63" s="8"/>
      <c r="W63" s="6"/>
      <c r="Y63" s="21"/>
      <c r="Z63" s="7" t="s">
        <v>68</v>
      </c>
      <c r="AA63" s="7"/>
      <c r="AB63" s="81"/>
      <c r="AC63" s="81"/>
      <c r="AD63" s="81"/>
      <c r="AE63" s="81"/>
      <c r="AF63" s="81"/>
      <c r="AG63" s="81"/>
      <c r="AH63" s="27">
        <v>240.00000000000037</v>
      </c>
      <c r="AI63" s="6"/>
      <c r="AK63" s="21"/>
      <c r="AL63" s="7" t="s">
        <v>68</v>
      </c>
      <c r="AM63" s="7"/>
      <c r="AN63" s="81"/>
      <c r="AO63" s="81"/>
      <c r="AP63" s="81"/>
      <c r="AQ63" s="81"/>
      <c r="AR63" s="81"/>
      <c r="AS63" s="81"/>
      <c r="AT63" s="27">
        <v>206.66666666666612</v>
      </c>
      <c r="AU63" s="6"/>
      <c r="AW63" s="21"/>
      <c r="AX63" s="7" t="s">
        <v>68</v>
      </c>
      <c r="AY63" s="7"/>
      <c r="AZ63" s="81"/>
      <c r="BA63" s="81"/>
      <c r="BB63" s="81"/>
      <c r="BC63" s="81"/>
      <c r="BD63" s="81"/>
      <c r="BE63" s="81"/>
      <c r="BF63" s="27">
        <v>2379.9999999999986</v>
      </c>
      <c r="BG63" s="6"/>
      <c r="BI63" s="21"/>
      <c r="BJ63" s="7" t="s">
        <v>68</v>
      </c>
      <c r="BK63" s="7"/>
      <c r="BL63" s="81"/>
      <c r="BM63" s="81"/>
      <c r="BN63" s="81"/>
      <c r="BO63" s="81"/>
      <c r="BP63" s="81"/>
      <c r="BQ63" s="81"/>
      <c r="BR63" s="27">
        <v>306.666666666666</v>
      </c>
      <c r="BS63" s="6"/>
    </row>
  </sheetData>
  <mergeCells count="12">
    <mergeCell ref="E1:K2"/>
    <mergeCell ref="D3:K3"/>
    <mergeCell ref="Q1:W2"/>
    <mergeCell ref="P3:W3"/>
    <mergeCell ref="AC1:AI2"/>
    <mergeCell ref="AB3:AI3"/>
    <mergeCell ref="BM1:BS2"/>
    <mergeCell ref="BL3:BS3"/>
    <mergeCell ref="AO1:AU2"/>
    <mergeCell ref="AN3:AU3"/>
    <mergeCell ref="BA1:BG2"/>
    <mergeCell ref="AZ3:B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3"/>
  <sheetViews>
    <sheetView zoomScale="85" zoomScaleNormal="85" workbookViewId="0">
      <selection activeCell="CK14" sqref="CK14"/>
    </sheetView>
  </sheetViews>
  <sheetFormatPr defaultRowHeight="15" x14ac:dyDescent="0.25"/>
  <cols>
    <col min="1" max="1" width="14.28515625" customWidth="1"/>
    <col min="2" max="2" width="17.7109375" customWidth="1"/>
    <col min="3" max="3" width="19.42578125" customWidth="1"/>
    <col min="4" max="4" width="14.28515625" style="1" bestFit="1" customWidth="1"/>
    <col min="5" max="9" width="6.42578125" style="1" bestFit="1" customWidth="1"/>
    <col min="10" max="12" width="14.140625" customWidth="1"/>
    <col min="13" max="13" width="14.28515625" customWidth="1"/>
    <col min="14" max="14" width="17.7109375" customWidth="1"/>
    <col min="15" max="15" width="19.42578125" customWidth="1"/>
    <col min="16" max="16" width="14.28515625" bestFit="1" customWidth="1"/>
    <col min="17" max="21" width="6.42578125" bestFit="1" customWidth="1"/>
    <col min="22" max="23" width="14.140625" customWidth="1"/>
    <col min="25" max="25" width="14.28515625" customWidth="1"/>
    <col min="26" max="26" width="17.7109375" customWidth="1"/>
    <col min="27" max="27" width="19.42578125" customWidth="1"/>
    <col min="28" max="28" width="14.28515625" bestFit="1" customWidth="1"/>
    <col min="29" max="33" width="6.42578125" bestFit="1" customWidth="1"/>
    <col min="34" max="35" width="14.140625" customWidth="1"/>
    <col min="37" max="37" width="14.28515625" customWidth="1"/>
    <col min="38" max="38" width="17.7109375" customWidth="1"/>
    <col min="39" max="39" width="19.42578125" customWidth="1"/>
    <col min="40" max="40" width="14.28515625" bestFit="1" customWidth="1"/>
    <col min="41" max="45" width="6.42578125" bestFit="1" customWidth="1"/>
    <col min="46" max="47" width="14.140625" customWidth="1"/>
    <col min="49" max="49" width="14.28515625" customWidth="1"/>
    <col min="50" max="50" width="17.7109375" customWidth="1"/>
    <col min="51" max="51" width="19.42578125" customWidth="1"/>
    <col min="52" max="52" width="14.28515625" bestFit="1" customWidth="1"/>
    <col min="53" max="57" width="6.42578125" bestFit="1" customWidth="1"/>
    <col min="58" max="59" width="14.140625" customWidth="1"/>
    <col min="61" max="61" width="14.28515625" customWidth="1"/>
    <col min="62" max="62" width="17.7109375" customWidth="1"/>
    <col min="63" max="63" width="19.42578125" customWidth="1"/>
    <col min="64" max="64" width="14.28515625" bestFit="1" customWidth="1"/>
    <col min="65" max="69" width="6.42578125" bestFit="1" customWidth="1"/>
    <col min="70" max="71" width="14.140625" customWidth="1"/>
    <col min="73" max="73" width="14.28515625" customWidth="1"/>
    <col min="74" max="74" width="17.7109375" customWidth="1"/>
    <col min="75" max="75" width="19.42578125" customWidth="1"/>
    <col min="76" max="76" width="14.28515625" bestFit="1" customWidth="1"/>
    <col min="77" max="81" width="6.42578125" bestFit="1" customWidth="1"/>
    <col min="82" max="83" width="14.140625" customWidth="1"/>
    <col min="85" max="85" width="14.28515625" customWidth="1"/>
    <col min="86" max="86" width="17.7109375" customWidth="1"/>
    <col min="87" max="87" width="19.42578125" customWidth="1"/>
    <col min="88" max="88" width="14.28515625" bestFit="1" customWidth="1"/>
    <col min="89" max="93" width="6.42578125" bestFit="1" customWidth="1"/>
    <col min="94" max="95" width="14.140625" customWidth="1"/>
    <col min="97" max="97" width="14.28515625" customWidth="1"/>
    <col min="98" max="98" width="17.7109375" customWidth="1"/>
    <col min="99" max="99" width="19.42578125" customWidth="1"/>
    <col min="100" max="100" width="14.28515625" bestFit="1" customWidth="1"/>
    <col min="101" max="105" width="6.42578125" bestFit="1" customWidth="1"/>
    <col min="106" max="107" width="14.140625" customWidth="1"/>
    <col min="109" max="109" width="14.28515625" customWidth="1"/>
    <col min="110" max="110" width="17.7109375" customWidth="1"/>
    <col min="111" max="111" width="19.42578125" customWidth="1"/>
    <col min="112" max="112" width="14.28515625" bestFit="1" customWidth="1"/>
    <col min="113" max="117" width="6.42578125" bestFit="1" customWidth="1"/>
    <col min="118" max="119" width="14.140625" customWidth="1"/>
  </cols>
  <sheetData>
    <row r="1" spans="1:119" x14ac:dyDescent="0.25">
      <c r="A1" s="50" t="s">
        <v>62</v>
      </c>
      <c r="B1" s="51" t="s">
        <v>0</v>
      </c>
      <c r="C1" s="51" t="s">
        <v>61</v>
      </c>
      <c r="D1" s="52" t="s">
        <v>64</v>
      </c>
      <c r="E1" s="105" t="s">
        <v>94</v>
      </c>
      <c r="F1" s="106"/>
      <c r="G1" s="106"/>
      <c r="H1" s="106"/>
      <c r="I1" s="106"/>
      <c r="J1" s="106"/>
      <c r="K1" s="107"/>
      <c r="L1" s="14"/>
      <c r="M1" s="50" t="s">
        <v>62</v>
      </c>
      <c r="N1" s="51" t="s">
        <v>0</v>
      </c>
      <c r="O1" s="51" t="s">
        <v>61</v>
      </c>
      <c r="P1" s="52" t="s">
        <v>64</v>
      </c>
      <c r="Q1" s="105" t="s">
        <v>94</v>
      </c>
      <c r="R1" s="106"/>
      <c r="S1" s="106"/>
      <c r="T1" s="106"/>
      <c r="U1" s="106"/>
      <c r="V1" s="106"/>
      <c r="W1" s="107"/>
      <c r="Y1" s="50" t="s">
        <v>62</v>
      </c>
      <c r="Z1" s="51" t="s">
        <v>0</v>
      </c>
      <c r="AA1" s="51" t="s">
        <v>61</v>
      </c>
      <c r="AB1" s="52" t="s">
        <v>64</v>
      </c>
      <c r="AC1" s="105" t="s">
        <v>88</v>
      </c>
      <c r="AD1" s="106"/>
      <c r="AE1" s="106"/>
      <c r="AF1" s="106"/>
      <c r="AG1" s="106"/>
      <c r="AH1" s="106"/>
      <c r="AI1" s="107"/>
      <c r="AK1" s="50" t="s">
        <v>62</v>
      </c>
      <c r="AL1" s="51" t="s">
        <v>0</v>
      </c>
      <c r="AM1" s="51" t="s">
        <v>61</v>
      </c>
      <c r="AN1" s="52" t="s">
        <v>64</v>
      </c>
      <c r="AO1" s="105" t="s">
        <v>88</v>
      </c>
      <c r="AP1" s="106"/>
      <c r="AQ1" s="106"/>
      <c r="AR1" s="106"/>
      <c r="AS1" s="106"/>
      <c r="AT1" s="106"/>
      <c r="AU1" s="107"/>
      <c r="AW1" s="50" t="s">
        <v>62</v>
      </c>
      <c r="AX1" s="51" t="s">
        <v>0</v>
      </c>
      <c r="AY1" s="51" t="s">
        <v>61</v>
      </c>
      <c r="AZ1" s="52" t="s">
        <v>64</v>
      </c>
      <c r="BA1" s="105" t="s">
        <v>91</v>
      </c>
      <c r="BB1" s="106"/>
      <c r="BC1" s="106"/>
      <c r="BD1" s="106"/>
      <c r="BE1" s="106"/>
      <c r="BF1" s="106"/>
      <c r="BG1" s="107"/>
      <c r="BI1" s="50" t="s">
        <v>62</v>
      </c>
      <c r="BJ1" s="51" t="s">
        <v>0</v>
      </c>
      <c r="BK1" s="51" t="s">
        <v>61</v>
      </c>
      <c r="BL1" s="52" t="s">
        <v>64</v>
      </c>
      <c r="BM1" s="105" t="s">
        <v>93</v>
      </c>
      <c r="BN1" s="106"/>
      <c r="BO1" s="106"/>
      <c r="BP1" s="106"/>
      <c r="BQ1" s="106"/>
      <c r="BR1" s="106"/>
      <c r="BS1" s="107"/>
      <c r="BU1" s="50" t="s">
        <v>62</v>
      </c>
      <c r="BV1" s="51" t="s">
        <v>0</v>
      </c>
      <c r="BW1" s="51" t="s">
        <v>61</v>
      </c>
      <c r="BX1" s="52" t="s">
        <v>64</v>
      </c>
      <c r="BY1" s="105" t="s">
        <v>96</v>
      </c>
      <c r="BZ1" s="106"/>
      <c r="CA1" s="106"/>
      <c r="CB1" s="106"/>
      <c r="CC1" s="106"/>
      <c r="CD1" s="106"/>
      <c r="CE1" s="107"/>
      <c r="CG1" s="50" t="s">
        <v>62</v>
      </c>
      <c r="CH1" s="51" t="s">
        <v>0</v>
      </c>
      <c r="CI1" s="51" t="s">
        <v>61</v>
      </c>
      <c r="CJ1" s="52" t="s">
        <v>64</v>
      </c>
      <c r="CK1" s="105" t="s">
        <v>96</v>
      </c>
      <c r="CL1" s="106"/>
      <c r="CM1" s="106"/>
      <c r="CN1" s="106"/>
      <c r="CO1" s="106"/>
      <c r="CP1" s="106"/>
      <c r="CQ1" s="107"/>
      <c r="CS1" s="50" t="s">
        <v>62</v>
      </c>
      <c r="CT1" s="51" t="s">
        <v>0</v>
      </c>
      <c r="CU1" s="51" t="s">
        <v>61</v>
      </c>
      <c r="CV1" s="52" t="s">
        <v>64</v>
      </c>
      <c r="CW1" s="105" t="s">
        <v>99</v>
      </c>
      <c r="CX1" s="106"/>
      <c r="CY1" s="106"/>
      <c r="CZ1" s="106"/>
      <c r="DA1" s="106"/>
      <c r="DB1" s="106"/>
      <c r="DC1" s="107"/>
      <c r="DE1" s="50" t="s">
        <v>62</v>
      </c>
      <c r="DF1" s="51" t="s">
        <v>0</v>
      </c>
      <c r="DG1" s="51" t="s">
        <v>61</v>
      </c>
      <c r="DH1" s="52" t="s">
        <v>64</v>
      </c>
      <c r="DI1" s="105" t="s">
        <v>99</v>
      </c>
      <c r="DJ1" s="106"/>
      <c r="DK1" s="106"/>
      <c r="DL1" s="106"/>
      <c r="DM1" s="106"/>
      <c r="DN1" s="106"/>
      <c r="DO1" s="107"/>
    </row>
    <row r="2" spans="1:119" ht="30" x14ac:dyDescent="0.25">
      <c r="A2" s="41" t="s">
        <v>63</v>
      </c>
      <c r="B2" s="42" t="s">
        <v>83</v>
      </c>
      <c r="C2" s="42">
        <v>0.51700000000000002</v>
      </c>
      <c r="D2" s="43" t="s">
        <v>85</v>
      </c>
      <c r="E2" s="108"/>
      <c r="F2" s="109"/>
      <c r="G2" s="109"/>
      <c r="H2" s="109"/>
      <c r="I2" s="109"/>
      <c r="J2" s="109"/>
      <c r="K2" s="110"/>
      <c r="L2" s="14"/>
      <c r="M2" s="41" t="s">
        <v>63</v>
      </c>
      <c r="N2" s="42" t="s">
        <v>84</v>
      </c>
      <c r="O2" s="42">
        <v>0.42299999999999999</v>
      </c>
      <c r="P2" s="43" t="s">
        <v>85</v>
      </c>
      <c r="Q2" s="108"/>
      <c r="R2" s="109"/>
      <c r="S2" s="109"/>
      <c r="T2" s="109"/>
      <c r="U2" s="109"/>
      <c r="V2" s="109"/>
      <c r="W2" s="110"/>
      <c r="Y2" s="41" t="s">
        <v>63</v>
      </c>
      <c r="Z2" s="42" t="s">
        <v>87</v>
      </c>
      <c r="AA2" s="42">
        <v>0.86699999999999999</v>
      </c>
      <c r="AB2" s="43" t="s">
        <v>85</v>
      </c>
      <c r="AC2" s="108"/>
      <c r="AD2" s="109"/>
      <c r="AE2" s="109"/>
      <c r="AF2" s="109"/>
      <c r="AG2" s="109"/>
      <c r="AH2" s="109"/>
      <c r="AI2" s="110"/>
      <c r="AK2" s="41" t="s">
        <v>63</v>
      </c>
      <c r="AL2" s="42" t="s">
        <v>89</v>
      </c>
      <c r="AM2" s="42">
        <v>0.64</v>
      </c>
      <c r="AN2" s="43" t="s">
        <v>85</v>
      </c>
      <c r="AO2" s="108"/>
      <c r="AP2" s="109"/>
      <c r="AQ2" s="109"/>
      <c r="AR2" s="109"/>
      <c r="AS2" s="109"/>
      <c r="AT2" s="109"/>
      <c r="AU2" s="110"/>
      <c r="AW2" s="41" t="s">
        <v>63</v>
      </c>
      <c r="AX2" s="42" t="s">
        <v>90</v>
      </c>
      <c r="AY2" s="42">
        <v>1.448</v>
      </c>
      <c r="AZ2" s="43" t="s">
        <v>85</v>
      </c>
      <c r="BA2" s="108"/>
      <c r="BB2" s="109"/>
      <c r="BC2" s="109"/>
      <c r="BD2" s="109"/>
      <c r="BE2" s="109"/>
      <c r="BF2" s="109"/>
      <c r="BG2" s="110"/>
      <c r="BI2" s="41" t="s">
        <v>63</v>
      </c>
      <c r="BJ2" s="67" t="s">
        <v>92</v>
      </c>
      <c r="BK2" s="67">
        <v>0.34300000000000003</v>
      </c>
      <c r="BL2" s="68" t="s">
        <v>85</v>
      </c>
      <c r="BM2" s="108"/>
      <c r="BN2" s="109"/>
      <c r="BO2" s="109"/>
      <c r="BP2" s="109"/>
      <c r="BQ2" s="109"/>
      <c r="BR2" s="109"/>
      <c r="BS2" s="110"/>
      <c r="BU2" s="41" t="s">
        <v>63</v>
      </c>
      <c r="BV2" s="86" t="s">
        <v>95</v>
      </c>
      <c r="BW2" s="86">
        <v>0.32300000000000001</v>
      </c>
      <c r="BX2" s="87" t="s">
        <v>85</v>
      </c>
      <c r="BY2" s="108"/>
      <c r="BZ2" s="109"/>
      <c r="CA2" s="109"/>
      <c r="CB2" s="109"/>
      <c r="CC2" s="109"/>
      <c r="CD2" s="109"/>
      <c r="CE2" s="110"/>
      <c r="CG2" s="41" t="s">
        <v>63</v>
      </c>
      <c r="CH2" s="86" t="s">
        <v>97</v>
      </c>
      <c r="CI2" s="86">
        <v>0.313</v>
      </c>
      <c r="CJ2" s="87" t="s">
        <v>85</v>
      </c>
      <c r="CK2" s="108"/>
      <c r="CL2" s="109"/>
      <c r="CM2" s="109"/>
      <c r="CN2" s="109"/>
      <c r="CO2" s="109"/>
      <c r="CP2" s="109"/>
      <c r="CQ2" s="110"/>
      <c r="CS2" s="41" t="s">
        <v>63</v>
      </c>
      <c r="CT2" s="86" t="s">
        <v>98</v>
      </c>
      <c r="CU2" s="86">
        <v>0.35199999999999998</v>
      </c>
      <c r="CV2" s="87" t="s">
        <v>85</v>
      </c>
      <c r="CW2" s="108"/>
      <c r="CX2" s="109"/>
      <c r="CY2" s="109"/>
      <c r="CZ2" s="109"/>
      <c r="DA2" s="109"/>
      <c r="DB2" s="109"/>
      <c r="DC2" s="110"/>
      <c r="DE2" s="41" t="s">
        <v>63</v>
      </c>
      <c r="DF2" s="86" t="s">
        <v>98</v>
      </c>
      <c r="DG2" s="86">
        <v>0.66500000000000004</v>
      </c>
      <c r="DH2" s="87" t="s">
        <v>85</v>
      </c>
      <c r="DI2" s="108"/>
      <c r="DJ2" s="109"/>
      <c r="DK2" s="109"/>
      <c r="DL2" s="109"/>
      <c r="DM2" s="109"/>
      <c r="DN2" s="109"/>
      <c r="DO2" s="110"/>
    </row>
    <row r="3" spans="1:119" x14ac:dyDescent="0.25">
      <c r="A3" s="48"/>
      <c r="B3" s="7"/>
      <c r="C3" s="7"/>
      <c r="D3" s="111" t="s">
        <v>58</v>
      </c>
      <c r="E3" s="112"/>
      <c r="F3" s="112"/>
      <c r="G3" s="112"/>
      <c r="H3" s="112"/>
      <c r="I3" s="112"/>
      <c r="J3" s="112"/>
      <c r="K3" s="113"/>
      <c r="L3" s="6"/>
      <c r="M3" s="48"/>
      <c r="N3" s="7"/>
      <c r="O3" s="7"/>
      <c r="P3" s="111" t="s">
        <v>58</v>
      </c>
      <c r="Q3" s="112"/>
      <c r="R3" s="112"/>
      <c r="S3" s="112"/>
      <c r="T3" s="112"/>
      <c r="U3" s="112"/>
      <c r="V3" s="112"/>
      <c r="W3" s="113"/>
      <c r="Y3" s="48"/>
      <c r="Z3" s="7"/>
      <c r="AA3" s="7"/>
      <c r="AB3" s="111" t="s">
        <v>58</v>
      </c>
      <c r="AC3" s="112"/>
      <c r="AD3" s="112"/>
      <c r="AE3" s="112"/>
      <c r="AF3" s="112"/>
      <c r="AG3" s="112"/>
      <c r="AH3" s="112"/>
      <c r="AI3" s="113"/>
      <c r="AK3" s="48"/>
      <c r="AL3" s="7"/>
      <c r="AM3" s="7"/>
      <c r="AN3" s="111" t="s">
        <v>58</v>
      </c>
      <c r="AO3" s="112"/>
      <c r="AP3" s="112"/>
      <c r="AQ3" s="112"/>
      <c r="AR3" s="112"/>
      <c r="AS3" s="112"/>
      <c r="AT3" s="112"/>
      <c r="AU3" s="113"/>
      <c r="AW3" s="48"/>
      <c r="AX3" s="7"/>
      <c r="AY3" s="7"/>
      <c r="AZ3" s="111" t="s">
        <v>58</v>
      </c>
      <c r="BA3" s="112"/>
      <c r="BB3" s="112"/>
      <c r="BC3" s="112"/>
      <c r="BD3" s="112"/>
      <c r="BE3" s="112"/>
      <c r="BF3" s="112"/>
      <c r="BG3" s="113"/>
      <c r="BI3" s="48"/>
      <c r="BJ3" s="7"/>
      <c r="BK3" s="7"/>
      <c r="BL3" s="111" t="s">
        <v>58</v>
      </c>
      <c r="BM3" s="112"/>
      <c r="BN3" s="112"/>
      <c r="BO3" s="112"/>
      <c r="BP3" s="112"/>
      <c r="BQ3" s="112"/>
      <c r="BR3" s="112"/>
      <c r="BS3" s="113"/>
      <c r="BU3" s="48"/>
      <c r="BV3" s="7"/>
      <c r="BW3" s="7"/>
      <c r="BX3" s="111" t="s">
        <v>58</v>
      </c>
      <c r="BY3" s="112"/>
      <c r="BZ3" s="112"/>
      <c r="CA3" s="112"/>
      <c r="CB3" s="112"/>
      <c r="CC3" s="112"/>
      <c r="CD3" s="112"/>
      <c r="CE3" s="113"/>
      <c r="CG3" s="48"/>
      <c r="CH3" s="7"/>
      <c r="CI3" s="7"/>
      <c r="CJ3" s="111" t="s">
        <v>58</v>
      </c>
      <c r="CK3" s="112"/>
      <c r="CL3" s="112"/>
      <c r="CM3" s="112"/>
      <c r="CN3" s="112"/>
      <c r="CO3" s="112"/>
      <c r="CP3" s="112"/>
      <c r="CQ3" s="113"/>
      <c r="CS3" s="48"/>
      <c r="CT3" s="7"/>
      <c r="CU3" s="7"/>
      <c r="CV3" s="111" t="s">
        <v>58</v>
      </c>
      <c r="CW3" s="112"/>
      <c r="CX3" s="112"/>
      <c r="CY3" s="112"/>
      <c r="CZ3" s="112"/>
      <c r="DA3" s="112"/>
      <c r="DB3" s="112"/>
      <c r="DC3" s="113"/>
      <c r="DE3" s="48"/>
      <c r="DF3" s="7"/>
      <c r="DG3" s="7"/>
      <c r="DH3" s="111" t="s">
        <v>58</v>
      </c>
      <c r="DI3" s="112"/>
      <c r="DJ3" s="112"/>
      <c r="DK3" s="112"/>
      <c r="DL3" s="112"/>
      <c r="DM3" s="112"/>
      <c r="DN3" s="112"/>
      <c r="DO3" s="113"/>
    </row>
    <row r="4" spans="1:119" x14ac:dyDescent="0.25">
      <c r="A4" s="28" t="s">
        <v>1</v>
      </c>
      <c r="B4" s="47" t="s">
        <v>2</v>
      </c>
      <c r="C4" s="30" t="s">
        <v>59</v>
      </c>
      <c r="D4" s="54" t="s">
        <v>76</v>
      </c>
      <c r="E4" s="53" t="s">
        <v>77</v>
      </c>
      <c r="F4" s="53" t="s">
        <v>78</v>
      </c>
      <c r="G4" s="53" t="s">
        <v>79</v>
      </c>
      <c r="H4" s="53" t="s">
        <v>80</v>
      </c>
      <c r="I4" s="55" t="s">
        <v>81</v>
      </c>
      <c r="J4" s="56" t="s">
        <v>75</v>
      </c>
      <c r="K4" s="57" t="s">
        <v>82</v>
      </c>
      <c r="L4" s="6"/>
      <c r="M4" s="28" t="s">
        <v>1</v>
      </c>
      <c r="N4" s="47" t="s">
        <v>2</v>
      </c>
      <c r="O4" s="30" t="s">
        <v>59</v>
      </c>
      <c r="P4" s="54" t="s">
        <v>76</v>
      </c>
      <c r="Q4" s="53" t="s">
        <v>77</v>
      </c>
      <c r="R4" s="53" t="s">
        <v>78</v>
      </c>
      <c r="S4" s="53" t="s">
        <v>79</v>
      </c>
      <c r="T4" s="53" t="s">
        <v>80</v>
      </c>
      <c r="U4" s="55" t="s">
        <v>81</v>
      </c>
      <c r="V4" s="56" t="s">
        <v>75</v>
      </c>
      <c r="W4" s="57" t="s">
        <v>82</v>
      </c>
      <c r="Y4" s="28" t="s">
        <v>1</v>
      </c>
      <c r="Z4" s="47" t="s">
        <v>2</v>
      </c>
      <c r="AA4" s="30" t="s">
        <v>59</v>
      </c>
      <c r="AB4" s="54" t="s">
        <v>76</v>
      </c>
      <c r="AC4" s="53" t="s">
        <v>77</v>
      </c>
      <c r="AD4" s="53" t="s">
        <v>78</v>
      </c>
      <c r="AE4" s="53" t="s">
        <v>79</v>
      </c>
      <c r="AF4" s="53" t="s">
        <v>80</v>
      </c>
      <c r="AG4" s="55" t="s">
        <v>81</v>
      </c>
      <c r="AH4" s="56" t="s">
        <v>75</v>
      </c>
      <c r="AI4" s="57" t="s">
        <v>82</v>
      </c>
      <c r="AK4" s="28" t="s">
        <v>1</v>
      </c>
      <c r="AL4" s="47" t="s">
        <v>2</v>
      </c>
      <c r="AM4" s="30" t="s">
        <v>59</v>
      </c>
      <c r="AN4" s="54" t="s">
        <v>76</v>
      </c>
      <c r="AO4" s="53" t="s">
        <v>77</v>
      </c>
      <c r="AP4" s="53" t="s">
        <v>78</v>
      </c>
      <c r="AQ4" s="53" t="s">
        <v>79</v>
      </c>
      <c r="AR4" s="53" t="s">
        <v>80</v>
      </c>
      <c r="AS4" s="55" t="s">
        <v>81</v>
      </c>
      <c r="AT4" s="56" t="s">
        <v>75</v>
      </c>
      <c r="AU4" s="57" t="s">
        <v>82</v>
      </c>
      <c r="AW4" s="28" t="s">
        <v>1</v>
      </c>
      <c r="AX4" s="47" t="s">
        <v>2</v>
      </c>
      <c r="AY4" s="30" t="s">
        <v>59</v>
      </c>
      <c r="AZ4" s="54" t="s">
        <v>76</v>
      </c>
      <c r="BA4" s="53" t="s">
        <v>77</v>
      </c>
      <c r="BB4" s="53" t="s">
        <v>78</v>
      </c>
      <c r="BC4" s="53" t="s">
        <v>79</v>
      </c>
      <c r="BD4" s="53" t="s">
        <v>80</v>
      </c>
      <c r="BE4" s="55" t="s">
        <v>81</v>
      </c>
      <c r="BF4" s="56" t="s">
        <v>75</v>
      </c>
      <c r="BG4" s="57" t="s">
        <v>82</v>
      </c>
      <c r="BI4" s="28" t="s">
        <v>1</v>
      </c>
      <c r="BJ4" s="47" t="s">
        <v>2</v>
      </c>
      <c r="BK4" s="30" t="s">
        <v>59</v>
      </c>
      <c r="BL4" s="58" t="s">
        <v>76</v>
      </c>
      <c r="BM4" s="53" t="s">
        <v>77</v>
      </c>
      <c r="BN4" s="53" t="s">
        <v>78</v>
      </c>
      <c r="BO4" s="53" t="s">
        <v>79</v>
      </c>
      <c r="BP4" s="53" t="s">
        <v>80</v>
      </c>
      <c r="BQ4" s="59" t="s">
        <v>81</v>
      </c>
      <c r="BR4" s="56" t="s">
        <v>75</v>
      </c>
      <c r="BS4" s="57" t="s">
        <v>82</v>
      </c>
      <c r="BU4" s="28" t="s">
        <v>1</v>
      </c>
      <c r="BV4" s="47" t="s">
        <v>2</v>
      </c>
      <c r="BW4" s="30" t="s">
        <v>59</v>
      </c>
      <c r="BX4" s="83" t="s">
        <v>76</v>
      </c>
      <c r="BY4" s="84" t="s">
        <v>77</v>
      </c>
      <c r="BZ4" s="84" t="s">
        <v>78</v>
      </c>
      <c r="CA4" s="84" t="s">
        <v>79</v>
      </c>
      <c r="CB4" s="84" t="s">
        <v>80</v>
      </c>
      <c r="CC4" s="85" t="s">
        <v>81</v>
      </c>
      <c r="CD4" s="56" t="s">
        <v>75</v>
      </c>
      <c r="CE4" s="57" t="s">
        <v>82</v>
      </c>
      <c r="CG4" s="28" t="s">
        <v>1</v>
      </c>
      <c r="CH4" s="47" t="s">
        <v>2</v>
      </c>
      <c r="CI4" s="30" t="s">
        <v>59</v>
      </c>
      <c r="CJ4" s="83" t="s">
        <v>76</v>
      </c>
      <c r="CK4" s="84" t="s">
        <v>77</v>
      </c>
      <c r="CL4" s="84" t="s">
        <v>78</v>
      </c>
      <c r="CM4" s="84" t="s">
        <v>79</v>
      </c>
      <c r="CN4" s="84" t="s">
        <v>80</v>
      </c>
      <c r="CO4" s="85" t="s">
        <v>81</v>
      </c>
      <c r="CP4" s="56" t="s">
        <v>75</v>
      </c>
      <c r="CQ4" s="57" t="s">
        <v>82</v>
      </c>
      <c r="CS4" s="28" t="s">
        <v>1</v>
      </c>
      <c r="CT4" s="47" t="s">
        <v>2</v>
      </c>
      <c r="CU4" s="30" t="s">
        <v>59</v>
      </c>
      <c r="CV4" s="83" t="s">
        <v>76</v>
      </c>
      <c r="CW4" s="84" t="s">
        <v>77</v>
      </c>
      <c r="CX4" s="84" t="s">
        <v>78</v>
      </c>
      <c r="CY4" s="84" t="s">
        <v>79</v>
      </c>
      <c r="CZ4" s="84" t="s">
        <v>80</v>
      </c>
      <c r="DA4" s="85" t="s">
        <v>81</v>
      </c>
      <c r="DB4" s="56" t="s">
        <v>75</v>
      </c>
      <c r="DC4" s="57" t="s">
        <v>82</v>
      </c>
      <c r="DE4" s="28" t="s">
        <v>1</v>
      </c>
      <c r="DF4" s="47" t="s">
        <v>2</v>
      </c>
      <c r="DG4" s="30" t="s">
        <v>59</v>
      </c>
      <c r="DH4" s="83" t="s">
        <v>76</v>
      </c>
      <c r="DI4" s="84" t="s">
        <v>77</v>
      </c>
      <c r="DJ4" s="84" t="s">
        <v>78</v>
      </c>
      <c r="DK4" s="84" t="s">
        <v>79</v>
      </c>
      <c r="DL4" s="84" t="s">
        <v>80</v>
      </c>
      <c r="DM4" s="85" t="s">
        <v>81</v>
      </c>
      <c r="DN4" s="56" t="s">
        <v>75</v>
      </c>
      <c r="DO4" s="57" t="s">
        <v>82</v>
      </c>
    </row>
    <row r="5" spans="1:119" x14ac:dyDescent="0.25">
      <c r="A5" s="23" t="s">
        <v>3</v>
      </c>
      <c r="B5" s="4" t="s">
        <v>69</v>
      </c>
      <c r="C5" s="5"/>
      <c r="D5" s="10">
        <v>100.20189950980394</v>
      </c>
      <c r="E5" s="11">
        <v>65.771139705882334</v>
      </c>
      <c r="F5" s="11">
        <v>144.81525735294122</v>
      </c>
      <c r="G5" s="11">
        <v>79.09834558823529</v>
      </c>
      <c r="H5" s="11"/>
      <c r="I5" s="12"/>
      <c r="J5" s="19">
        <f>AVERAGE(D5:I5)</f>
        <v>97.471660539215705</v>
      </c>
      <c r="K5" s="63">
        <f>J5/J$62</f>
        <v>0.2392047606799407</v>
      </c>
      <c r="L5" s="49"/>
      <c r="M5" s="23" t="s">
        <v>3</v>
      </c>
      <c r="N5" s="4" t="s">
        <v>69</v>
      </c>
      <c r="O5" s="5"/>
      <c r="P5" s="10">
        <v>121.01158645276293</v>
      </c>
      <c r="Q5" s="11">
        <v>102.07628676470588</v>
      </c>
      <c r="R5" s="11">
        <v>91.046875000000014</v>
      </c>
      <c r="S5" s="11"/>
      <c r="T5" s="11"/>
      <c r="U5" s="12"/>
      <c r="V5" s="19">
        <f>AVERAGE(P5:U5)</f>
        <v>104.71158273915627</v>
      </c>
      <c r="W5" s="63">
        <f>V5/V$62</f>
        <v>0.32234591824299563</v>
      </c>
      <c r="Y5" s="23" t="s">
        <v>3</v>
      </c>
      <c r="Z5" s="4" t="s">
        <v>69</v>
      </c>
      <c r="AA5" s="5"/>
      <c r="AB5" s="10">
        <v>174.9768373488952</v>
      </c>
      <c r="AC5" s="11"/>
      <c r="AD5" s="11"/>
      <c r="AE5" s="11"/>
      <c r="AF5" s="11"/>
      <c r="AG5" s="12"/>
      <c r="AH5" s="19">
        <f>AVERAGE(AB5:AG5)</f>
        <v>174.9768373488952</v>
      </c>
      <c r="AI5" s="63">
        <f>AH5/AH$62</f>
        <v>0.24458590514252609</v>
      </c>
      <c r="AK5" s="23" t="s">
        <v>3</v>
      </c>
      <c r="AL5" s="4" t="s">
        <v>69</v>
      </c>
      <c r="AM5" s="5"/>
      <c r="AN5" s="10">
        <v>80.522271929896391</v>
      </c>
      <c r="AO5" s="11"/>
      <c r="AP5" s="11"/>
      <c r="AQ5" s="11"/>
      <c r="AR5" s="11"/>
      <c r="AS5" s="12"/>
      <c r="AT5" s="19">
        <f>AVERAGE(AN5:AS5)</f>
        <v>80.522271929896391</v>
      </c>
      <c r="AU5" s="63">
        <f>AT5/AT$62</f>
        <v>0.18876027367048015</v>
      </c>
      <c r="AW5" s="23" t="s">
        <v>3</v>
      </c>
      <c r="AX5" s="4" t="s">
        <v>69</v>
      </c>
      <c r="AY5" s="5"/>
      <c r="AZ5" s="10">
        <v>147.41438826628888</v>
      </c>
      <c r="BA5" s="11"/>
      <c r="BB5" s="11"/>
      <c r="BC5" s="11"/>
      <c r="BD5" s="11"/>
      <c r="BE5" s="12"/>
      <c r="BF5" s="19">
        <f>AVERAGE(AZ5:BE5)</f>
        <v>147.41438826628888</v>
      </c>
      <c r="BG5" s="63">
        <f>BF5/BF$62</f>
        <v>0.12633110853791571</v>
      </c>
      <c r="BI5" s="23" t="s">
        <v>3</v>
      </c>
      <c r="BJ5" s="4" t="s">
        <v>69</v>
      </c>
      <c r="BK5" s="5"/>
      <c r="BL5" s="10">
        <v>41.672738943966678</v>
      </c>
      <c r="BM5" s="11"/>
      <c r="BN5" s="11"/>
      <c r="BO5" s="11"/>
      <c r="BP5" s="11"/>
      <c r="BQ5" s="12"/>
      <c r="BR5" s="19">
        <f>AVERAGE(BL5:BQ5)</f>
        <v>41.672738943966678</v>
      </c>
      <c r="BS5" s="63">
        <f>BR5/BR$62</f>
        <v>0.16737994606781331</v>
      </c>
      <c r="BU5" s="23" t="s">
        <v>3</v>
      </c>
      <c r="BV5" s="4" t="s">
        <v>69</v>
      </c>
      <c r="BW5" s="5"/>
      <c r="BX5" s="10">
        <v>26.303806313499145</v>
      </c>
      <c r="BY5" s="11"/>
      <c r="BZ5" s="11"/>
      <c r="CA5" s="11"/>
      <c r="CB5" s="11"/>
      <c r="CC5" s="12"/>
      <c r="CD5" s="19">
        <f>AVERAGE(BX5:CC5)</f>
        <v>26.303806313499145</v>
      </c>
      <c r="CE5" s="63">
        <f>CD5/CD$62</f>
        <v>0.11490360803171709</v>
      </c>
      <c r="CG5" s="23" t="s">
        <v>3</v>
      </c>
      <c r="CH5" s="4" t="s">
        <v>69</v>
      </c>
      <c r="CI5" s="5"/>
      <c r="CJ5" s="10">
        <v>46.323778161638785</v>
      </c>
      <c r="CK5" s="11"/>
      <c r="CL5" s="11"/>
      <c r="CM5" s="11"/>
      <c r="CN5" s="11"/>
      <c r="CO5" s="12"/>
      <c r="CP5" s="19">
        <f>AVERAGE(CJ5:CO5)</f>
        <v>46.323778161638785</v>
      </c>
      <c r="CQ5" s="63">
        <f>CP5/CP$62</f>
        <v>0.204940034996657</v>
      </c>
      <c r="CS5" s="23" t="s">
        <v>3</v>
      </c>
      <c r="CT5" s="4" t="s">
        <v>69</v>
      </c>
      <c r="CU5" s="5"/>
      <c r="CV5" s="10">
        <v>56.233902991207259</v>
      </c>
      <c r="CW5" s="11"/>
      <c r="CX5" s="11"/>
      <c r="CY5" s="11"/>
      <c r="CZ5" s="11"/>
      <c r="DA5" s="12"/>
      <c r="DB5" s="19">
        <f>AVERAGE(CV5:DA5)</f>
        <v>56.233902991207259</v>
      </c>
      <c r="DC5" s="63">
        <f>DB5/DB$62</f>
        <v>0.21610132161413922</v>
      </c>
      <c r="DE5" s="23" t="s">
        <v>3</v>
      </c>
      <c r="DF5" s="4" t="s">
        <v>69</v>
      </c>
      <c r="DG5" s="5"/>
      <c r="DH5" s="10">
        <v>78.133348673284701</v>
      </c>
      <c r="DI5" s="11"/>
      <c r="DJ5" s="11"/>
      <c r="DK5" s="11"/>
      <c r="DL5" s="11"/>
      <c r="DM5" s="12"/>
      <c r="DN5" s="19">
        <f>AVERAGE(DH5:DM5)</f>
        <v>78.133348673284701</v>
      </c>
      <c r="DO5" s="63">
        <f>DN5/DN$62</f>
        <v>0.17632845552001106</v>
      </c>
    </row>
    <row r="6" spans="1:119" x14ac:dyDescent="0.25">
      <c r="A6" s="23"/>
      <c r="B6" s="6" t="s">
        <v>4</v>
      </c>
      <c r="C6" s="70"/>
      <c r="D6" s="10"/>
      <c r="E6" s="11"/>
      <c r="F6" s="11"/>
      <c r="G6" s="11"/>
      <c r="H6" s="11"/>
      <c r="I6" s="12"/>
      <c r="J6" s="20"/>
      <c r="K6" s="20"/>
      <c r="L6" s="6"/>
      <c r="M6" s="23"/>
      <c r="N6" s="6" t="s">
        <v>4</v>
      </c>
      <c r="O6" s="70"/>
      <c r="P6" s="10"/>
      <c r="Q6" s="11"/>
      <c r="R6" s="11"/>
      <c r="S6" s="11"/>
      <c r="T6" s="11"/>
      <c r="U6" s="12"/>
      <c r="V6" s="20"/>
      <c r="W6" s="20"/>
      <c r="Y6" s="23"/>
      <c r="Z6" s="6" t="s">
        <v>4</v>
      </c>
      <c r="AA6" s="70">
        <f>AH6/AH$5</f>
        <v>1.3696561042856945E-2</v>
      </c>
      <c r="AB6" s="10">
        <v>2.3965809338351942</v>
      </c>
      <c r="AC6" s="11"/>
      <c r="AD6" s="11"/>
      <c r="AE6" s="11"/>
      <c r="AF6" s="11"/>
      <c r="AG6" s="12"/>
      <c r="AH6" s="19">
        <f t="shared" ref="AH6:AH16" si="0">AVERAGE(AB6:AG6)</f>
        <v>2.3965809338351942</v>
      </c>
      <c r="AI6" s="60">
        <f>AH6/AH$62</f>
        <v>3.3499857800070271E-3</v>
      </c>
      <c r="AK6" s="23"/>
      <c r="AL6" s="6" t="s">
        <v>4</v>
      </c>
      <c r="AM6" s="70">
        <f>AT6/AT$5</f>
        <v>0</v>
      </c>
      <c r="AN6" s="10"/>
      <c r="AO6" s="11"/>
      <c r="AP6" s="11"/>
      <c r="AQ6" s="11"/>
      <c r="AR6" s="11"/>
      <c r="AS6" s="12"/>
      <c r="AT6" s="19"/>
      <c r="AU6" s="60">
        <f>AT6/AT$62</f>
        <v>0</v>
      </c>
      <c r="AW6" s="23"/>
      <c r="AX6" s="6" t="s">
        <v>4</v>
      </c>
      <c r="AY6" s="70">
        <f>BF6/BF$5</f>
        <v>0</v>
      </c>
      <c r="AZ6" s="10"/>
      <c r="BA6" s="11"/>
      <c r="BB6" s="11"/>
      <c r="BC6" s="11"/>
      <c r="BD6" s="11"/>
      <c r="BE6" s="12"/>
      <c r="BF6" s="19"/>
      <c r="BG6" s="60">
        <f>BF6/BF$62</f>
        <v>0</v>
      </c>
      <c r="BI6" s="23"/>
      <c r="BJ6" s="6" t="s">
        <v>4</v>
      </c>
      <c r="BK6" s="70">
        <f>BR6/BR$5</f>
        <v>0</v>
      </c>
      <c r="BL6" s="10"/>
      <c r="BM6" s="11"/>
      <c r="BN6" s="11"/>
      <c r="BO6" s="11"/>
      <c r="BP6" s="11"/>
      <c r="BQ6" s="12"/>
      <c r="BR6" s="19"/>
      <c r="BS6" s="60">
        <f>BR6/BR$62</f>
        <v>0</v>
      </c>
      <c r="BU6" s="23"/>
      <c r="BV6" s="6" t="s">
        <v>4</v>
      </c>
      <c r="BW6" s="70">
        <f>CD6/CD$5</f>
        <v>0</v>
      </c>
      <c r="BX6" s="10">
        <v>0.20992399184441893</v>
      </c>
      <c r="BY6" s="11"/>
      <c r="BZ6" s="11"/>
      <c r="CA6" s="11"/>
      <c r="CB6" s="11"/>
      <c r="CC6" s="12"/>
      <c r="CD6" s="19"/>
      <c r="CE6" s="60">
        <f>CD6/CD$62</f>
        <v>0</v>
      </c>
      <c r="CG6" s="23"/>
      <c r="CH6" s="6" t="s">
        <v>4</v>
      </c>
      <c r="CI6" s="70">
        <f>CP6/CP$5</f>
        <v>0</v>
      </c>
      <c r="CJ6" s="10">
        <v>0.92927216097959375</v>
      </c>
      <c r="CK6" s="11"/>
      <c r="CL6" s="11"/>
      <c r="CM6" s="11"/>
      <c r="CN6" s="11"/>
      <c r="CO6" s="12"/>
      <c r="CP6" s="19"/>
      <c r="CQ6" s="60">
        <f>CP6/CP$62</f>
        <v>0</v>
      </c>
      <c r="CS6" s="23"/>
      <c r="CT6" s="6" t="s">
        <v>4</v>
      </c>
      <c r="CU6" s="70">
        <f>DB6/DB$5</f>
        <v>0</v>
      </c>
      <c r="CV6" s="10">
        <v>2.293822992083224</v>
      </c>
      <c r="CW6" s="11"/>
      <c r="CX6" s="11"/>
      <c r="CY6" s="11"/>
      <c r="CZ6" s="11"/>
      <c r="DA6" s="12"/>
      <c r="DB6" s="19"/>
      <c r="DC6" s="60">
        <f>DB6/DB$62</f>
        <v>0</v>
      </c>
      <c r="DE6" s="23"/>
      <c r="DF6" s="6" t="s">
        <v>4</v>
      </c>
      <c r="DG6" s="70">
        <f>DN6/DN$5</f>
        <v>0</v>
      </c>
      <c r="DH6" s="10">
        <v>1.0604258232979575</v>
      </c>
      <c r="DI6" s="11"/>
      <c r="DJ6" s="11"/>
      <c r="DK6" s="11"/>
      <c r="DL6" s="11"/>
      <c r="DM6" s="12"/>
      <c r="DN6" s="19"/>
      <c r="DO6" s="60">
        <f>DN6/DN$62</f>
        <v>0</v>
      </c>
    </row>
    <row r="7" spans="1:119" x14ac:dyDescent="0.25">
      <c r="A7" s="23"/>
      <c r="B7" s="6" t="s">
        <v>31</v>
      </c>
      <c r="C7" s="71"/>
      <c r="D7" s="10"/>
      <c r="E7" s="11"/>
      <c r="F7" s="11"/>
      <c r="G7" s="11"/>
      <c r="H7" s="11"/>
      <c r="I7" s="12"/>
      <c r="J7" s="20"/>
      <c r="K7" s="20"/>
      <c r="L7" s="6"/>
      <c r="M7" s="23"/>
      <c r="N7" s="6" t="s">
        <v>31</v>
      </c>
      <c r="O7" s="71"/>
      <c r="P7" s="10"/>
      <c r="Q7" s="11"/>
      <c r="R7" s="11"/>
      <c r="S7" s="11"/>
      <c r="T7" s="11"/>
      <c r="U7" s="12"/>
      <c r="V7" s="20"/>
      <c r="W7" s="20"/>
      <c r="Y7" s="23"/>
      <c r="Z7" s="6" t="s">
        <v>31</v>
      </c>
      <c r="AA7" s="71">
        <f t="shared" ref="AA7:AA16" si="1">AH7/AH$5</f>
        <v>0</v>
      </c>
      <c r="AB7" s="10"/>
      <c r="AC7" s="11"/>
      <c r="AD7" s="11"/>
      <c r="AE7" s="11"/>
      <c r="AF7" s="11"/>
      <c r="AG7" s="12"/>
      <c r="AH7" s="19"/>
      <c r="AI7" s="60">
        <f>AH7/AH$62</f>
        <v>0</v>
      </c>
      <c r="AK7" s="23"/>
      <c r="AL7" s="6" t="s">
        <v>31</v>
      </c>
      <c r="AM7" s="71">
        <f t="shared" ref="AM7:AM16" si="2">AT7/AT$5</f>
        <v>0</v>
      </c>
      <c r="AN7" s="10"/>
      <c r="AO7" s="11"/>
      <c r="AP7" s="11"/>
      <c r="AQ7" s="11"/>
      <c r="AR7" s="11"/>
      <c r="AS7" s="12"/>
      <c r="AT7" s="19"/>
      <c r="AU7" s="60">
        <f t="shared" ref="AU7:AU16" si="3">AT7/AT$62</f>
        <v>0</v>
      </c>
      <c r="AW7" s="23"/>
      <c r="AX7" s="6" t="s">
        <v>31</v>
      </c>
      <c r="AY7" s="71">
        <f t="shared" ref="AY7:AY16" si="4">BF7/BF$5</f>
        <v>0</v>
      </c>
      <c r="AZ7" s="10"/>
      <c r="BA7" s="11"/>
      <c r="BB7" s="11"/>
      <c r="BC7" s="11"/>
      <c r="BD7" s="11"/>
      <c r="BE7" s="12"/>
      <c r="BF7" s="19"/>
      <c r="BG7" s="60">
        <f t="shared" ref="BG7:BG16" si="5">BF7/BF$62</f>
        <v>0</v>
      </c>
      <c r="BI7" s="23"/>
      <c r="BJ7" s="6" t="s">
        <v>31</v>
      </c>
      <c r="BK7" s="71">
        <f t="shared" ref="BK7:BK16" si="6">BR7/BR$5</f>
        <v>0</v>
      </c>
      <c r="BL7" s="10"/>
      <c r="BM7" s="11"/>
      <c r="BN7" s="11"/>
      <c r="BO7" s="11"/>
      <c r="BP7" s="11"/>
      <c r="BQ7" s="12"/>
      <c r="BR7" s="19"/>
      <c r="BS7" s="60">
        <f t="shared" ref="BS7:BS16" si="7">BR7/BR$62</f>
        <v>0</v>
      </c>
      <c r="BU7" s="23"/>
      <c r="BV7" s="6" t="s">
        <v>31</v>
      </c>
      <c r="BW7" s="71">
        <f t="shared" ref="BW7:BW16" si="8">CD7/CD$5</f>
        <v>0</v>
      </c>
      <c r="BX7" s="10">
        <v>0.3354952977548703</v>
      </c>
      <c r="BY7" s="11"/>
      <c r="BZ7" s="11"/>
      <c r="CA7" s="11"/>
      <c r="CB7" s="11"/>
      <c r="CC7" s="12"/>
      <c r="CD7" s="19"/>
      <c r="CE7" s="60">
        <f t="shared" ref="CE7:CE16" si="9">CD7/CD$62</f>
        <v>0</v>
      </c>
      <c r="CG7" s="23"/>
      <c r="CH7" s="6" t="s">
        <v>31</v>
      </c>
      <c r="CI7" s="71">
        <f t="shared" ref="CI7:CI16" si="10">CP7/CP$5</f>
        <v>0</v>
      </c>
      <c r="CJ7" s="10"/>
      <c r="CK7" s="11"/>
      <c r="CL7" s="11"/>
      <c r="CM7" s="11"/>
      <c r="CN7" s="11"/>
      <c r="CO7" s="12"/>
      <c r="CP7" s="19"/>
      <c r="CQ7" s="60">
        <f t="shared" ref="CQ7:CQ16" si="11">CP7/CP$62</f>
        <v>0</v>
      </c>
      <c r="CS7" s="23"/>
      <c r="CT7" s="6" t="s">
        <v>31</v>
      </c>
      <c r="CU7" s="71">
        <f t="shared" ref="CU7:CU16" si="12">DB7/DB$5</f>
        <v>0</v>
      </c>
      <c r="CV7" s="10"/>
      <c r="CW7" s="11"/>
      <c r="CX7" s="11"/>
      <c r="CY7" s="11"/>
      <c r="CZ7" s="11"/>
      <c r="DA7" s="12"/>
      <c r="DB7" s="19"/>
      <c r="DC7" s="60">
        <f t="shared" ref="DC7:DC16" si="13">DB7/DB$62</f>
        <v>0</v>
      </c>
      <c r="DE7" s="23"/>
      <c r="DF7" s="6" t="s">
        <v>31</v>
      </c>
      <c r="DG7" s="71">
        <f t="shared" ref="DG7:DG16" si="14">DN7/DN$5</f>
        <v>0</v>
      </c>
      <c r="DH7" s="10">
        <v>0.60236606473388388</v>
      </c>
      <c r="DI7" s="11"/>
      <c r="DJ7" s="11"/>
      <c r="DK7" s="11"/>
      <c r="DL7" s="11"/>
      <c r="DM7" s="12"/>
      <c r="DN7" s="19"/>
      <c r="DO7" s="60">
        <f t="shared" ref="DO7:DO16" si="15">DN7/DN$62</f>
        <v>0</v>
      </c>
    </row>
    <row r="8" spans="1:119" x14ac:dyDescent="0.25">
      <c r="A8" s="23"/>
      <c r="B8" s="6" t="s">
        <v>32</v>
      </c>
      <c r="C8" s="71"/>
      <c r="D8" s="10"/>
      <c r="E8" s="11"/>
      <c r="F8" s="11"/>
      <c r="G8" s="11"/>
      <c r="H8" s="11"/>
      <c r="I8" s="12"/>
      <c r="J8" s="20"/>
      <c r="K8" s="20"/>
      <c r="L8" s="6"/>
      <c r="M8" s="23"/>
      <c r="N8" s="6" t="s">
        <v>32</v>
      </c>
      <c r="O8" s="71"/>
      <c r="P8" s="10"/>
      <c r="Q8" s="11"/>
      <c r="R8" s="11"/>
      <c r="S8" s="11"/>
      <c r="T8" s="11"/>
      <c r="U8" s="12"/>
      <c r="V8" s="20"/>
      <c r="W8" s="20"/>
      <c r="Y8" s="23"/>
      <c r="Z8" s="6" t="s">
        <v>32</v>
      </c>
      <c r="AA8" s="71">
        <f t="shared" si="1"/>
        <v>0</v>
      </c>
      <c r="AB8" s="10"/>
      <c r="AC8" s="11"/>
      <c r="AD8" s="11"/>
      <c r="AE8" s="11"/>
      <c r="AF8" s="11"/>
      <c r="AG8" s="12"/>
      <c r="AH8" s="19"/>
      <c r="AI8" s="60">
        <f>AH8/AH$62</f>
        <v>0</v>
      </c>
      <c r="AK8" s="23"/>
      <c r="AL8" s="6" t="s">
        <v>32</v>
      </c>
      <c r="AM8" s="71">
        <f t="shared" si="2"/>
        <v>0.19693720704232498</v>
      </c>
      <c r="AN8" s="10">
        <v>15.857831338576398</v>
      </c>
      <c r="AO8" s="11"/>
      <c r="AP8" s="11"/>
      <c r="AQ8" s="11"/>
      <c r="AR8" s="11"/>
      <c r="AS8" s="12"/>
      <c r="AT8" s="19">
        <f>AVERAGE(AN8:AS8)</f>
        <v>15.857831338576398</v>
      </c>
      <c r="AU8" s="60">
        <f t="shared" si="3"/>
        <v>3.7173921097209274E-2</v>
      </c>
      <c r="AW8" s="23"/>
      <c r="AX8" s="6" t="s">
        <v>32</v>
      </c>
      <c r="AY8" s="71">
        <f t="shared" si="4"/>
        <v>0.12020239851986472</v>
      </c>
      <c r="AZ8" s="10">
        <v>17.719563045946526</v>
      </c>
      <c r="BA8" s="11"/>
      <c r="BB8" s="11"/>
      <c r="BC8" s="11"/>
      <c r="BD8" s="11"/>
      <c r="BE8" s="12"/>
      <c r="BF8" s="19">
        <f>AVERAGE(AZ8:BE8)</f>
        <v>17.719563045946526</v>
      </c>
      <c r="BG8" s="60">
        <f t="shared" si="5"/>
        <v>1.5185302253930827E-2</v>
      </c>
      <c r="BI8" s="23"/>
      <c r="BJ8" s="6" t="s">
        <v>32</v>
      </c>
      <c r="BK8" s="71">
        <f t="shared" si="6"/>
        <v>0.258168819593522</v>
      </c>
      <c r="BL8" s="10">
        <v>10.758601822392873</v>
      </c>
      <c r="BM8" s="11"/>
      <c r="BN8" s="11"/>
      <c r="BO8" s="11"/>
      <c r="BP8" s="11"/>
      <c r="BQ8" s="12"/>
      <c r="BR8" s="19">
        <f>AVERAGE(BL8:BQ8)</f>
        <v>10.758601822392873</v>
      </c>
      <c r="BS8" s="60">
        <f t="shared" si="7"/>
        <v>4.3212283099954736E-2</v>
      </c>
      <c r="BU8" s="23"/>
      <c r="BV8" s="6" t="s">
        <v>32</v>
      </c>
      <c r="BW8" s="71">
        <f t="shared" si="8"/>
        <v>0.20439009725394278</v>
      </c>
      <c r="BX8" s="10">
        <v>5.3762375305649641</v>
      </c>
      <c r="BY8" s="11"/>
      <c r="BZ8" s="11"/>
      <c r="CA8" s="11"/>
      <c r="CB8" s="11"/>
      <c r="CC8" s="12"/>
      <c r="CD8" s="19">
        <f>AVERAGE(BX8:CC8)</f>
        <v>5.3762375305649641</v>
      </c>
      <c r="CE8" s="60">
        <f t="shared" si="9"/>
        <v>2.3485159620431576E-2</v>
      </c>
      <c r="CG8" s="23"/>
      <c r="CH8" s="6" t="s">
        <v>32</v>
      </c>
      <c r="CI8" s="71">
        <f t="shared" si="10"/>
        <v>0.20815966952842518</v>
      </c>
      <c r="CJ8" s="10">
        <v>9.6427423534348087</v>
      </c>
      <c r="CK8" s="11"/>
      <c r="CL8" s="11"/>
      <c r="CM8" s="11"/>
      <c r="CN8" s="11"/>
      <c r="CO8" s="12"/>
      <c r="CP8" s="19">
        <f>AVERAGE(CJ8:CO8)</f>
        <v>9.6427423534348087</v>
      </c>
      <c r="CQ8" s="60">
        <f t="shared" si="11"/>
        <v>4.2660249958048013E-2</v>
      </c>
      <c r="CS8" s="23"/>
      <c r="CT8" s="6" t="s">
        <v>32</v>
      </c>
      <c r="CU8" s="71">
        <f t="shared" si="12"/>
        <v>0.11844392195238927</v>
      </c>
      <c r="CV8" s="10">
        <v>6.6605640169687819</v>
      </c>
      <c r="CW8" s="11"/>
      <c r="CX8" s="11"/>
      <c r="CY8" s="11"/>
      <c r="CZ8" s="11"/>
      <c r="DA8" s="12"/>
      <c r="DB8" s="19">
        <f>AVERAGE(CV8:DA8)</f>
        <v>6.6605640169687819</v>
      </c>
      <c r="DC8" s="60">
        <f t="shared" si="13"/>
        <v>2.5595888071073276E-2</v>
      </c>
      <c r="DE8" s="23"/>
      <c r="DF8" s="6" t="s">
        <v>32</v>
      </c>
      <c r="DG8" s="71">
        <f t="shared" si="14"/>
        <v>0.15511103750792513</v>
      </c>
      <c r="DH8" s="10">
        <v>12.119344776681656</v>
      </c>
      <c r="DI8" s="11"/>
      <c r="DJ8" s="11"/>
      <c r="DK8" s="11"/>
      <c r="DL8" s="11"/>
      <c r="DM8" s="12"/>
      <c r="DN8" s="19">
        <f>AVERAGE(DH8:DM8)</f>
        <v>12.119344776681656</v>
      </c>
      <c r="DO8" s="60">
        <f t="shared" si="15"/>
        <v>2.7350489677878943E-2</v>
      </c>
    </row>
    <row r="9" spans="1:119" x14ac:dyDescent="0.25">
      <c r="A9" s="23"/>
      <c r="B9" s="6" t="s">
        <v>33</v>
      </c>
      <c r="C9" s="71"/>
      <c r="D9" s="10"/>
      <c r="E9" s="11"/>
      <c r="F9" s="11"/>
      <c r="G9" s="11"/>
      <c r="H9" s="11"/>
      <c r="I9" s="12"/>
      <c r="J9" s="20"/>
      <c r="K9" s="20"/>
      <c r="L9" s="6"/>
      <c r="M9" s="23"/>
      <c r="N9" s="6" t="s">
        <v>33</v>
      </c>
      <c r="O9" s="71"/>
      <c r="P9" s="10"/>
      <c r="Q9" s="11"/>
      <c r="R9" s="11"/>
      <c r="S9" s="11"/>
      <c r="T9" s="11"/>
      <c r="U9" s="12"/>
      <c r="V9" s="20"/>
      <c r="W9" s="20"/>
      <c r="Y9" s="23"/>
      <c r="Z9" s="6" t="s">
        <v>33</v>
      </c>
      <c r="AA9" s="71">
        <f t="shared" si="1"/>
        <v>0</v>
      </c>
      <c r="AB9" s="10"/>
      <c r="AC9" s="11"/>
      <c r="AD9" s="11"/>
      <c r="AE9" s="11"/>
      <c r="AF9" s="11"/>
      <c r="AG9" s="12"/>
      <c r="AH9" s="19"/>
      <c r="AI9" s="60">
        <f>AH9/AH$62</f>
        <v>0</v>
      </c>
      <c r="AK9" s="23"/>
      <c r="AL9" s="6" t="s">
        <v>33</v>
      </c>
      <c r="AM9" s="71">
        <f t="shared" si="2"/>
        <v>0</v>
      </c>
      <c r="AN9" s="10"/>
      <c r="AO9" s="11"/>
      <c r="AP9" s="11"/>
      <c r="AQ9" s="11"/>
      <c r="AR9" s="11"/>
      <c r="AS9" s="12"/>
      <c r="AT9" s="19"/>
      <c r="AU9" s="60">
        <f t="shared" si="3"/>
        <v>0</v>
      </c>
      <c r="AW9" s="23"/>
      <c r="AX9" s="6" t="s">
        <v>33</v>
      </c>
      <c r="AY9" s="71">
        <f t="shared" si="4"/>
        <v>0</v>
      </c>
      <c r="AZ9" s="10"/>
      <c r="BA9" s="11"/>
      <c r="BB9" s="11"/>
      <c r="BC9" s="11"/>
      <c r="BD9" s="11"/>
      <c r="BE9" s="12"/>
      <c r="BF9" s="19"/>
      <c r="BG9" s="60">
        <f t="shared" si="5"/>
        <v>0</v>
      </c>
      <c r="BI9" s="23"/>
      <c r="BJ9" s="6" t="s">
        <v>33</v>
      </c>
      <c r="BK9" s="71">
        <f t="shared" si="6"/>
        <v>0</v>
      </c>
      <c r="BL9" s="10"/>
      <c r="BM9" s="11"/>
      <c r="BN9" s="11"/>
      <c r="BO9" s="11"/>
      <c r="BP9" s="11"/>
      <c r="BQ9" s="12"/>
      <c r="BR9" s="19"/>
      <c r="BS9" s="60">
        <f t="shared" si="7"/>
        <v>0</v>
      </c>
      <c r="BU9" s="23"/>
      <c r="BV9" s="6" t="s">
        <v>33</v>
      </c>
      <c r="BW9" s="71">
        <f t="shared" si="8"/>
        <v>0</v>
      </c>
      <c r="BX9" s="10"/>
      <c r="BY9" s="11"/>
      <c r="BZ9" s="11"/>
      <c r="CA9" s="11"/>
      <c r="CB9" s="11"/>
      <c r="CC9" s="12"/>
      <c r="CD9" s="19"/>
      <c r="CE9" s="60">
        <f t="shared" si="9"/>
        <v>0</v>
      </c>
      <c r="CG9" s="23"/>
      <c r="CH9" s="6" t="s">
        <v>33</v>
      </c>
      <c r="CI9" s="71">
        <f t="shared" si="10"/>
        <v>0</v>
      </c>
      <c r="CJ9" s="10"/>
      <c r="CK9" s="11"/>
      <c r="CL9" s="11"/>
      <c r="CM9" s="11"/>
      <c r="CN9" s="11"/>
      <c r="CO9" s="12"/>
      <c r="CP9" s="19"/>
      <c r="CQ9" s="60">
        <f t="shared" si="11"/>
        <v>0</v>
      </c>
      <c r="CS9" s="23"/>
      <c r="CT9" s="6" t="s">
        <v>33</v>
      </c>
      <c r="CU9" s="71">
        <f t="shared" si="12"/>
        <v>0</v>
      </c>
      <c r="CV9" s="10"/>
      <c r="CW9" s="11"/>
      <c r="CX9" s="11"/>
      <c r="CY9" s="11"/>
      <c r="CZ9" s="11"/>
      <c r="DA9" s="12"/>
      <c r="DB9" s="19"/>
      <c r="DC9" s="60">
        <f t="shared" si="13"/>
        <v>0</v>
      </c>
      <c r="DE9" s="23"/>
      <c r="DF9" s="6" t="s">
        <v>33</v>
      </c>
      <c r="DG9" s="71">
        <f t="shared" si="14"/>
        <v>0</v>
      </c>
      <c r="DH9" s="10">
        <v>3.9829471931935085</v>
      </c>
      <c r="DI9" s="11"/>
      <c r="DJ9" s="11"/>
      <c r="DK9" s="11"/>
      <c r="DL9" s="11"/>
      <c r="DM9" s="12"/>
      <c r="DN9" s="19"/>
      <c r="DO9" s="60">
        <f t="shared" si="15"/>
        <v>0</v>
      </c>
    </row>
    <row r="10" spans="1:119" x14ac:dyDescent="0.25">
      <c r="A10" s="23"/>
      <c r="B10" s="6" t="s">
        <v>5</v>
      </c>
      <c r="C10" s="71"/>
      <c r="D10" s="10"/>
      <c r="E10" s="11"/>
      <c r="F10" s="11"/>
      <c r="G10" s="11"/>
      <c r="H10" s="11"/>
      <c r="I10" s="12"/>
      <c r="J10" s="20"/>
      <c r="K10" s="20"/>
      <c r="L10" s="6"/>
      <c r="M10" s="23"/>
      <c r="N10" s="6" t="s">
        <v>5</v>
      </c>
      <c r="O10" s="71"/>
      <c r="P10" s="10"/>
      <c r="Q10" s="11"/>
      <c r="R10" s="11"/>
      <c r="S10" s="11"/>
      <c r="T10" s="11"/>
      <c r="U10" s="12"/>
      <c r="V10" s="20"/>
      <c r="W10" s="20"/>
      <c r="Y10" s="23"/>
      <c r="Z10" s="6" t="s">
        <v>5</v>
      </c>
      <c r="AA10" s="71">
        <f t="shared" si="1"/>
        <v>0.3097586694031309</v>
      </c>
      <c r="AB10" s="10">
        <v>54.200592313561842</v>
      </c>
      <c r="AC10" s="11"/>
      <c r="AD10" s="11"/>
      <c r="AE10" s="11"/>
      <c r="AF10" s="11"/>
      <c r="AG10" s="12"/>
      <c r="AH10" s="19">
        <f t="shared" si="0"/>
        <v>54.200592313561842</v>
      </c>
      <c r="AI10" s="61">
        <f t="shared" ref="AI10:AI16" si="16">AH10/AH$62</f>
        <v>7.5762604531709285E-2</v>
      </c>
      <c r="AK10" s="23"/>
      <c r="AL10" s="6" t="s">
        <v>5</v>
      </c>
      <c r="AM10" s="71">
        <f t="shared" si="2"/>
        <v>0</v>
      </c>
      <c r="AN10" s="10"/>
      <c r="AO10" s="11"/>
      <c r="AP10" s="11"/>
      <c r="AQ10" s="11"/>
      <c r="AR10" s="11"/>
      <c r="AS10" s="12"/>
      <c r="AT10" s="19"/>
      <c r="AU10" s="61">
        <f t="shared" si="3"/>
        <v>0</v>
      </c>
      <c r="AW10" s="23"/>
      <c r="AX10" s="6" t="s">
        <v>5</v>
      </c>
      <c r="AY10" s="71">
        <f t="shared" si="4"/>
        <v>0</v>
      </c>
      <c r="AZ10" s="10"/>
      <c r="BA10" s="11"/>
      <c r="BB10" s="11"/>
      <c r="BC10" s="11"/>
      <c r="BD10" s="11"/>
      <c r="BE10" s="12"/>
      <c r="BF10" s="19"/>
      <c r="BG10" s="61">
        <f t="shared" si="5"/>
        <v>0</v>
      </c>
      <c r="BI10" s="23"/>
      <c r="BJ10" s="6" t="s">
        <v>5</v>
      </c>
      <c r="BK10" s="71">
        <f t="shared" si="6"/>
        <v>0</v>
      </c>
      <c r="BL10" s="10"/>
      <c r="BM10" s="11"/>
      <c r="BN10" s="11"/>
      <c r="BO10" s="11"/>
      <c r="BP10" s="11"/>
      <c r="BQ10" s="12"/>
      <c r="BR10" s="19"/>
      <c r="BS10" s="61">
        <f t="shared" si="7"/>
        <v>0</v>
      </c>
      <c r="BU10" s="23"/>
      <c r="BV10" s="6" t="s">
        <v>5</v>
      </c>
      <c r="BW10" s="71">
        <f t="shared" si="8"/>
        <v>0</v>
      </c>
      <c r="BX10" s="10"/>
      <c r="BY10" s="11"/>
      <c r="BZ10" s="11"/>
      <c r="CA10" s="11"/>
      <c r="CB10" s="11"/>
      <c r="CC10" s="12"/>
      <c r="CD10" s="19"/>
      <c r="CE10" s="61">
        <f t="shared" si="9"/>
        <v>0</v>
      </c>
      <c r="CG10" s="23"/>
      <c r="CH10" s="6" t="s">
        <v>5</v>
      </c>
      <c r="CI10" s="71">
        <f t="shared" si="10"/>
        <v>0</v>
      </c>
      <c r="CJ10" s="10"/>
      <c r="CK10" s="11"/>
      <c r="CL10" s="11"/>
      <c r="CM10" s="11"/>
      <c r="CN10" s="11"/>
      <c r="CO10" s="12"/>
      <c r="CP10" s="19"/>
      <c r="CQ10" s="61">
        <f t="shared" si="11"/>
        <v>0</v>
      </c>
      <c r="CS10" s="23"/>
      <c r="CT10" s="6" t="s">
        <v>5</v>
      </c>
      <c r="CU10" s="71">
        <f t="shared" si="12"/>
        <v>0</v>
      </c>
      <c r="CV10" s="10"/>
      <c r="CW10" s="11"/>
      <c r="CX10" s="11"/>
      <c r="CY10" s="11"/>
      <c r="CZ10" s="11"/>
      <c r="DA10" s="12"/>
      <c r="DB10" s="19"/>
      <c r="DC10" s="61">
        <f t="shared" si="13"/>
        <v>0</v>
      </c>
      <c r="DE10" s="23"/>
      <c r="DF10" s="6" t="s">
        <v>5</v>
      </c>
      <c r="DG10" s="71">
        <f t="shared" si="14"/>
        <v>0</v>
      </c>
      <c r="DH10" s="10"/>
      <c r="DI10" s="11"/>
      <c r="DJ10" s="11"/>
      <c r="DK10" s="11"/>
      <c r="DL10" s="11"/>
      <c r="DM10" s="12"/>
      <c r="DN10" s="19"/>
      <c r="DO10" s="61">
        <f t="shared" si="15"/>
        <v>0</v>
      </c>
    </row>
    <row r="11" spans="1:119" x14ac:dyDescent="0.25">
      <c r="A11" s="23"/>
      <c r="B11" s="6" t="s">
        <v>6</v>
      </c>
      <c r="C11" s="71"/>
      <c r="D11" s="10"/>
      <c r="E11" s="11"/>
      <c r="F11" s="11"/>
      <c r="G11" s="11"/>
      <c r="H11" s="11"/>
      <c r="I11" s="12"/>
      <c r="J11" s="20"/>
      <c r="K11" s="20"/>
      <c r="L11" s="6"/>
      <c r="M11" s="23"/>
      <c r="N11" s="6" t="s">
        <v>6</v>
      </c>
      <c r="O11" s="71"/>
      <c r="P11" s="10"/>
      <c r="Q11" s="11"/>
      <c r="R11" s="11"/>
      <c r="S11" s="11"/>
      <c r="T11" s="11"/>
      <c r="U11" s="12"/>
      <c r="V11" s="20"/>
      <c r="W11" s="20"/>
      <c r="Y11" s="23"/>
      <c r="Z11" s="6" t="s">
        <v>6</v>
      </c>
      <c r="AA11" s="71">
        <f t="shared" si="1"/>
        <v>0.19823706924145398</v>
      </c>
      <c r="AB11" s="10">
        <v>34.686895421183571</v>
      </c>
      <c r="AC11" s="11"/>
      <c r="AD11" s="11"/>
      <c r="AE11" s="11"/>
      <c r="AF11" s="11"/>
      <c r="AG11" s="12"/>
      <c r="AH11" s="19">
        <f t="shared" si="0"/>
        <v>34.686895421183571</v>
      </c>
      <c r="AI11" s="61">
        <f t="shared" si="16"/>
        <v>4.8485993013222643E-2</v>
      </c>
      <c r="AK11" s="23"/>
      <c r="AL11" s="6" t="s">
        <v>6</v>
      </c>
      <c r="AM11" s="71">
        <f t="shared" si="2"/>
        <v>0.24633210523661558</v>
      </c>
      <c r="AN11" s="10">
        <v>19.835220762926614</v>
      </c>
      <c r="AO11" s="11"/>
      <c r="AP11" s="11"/>
      <c r="AQ11" s="11"/>
      <c r="AR11" s="11"/>
      <c r="AS11" s="12"/>
      <c r="AT11" s="19">
        <f t="shared" ref="AT11:AT16" si="17">AVERAGE(AN11:AS11)</f>
        <v>19.835220762926614</v>
      </c>
      <c r="AU11" s="61">
        <f t="shared" si="3"/>
        <v>4.6497715598289073E-2</v>
      </c>
      <c r="AW11" s="23"/>
      <c r="AX11" s="6" t="s">
        <v>6</v>
      </c>
      <c r="AY11" s="71">
        <f t="shared" si="4"/>
        <v>0.28685117935466731</v>
      </c>
      <c r="AZ11" s="10">
        <v>42.285991128031796</v>
      </c>
      <c r="BA11" s="11"/>
      <c r="BB11" s="11"/>
      <c r="BC11" s="11"/>
      <c r="BD11" s="11"/>
      <c r="BE11" s="12"/>
      <c r="BF11" s="19">
        <f t="shared" ref="BF11:BF16" si="18">AVERAGE(AZ11:BE11)</f>
        <v>42.285991128031796</v>
      </c>
      <c r="BG11" s="61">
        <f t="shared" si="5"/>
        <v>3.6238227473283598E-2</v>
      </c>
      <c r="BI11" s="23"/>
      <c r="BJ11" s="6" t="s">
        <v>6</v>
      </c>
      <c r="BK11" s="71">
        <f t="shared" si="6"/>
        <v>0.21924046795607974</v>
      </c>
      <c r="BL11" s="10">
        <v>9.136350787086803</v>
      </c>
      <c r="BM11" s="11"/>
      <c r="BN11" s="11"/>
      <c r="BO11" s="11"/>
      <c r="BP11" s="11"/>
      <c r="BQ11" s="12"/>
      <c r="BR11" s="19">
        <f t="shared" ref="BR11:BR16" si="19">AVERAGE(BL11:BQ11)</f>
        <v>9.136350787086803</v>
      </c>
      <c r="BS11" s="61">
        <f t="shared" si="7"/>
        <v>3.6696457702370781E-2</v>
      </c>
      <c r="BU11" s="23"/>
      <c r="BV11" s="6" t="s">
        <v>6</v>
      </c>
      <c r="BW11" s="71">
        <f t="shared" si="8"/>
        <v>0.29792583508143405</v>
      </c>
      <c r="BX11" s="10">
        <v>7.8365834617695294</v>
      </c>
      <c r="BY11" s="11"/>
      <c r="BZ11" s="11"/>
      <c r="CA11" s="11"/>
      <c r="CB11" s="11"/>
      <c r="CC11" s="12"/>
      <c r="CD11" s="19">
        <f t="shared" ref="CD11:CD16" si="20">AVERAGE(BX11:CC11)</f>
        <v>7.8365834617695294</v>
      </c>
      <c r="CE11" s="61">
        <f t="shared" si="9"/>
        <v>3.4232753376719084E-2</v>
      </c>
      <c r="CG11" s="23"/>
      <c r="CH11" s="6" t="s">
        <v>6</v>
      </c>
      <c r="CI11" s="71">
        <f t="shared" si="10"/>
        <v>0.26640119972831572</v>
      </c>
      <c r="CJ11" s="10">
        <v>12.340710078208923</v>
      </c>
      <c r="CK11" s="11"/>
      <c r="CL11" s="11"/>
      <c r="CM11" s="11"/>
      <c r="CN11" s="11"/>
      <c r="CO11" s="12"/>
      <c r="CP11" s="19">
        <f t="shared" ref="CP11:CP16" si="21">AVERAGE(CJ11:CO11)</f>
        <v>12.340710078208923</v>
      </c>
      <c r="CQ11" s="61">
        <f t="shared" si="11"/>
        <v>5.4596271195472432E-2</v>
      </c>
      <c r="CS11" s="23"/>
      <c r="CT11" s="6" t="s">
        <v>6</v>
      </c>
      <c r="CU11" s="71">
        <f t="shared" si="12"/>
        <v>0.29427312860191573</v>
      </c>
      <c r="CV11" s="10">
        <v>16.548126566719187</v>
      </c>
      <c r="CW11" s="11"/>
      <c r="CX11" s="11"/>
      <c r="CY11" s="11"/>
      <c r="CZ11" s="11"/>
      <c r="DA11" s="12"/>
      <c r="DB11" s="19">
        <f t="shared" ref="DB11:DB16" si="22">AVERAGE(CV11:DA11)</f>
        <v>16.548126566719187</v>
      </c>
      <c r="DC11" s="61">
        <f t="shared" si="13"/>
        <v>6.3592812006401545E-2</v>
      </c>
      <c r="DE11" s="23"/>
      <c r="DF11" s="6" t="s">
        <v>6</v>
      </c>
      <c r="DG11" s="71">
        <f t="shared" si="14"/>
        <v>0.30139303482117025</v>
      </c>
      <c r="DH11" s="10">
        <v>23.548847077381932</v>
      </c>
      <c r="DI11" s="11"/>
      <c r="DJ11" s="11"/>
      <c r="DK11" s="11"/>
      <c r="DL11" s="11"/>
      <c r="DM11" s="12"/>
      <c r="DN11" s="19">
        <f t="shared" ref="DN11:DN16" si="23">AVERAGE(DH11:DM11)</f>
        <v>23.548847077381932</v>
      </c>
      <c r="DO11" s="61">
        <f t="shared" si="15"/>
        <v>5.3144168334505859E-2</v>
      </c>
    </row>
    <row r="12" spans="1:119" x14ac:dyDescent="0.25">
      <c r="A12" s="23"/>
      <c r="B12" s="6" t="s">
        <v>7</v>
      </c>
      <c r="C12" s="71"/>
      <c r="D12" s="10"/>
      <c r="E12" s="11"/>
      <c r="F12" s="11"/>
      <c r="G12" s="11"/>
      <c r="H12" s="11"/>
      <c r="I12" s="12"/>
      <c r="J12" s="20"/>
      <c r="K12" s="20"/>
      <c r="L12" s="6"/>
      <c r="M12" s="23"/>
      <c r="N12" s="6" t="s">
        <v>7</v>
      </c>
      <c r="O12" s="71"/>
      <c r="P12" s="10"/>
      <c r="Q12" s="11"/>
      <c r="R12" s="11"/>
      <c r="S12" s="11"/>
      <c r="T12" s="11"/>
      <c r="U12" s="12"/>
      <c r="V12" s="20"/>
      <c r="W12" s="20"/>
      <c r="Y12" s="23"/>
      <c r="Z12" s="6" t="s">
        <v>7</v>
      </c>
      <c r="AA12" s="71">
        <f t="shared" si="1"/>
        <v>0.14641170756616842</v>
      </c>
      <c r="AB12" s="10">
        <v>25.618657540779463</v>
      </c>
      <c r="AC12" s="11"/>
      <c r="AD12" s="11"/>
      <c r="AE12" s="11"/>
      <c r="AF12" s="11"/>
      <c r="AG12" s="12"/>
      <c r="AH12" s="19">
        <f t="shared" si="0"/>
        <v>25.618657540779463</v>
      </c>
      <c r="AI12" s="61">
        <f t="shared" si="16"/>
        <v>3.581024001853414E-2</v>
      </c>
      <c r="AK12" s="23"/>
      <c r="AL12" s="6" t="s">
        <v>7</v>
      </c>
      <c r="AM12" s="71">
        <f t="shared" si="2"/>
        <v>0.15142478887075647</v>
      </c>
      <c r="AN12" s="10">
        <v>12.193068026378201</v>
      </c>
      <c r="AO12" s="11"/>
      <c r="AP12" s="11"/>
      <c r="AQ12" s="11"/>
      <c r="AR12" s="11"/>
      <c r="AS12" s="12"/>
      <c r="AT12" s="19">
        <f t="shared" si="17"/>
        <v>12.193068026378201</v>
      </c>
      <c r="AU12" s="61">
        <f t="shared" si="3"/>
        <v>2.8582984587738669E-2</v>
      </c>
      <c r="AW12" s="23"/>
      <c r="AX12" s="6" t="s">
        <v>7</v>
      </c>
      <c r="AY12" s="71">
        <f t="shared" si="4"/>
        <v>0.17601502553322693</v>
      </c>
      <c r="AZ12" s="10">
        <v>25.947147314655865</v>
      </c>
      <c r="BA12" s="11"/>
      <c r="BB12" s="11"/>
      <c r="BC12" s="11"/>
      <c r="BD12" s="11"/>
      <c r="BE12" s="12"/>
      <c r="BF12" s="19">
        <f t="shared" si="18"/>
        <v>25.947147314655865</v>
      </c>
      <c r="BG12" s="61">
        <f t="shared" si="5"/>
        <v>2.2236173294942093E-2</v>
      </c>
      <c r="BI12" s="23"/>
      <c r="BJ12" s="6" t="s">
        <v>7</v>
      </c>
      <c r="BK12" s="71">
        <f t="shared" si="6"/>
        <v>0.10349086423325894</v>
      </c>
      <c r="BL12" s="10">
        <v>4.3127477682780979</v>
      </c>
      <c r="BM12" s="11"/>
      <c r="BN12" s="11"/>
      <c r="BO12" s="11"/>
      <c r="BP12" s="11"/>
      <c r="BQ12" s="12"/>
      <c r="BR12" s="19">
        <f t="shared" si="19"/>
        <v>4.3127477682780979</v>
      </c>
      <c r="BS12" s="61">
        <f t="shared" si="7"/>
        <v>1.7322295273874268E-2</v>
      </c>
      <c r="BU12" s="23"/>
      <c r="BV12" s="6" t="s">
        <v>7</v>
      </c>
      <c r="BW12" s="71">
        <f t="shared" si="8"/>
        <v>0.12288706208874246</v>
      </c>
      <c r="BX12" s="10">
        <v>3.2323974796172252</v>
      </c>
      <c r="BY12" s="11"/>
      <c r="BZ12" s="11"/>
      <c r="CA12" s="11"/>
      <c r="CB12" s="11"/>
      <c r="CC12" s="12"/>
      <c r="CD12" s="19">
        <f t="shared" si="20"/>
        <v>3.2323974796172252</v>
      </c>
      <c r="CE12" s="61">
        <f t="shared" si="9"/>
        <v>1.4120166814414144E-2</v>
      </c>
      <c r="CG12" s="23"/>
      <c r="CH12" s="6" t="s">
        <v>7</v>
      </c>
      <c r="CI12" s="71">
        <f t="shared" si="10"/>
        <v>0.11617990394058755</v>
      </c>
      <c r="CJ12" s="10">
        <v>5.3818920969842816</v>
      </c>
      <c r="CK12" s="11"/>
      <c r="CL12" s="11"/>
      <c r="CM12" s="11"/>
      <c r="CN12" s="11"/>
      <c r="CO12" s="12"/>
      <c r="CP12" s="19">
        <f t="shared" si="21"/>
        <v>5.3818920969842816</v>
      </c>
      <c r="CQ12" s="61">
        <f t="shared" si="11"/>
        <v>2.3809913579492262E-2</v>
      </c>
      <c r="CS12" s="23"/>
      <c r="CT12" s="6" t="s">
        <v>7</v>
      </c>
      <c r="CU12" s="71">
        <f t="shared" si="12"/>
        <v>0.14160621135005003</v>
      </c>
      <c r="CV12" s="10">
        <v>7.9630699520111055</v>
      </c>
      <c r="CW12" s="11"/>
      <c r="CX12" s="11"/>
      <c r="CY12" s="11"/>
      <c r="CZ12" s="11"/>
      <c r="DA12" s="12"/>
      <c r="DB12" s="19">
        <f t="shared" si="22"/>
        <v>7.9630699520111055</v>
      </c>
      <c r="DC12" s="61">
        <f t="shared" si="13"/>
        <v>3.0601289421516933E-2</v>
      </c>
      <c r="DE12" s="23"/>
      <c r="DF12" s="6" t="s">
        <v>7</v>
      </c>
      <c r="DG12" s="71">
        <f t="shared" si="14"/>
        <v>0.15606072456514042</v>
      </c>
      <c r="DH12" s="10">
        <v>12.193547006653564</v>
      </c>
      <c r="DI12" s="11"/>
      <c r="DJ12" s="11"/>
      <c r="DK12" s="11"/>
      <c r="DL12" s="11"/>
      <c r="DM12" s="12"/>
      <c r="DN12" s="19">
        <f t="shared" si="23"/>
        <v>12.193547006653564</v>
      </c>
      <c r="DO12" s="61">
        <f t="shared" si="15"/>
        <v>2.7517946529905059E-2</v>
      </c>
    </row>
    <row r="13" spans="1:119" x14ac:dyDescent="0.25">
      <c r="A13" s="23"/>
      <c r="B13" s="6" t="s">
        <v>8</v>
      </c>
      <c r="C13" s="71"/>
      <c r="D13" s="10"/>
      <c r="E13" s="11"/>
      <c r="F13" s="11"/>
      <c r="G13" s="11"/>
      <c r="H13" s="11"/>
      <c r="I13" s="12"/>
      <c r="J13" s="20"/>
      <c r="K13" s="20"/>
      <c r="L13" s="6"/>
      <c r="M13" s="23"/>
      <c r="N13" s="6" t="s">
        <v>8</v>
      </c>
      <c r="O13" s="71"/>
      <c r="P13" s="10"/>
      <c r="Q13" s="11"/>
      <c r="R13" s="11"/>
      <c r="S13" s="11"/>
      <c r="T13" s="11"/>
      <c r="U13" s="12"/>
      <c r="V13" s="20"/>
      <c r="W13" s="20"/>
      <c r="Y13" s="23"/>
      <c r="Z13" s="6" t="s">
        <v>8</v>
      </c>
      <c r="AA13" s="71">
        <f t="shared" si="1"/>
        <v>1.5410827502961084E-2</v>
      </c>
      <c r="AB13" s="10">
        <v>2.6965378573975025</v>
      </c>
      <c r="AC13" s="11"/>
      <c r="AD13" s="11"/>
      <c r="AE13" s="11"/>
      <c r="AF13" s="11"/>
      <c r="AG13" s="12"/>
      <c r="AH13" s="19">
        <f t="shared" si="0"/>
        <v>2.6965378573975025</v>
      </c>
      <c r="AI13" s="61">
        <f t="shared" si="16"/>
        <v>3.7692711938070722E-3</v>
      </c>
      <c r="AK13" s="23"/>
      <c r="AL13" s="6" t="s">
        <v>8</v>
      </c>
      <c r="AM13" s="71">
        <f t="shared" si="2"/>
        <v>2.9115878693835626E-2</v>
      </c>
      <c r="AN13" s="10">
        <v>2.3444767016629089</v>
      </c>
      <c r="AO13" s="11"/>
      <c r="AP13" s="11"/>
      <c r="AQ13" s="11"/>
      <c r="AR13" s="11"/>
      <c r="AS13" s="12"/>
      <c r="AT13" s="19">
        <f t="shared" si="17"/>
        <v>2.3444767016629089</v>
      </c>
      <c r="AU13" s="61">
        <f t="shared" si="3"/>
        <v>5.4959212304049156E-3</v>
      </c>
      <c r="AW13" s="23"/>
      <c r="AX13" s="6" t="s">
        <v>8</v>
      </c>
      <c r="AY13" s="71">
        <f t="shared" si="4"/>
        <v>2.0730306108712994E-2</v>
      </c>
      <c r="AZ13" s="10">
        <v>3.0559453935888374</v>
      </c>
      <c r="BA13" s="11"/>
      <c r="BB13" s="11"/>
      <c r="BC13" s="11"/>
      <c r="BD13" s="11"/>
      <c r="BE13" s="12"/>
      <c r="BF13" s="19">
        <f t="shared" si="18"/>
        <v>3.0559453935888374</v>
      </c>
      <c r="BG13" s="61">
        <f t="shared" si="5"/>
        <v>2.618882551044038E-3</v>
      </c>
      <c r="BI13" s="23"/>
      <c r="BJ13" s="6" t="s">
        <v>8</v>
      </c>
      <c r="BK13" s="71">
        <f t="shared" si="6"/>
        <v>0</v>
      </c>
      <c r="BL13" s="10">
        <v>0</v>
      </c>
      <c r="BM13" s="11"/>
      <c r="BN13" s="11"/>
      <c r="BO13" s="11"/>
      <c r="BP13" s="11"/>
      <c r="BQ13" s="12"/>
      <c r="BR13" s="19">
        <f t="shared" si="19"/>
        <v>0</v>
      </c>
      <c r="BS13" s="61">
        <f t="shared" si="7"/>
        <v>0</v>
      </c>
      <c r="BU13" s="23"/>
      <c r="BV13" s="6" t="s">
        <v>8</v>
      </c>
      <c r="BW13" s="71">
        <f t="shared" si="8"/>
        <v>2.4207932639647125E-2</v>
      </c>
      <c r="BX13" s="10">
        <v>0.63676077140351206</v>
      </c>
      <c r="BY13" s="11"/>
      <c r="BZ13" s="11"/>
      <c r="CA13" s="11"/>
      <c r="CB13" s="11"/>
      <c r="CC13" s="12"/>
      <c r="CD13" s="19">
        <f t="shared" si="20"/>
        <v>0.63676077140351206</v>
      </c>
      <c r="CE13" s="61">
        <f t="shared" si="9"/>
        <v>2.7815788032842237E-3</v>
      </c>
      <c r="CG13" s="23"/>
      <c r="CH13" s="6" t="s">
        <v>8</v>
      </c>
      <c r="CI13" s="71">
        <f t="shared" si="10"/>
        <v>0</v>
      </c>
      <c r="CJ13" s="10">
        <v>0</v>
      </c>
      <c r="CK13" s="11"/>
      <c r="CL13" s="11"/>
      <c r="CM13" s="11"/>
      <c r="CN13" s="11"/>
      <c r="CO13" s="12"/>
      <c r="CP13" s="19">
        <f t="shared" si="21"/>
        <v>0</v>
      </c>
      <c r="CQ13" s="61">
        <f t="shared" si="11"/>
        <v>0</v>
      </c>
      <c r="CS13" s="23"/>
      <c r="CT13" s="6" t="s">
        <v>8</v>
      </c>
      <c r="CU13" s="71">
        <f t="shared" si="12"/>
        <v>9.3125470138972783E-3</v>
      </c>
      <c r="CV13" s="10">
        <v>0.52368086538055636</v>
      </c>
      <c r="CW13" s="11"/>
      <c r="CX13" s="11"/>
      <c r="CY13" s="11"/>
      <c r="CZ13" s="11"/>
      <c r="DA13" s="12"/>
      <c r="DB13" s="19">
        <f t="shared" si="22"/>
        <v>0.52368086538055636</v>
      </c>
      <c r="DC13" s="61">
        <f t="shared" si="13"/>
        <v>2.0124537172970074E-3</v>
      </c>
      <c r="DE13" s="23"/>
      <c r="DF13" s="6" t="s">
        <v>8</v>
      </c>
      <c r="DG13" s="71">
        <f t="shared" si="14"/>
        <v>1.0342706370353009E-2</v>
      </c>
      <c r="DH13" s="10">
        <v>0.8081102830601945</v>
      </c>
      <c r="DI13" s="11"/>
      <c r="DJ13" s="11"/>
      <c r="DK13" s="11"/>
      <c r="DL13" s="11"/>
      <c r="DM13" s="12"/>
      <c r="DN13" s="19">
        <f t="shared" si="23"/>
        <v>0.8081102830601945</v>
      </c>
      <c r="DO13" s="61">
        <f t="shared" si="15"/>
        <v>1.8237134401813254E-3</v>
      </c>
    </row>
    <row r="14" spans="1:119" x14ac:dyDescent="0.25">
      <c r="A14" s="23"/>
      <c r="B14" s="6" t="s">
        <v>9</v>
      </c>
      <c r="C14" s="71"/>
      <c r="D14" s="10"/>
      <c r="E14" s="11"/>
      <c r="F14" s="11"/>
      <c r="G14" s="11"/>
      <c r="H14" s="11"/>
      <c r="I14" s="12"/>
      <c r="J14" s="20"/>
      <c r="K14" s="20"/>
      <c r="L14" s="6"/>
      <c r="M14" s="23"/>
      <c r="N14" s="6" t="s">
        <v>9</v>
      </c>
      <c r="O14" s="71"/>
      <c r="P14" s="10"/>
      <c r="Q14" s="11"/>
      <c r="R14" s="11"/>
      <c r="S14" s="11"/>
      <c r="T14" s="11"/>
      <c r="U14" s="12"/>
      <c r="V14" s="20"/>
      <c r="W14" s="20"/>
      <c r="Y14" s="23"/>
      <c r="Z14" s="6" t="s">
        <v>9</v>
      </c>
      <c r="AA14" s="71">
        <f t="shared" si="1"/>
        <v>6.2308721841712197E-2</v>
      </c>
      <c r="AB14" s="10">
        <v>10.902583087114829</v>
      </c>
      <c r="AC14" s="11"/>
      <c r="AD14" s="11"/>
      <c r="AE14" s="11"/>
      <c r="AF14" s="11"/>
      <c r="AG14" s="12"/>
      <c r="AH14" s="19">
        <f t="shared" si="0"/>
        <v>10.902583087114829</v>
      </c>
      <c r="AI14" s="61">
        <f t="shared" si="16"/>
        <v>1.5239835129929062E-2</v>
      </c>
      <c r="AK14" s="23"/>
      <c r="AL14" s="6" t="s">
        <v>9</v>
      </c>
      <c r="AM14" s="71">
        <f t="shared" si="2"/>
        <v>3.6970171075116576E-2</v>
      </c>
      <c r="AN14" s="10">
        <v>2.9769221686053267</v>
      </c>
      <c r="AO14" s="11"/>
      <c r="AP14" s="11"/>
      <c r="AQ14" s="11"/>
      <c r="AR14" s="11"/>
      <c r="AS14" s="12"/>
      <c r="AT14" s="19">
        <f t="shared" si="17"/>
        <v>2.9769221686053267</v>
      </c>
      <c r="AU14" s="61">
        <f t="shared" si="3"/>
        <v>6.9784996097834737E-3</v>
      </c>
      <c r="AW14" s="23"/>
      <c r="AX14" s="6" t="s">
        <v>9</v>
      </c>
      <c r="AY14" s="71">
        <f t="shared" si="4"/>
        <v>9.1560608814244174E-2</v>
      </c>
      <c r="AZ14" s="10">
        <v>13.497351137640782</v>
      </c>
      <c r="BA14" s="11"/>
      <c r="BB14" s="11"/>
      <c r="BC14" s="11"/>
      <c r="BD14" s="11"/>
      <c r="BE14" s="12"/>
      <c r="BF14" s="19">
        <f t="shared" si="18"/>
        <v>13.497351137640782</v>
      </c>
      <c r="BG14" s="61">
        <f t="shared" si="5"/>
        <v>1.1566953209909922E-2</v>
      </c>
      <c r="BI14" s="23"/>
      <c r="BJ14" s="6" t="s">
        <v>9</v>
      </c>
      <c r="BK14" s="71">
        <f t="shared" si="6"/>
        <v>4.0190960008252265E-2</v>
      </c>
      <c r="BL14" s="10">
        <v>1.6748673843313013</v>
      </c>
      <c r="BM14" s="11"/>
      <c r="BN14" s="11"/>
      <c r="BO14" s="11"/>
      <c r="BP14" s="11"/>
      <c r="BQ14" s="12"/>
      <c r="BR14" s="19">
        <f t="shared" si="19"/>
        <v>1.6748673843313013</v>
      </c>
      <c r="BS14" s="61">
        <f t="shared" si="7"/>
        <v>6.7271607185949052E-3</v>
      </c>
      <c r="BU14" s="23"/>
      <c r="BV14" s="6" t="s">
        <v>9</v>
      </c>
      <c r="BW14" s="71">
        <f t="shared" si="8"/>
        <v>1.9953056417408528E-2</v>
      </c>
      <c r="BX14" s="10">
        <v>0.52484133136583511</v>
      </c>
      <c r="BY14" s="11"/>
      <c r="BZ14" s="11"/>
      <c r="CA14" s="11"/>
      <c r="CB14" s="11"/>
      <c r="CC14" s="12"/>
      <c r="CD14" s="19">
        <f t="shared" si="20"/>
        <v>0.52484133136583511</v>
      </c>
      <c r="CE14" s="61">
        <f t="shared" si="9"/>
        <v>2.2926781736206468E-3</v>
      </c>
      <c r="CG14" s="23"/>
      <c r="CH14" s="6" t="s">
        <v>9</v>
      </c>
      <c r="CI14" s="71">
        <f t="shared" si="10"/>
        <v>5.766940803300185E-2</v>
      </c>
      <c r="CJ14" s="10">
        <v>2.6714648644338075</v>
      </c>
      <c r="CK14" s="11"/>
      <c r="CL14" s="11"/>
      <c r="CM14" s="11"/>
      <c r="CN14" s="11"/>
      <c r="CO14" s="12"/>
      <c r="CP14" s="19">
        <f t="shared" si="21"/>
        <v>2.6714648644338075</v>
      </c>
      <c r="CQ14" s="61">
        <f t="shared" si="11"/>
        <v>1.1818770500519892E-2</v>
      </c>
      <c r="CS14" s="23"/>
      <c r="CT14" s="6" t="s">
        <v>9</v>
      </c>
      <c r="CU14" s="71">
        <f t="shared" si="12"/>
        <v>6.8548162720476716E-2</v>
      </c>
      <c r="CV14" s="10">
        <v>3.8547307326487772</v>
      </c>
      <c r="CW14" s="11"/>
      <c r="CX14" s="11"/>
      <c r="CY14" s="11"/>
      <c r="CZ14" s="11"/>
      <c r="DA14" s="12"/>
      <c r="DB14" s="19">
        <f t="shared" si="22"/>
        <v>3.8547307326487772</v>
      </c>
      <c r="DC14" s="61">
        <f t="shared" si="13"/>
        <v>1.4813348558116087E-2</v>
      </c>
      <c r="DE14" s="23"/>
      <c r="DF14" s="6" t="s">
        <v>9</v>
      </c>
      <c r="DG14" s="71">
        <f t="shared" si="14"/>
        <v>1.6537064488325974E-2</v>
      </c>
      <c r="DH14" s="10">
        <v>1.2920962256989676</v>
      </c>
      <c r="DI14" s="11"/>
      <c r="DJ14" s="11"/>
      <c r="DK14" s="11"/>
      <c r="DL14" s="11"/>
      <c r="DM14" s="12"/>
      <c r="DN14" s="19">
        <f t="shared" si="23"/>
        <v>1.2920962256989676</v>
      </c>
      <c r="DO14" s="61">
        <f t="shared" si="15"/>
        <v>2.9159550400613406E-3</v>
      </c>
    </row>
    <row r="15" spans="1:119" x14ac:dyDescent="0.25">
      <c r="A15" s="23"/>
      <c r="B15" s="6" t="s">
        <v>10</v>
      </c>
      <c r="C15" s="71"/>
      <c r="D15" s="10"/>
      <c r="E15" s="11"/>
      <c r="F15" s="11"/>
      <c r="G15" s="11"/>
      <c r="H15" s="11"/>
      <c r="I15" s="12"/>
      <c r="J15" s="20"/>
      <c r="K15" s="20"/>
      <c r="L15" s="6"/>
      <c r="M15" s="23"/>
      <c r="N15" s="6" t="s">
        <v>10</v>
      </c>
      <c r="O15" s="71"/>
      <c r="P15" s="10"/>
      <c r="Q15" s="11"/>
      <c r="R15" s="11"/>
      <c r="S15" s="11"/>
      <c r="T15" s="11"/>
      <c r="U15" s="12"/>
      <c r="V15" s="20"/>
      <c r="W15" s="20"/>
      <c r="Y15" s="23"/>
      <c r="Z15" s="6" t="s">
        <v>10</v>
      </c>
      <c r="AA15" s="71">
        <f t="shared" si="1"/>
        <v>0.11862380170972443</v>
      </c>
      <c r="AB15" s="10">
        <v>20.756417657470049</v>
      </c>
      <c r="AC15" s="11"/>
      <c r="AD15" s="11"/>
      <c r="AE15" s="11"/>
      <c r="AF15" s="11"/>
      <c r="AG15" s="12"/>
      <c r="AH15" s="19">
        <f t="shared" si="0"/>
        <v>20.756417657470049</v>
      </c>
      <c r="AI15" s="61">
        <f t="shared" si="16"/>
        <v>2.9013709912620485E-2</v>
      </c>
      <c r="AK15" s="23"/>
      <c r="AL15" s="6" t="s">
        <v>10</v>
      </c>
      <c r="AM15" s="71">
        <f t="shared" si="2"/>
        <v>0.11242335287400886</v>
      </c>
      <c r="AN15" s="10">
        <v>9.0525837913916405</v>
      </c>
      <c r="AO15" s="11"/>
      <c r="AP15" s="11"/>
      <c r="AQ15" s="11"/>
      <c r="AR15" s="11"/>
      <c r="AS15" s="12"/>
      <c r="AT15" s="19">
        <f t="shared" si="17"/>
        <v>9.0525837913916405</v>
      </c>
      <c r="AU15" s="61">
        <f t="shared" si="3"/>
        <v>2.1221062855450876E-2</v>
      </c>
      <c r="AW15" s="23"/>
      <c r="AX15" s="6" t="s">
        <v>10</v>
      </c>
      <c r="AY15" s="71">
        <f t="shared" si="4"/>
        <v>0.15610112867623904</v>
      </c>
      <c r="AZ15" s="10">
        <v>23.011552391485022</v>
      </c>
      <c r="BA15" s="11"/>
      <c r="BB15" s="11"/>
      <c r="BC15" s="11"/>
      <c r="BD15" s="11"/>
      <c r="BE15" s="12"/>
      <c r="BF15" s="19">
        <f t="shared" si="18"/>
        <v>23.011552391485022</v>
      </c>
      <c r="BG15" s="61">
        <f t="shared" si="5"/>
        <v>1.9720428629689098E-2</v>
      </c>
      <c r="BI15" s="23"/>
      <c r="BJ15" s="6" t="s">
        <v>10</v>
      </c>
      <c r="BK15" s="71">
        <f t="shared" si="6"/>
        <v>0.21245488371413629</v>
      </c>
      <c r="BL15" s="10">
        <v>8.8535769063899998</v>
      </c>
      <c r="BM15" s="11"/>
      <c r="BN15" s="11"/>
      <c r="BO15" s="11"/>
      <c r="BP15" s="11"/>
      <c r="BQ15" s="12"/>
      <c r="BR15" s="19">
        <f t="shared" si="19"/>
        <v>8.8535769063899998</v>
      </c>
      <c r="BS15" s="61">
        <f t="shared" si="7"/>
        <v>3.556068697791568E-2</v>
      </c>
      <c r="BU15" s="23"/>
      <c r="BV15" s="6" t="s">
        <v>10</v>
      </c>
      <c r="BW15" s="71">
        <f t="shared" si="8"/>
        <v>8.6615657102794022E-2</v>
      </c>
      <c r="BX15" s="10">
        <v>2.2783214681483503</v>
      </c>
      <c r="BY15" s="11"/>
      <c r="BZ15" s="11"/>
      <c r="CA15" s="11"/>
      <c r="CB15" s="11"/>
      <c r="CC15" s="12"/>
      <c r="CD15" s="19">
        <f t="shared" si="20"/>
        <v>2.2783214681483503</v>
      </c>
      <c r="CE15" s="61">
        <f t="shared" si="9"/>
        <v>9.9524515131490555E-3</v>
      </c>
      <c r="CG15" s="23"/>
      <c r="CH15" s="6" t="s">
        <v>10</v>
      </c>
      <c r="CI15" s="71">
        <f t="shared" si="10"/>
        <v>0.12016381811762317</v>
      </c>
      <c r="CJ15" s="10">
        <v>5.5664420535362868</v>
      </c>
      <c r="CK15" s="11"/>
      <c r="CL15" s="11"/>
      <c r="CM15" s="11"/>
      <c r="CN15" s="11"/>
      <c r="CO15" s="12"/>
      <c r="CP15" s="19">
        <f t="shared" si="21"/>
        <v>5.5664420535362868</v>
      </c>
      <c r="CQ15" s="61">
        <f t="shared" si="11"/>
        <v>2.4626377090357615E-2</v>
      </c>
      <c r="CS15" s="23"/>
      <c r="CT15" s="6" t="s">
        <v>10</v>
      </c>
      <c r="CU15" s="71">
        <f t="shared" si="12"/>
        <v>0.15375140209493657</v>
      </c>
      <c r="CV15" s="10">
        <v>8.6460414301687631</v>
      </c>
      <c r="CW15" s="11"/>
      <c r="CX15" s="11"/>
      <c r="CY15" s="11"/>
      <c r="CZ15" s="11"/>
      <c r="DA15" s="12"/>
      <c r="DB15" s="19">
        <f t="shared" si="22"/>
        <v>8.6460414301687631</v>
      </c>
      <c r="DC15" s="61">
        <f t="shared" si="13"/>
        <v>3.3225881192742723E-2</v>
      </c>
      <c r="DE15" s="23"/>
      <c r="DF15" s="6" t="s">
        <v>10</v>
      </c>
      <c r="DG15" s="71">
        <f t="shared" si="14"/>
        <v>0.10151768539811132</v>
      </c>
      <c r="DH15" s="10">
        <v>7.9319167097154546</v>
      </c>
      <c r="DI15" s="11"/>
      <c r="DJ15" s="11"/>
      <c r="DK15" s="11"/>
      <c r="DL15" s="11"/>
      <c r="DM15" s="12"/>
      <c r="DN15" s="19">
        <f t="shared" si="23"/>
        <v>7.9319167097154546</v>
      </c>
      <c r="DO15" s="61">
        <f t="shared" si="15"/>
        <v>1.7900456674215345E-2</v>
      </c>
    </row>
    <row r="16" spans="1:119" x14ac:dyDescent="0.25">
      <c r="A16" s="23"/>
      <c r="B16" s="6" t="s">
        <v>11</v>
      </c>
      <c r="C16" s="71"/>
      <c r="D16" s="10"/>
      <c r="E16" s="11"/>
      <c r="F16" s="11"/>
      <c r="G16" s="11"/>
      <c r="H16" s="11"/>
      <c r="I16" s="12"/>
      <c r="J16" s="20"/>
      <c r="K16" s="20"/>
      <c r="L16" s="6"/>
      <c r="M16" s="23"/>
      <c r="N16" s="6" t="s">
        <v>11</v>
      </c>
      <c r="O16" s="71"/>
      <c r="P16" s="10"/>
      <c r="Q16" s="11"/>
      <c r="R16" s="11"/>
      <c r="S16" s="11"/>
      <c r="T16" s="11"/>
      <c r="U16" s="12"/>
      <c r="V16" s="20"/>
      <c r="W16" s="20"/>
      <c r="Y16" s="23"/>
      <c r="Z16" s="6" t="s">
        <v>11</v>
      </c>
      <c r="AA16" s="71">
        <f t="shared" si="1"/>
        <v>0.13555264169199208</v>
      </c>
      <c r="AB16" s="10">
        <v>23.71857253755277</v>
      </c>
      <c r="AC16" s="11"/>
      <c r="AD16" s="11"/>
      <c r="AE16" s="11"/>
      <c r="AF16" s="11"/>
      <c r="AG16" s="12"/>
      <c r="AH16" s="19">
        <f t="shared" si="0"/>
        <v>23.71857253755277</v>
      </c>
      <c r="AI16" s="61">
        <f t="shared" si="16"/>
        <v>3.3154265562696406E-2</v>
      </c>
      <c r="AK16" s="23"/>
      <c r="AL16" s="6" t="s">
        <v>11</v>
      </c>
      <c r="AM16" s="71">
        <f t="shared" si="2"/>
        <v>0.22679649620734182</v>
      </c>
      <c r="AN16" s="10">
        <v>18.262169140355294</v>
      </c>
      <c r="AO16" s="11"/>
      <c r="AP16" s="11"/>
      <c r="AQ16" s="11"/>
      <c r="AR16" s="11"/>
      <c r="AS16" s="12"/>
      <c r="AT16" s="19">
        <f t="shared" si="17"/>
        <v>18.262169140355294</v>
      </c>
      <c r="AU16" s="61">
        <f t="shared" si="3"/>
        <v>4.281016869160386E-2</v>
      </c>
      <c r="AW16" s="23"/>
      <c r="AX16" s="6" t="s">
        <v>11</v>
      </c>
      <c r="AY16" s="71">
        <f t="shared" si="4"/>
        <v>0.14853935299304494</v>
      </c>
      <c r="AZ16" s="10">
        <v>21.896837854940067</v>
      </c>
      <c r="BA16" s="11"/>
      <c r="BB16" s="11"/>
      <c r="BC16" s="11"/>
      <c r="BD16" s="11"/>
      <c r="BE16" s="12"/>
      <c r="BF16" s="19">
        <f t="shared" si="18"/>
        <v>21.896837854940067</v>
      </c>
      <c r="BG16" s="61">
        <f t="shared" si="5"/>
        <v>1.8765141125116135E-2</v>
      </c>
      <c r="BI16" s="23"/>
      <c r="BJ16" s="6" t="s">
        <v>11</v>
      </c>
      <c r="BK16" s="71">
        <f t="shared" si="6"/>
        <v>0.16645400449475062</v>
      </c>
      <c r="BL16" s="10">
        <v>6.9365942754875984</v>
      </c>
      <c r="BM16" s="11"/>
      <c r="BN16" s="11"/>
      <c r="BO16" s="11"/>
      <c r="BP16" s="11"/>
      <c r="BQ16" s="12"/>
      <c r="BR16" s="19">
        <f t="shared" si="19"/>
        <v>6.9365942754875984</v>
      </c>
      <c r="BS16" s="61">
        <f t="shared" si="7"/>
        <v>2.786106229510291E-2</v>
      </c>
      <c r="BU16" s="23"/>
      <c r="BV16" s="6" t="s">
        <v>11</v>
      </c>
      <c r="BW16" s="71">
        <f t="shared" si="8"/>
        <v>0.22328498434906272</v>
      </c>
      <c r="BX16" s="10">
        <v>5.8732449810304335</v>
      </c>
      <c r="BY16" s="11"/>
      <c r="BZ16" s="11"/>
      <c r="CA16" s="11"/>
      <c r="CB16" s="11"/>
      <c r="CC16" s="12"/>
      <c r="CD16" s="19">
        <f t="shared" si="20"/>
        <v>5.8732449810304335</v>
      </c>
      <c r="CE16" s="61">
        <f t="shared" si="9"/>
        <v>2.5656250321012784E-2</v>
      </c>
      <c r="CG16" s="23"/>
      <c r="CH16" s="6" t="s">
        <v>11</v>
      </c>
      <c r="CI16" s="71">
        <f t="shared" si="10"/>
        <v>0.21136562997724845</v>
      </c>
      <c r="CJ16" s="10">
        <v>9.7912545540610854</v>
      </c>
      <c r="CK16" s="11"/>
      <c r="CL16" s="11"/>
      <c r="CM16" s="11"/>
      <c r="CN16" s="11"/>
      <c r="CO16" s="12"/>
      <c r="CP16" s="19">
        <f t="shared" si="21"/>
        <v>9.7912545540610854</v>
      </c>
      <c r="CQ16" s="61">
        <f t="shared" si="11"/>
        <v>4.3317279604627751E-2</v>
      </c>
      <c r="CS16" s="23"/>
      <c r="CT16" s="6" t="s">
        <v>11</v>
      </c>
      <c r="CU16" s="71">
        <f t="shared" si="12"/>
        <v>0.17327387780198036</v>
      </c>
      <c r="CV16" s="10">
        <v>9.7438664352268649</v>
      </c>
      <c r="CW16" s="11"/>
      <c r="CX16" s="11"/>
      <c r="CY16" s="11"/>
      <c r="CZ16" s="11"/>
      <c r="DA16" s="12"/>
      <c r="DB16" s="19">
        <f t="shared" si="22"/>
        <v>9.7438664352268649</v>
      </c>
      <c r="DC16" s="61">
        <f t="shared" si="13"/>
        <v>3.7444713994214819E-2</v>
      </c>
      <c r="DE16" s="23"/>
      <c r="DF16" s="6" t="s">
        <v>11</v>
      </c>
      <c r="DG16" s="71">
        <f t="shared" si="14"/>
        <v>0.18678000828930902</v>
      </c>
      <c r="DH16" s="10">
        <v>14.593747512867589</v>
      </c>
      <c r="DI16" s="11"/>
      <c r="DJ16" s="11"/>
      <c r="DK16" s="11"/>
      <c r="DL16" s="11"/>
      <c r="DM16" s="12"/>
      <c r="DN16" s="19">
        <f t="shared" si="23"/>
        <v>14.593747512867589</v>
      </c>
      <c r="DO16" s="61">
        <f t="shared" si="15"/>
        <v>3.2934630383668721E-2</v>
      </c>
    </row>
    <row r="17" spans="1:120" x14ac:dyDescent="0.25">
      <c r="A17" s="28" t="s">
        <v>12</v>
      </c>
      <c r="B17" s="29" t="s">
        <v>73</v>
      </c>
      <c r="C17" s="30"/>
      <c r="D17" s="31">
        <v>101.54904000000001</v>
      </c>
      <c r="E17" s="32">
        <v>117.82032000000001</v>
      </c>
      <c r="F17" s="32">
        <v>107.87675999999999</v>
      </c>
      <c r="G17" s="32"/>
      <c r="H17" s="32"/>
      <c r="I17" s="33"/>
      <c r="J17" s="34">
        <f>AVERAGE(D17:I17)</f>
        <v>109.08204000000001</v>
      </c>
      <c r="K17" s="64">
        <f>J17/J$62</f>
        <v>0.26769774033121929</v>
      </c>
      <c r="L17" s="49"/>
      <c r="M17" s="28" t="s">
        <v>12</v>
      </c>
      <c r="N17" s="29" t="s">
        <v>73</v>
      </c>
      <c r="O17" s="30"/>
      <c r="P17" s="31">
        <v>70.211759999999998</v>
      </c>
      <c r="Q17" s="32">
        <v>72.019679999999994</v>
      </c>
      <c r="R17" s="32">
        <v>93.71472</v>
      </c>
      <c r="S17" s="32"/>
      <c r="T17" s="32"/>
      <c r="U17" s="33"/>
      <c r="V17" s="34">
        <f>AVERAGE(P17:U17)</f>
        <v>78.648719999999997</v>
      </c>
      <c r="W17" s="64">
        <f>V17/V$62</f>
        <v>0.24211355805966622</v>
      </c>
      <c r="Y17" s="28" t="s">
        <v>12</v>
      </c>
      <c r="Z17" s="29" t="s">
        <v>73</v>
      </c>
      <c r="AA17" s="30"/>
      <c r="AB17" s="31">
        <v>176.23456790123456</v>
      </c>
      <c r="AC17" s="32">
        <v>157.71604938271605</v>
      </c>
      <c r="AD17" s="32">
        <v>183.02469135802468</v>
      </c>
      <c r="AE17" s="32"/>
      <c r="AF17" s="32"/>
      <c r="AG17" s="33"/>
      <c r="AH17" s="34">
        <f>AVERAGE(AB17:AG17)</f>
        <v>172.32510288065842</v>
      </c>
      <c r="AI17" s="64">
        <f>AH17/AH$62</f>
        <v>0.24087926096642809</v>
      </c>
      <c r="AK17" s="28" t="s">
        <v>12</v>
      </c>
      <c r="AL17" s="29" t="s">
        <v>73</v>
      </c>
      <c r="AM17" s="30"/>
      <c r="AN17" s="31">
        <v>103.39506172839508</v>
      </c>
      <c r="AO17" s="32">
        <v>107.71604938271606</v>
      </c>
      <c r="AP17" s="32">
        <v>108.95061728395063</v>
      </c>
      <c r="AQ17" s="32"/>
      <c r="AR17" s="32"/>
      <c r="AS17" s="33"/>
      <c r="AT17" s="34">
        <f>AVERAGE(AN17:AS17)</f>
        <v>106.68724279835392</v>
      </c>
      <c r="AU17" s="64">
        <f>AT17/AT$62</f>
        <v>0.25009618662149641</v>
      </c>
      <c r="AW17" s="28" t="s">
        <v>12</v>
      </c>
      <c r="AX17" s="29" t="s">
        <v>73</v>
      </c>
      <c r="AY17" s="30"/>
      <c r="AZ17" s="31">
        <v>322.53086419753095</v>
      </c>
      <c r="BA17" s="32">
        <v>373.76543209876547</v>
      </c>
      <c r="BB17" s="32">
        <v>397.83950617283955</v>
      </c>
      <c r="BC17" s="32"/>
      <c r="BD17" s="32"/>
      <c r="BE17" s="33"/>
      <c r="BF17" s="34">
        <f>AVERAGE(AZ17:BE17)</f>
        <v>364.71193415637867</v>
      </c>
      <c r="BG17" s="64">
        <f>BF17/BF$62</f>
        <v>0.31255065045451247</v>
      </c>
      <c r="BI17" s="28" t="s">
        <v>12</v>
      </c>
      <c r="BJ17" s="29" t="s">
        <v>73</v>
      </c>
      <c r="BK17" s="30"/>
      <c r="BL17" s="31">
        <v>49.691358024691354</v>
      </c>
      <c r="BM17" s="32"/>
      <c r="BN17" s="32">
        <v>56.481481481481481</v>
      </c>
      <c r="BO17" s="32"/>
      <c r="BP17" s="32"/>
      <c r="BQ17" s="33"/>
      <c r="BR17" s="34">
        <f>AVERAGE(BL17:BQ17)</f>
        <v>53.086419753086417</v>
      </c>
      <c r="BS17" s="64">
        <f>BR17/BR$62</f>
        <v>0.21322337576976924</v>
      </c>
      <c r="BU17" s="28" t="s">
        <v>12</v>
      </c>
      <c r="BV17" s="29" t="s">
        <v>73</v>
      </c>
      <c r="BW17" s="30"/>
      <c r="BX17" s="31">
        <v>46.604938271604944</v>
      </c>
      <c r="BY17" s="32"/>
      <c r="BZ17" s="32">
        <v>50.308641975308639</v>
      </c>
      <c r="CA17" s="32"/>
      <c r="CB17" s="32"/>
      <c r="CC17" s="33"/>
      <c r="CD17" s="34">
        <f>AVERAGE(BX17:CC17)</f>
        <v>48.456790123456791</v>
      </c>
      <c r="CE17" s="64">
        <f>CD17/CD$62</f>
        <v>0.21167506909307748</v>
      </c>
      <c r="CG17" s="28" t="s">
        <v>12</v>
      </c>
      <c r="CH17" s="29" t="s">
        <v>73</v>
      </c>
      <c r="CI17" s="30"/>
      <c r="CJ17" s="31">
        <v>44.135802469135811</v>
      </c>
      <c r="CK17" s="32"/>
      <c r="CL17" s="32">
        <v>48.456790123456784</v>
      </c>
      <c r="CM17" s="32"/>
      <c r="CN17" s="32"/>
      <c r="CO17" s="33"/>
      <c r="CP17" s="34">
        <f>AVERAGE(CJ17:CO17)</f>
        <v>46.296296296296298</v>
      </c>
      <c r="CQ17" s="64">
        <f>CP17/CP$62</f>
        <v>0.20481845306468655</v>
      </c>
      <c r="CS17" s="28" t="s">
        <v>12</v>
      </c>
      <c r="CT17" s="29" t="s">
        <v>73</v>
      </c>
      <c r="CU17" s="30"/>
      <c r="CV17" s="31">
        <v>47.839506172839499</v>
      </c>
      <c r="CW17" s="32"/>
      <c r="CX17" s="32">
        <v>50.925925925925924</v>
      </c>
      <c r="CY17" s="32"/>
      <c r="CZ17" s="32"/>
      <c r="DA17" s="33"/>
      <c r="DB17" s="34">
        <f>AVERAGE(CV17:DA17)</f>
        <v>49.382716049382708</v>
      </c>
      <c r="DC17" s="64">
        <f>DB17/DB$62</f>
        <v>0.18977288851595436</v>
      </c>
      <c r="DE17" s="28" t="s">
        <v>12</v>
      </c>
      <c r="DF17" s="29" t="s">
        <v>73</v>
      </c>
      <c r="DG17" s="30"/>
      <c r="DH17" s="31">
        <v>96.604938271604937</v>
      </c>
      <c r="DI17" s="32"/>
      <c r="DJ17" s="32">
        <v>113.27160493827162</v>
      </c>
      <c r="DK17" s="32"/>
      <c r="DL17" s="32"/>
      <c r="DM17" s="33"/>
      <c r="DN17" s="34">
        <f>AVERAGE(DH17:DM17)</f>
        <v>104.93827160493828</v>
      </c>
      <c r="DO17" s="64">
        <f>DN17/DN$62</f>
        <v>0.23682081558300005</v>
      </c>
    </row>
    <row r="18" spans="1:120" x14ac:dyDescent="0.25">
      <c r="A18" s="22" t="s">
        <v>13</v>
      </c>
      <c r="B18" s="35" t="s">
        <v>72</v>
      </c>
      <c r="C18" s="3"/>
      <c r="D18" s="36">
        <v>181.74308000000002</v>
      </c>
      <c r="E18" s="37">
        <v>189.23764000000003</v>
      </c>
      <c r="F18" s="37">
        <v>176.12216000000001</v>
      </c>
      <c r="G18" s="37"/>
      <c r="H18" s="37"/>
      <c r="I18" s="38"/>
      <c r="J18" s="39">
        <f>AVERAGE(D18:I18)</f>
        <v>182.36762666666667</v>
      </c>
      <c r="K18" s="65">
        <f>J18/J$62</f>
        <v>0.44754756665931505</v>
      </c>
      <c r="L18" s="49"/>
      <c r="M18" s="22" t="s">
        <v>13</v>
      </c>
      <c r="N18" s="35" t="s">
        <v>72</v>
      </c>
      <c r="O18" s="3"/>
      <c r="P18" s="36">
        <v>130.21798000000001</v>
      </c>
      <c r="Q18" s="37">
        <v>134.90207999999998</v>
      </c>
      <c r="R18" s="37">
        <v>123.66024000000002</v>
      </c>
      <c r="S18" s="37"/>
      <c r="T18" s="37"/>
      <c r="U18" s="38"/>
      <c r="V18" s="39">
        <f>AVERAGE(P18:U18)</f>
        <v>129.59343333333334</v>
      </c>
      <c r="W18" s="65">
        <f>V18/V$62</f>
        <v>0.39894263054124068</v>
      </c>
      <c r="Y18" s="22" t="s">
        <v>13</v>
      </c>
      <c r="Z18" s="35" t="s">
        <v>72</v>
      </c>
      <c r="AA18" s="3"/>
      <c r="AB18" s="36">
        <v>345.68657999999999</v>
      </c>
      <c r="AC18" s="37">
        <v>342.87612000000001</v>
      </c>
      <c r="AD18" s="37">
        <v>331.63427999999999</v>
      </c>
      <c r="AE18" s="37"/>
      <c r="AF18" s="37"/>
      <c r="AG18" s="38"/>
      <c r="AH18" s="39">
        <f>AVERAGE(AB18:AG18)</f>
        <v>340.06565999999998</v>
      </c>
      <c r="AI18" s="65">
        <f>AH18/AH$62</f>
        <v>0.47535015787914336</v>
      </c>
      <c r="AK18" s="22" t="s">
        <v>13</v>
      </c>
      <c r="AL18" s="35" t="s">
        <v>72</v>
      </c>
      <c r="AM18" s="3"/>
      <c r="AN18" s="36">
        <v>212.65814000000003</v>
      </c>
      <c r="AO18" s="37">
        <v>233.26818</v>
      </c>
      <c r="AP18" s="37">
        <v>224.83680000000001</v>
      </c>
      <c r="AQ18" s="37"/>
      <c r="AR18" s="37"/>
      <c r="AS18" s="38"/>
      <c r="AT18" s="39">
        <f>AVERAGE(AN18:AS18)</f>
        <v>223.58770666666669</v>
      </c>
      <c r="AU18" s="65">
        <f>AT18/AT$62</f>
        <v>0.52413420148525791</v>
      </c>
      <c r="AW18" s="22" t="s">
        <v>13</v>
      </c>
      <c r="AX18" s="35" t="s">
        <v>72</v>
      </c>
      <c r="AY18" s="3"/>
      <c r="AZ18" s="36">
        <v>530.24011999999993</v>
      </c>
      <c r="BA18" s="37">
        <v>625.79576000000009</v>
      </c>
      <c r="BB18" s="37">
        <v>652.02671999999995</v>
      </c>
      <c r="BC18" s="37"/>
      <c r="BD18" s="37"/>
      <c r="BE18" s="38"/>
      <c r="BF18" s="39">
        <f>AVERAGE(AZ18:BE18)</f>
        <v>602.68753333333325</v>
      </c>
      <c r="BG18" s="65">
        <f>BF18/BF$62</f>
        <v>0.51649086010821577</v>
      </c>
      <c r="BI18" s="22" t="s">
        <v>13</v>
      </c>
      <c r="BJ18" s="35" t="s">
        <v>72</v>
      </c>
      <c r="BK18" s="3"/>
      <c r="BL18" s="36">
        <v>143.33346</v>
      </c>
      <c r="BM18" s="37">
        <v>162.06986000000001</v>
      </c>
      <c r="BN18" s="37">
        <v>124.59706000000001</v>
      </c>
      <c r="BO18" s="37"/>
      <c r="BP18" s="37"/>
      <c r="BQ18" s="38"/>
      <c r="BR18" s="39">
        <f>AVERAGE(BL18:BQ18)</f>
        <v>143.33346</v>
      </c>
      <c r="BS18" s="65">
        <f>BR18/BR$62</f>
        <v>0.57570362333926894</v>
      </c>
      <c r="BU18" s="22" t="s">
        <v>13</v>
      </c>
      <c r="BV18" s="35" t="s">
        <v>72</v>
      </c>
      <c r="BW18" s="3"/>
      <c r="BX18" s="36">
        <v>130.21798000000001</v>
      </c>
      <c r="BY18" s="37">
        <v>177.05898000000002</v>
      </c>
      <c r="BZ18" s="37">
        <v>123.66024000000002</v>
      </c>
      <c r="CA18" s="37"/>
      <c r="CB18" s="37"/>
      <c r="CC18" s="38"/>
      <c r="CD18" s="39">
        <f>AVERAGE(BX18:CC18)</f>
        <v>143.64573333333337</v>
      </c>
      <c r="CE18" s="65">
        <f>CD18/CD$62</f>
        <v>0.62749143000993346</v>
      </c>
      <c r="CG18" s="22" t="s">
        <v>13</v>
      </c>
      <c r="CH18" s="35" t="s">
        <v>72</v>
      </c>
      <c r="CI18" s="3"/>
      <c r="CJ18" s="36">
        <v>100.23974</v>
      </c>
      <c r="CK18" s="37">
        <v>170.50124</v>
      </c>
      <c r="CL18" s="37">
        <v>98.366100000000003</v>
      </c>
      <c r="CM18" s="37"/>
      <c r="CN18" s="37"/>
      <c r="CO18" s="38"/>
      <c r="CP18" s="39">
        <f>AVERAGE(CJ18:CO18)</f>
        <v>123.03569333333333</v>
      </c>
      <c r="CQ18" s="65">
        <f>CP18/CP$62</f>
        <v>0.54431957621392912</v>
      </c>
      <c r="CS18" s="22" t="s">
        <v>13</v>
      </c>
      <c r="CT18" s="35" t="s">
        <v>72</v>
      </c>
      <c r="CU18" s="3"/>
      <c r="CV18" s="36">
        <v>136.77572000000001</v>
      </c>
      <c r="CW18" s="37">
        <v>155.51212000000001</v>
      </c>
      <c r="CX18" s="37">
        <v>137.71253999999999</v>
      </c>
      <c r="CY18" s="37"/>
      <c r="CZ18" s="37"/>
      <c r="DA18" s="38"/>
      <c r="DB18" s="39">
        <f>AVERAGE(CV18:DA18)</f>
        <v>143.33346</v>
      </c>
      <c r="DC18" s="65">
        <f>DB18/DB$62</f>
        <v>0.55081629568501667</v>
      </c>
      <c r="DE18" s="22" t="s">
        <v>13</v>
      </c>
      <c r="DF18" s="35" t="s">
        <v>72</v>
      </c>
      <c r="DG18" s="3"/>
      <c r="DH18" s="36">
        <v>243.57320000000001</v>
      </c>
      <c r="DI18" s="37">
        <v>223.89998</v>
      </c>
      <c r="DJ18" s="37">
        <v>241.69956000000002</v>
      </c>
      <c r="DK18" s="37"/>
      <c r="DL18" s="37"/>
      <c r="DM18" s="38"/>
      <c r="DN18" s="39">
        <f>AVERAGE(DH18:DM18)</f>
        <v>236.39091333333332</v>
      </c>
      <c r="DO18" s="65">
        <f>DN18/DN$62</f>
        <v>0.53347828238268613</v>
      </c>
    </row>
    <row r="19" spans="1:120" x14ac:dyDescent="0.25">
      <c r="A19" s="23"/>
      <c r="B19" s="6" t="s">
        <v>34</v>
      </c>
      <c r="C19" s="5"/>
      <c r="D19" s="10">
        <v>0.49443001443001283</v>
      </c>
      <c r="E19" s="11">
        <v>0.43890331890332041</v>
      </c>
      <c r="F19" s="11">
        <v>0.52767676767676785</v>
      </c>
      <c r="G19" s="11"/>
      <c r="H19" s="11"/>
      <c r="I19" s="12"/>
      <c r="J19" s="19">
        <f t="shared" ref="J19:J42" si="24">AVERAGE(D19:I19)</f>
        <v>0.48700336700336705</v>
      </c>
      <c r="K19" s="72">
        <f>J19/J$62</f>
        <v>1.1951527573237247E-3</v>
      </c>
      <c r="L19" s="88">
        <f>J19/J$18</f>
        <v>2.6704485653778701E-3</v>
      </c>
      <c r="M19" s="23"/>
      <c r="N19" s="6" t="s">
        <v>34</v>
      </c>
      <c r="O19" s="5"/>
      <c r="P19" s="10">
        <v>0.39538239538239539</v>
      </c>
      <c r="Q19" s="11">
        <v>0.50366522366522348</v>
      </c>
      <c r="R19" s="11">
        <v>0.28155844155844173</v>
      </c>
      <c r="S19" s="11"/>
      <c r="T19" s="11"/>
      <c r="U19" s="12"/>
      <c r="V19" s="19">
        <f t="shared" ref="V19:V42" si="25">AVERAGE(P19:U19)</f>
        <v>0.39353535353535357</v>
      </c>
      <c r="W19" s="72">
        <f>V19/V$62</f>
        <v>1.2114659293465057E-3</v>
      </c>
      <c r="X19" s="88">
        <f>V19/V$18</f>
        <v>3.036692087037488E-3</v>
      </c>
      <c r="Y19" s="23"/>
      <c r="Z19" s="6" t="s">
        <v>34</v>
      </c>
      <c r="AA19" s="5"/>
      <c r="AB19" s="10">
        <v>7.0739393939393942</v>
      </c>
      <c r="AC19" s="11"/>
      <c r="AD19" s="11"/>
      <c r="AE19" s="11"/>
      <c r="AF19" s="11"/>
      <c r="AG19" s="12"/>
      <c r="AH19" s="19">
        <f t="shared" ref="AH19:AH42" si="26">AVERAGE(AB19:AG19)</f>
        <v>7.0739393939393942</v>
      </c>
      <c r="AI19" s="72">
        <f>AH19/AH$62</f>
        <v>9.8880851648960461E-3</v>
      </c>
      <c r="AJ19" s="88">
        <f>AH19/AH$18</f>
        <v>2.0801686926987556E-2</v>
      </c>
      <c r="AK19" s="23"/>
      <c r="AL19" s="6" t="s">
        <v>34</v>
      </c>
      <c r="AM19" s="5"/>
      <c r="AN19" s="10">
        <v>1.2817316017316016</v>
      </c>
      <c r="AO19" s="11"/>
      <c r="AP19" s="11"/>
      <c r="AQ19" s="11"/>
      <c r="AR19" s="11"/>
      <c r="AS19" s="12"/>
      <c r="AT19" s="19">
        <f t="shared" ref="AT19:AT42" si="27">AVERAGE(AN19:AS19)</f>
        <v>1.2817316017316016</v>
      </c>
      <c r="AU19" s="72">
        <f>AT19/AT$62</f>
        <v>3.0046346447551273E-3</v>
      </c>
      <c r="AV19" s="88"/>
      <c r="AW19" s="23"/>
      <c r="AX19" s="6" t="s">
        <v>34</v>
      </c>
      <c r="AY19" s="5"/>
      <c r="AZ19" s="10">
        <v>9.5194805194805188</v>
      </c>
      <c r="BA19" s="11"/>
      <c r="BB19" s="11"/>
      <c r="BC19" s="11"/>
      <c r="BD19" s="11"/>
      <c r="BE19" s="12"/>
      <c r="BF19" s="19">
        <f t="shared" ref="BF19:BF42" si="28">AVERAGE(AZ19:BE19)</f>
        <v>9.5194805194805188</v>
      </c>
      <c r="BG19" s="72">
        <f>BF19/BF$62</f>
        <v>8.1579996421969544E-3</v>
      </c>
      <c r="BH19" s="88">
        <f>BF19/BF$18</f>
        <v>1.5795051320923049E-2</v>
      </c>
      <c r="BI19" s="23"/>
      <c r="BJ19" s="6" t="s">
        <v>34</v>
      </c>
      <c r="BK19" s="5"/>
      <c r="BL19" s="10">
        <v>1.3214999999999999</v>
      </c>
      <c r="BM19" s="11"/>
      <c r="BN19" s="11"/>
      <c r="BO19" s="11"/>
      <c r="BP19" s="11"/>
      <c r="BQ19" s="12"/>
      <c r="BR19" s="19">
        <f t="shared" ref="BR19:BR42" si="29">AVERAGE(BL19:BQ19)</f>
        <v>1.3214999999999999</v>
      </c>
      <c r="BS19" s="72">
        <f>BR19/BR$62</f>
        <v>5.3078488319673843E-3</v>
      </c>
      <c r="BT19" s="88">
        <f>BR19/BR$18</f>
        <v>9.2197592941662045E-3</v>
      </c>
      <c r="BU19" s="23"/>
      <c r="BV19" s="6" t="s">
        <v>34</v>
      </c>
      <c r="BW19" s="5"/>
      <c r="BX19" s="10">
        <v>1.2949999999999999</v>
      </c>
      <c r="BY19" s="11"/>
      <c r="BZ19" s="11"/>
      <c r="CA19" s="11"/>
      <c r="CB19" s="11"/>
      <c r="CC19" s="12"/>
      <c r="CD19" s="19">
        <f t="shared" ref="CD19:CD42" si="30">AVERAGE(BX19:CC19)</f>
        <v>1.2949999999999999</v>
      </c>
      <c r="CE19" s="72">
        <f>CD19/CD$62</f>
        <v>5.6569825152913015E-3</v>
      </c>
      <c r="CF19" s="88">
        <f>CD19/CD$18</f>
        <v>9.0152347024113934E-3</v>
      </c>
      <c r="CG19" s="23"/>
      <c r="CH19" s="6" t="s">
        <v>34</v>
      </c>
      <c r="CI19" s="5"/>
      <c r="CJ19" s="10">
        <v>0.94099999999999995</v>
      </c>
      <c r="CK19" s="11"/>
      <c r="CL19" s="11"/>
      <c r="CM19" s="11"/>
      <c r="CN19" s="11"/>
      <c r="CO19" s="12"/>
      <c r="CP19" s="19">
        <f t="shared" ref="CP19:CP42" si="31">AVERAGE(CJ19:CO19)</f>
        <v>0.94099999999999995</v>
      </c>
      <c r="CQ19" s="72">
        <f>CP19/CP$62</f>
        <v>4.163057949611592E-3</v>
      </c>
      <c r="CR19" s="88">
        <f>CP19/CP$18</f>
        <v>7.6481870789365516E-3</v>
      </c>
      <c r="CS19" s="23"/>
      <c r="CT19" s="6" t="s">
        <v>34</v>
      </c>
      <c r="CU19" s="5"/>
      <c r="CV19" s="10">
        <v>1.6579999999999999</v>
      </c>
      <c r="CW19" s="11"/>
      <c r="CX19" s="11"/>
      <c r="CY19" s="11"/>
      <c r="CZ19" s="11"/>
      <c r="DA19" s="12"/>
      <c r="DB19" s="19">
        <f t="shared" ref="DB19:DB42" si="32">AVERAGE(CV19:DA19)</f>
        <v>1.6579999999999999</v>
      </c>
      <c r="DC19" s="72">
        <f>DB19/DB$62</f>
        <v>6.3715298454789099E-3</v>
      </c>
      <c r="DD19" s="88"/>
      <c r="DE19" s="23"/>
      <c r="DF19" s="6" t="s">
        <v>34</v>
      </c>
      <c r="DG19" s="5"/>
      <c r="DH19" s="10">
        <v>2.5621</v>
      </c>
      <c r="DI19" s="11"/>
      <c r="DJ19" s="11"/>
      <c r="DK19" s="11"/>
      <c r="DL19" s="11"/>
      <c r="DM19" s="12"/>
      <c r="DN19" s="19">
        <f t="shared" ref="DN19:DN42" si="33">AVERAGE(DH19:DM19)</f>
        <v>2.5621</v>
      </c>
      <c r="DO19" s="72">
        <f>DN19/DN$62</f>
        <v>5.7820526517672419E-3</v>
      </c>
      <c r="DP19" s="88"/>
    </row>
    <row r="20" spans="1:120" x14ac:dyDescent="0.25">
      <c r="A20" s="23"/>
      <c r="B20" s="6" t="s">
        <v>35</v>
      </c>
      <c r="C20" s="5"/>
      <c r="D20" s="10">
        <v>9.8920299106328677</v>
      </c>
      <c r="E20" s="11">
        <v>8.9038847346343228</v>
      </c>
      <c r="F20" s="11">
        <v>8.6076965165055643</v>
      </c>
      <c r="G20" s="11"/>
      <c r="H20" s="11"/>
      <c r="I20" s="12"/>
      <c r="J20" s="19">
        <f t="shared" si="24"/>
        <v>9.1345370539242499</v>
      </c>
      <c r="K20" s="73">
        <f t="shared" ref="K20:K42" si="34">J20/J$62</f>
        <v>2.2417026013698629E-2</v>
      </c>
      <c r="L20" s="88">
        <f t="shared" ref="L20:L42" si="35">J20/J$18</f>
        <v>5.0088588752763924E-2</v>
      </c>
      <c r="M20" s="23"/>
      <c r="N20" s="6" t="s">
        <v>35</v>
      </c>
      <c r="O20" s="5"/>
      <c r="P20" s="10">
        <v>4.8570733783208722</v>
      </c>
      <c r="Q20" s="11">
        <v>4.8828500212778891</v>
      </c>
      <c r="R20" s="11">
        <v>3.8999331266338384</v>
      </c>
      <c r="S20" s="11"/>
      <c r="T20" s="11"/>
      <c r="U20" s="12"/>
      <c r="V20" s="19">
        <f t="shared" si="25"/>
        <v>4.5466188420775335</v>
      </c>
      <c r="W20" s="73">
        <f t="shared" ref="W20:W42" si="36">V20/V$62</f>
        <v>1.3996388815946547E-2</v>
      </c>
      <c r="X20" s="88">
        <f t="shared" ref="X20:X42" si="37">V20/V$18</f>
        <v>3.508371315684617E-2</v>
      </c>
      <c r="Y20" s="23"/>
      <c r="Z20" s="6" t="s">
        <v>35</v>
      </c>
      <c r="AA20" s="5"/>
      <c r="AB20" s="10">
        <v>39.079883275579064</v>
      </c>
      <c r="AC20" s="11"/>
      <c r="AD20" s="11"/>
      <c r="AE20" s="11"/>
      <c r="AF20" s="11"/>
      <c r="AG20" s="12"/>
      <c r="AH20" s="19">
        <f t="shared" si="26"/>
        <v>39.079883275579064</v>
      </c>
      <c r="AI20" s="73">
        <f t="shared" ref="AI20:AI42" si="38">AH20/AH$62</f>
        <v>5.4626593831747089E-2</v>
      </c>
      <c r="AJ20" s="88">
        <f t="shared" ref="AJ20:AJ42" si="39">AH20/AH$18</f>
        <v>0.11491864034604102</v>
      </c>
      <c r="AK20" s="23"/>
      <c r="AL20" s="6" t="s">
        <v>35</v>
      </c>
      <c r="AM20" s="5"/>
      <c r="AN20" s="10">
        <v>27.010213386832028</v>
      </c>
      <c r="AO20" s="11"/>
      <c r="AP20" s="11"/>
      <c r="AQ20" s="11"/>
      <c r="AR20" s="11"/>
      <c r="AS20" s="12"/>
      <c r="AT20" s="19">
        <f t="shared" si="27"/>
        <v>27.010213386832028</v>
      </c>
      <c r="AU20" s="73">
        <f t="shared" ref="AU20:AU42" si="40">AT20/AT$62</f>
        <v>6.3317330082728593E-2</v>
      </c>
      <c r="AV20" s="88"/>
      <c r="AW20" s="23"/>
      <c r="AX20" s="6" t="s">
        <v>35</v>
      </c>
      <c r="AY20" s="5"/>
      <c r="AZ20" s="10">
        <v>53.576691592194052</v>
      </c>
      <c r="BA20" s="11"/>
      <c r="BB20" s="11"/>
      <c r="BC20" s="11"/>
      <c r="BD20" s="11"/>
      <c r="BE20" s="12"/>
      <c r="BF20" s="19">
        <f t="shared" si="28"/>
        <v>53.576691592194052</v>
      </c>
      <c r="BG20" s="73">
        <f t="shared" ref="BG20:BG42" si="41">BF20/BF$62</f>
        <v>4.5914126295524701E-2</v>
      </c>
      <c r="BH20" s="88">
        <f t="shared" ref="BH20:BH42" si="42">BF20/BF$18</f>
        <v>8.8896299705874218E-2</v>
      </c>
      <c r="BI20" s="23"/>
      <c r="BJ20" s="6" t="s">
        <v>35</v>
      </c>
      <c r="BK20" s="5"/>
      <c r="BL20" s="10">
        <v>12.3125</v>
      </c>
      <c r="BM20" s="11"/>
      <c r="BN20" s="11"/>
      <c r="BO20" s="11"/>
      <c r="BP20" s="11"/>
      <c r="BQ20" s="12"/>
      <c r="BR20" s="19">
        <f t="shared" si="29"/>
        <v>12.3125</v>
      </c>
      <c r="BS20" s="73">
        <f t="shared" ref="BS20:BS42" si="43">BR20/BR$62</f>
        <v>4.9453566964508838E-2</v>
      </c>
      <c r="BT20" s="88">
        <f t="shared" ref="BT20:BT42" si="44">BR20/BR$18</f>
        <v>8.5901086878109267E-2</v>
      </c>
      <c r="BU20" s="23"/>
      <c r="BV20" s="6" t="s">
        <v>35</v>
      </c>
      <c r="BW20" s="5"/>
      <c r="BX20" s="10">
        <v>10.39</v>
      </c>
      <c r="BY20" s="11"/>
      <c r="BZ20" s="11"/>
      <c r="CA20" s="11"/>
      <c r="CB20" s="11"/>
      <c r="CC20" s="12"/>
      <c r="CD20" s="19">
        <f t="shared" si="30"/>
        <v>10.39</v>
      </c>
      <c r="CE20" s="73">
        <f t="shared" ref="CE20:CE42" si="45">CD20/CD$62</f>
        <v>4.5386909910329447E-2</v>
      </c>
      <c r="CF20" s="88">
        <f t="shared" ref="CF20:CF42" si="46">CD20/CD$18</f>
        <v>7.2330724755254344E-2</v>
      </c>
      <c r="CG20" s="23"/>
      <c r="CH20" s="6" t="s">
        <v>35</v>
      </c>
      <c r="CI20" s="5"/>
      <c r="CJ20" s="10">
        <v>10.987</v>
      </c>
      <c r="CK20" s="11"/>
      <c r="CL20" s="11"/>
      <c r="CM20" s="11"/>
      <c r="CN20" s="11"/>
      <c r="CO20" s="12"/>
      <c r="CP20" s="19">
        <f t="shared" si="31"/>
        <v>10.987</v>
      </c>
      <c r="CQ20" s="73">
        <f t="shared" ref="CQ20:CQ42" si="47">CP20/CP$62</f>
        <v>4.8607351426548956E-2</v>
      </c>
      <c r="CR20" s="88">
        <f t="shared" ref="CR20:CR42" si="48">CP20/CP$18</f>
        <v>8.9299289517827729E-2</v>
      </c>
      <c r="CS20" s="23"/>
      <c r="CT20" s="6" t="s">
        <v>35</v>
      </c>
      <c r="CU20" s="5"/>
      <c r="CV20" s="10">
        <v>10.353999999999999</v>
      </c>
      <c r="CW20" s="11"/>
      <c r="CX20" s="11"/>
      <c r="CY20" s="11"/>
      <c r="CZ20" s="11"/>
      <c r="DA20" s="12"/>
      <c r="DB20" s="19">
        <f t="shared" si="32"/>
        <v>10.353999999999999</v>
      </c>
      <c r="DC20" s="73">
        <f t="shared" ref="DC20:DC42" si="49">DB20/DB$62</f>
        <v>3.9789396875807383E-2</v>
      </c>
      <c r="DD20" s="88"/>
      <c r="DE20" s="23"/>
      <c r="DF20" s="6" t="s">
        <v>35</v>
      </c>
      <c r="DG20" s="5"/>
      <c r="DH20" s="10">
        <v>15.763</v>
      </c>
      <c r="DI20" s="11"/>
      <c r="DJ20" s="11"/>
      <c r="DK20" s="11"/>
      <c r="DL20" s="11"/>
      <c r="DM20" s="12"/>
      <c r="DN20" s="19">
        <f t="shared" si="33"/>
        <v>15.763</v>
      </c>
      <c r="DO20" s="73">
        <f t="shared" ref="DO20:DO42" si="50">DN20/DN$62</f>
        <v>3.5573356211626023E-2</v>
      </c>
      <c r="DP20" s="88"/>
    </row>
    <row r="21" spans="1:120" x14ac:dyDescent="0.25">
      <c r="A21" s="23"/>
      <c r="B21" s="6" t="s">
        <v>36</v>
      </c>
      <c r="C21" s="5"/>
      <c r="D21" s="10">
        <v>3.6678330417395659</v>
      </c>
      <c r="E21" s="11">
        <v>2.7363159210197452</v>
      </c>
      <c r="F21" s="11">
        <v>2.6278430392401906</v>
      </c>
      <c r="G21" s="11"/>
      <c r="H21" s="11"/>
      <c r="I21" s="12"/>
      <c r="J21" s="19">
        <f t="shared" si="24"/>
        <v>3.0106640006665004</v>
      </c>
      <c r="K21" s="73">
        <f t="shared" si="34"/>
        <v>7.3884568887322847E-3</v>
      </c>
      <c r="L21" s="88">
        <f t="shared" si="35"/>
        <v>1.6508763401134906E-2</v>
      </c>
      <c r="M21" s="23"/>
      <c r="N21" s="6" t="s">
        <v>36</v>
      </c>
      <c r="O21" s="5"/>
      <c r="P21" s="10">
        <v>1.2121969507623089</v>
      </c>
      <c r="Q21" s="11">
        <v>1.6340914771307178</v>
      </c>
      <c r="R21" s="11">
        <v>1.1389652586853283</v>
      </c>
      <c r="S21" s="11"/>
      <c r="T21" s="11"/>
      <c r="U21" s="12"/>
      <c r="V21" s="19">
        <f t="shared" si="25"/>
        <v>1.3284178955261183</v>
      </c>
      <c r="W21" s="73">
        <f t="shared" si="36"/>
        <v>4.0894242560586174E-3</v>
      </c>
      <c r="X21" s="88">
        <f t="shared" si="37"/>
        <v>1.0250657470500319E-2</v>
      </c>
      <c r="Y21" s="23"/>
      <c r="Z21" s="6" t="s">
        <v>36</v>
      </c>
      <c r="AA21" s="5"/>
      <c r="AB21" s="10">
        <v>6.417145713571613</v>
      </c>
      <c r="AC21" s="11"/>
      <c r="AD21" s="11"/>
      <c r="AE21" s="11"/>
      <c r="AF21" s="11"/>
      <c r="AG21" s="12"/>
      <c r="AH21" s="19">
        <f t="shared" si="26"/>
        <v>6.417145713571613</v>
      </c>
      <c r="AI21" s="73">
        <f t="shared" si="38"/>
        <v>8.970006639540536E-3</v>
      </c>
      <c r="AJ21" s="88">
        <f t="shared" si="39"/>
        <v>1.8870313790494499E-2</v>
      </c>
      <c r="AK21" s="23"/>
      <c r="AL21" s="6" t="s">
        <v>36</v>
      </c>
      <c r="AM21" s="5"/>
      <c r="AN21" s="10">
        <v>4.3131717070732298</v>
      </c>
      <c r="AO21" s="11"/>
      <c r="AP21" s="11"/>
      <c r="AQ21" s="11"/>
      <c r="AR21" s="11"/>
      <c r="AS21" s="12"/>
      <c r="AT21" s="19">
        <f t="shared" si="27"/>
        <v>4.3131717070732298</v>
      </c>
      <c r="AU21" s="73">
        <f t="shared" si="40"/>
        <v>1.0110935177334888E-2</v>
      </c>
      <c r="AV21" s="88"/>
      <c r="AW21" s="23"/>
      <c r="AX21" s="6" t="s">
        <v>36</v>
      </c>
      <c r="AY21" s="5"/>
      <c r="AZ21" s="10">
        <v>12.095976005998502</v>
      </c>
      <c r="BA21" s="11"/>
      <c r="BB21" s="11"/>
      <c r="BC21" s="11"/>
      <c r="BD21" s="11"/>
      <c r="BE21" s="12"/>
      <c r="BF21" s="19">
        <f t="shared" si="28"/>
        <v>12.095976005998502</v>
      </c>
      <c r="BG21" s="73">
        <f t="shared" si="41"/>
        <v>1.0366003452291708E-2</v>
      </c>
      <c r="BH21" s="88">
        <f t="shared" si="42"/>
        <v>2.0070061743434939E-2</v>
      </c>
      <c r="BI21" s="23"/>
      <c r="BJ21" s="6" t="s">
        <v>36</v>
      </c>
      <c r="BK21" s="5"/>
      <c r="BL21" s="10">
        <v>2.847</v>
      </c>
      <c r="BM21" s="11"/>
      <c r="BN21" s="11"/>
      <c r="BO21" s="11"/>
      <c r="BP21" s="11"/>
      <c r="BQ21" s="12"/>
      <c r="BR21" s="19">
        <f t="shared" si="29"/>
        <v>2.847</v>
      </c>
      <c r="BS21" s="73">
        <f t="shared" si="43"/>
        <v>1.1435070468869575E-2</v>
      </c>
      <c r="BT21" s="88">
        <f t="shared" si="44"/>
        <v>1.9862773144526058E-2</v>
      </c>
      <c r="BU21" s="23"/>
      <c r="BV21" s="6" t="s">
        <v>36</v>
      </c>
      <c r="BW21" s="5"/>
      <c r="BX21" s="10">
        <v>2.5979999999999999</v>
      </c>
      <c r="BY21" s="11"/>
      <c r="BZ21" s="11"/>
      <c r="CA21" s="11"/>
      <c r="CB21" s="11"/>
      <c r="CC21" s="12"/>
      <c r="CD21" s="19">
        <f t="shared" si="30"/>
        <v>2.5979999999999999</v>
      </c>
      <c r="CE21" s="73">
        <f t="shared" si="45"/>
        <v>1.1348911640715678E-2</v>
      </c>
      <c r="CF21" s="88">
        <f t="shared" si="46"/>
        <v>1.808616197441297E-2</v>
      </c>
      <c r="CG21" s="23"/>
      <c r="CH21" s="6" t="s">
        <v>36</v>
      </c>
      <c r="CI21" s="5"/>
      <c r="CJ21" s="10">
        <v>2.3010000000000002</v>
      </c>
      <c r="CK21" s="11"/>
      <c r="CL21" s="11"/>
      <c r="CM21" s="11"/>
      <c r="CN21" s="11"/>
      <c r="CO21" s="12"/>
      <c r="CP21" s="19">
        <f t="shared" si="31"/>
        <v>2.3010000000000002</v>
      </c>
      <c r="CQ21" s="73">
        <f t="shared" si="47"/>
        <v>1.0179804826839825E-2</v>
      </c>
      <c r="CR21" s="88">
        <f t="shared" si="48"/>
        <v>1.8701889977293312E-2</v>
      </c>
      <c r="CS21" s="23"/>
      <c r="CT21" s="6" t="s">
        <v>36</v>
      </c>
      <c r="CU21" s="5"/>
      <c r="CV21" s="10">
        <v>2.34</v>
      </c>
      <c r="CW21" s="11"/>
      <c r="CX21" s="11"/>
      <c r="CY21" s="11"/>
      <c r="CZ21" s="11"/>
      <c r="DA21" s="12"/>
      <c r="DB21" s="19">
        <f t="shared" si="32"/>
        <v>2.34</v>
      </c>
      <c r="DC21" s="73">
        <f t="shared" si="49"/>
        <v>8.9923883223284977E-3</v>
      </c>
      <c r="DD21" s="88"/>
      <c r="DE21" s="23"/>
      <c r="DF21" s="6" t="s">
        <v>36</v>
      </c>
      <c r="DG21" s="5"/>
      <c r="DH21" s="10">
        <v>4.0598000000000001</v>
      </c>
      <c r="DI21" s="11"/>
      <c r="DJ21" s="11"/>
      <c r="DK21" s="11"/>
      <c r="DL21" s="11"/>
      <c r="DM21" s="12"/>
      <c r="DN21" s="19">
        <f t="shared" si="33"/>
        <v>4.0598000000000001</v>
      </c>
      <c r="DO21" s="73">
        <f t="shared" si="50"/>
        <v>9.1620066959309347E-3</v>
      </c>
      <c r="DP21" s="88"/>
    </row>
    <row r="22" spans="1:120" x14ac:dyDescent="0.25">
      <c r="A22" s="23"/>
      <c r="B22" s="6" t="s">
        <v>14</v>
      </c>
      <c r="C22" s="5"/>
      <c r="D22" s="10">
        <v>1.24056765</v>
      </c>
      <c r="E22" s="11">
        <v>1.3000133000000003</v>
      </c>
      <c r="F22" s="11"/>
      <c r="G22" s="11"/>
      <c r="H22" s="11"/>
      <c r="I22" s="12"/>
      <c r="J22" s="19">
        <f t="shared" si="24"/>
        <v>1.2702904750000001</v>
      </c>
      <c r="K22" s="73">
        <f t="shared" si="34"/>
        <v>3.117414101549359E-3</v>
      </c>
      <c r="L22" s="88">
        <f t="shared" si="35"/>
        <v>6.9655480976448169E-3</v>
      </c>
      <c r="M22" s="23"/>
      <c r="N22" s="6" t="s">
        <v>14</v>
      </c>
      <c r="O22" s="5"/>
      <c r="P22" s="10">
        <v>0.59896460000000007</v>
      </c>
      <c r="Q22" s="11">
        <v>0.37758080000000005</v>
      </c>
      <c r="R22" s="11"/>
      <c r="S22" s="11"/>
      <c r="T22" s="11"/>
      <c r="U22" s="12"/>
      <c r="V22" s="19">
        <f t="shared" si="25"/>
        <v>0.48827270000000006</v>
      </c>
      <c r="W22" s="73">
        <f t="shared" si="36"/>
        <v>1.5031069889045875E-3</v>
      </c>
      <c r="X22" s="88">
        <f t="shared" si="37"/>
        <v>3.7677271713613064E-3</v>
      </c>
      <c r="Y22" s="23"/>
      <c r="Z22" s="6" t="s">
        <v>14</v>
      </c>
      <c r="AA22" s="5"/>
      <c r="AB22" s="10">
        <v>1.5172974000000001</v>
      </c>
      <c r="AC22" s="11"/>
      <c r="AD22" s="11"/>
      <c r="AE22" s="11"/>
      <c r="AF22" s="11"/>
      <c r="AG22" s="12"/>
      <c r="AH22" s="19">
        <f t="shared" si="26"/>
        <v>1.5172974000000001</v>
      </c>
      <c r="AI22" s="73">
        <f t="shared" si="38"/>
        <v>2.1209067644160657E-3</v>
      </c>
      <c r="AJ22" s="88">
        <f t="shared" si="39"/>
        <v>4.4617777637412735E-3</v>
      </c>
      <c r="AK22" s="23"/>
      <c r="AL22" s="6" t="s">
        <v>14</v>
      </c>
      <c r="AM22" s="5"/>
      <c r="AN22" s="10">
        <v>0.97818684999999994</v>
      </c>
      <c r="AO22" s="11"/>
      <c r="AP22" s="11"/>
      <c r="AQ22" s="11"/>
      <c r="AR22" s="11"/>
      <c r="AS22" s="12"/>
      <c r="AT22" s="19">
        <f t="shared" si="27"/>
        <v>0.97818684999999994</v>
      </c>
      <c r="AU22" s="73">
        <f t="shared" si="40"/>
        <v>2.2930651741622128E-3</v>
      </c>
      <c r="AV22" s="88"/>
      <c r="AW22" s="23"/>
      <c r="AX22" s="6" t="s">
        <v>14</v>
      </c>
      <c r="AY22" s="5"/>
      <c r="AZ22" s="10">
        <v>3.4650632999999997</v>
      </c>
      <c r="BA22" s="11"/>
      <c r="BB22" s="11"/>
      <c r="BC22" s="11"/>
      <c r="BD22" s="11"/>
      <c r="BE22" s="12"/>
      <c r="BF22" s="19">
        <f t="shared" si="28"/>
        <v>3.4650632999999997</v>
      </c>
      <c r="BG22" s="73">
        <f t="shared" si="41"/>
        <v>2.9694882093348083E-3</v>
      </c>
      <c r="BH22" s="88">
        <f t="shared" si="42"/>
        <v>5.7493528708574583E-3</v>
      </c>
      <c r="BI22" s="23"/>
      <c r="BJ22" s="6" t="s">
        <v>14</v>
      </c>
      <c r="BK22" s="5"/>
      <c r="BL22" s="10">
        <v>0.78539999999999999</v>
      </c>
      <c r="BM22" s="11"/>
      <c r="BN22" s="11"/>
      <c r="BO22" s="11"/>
      <c r="BP22" s="11"/>
      <c r="BQ22" s="12"/>
      <c r="BR22" s="19">
        <f t="shared" si="29"/>
        <v>0.78539999999999999</v>
      </c>
      <c r="BS22" s="73">
        <f t="shared" si="43"/>
        <v>3.1545852989990041E-3</v>
      </c>
      <c r="BT22" s="88">
        <f t="shared" si="44"/>
        <v>5.4795300413455449E-3</v>
      </c>
      <c r="BU22" s="23"/>
      <c r="BV22" s="6" t="s">
        <v>14</v>
      </c>
      <c r="BW22" s="5"/>
      <c r="BX22" s="10">
        <v>0.71499999999999997</v>
      </c>
      <c r="BY22" s="11"/>
      <c r="BZ22" s="11"/>
      <c r="CA22" s="11"/>
      <c r="CB22" s="11"/>
      <c r="CC22" s="12"/>
      <c r="CD22" s="19">
        <f t="shared" si="30"/>
        <v>0.71499999999999997</v>
      </c>
      <c r="CE22" s="73">
        <f t="shared" si="45"/>
        <v>3.12335328064346E-3</v>
      </c>
      <c r="CF22" s="88">
        <f t="shared" si="46"/>
        <v>4.9775234071228929E-3</v>
      </c>
      <c r="CG22" s="23"/>
      <c r="CH22" s="6" t="s">
        <v>14</v>
      </c>
      <c r="CI22" s="5"/>
      <c r="CJ22" s="10">
        <v>0.41260000000000002</v>
      </c>
      <c r="CK22" s="11"/>
      <c r="CL22" s="11"/>
      <c r="CM22" s="11"/>
      <c r="CN22" s="11"/>
      <c r="CO22" s="12"/>
      <c r="CP22" s="19">
        <f t="shared" si="31"/>
        <v>0.41260000000000002</v>
      </c>
      <c r="CQ22" s="73">
        <f t="shared" si="47"/>
        <v>1.8253748246649768E-3</v>
      </c>
      <c r="CR22" s="88">
        <f t="shared" si="48"/>
        <v>3.3534983940161759E-3</v>
      </c>
      <c r="CS22" s="23"/>
      <c r="CT22" s="6" t="s">
        <v>14</v>
      </c>
      <c r="CU22" s="5"/>
      <c r="CV22" s="10">
        <v>0.96699999999999997</v>
      </c>
      <c r="CW22" s="11"/>
      <c r="CX22" s="11"/>
      <c r="CY22" s="11"/>
      <c r="CZ22" s="11"/>
      <c r="DA22" s="12"/>
      <c r="DB22" s="19">
        <f t="shared" si="32"/>
        <v>0.96699999999999997</v>
      </c>
      <c r="DC22" s="73">
        <f t="shared" si="49"/>
        <v>3.7160852596972898E-3</v>
      </c>
      <c r="DD22" s="88"/>
      <c r="DE22" s="23"/>
      <c r="DF22" s="6" t="s">
        <v>14</v>
      </c>
      <c r="DG22" s="5"/>
      <c r="DH22" s="10">
        <v>1.7632000000000001</v>
      </c>
      <c r="DI22" s="11"/>
      <c r="DJ22" s="11"/>
      <c r="DK22" s="11"/>
      <c r="DL22" s="11"/>
      <c r="DM22" s="12"/>
      <c r="DN22" s="19">
        <f t="shared" si="33"/>
        <v>1.7632000000000001</v>
      </c>
      <c r="DO22" s="73">
        <f t="shared" si="50"/>
        <v>3.9791246382248945E-3</v>
      </c>
      <c r="DP22" s="88"/>
    </row>
    <row r="23" spans="1:120" x14ac:dyDescent="0.25">
      <c r="A23" s="23"/>
      <c r="B23" s="6" t="s">
        <v>37</v>
      </c>
      <c r="C23" s="75">
        <v>9.0021637992831458E-2</v>
      </c>
      <c r="D23" s="10">
        <f>(J$18-SUM(J$19:J$22))*C23</f>
        <v>15.165507106620122</v>
      </c>
      <c r="E23" s="11"/>
      <c r="F23" s="11"/>
      <c r="G23" s="11"/>
      <c r="H23" s="11"/>
      <c r="I23" s="12"/>
      <c r="J23" s="19">
        <f t="shared" si="24"/>
        <v>15.165507106620122</v>
      </c>
      <c r="K23" s="73">
        <f t="shared" si="34"/>
        <v>3.7217602305743953E-2</v>
      </c>
      <c r="L23" s="88">
        <f t="shared" si="35"/>
        <v>8.3158987062653317E-2</v>
      </c>
      <c r="M23" s="23"/>
      <c r="N23" s="6" t="s">
        <v>37</v>
      </c>
      <c r="O23" s="75">
        <v>9.0021637992831458E-2</v>
      </c>
      <c r="P23" s="10">
        <f>(V$18-SUM(V$19:V$22))*O23</f>
        <v>11.057950906019807</v>
      </c>
      <c r="Q23" s="11"/>
      <c r="R23" s="11"/>
      <c r="S23" s="11"/>
      <c r="T23" s="11"/>
      <c r="U23" s="12"/>
      <c r="V23" s="19">
        <f t="shared" si="25"/>
        <v>11.057950906019807</v>
      </c>
      <c r="W23" s="73">
        <f t="shared" si="36"/>
        <v>3.4040984248765463E-2</v>
      </c>
      <c r="X23" s="88">
        <f t="shared" si="37"/>
        <v>8.5328018724352597E-2</v>
      </c>
      <c r="Y23" s="23"/>
      <c r="Z23" s="6" t="s">
        <v>37</v>
      </c>
      <c r="AA23" s="75">
        <v>9.0021637992831458E-2</v>
      </c>
      <c r="AB23" s="10">
        <f>(AH$18-SUM(AH$19:AH$22))*AA23</f>
        <v>25.744153456327915</v>
      </c>
      <c r="AC23" s="11"/>
      <c r="AD23" s="11"/>
      <c r="AE23" s="11"/>
      <c r="AF23" s="11"/>
      <c r="AG23" s="12"/>
      <c r="AH23" s="19">
        <f t="shared" si="26"/>
        <v>25.744153456327915</v>
      </c>
      <c r="AI23" s="73">
        <f t="shared" si="38"/>
        <v>3.5985660563111165E-2</v>
      </c>
      <c r="AJ23" s="88">
        <f t="shared" si="39"/>
        <v>7.5703478723279247E-2</v>
      </c>
      <c r="AK23" s="23"/>
      <c r="AL23" s="6" t="s">
        <v>37</v>
      </c>
      <c r="AM23" s="75">
        <v>9.0021637992831458E-2</v>
      </c>
      <c r="AN23" s="10">
        <f>(AT$18-SUM(AT$19:AT$22))*AM23</f>
        <v>17.104507594805362</v>
      </c>
      <c r="AO23" s="11"/>
      <c r="AP23" s="11"/>
      <c r="AQ23" s="11"/>
      <c r="AR23" s="11"/>
      <c r="AS23" s="12"/>
      <c r="AT23" s="19">
        <f t="shared" si="27"/>
        <v>17.104507594805362</v>
      </c>
      <c r="AU23" s="73">
        <f t="shared" si="40"/>
        <v>4.0096379016791375E-2</v>
      </c>
      <c r="AV23" s="88"/>
      <c r="AW23" s="23"/>
      <c r="AX23" s="6" t="s">
        <v>37</v>
      </c>
      <c r="AY23" s="75">
        <v>9.0021637992831458E-2</v>
      </c>
      <c r="AZ23" s="10">
        <f>(BF$18-SUM(BF$19:BF$22))*AY23</f>
        <v>47.17406793675849</v>
      </c>
      <c r="BA23" s="11"/>
      <c r="BB23" s="11"/>
      <c r="BC23" s="11"/>
      <c r="BD23" s="11"/>
      <c r="BE23" s="12"/>
      <c r="BF23" s="19">
        <f t="shared" si="28"/>
        <v>47.17406793675849</v>
      </c>
      <c r="BG23" s="73">
        <f t="shared" si="41"/>
        <v>4.0427209085780215E-2</v>
      </c>
      <c r="BH23" s="88">
        <f t="shared" si="42"/>
        <v>7.8272845094122009E-2</v>
      </c>
      <c r="BI23" s="23"/>
      <c r="BJ23" s="6" t="s">
        <v>37</v>
      </c>
      <c r="BK23" s="75">
        <v>9.0021637992831458E-2</v>
      </c>
      <c r="BL23" s="10">
        <f>(BR$18-SUM(BR$19:BR$22))*BK23</f>
        <v>11.348763238140563</v>
      </c>
      <c r="BM23" s="11"/>
      <c r="BN23" s="11"/>
      <c r="BO23" s="11"/>
      <c r="BP23" s="11"/>
      <c r="BQ23" s="12"/>
      <c r="BR23" s="19">
        <f t="shared" si="29"/>
        <v>11.348763238140563</v>
      </c>
      <c r="BS23" s="73">
        <f t="shared" si="43"/>
        <v>4.5582686112628668E-2</v>
      </c>
      <c r="BT23" s="88">
        <f t="shared" si="44"/>
        <v>7.9177347969835957E-2</v>
      </c>
      <c r="BU23" s="23"/>
      <c r="BV23" s="6" t="s">
        <v>37</v>
      </c>
      <c r="BW23" s="75">
        <v>9.0021637992831458E-2</v>
      </c>
      <c r="BX23" s="10">
        <f>(CD$18-SUM(CD$19:CD$22))*BW23</f>
        <v>11.581079678731655</v>
      </c>
      <c r="BY23" s="11"/>
      <c r="BZ23" s="11"/>
      <c r="CA23" s="11"/>
      <c r="CB23" s="11"/>
      <c r="CC23" s="12"/>
      <c r="CD23" s="19">
        <f t="shared" si="30"/>
        <v>11.581079678731655</v>
      </c>
      <c r="CE23" s="73">
        <f t="shared" si="45"/>
        <v>5.0589934556587168E-2</v>
      </c>
      <c r="CF23" s="88">
        <f t="shared" si="46"/>
        <v>8.0622510742156761E-2</v>
      </c>
      <c r="CG23" s="23"/>
      <c r="CH23" s="6" t="s">
        <v>37</v>
      </c>
      <c r="CI23" s="75">
        <v>9.0021637992831458E-2</v>
      </c>
      <c r="CJ23" s="10">
        <f>(CP$18-SUM(CP$19:CP$22))*CI23</f>
        <v>9.7578138306145181</v>
      </c>
      <c r="CK23" s="11"/>
      <c r="CL23" s="11"/>
      <c r="CM23" s="11"/>
      <c r="CN23" s="11"/>
      <c r="CO23" s="12"/>
      <c r="CP23" s="19">
        <f t="shared" si="31"/>
        <v>9.7578138306145181</v>
      </c>
      <c r="CQ23" s="73">
        <f t="shared" si="47"/>
        <v>4.3169335216120847E-2</v>
      </c>
      <c r="CR23" s="88">
        <f t="shared" si="48"/>
        <v>7.9308805162565707E-2</v>
      </c>
      <c r="CS23" s="23"/>
      <c r="CT23" s="6" t="s">
        <v>37</v>
      </c>
      <c r="CU23" s="75">
        <v>9.0021637992831458E-2</v>
      </c>
      <c r="CV23" s="10">
        <f>(DB$18-SUM(DB$19:DB$22))*CU23</f>
        <v>11.524071375967804</v>
      </c>
      <c r="CW23" s="11"/>
      <c r="CX23" s="11"/>
      <c r="CY23" s="11"/>
      <c r="CZ23" s="11"/>
      <c r="DA23" s="12"/>
      <c r="DB23" s="19">
        <f t="shared" si="32"/>
        <v>11.524071375967804</v>
      </c>
      <c r="DC23" s="73">
        <f t="shared" si="49"/>
        <v>4.4285865327749141E-2</v>
      </c>
      <c r="DD23" s="88"/>
      <c r="DE23" s="23"/>
      <c r="DF23" s="6" t="s">
        <v>37</v>
      </c>
      <c r="DG23" s="75">
        <v>9.0021637992831458E-2</v>
      </c>
      <c r="DH23" s="10">
        <f>(DN$18-SUM(DN$19:DN$22))*DG23</f>
        <v>19.106445708473434</v>
      </c>
      <c r="DI23" s="11"/>
      <c r="DJ23" s="11"/>
      <c r="DK23" s="11"/>
      <c r="DL23" s="11"/>
      <c r="DM23" s="12"/>
      <c r="DN23" s="19">
        <f t="shared" si="33"/>
        <v>19.106445708473434</v>
      </c>
      <c r="DO23" s="73">
        <f t="shared" si="50"/>
        <v>4.3118721000166137E-2</v>
      </c>
      <c r="DP23" s="88"/>
    </row>
    <row r="24" spans="1:120" x14ac:dyDescent="0.25">
      <c r="A24" s="23"/>
      <c r="B24" s="6" t="s">
        <v>38</v>
      </c>
      <c r="C24" s="75">
        <v>5.6959374282069729E-2</v>
      </c>
      <c r="D24" s="10">
        <f t="shared" ref="D24:D42" si="51">(J$18-SUM(J$19:J$22))*C24</f>
        <v>9.5956684939697592</v>
      </c>
      <c r="E24" s="11"/>
      <c r="F24" s="11"/>
      <c r="G24" s="11"/>
      <c r="H24" s="11"/>
      <c r="I24" s="12"/>
      <c r="J24" s="19">
        <f t="shared" si="24"/>
        <v>9.5956684939697592</v>
      </c>
      <c r="K24" s="73">
        <f t="shared" si="34"/>
        <v>2.3548686592249086E-2</v>
      </c>
      <c r="L24" s="88">
        <f t="shared" si="35"/>
        <v>5.2617170434031121E-2</v>
      </c>
      <c r="M24" s="23"/>
      <c r="N24" s="6" t="s">
        <v>38</v>
      </c>
      <c r="O24" s="75">
        <v>5.6959374282069729E-2</v>
      </c>
      <c r="P24" s="10">
        <f t="shared" ref="P24:P42" si="52">(V$18-SUM(V$19:V$22))*O24</f>
        <v>6.9966952223074452</v>
      </c>
      <c r="Q24" s="11"/>
      <c r="R24" s="11"/>
      <c r="S24" s="11"/>
      <c r="T24" s="11"/>
      <c r="U24" s="12"/>
      <c r="V24" s="19">
        <f t="shared" si="25"/>
        <v>6.9966952223074452</v>
      </c>
      <c r="W24" s="73">
        <f t="shared" si="36"/>
        <v>2.1538745639241467E-2</v>
      </c>
      <c r="X24" s="88">
        <f t="shared" si="37"/>
        <v>5.3989581434353374E-2</v>
      </c>
      <c r="Y24" s="23"/>
      <c r="Z24" s="6" t="s">
        <v>38</v>
      </c>
      <c r="AA24" s="75">
        <v>5.6959374282069729E-2</v>
      </c>
      <c r="AB24" s="10">
        <f t="shared" ref="AB24:AB42" si="53">(AH$18-SUM(AH$19:AH$22))*AA24</f>
        <v>16.289093433411974</v>
      </c>
      <c r="AC24" s="11"/>
      <c r="AD24" s="11"/>
      <c r="AE24" s="11"/>
      <c r="AF24" s="11"/>
      <c r="AG24" s="12"/>
      <c r="AH24" s="19">
        <f t="shared" si="26"/>
        <v>16.289093433411974</v>
      </c>
      <c r="AI24" s="73">
        <f t="shared" si="38"/>
        <v>2.2769200322315695E-2</v>
      </c>
      <c r="AJ24" s="88">
        <f t="shared" si="39"/>
        <v>4.7899848027619062E-2</v>
      </c>
      <c r="AK24" s="23"/>
      <c r="AL24" s="6" t="s">
        <v>38</v>
      </c>
      <c r="AM24" s="75">
        <v>5.6959374282069729E-2</v>
      </c>
      <c r="AN24" s="10">
        <f t="shared" ref="AN24:AN42" si="54">(AT$18-SUM(AT$19:AT$22))*AM24</f>
        <v>10.822531912611996</v>
      </c>
      <c r="AO24" s="11"/>
      <c r="AP24" s="11"/>
      <c r="AQ24" s="11"/>
      <c r="AR24" s="11"/>
      <c r="AS24" s="12"/>
      <c r="AT24" s="19">
        <f t="shared" si="27"/>
        <v>10.822531912611996</v>
      </c>
      <c r="AU24" s="73">
        <f t="shared" si="40"/>
        <v>2.5370174445781737E-2</v>
      </c>
      <c r="AV24" s="88"/>
      <c r="AW24" s="23"/>
      <c r="AX24" s="6" t="s">
        <v>38</v>
      </c>
      <c r="AY24" s="75">
        <v>5.6959374282069729E-2</v>
      </c>
      <c r="AZ24" s="10">
        <f t="shared" ref="AZ24:AZ42" si="55">(BF$18-SUM(BF$19:BF$22))*AY24</f>
        <v>29.848439241147574</v>
      </c>
      <c r="BA24" s="11"/>
      <c r="BB24" s="11"/>
      <c r="BC24" s="11"/>
      <c r="BD24" s="11"/>
      <c r="BE24" s="12"/>
      <c r="BF24" s="19">
        <f t="shared" si="28"/>
        <v>29.848439241147574</v>
      </c>
      <c r="BG24" s="73">
        <f t="shared" si="41"/>
        <v>2.5579500493868073E-2</v>
      </c>
      <c r="BH24" s="88">
        <f t="shared" si="42"/>
        <v>4.9525562734079417E-2</v>
      </c>
      <c r="BI24" s="23"/>
      <c r="BJ24" s="6" t="s">
        <v>38</v>
      </c>
      <c r="BK24" s="75">
        <v>5.6959374282069729E-2</v>
      </c>
      <c r="BL24" s="10">
        <f t="shared" ref="BL24:BL42" si="56">(BR$18-SUM(BR$19:BR$22))*BK24</f>
        <v>7.1807008551801417</v>
      </c>
      <c r="BM24" s="11"/>
      <c r="BN24" s="11"/>
      <c r="BO24" s="11"/>
      <c r="BP24" s="11"/>
      <c r="BQ24" s="12"/>
      <c r="BR24" s="19">
        <f t="shared" si="29"/>
        <v>7.1807008551801417</v>
      </c>
      <c r="BS24" s="73">
        <f t="shared" si="43"/>
        <v>2.8841524515228995E-2</v>
      </c>
      <c r="BT24" s="88">
        <f t="shared" si="44"/>
        <v>5.0097868670582163E-2</v>
      </c>
      <c r="BU24" s="23"/>
      <c r="BV24" s="6" t="s">
        <v>38</v>
      </c>
      <c r="BW24" s="75">
        <v>5.6959374282069729E-2</v>
      </c>
      <c r="BX24" s="10">
        <f t="shared" ref="BX24:BX42" si="57">(CD$18-SUM(CD$19:CD$22))*BW24</f>
        <v>7.3276943934732337</v>
      </c>
      <c r="BY24" s="11"/>
      <c r="BZ24" s="11"/>
      <c r="CA24" s="11"/>
      <c r="CB24" s="11"/>
      <c r="CC24" s="12"/>
      <c r="CD24" s="19">
        <f t="shared" si="30"/>
        <v>7.3276943934732337</v>
      </c>
      <c r="CE24" s="73">
        <f t="shared" si="45"/>
        <v>3.2009759892877361E-2</v>
      </c>
      <c r="CF24" s="88">
        <f t="shared" si="46"/>
        <v>5.1012266243015678E-2</v>
      </c>
      <c r="CG24" s="23"/>
      <c r="CH24" s="6" t="s">
        <v>38</v>
      </c>
      <c r="CI24" s="75">
        <v>5.6959374282069729E-2</v>
      </c>
      <c r="CJ24" s="10">
        <f t="shared" ref="CJ24:CJ42" si="58">(CP$18-SUM(CP$19:CP$22))*CI24</f>
        <v>6.1740597321389323</v>
      </c>
      <c r="CK24" s="11"/>
      <c r="CL24" s="11"/>
      <c r="CM24" s="11"/>
      <c r="CN24" s="11"/>
      <c r="CO24" s="12"/>
      <c r="CP24" s="19">
        <f t="shared" si="31"/>
        <v>6.1740597321389323</v>
      </c>
      <c r="CQ24" s="73">
        <f t="shared" si="47"/>
        <v>2.731452545085845E-2</v>
      </c>
      <c r="CR24" s="88">
        <f t="shared" si="48"/>
        <v>5.0181045555714614E-2</v>
      </c>
      <c r="CS24" s="23"/>
      <c r="CT24" s="6" t="s">
        <v>38</v>
      </c>
      <c r="CU24" s="75">
        <v>5.6959374282069729E-2</v>
      </c>
      <c r="CV24" s="10">
        <f t="shared" ref="CV24:CV42" si="59">(DB$18-SUM(DB$19:DB$22))*CU24</f>
        <v>7.2916235406570449</v>
      </c>
      <c r="CW24" s="11"/>
      <c r="CX24" s="11"/>
      <c r="CY24" s="11"/>
      <c r="CZ24" s="11"/>
      <c r="DA24" s="12"/>
      <c r="DB24" s="19">
        <f t="shared" si="32"/>
        <v>7.2916235406570449</v>
      </c>
      <c r="DC24" s="73">
        <f t="shared" si="49"/>
        <v>2.8020987340948714E-2</v>
      </c>
      <c r="DD24" s="88"/>
      <c r="DE24" s="23"/>
      <c r="DF24" s="6" t="s">
        <v>38</v>
      </c>
      <c r="DG24" s="75">
        <v>5.6959374282069729E-2</v>
      </c>
      <c r="DH24" s="10">
        <f t="shared" ref="DH24:DH42" si="60">(DN$18-SUM(DN$19:DN$22))*DG24</f>
        <v>12.089217843332792</v>
      </c>
      <c r="DI24" s="11"/>
      <c r="DJ24" s="11"/>
      <c r="DK24" s="11"/>
      <c r="DL24" s="11"/>
      <c r="DM24" s="12"/>
      <c r="DN24" s="19">
        <f t="shared" si="33"/>
        <v>12.089217843332792</v>
      </c>
      <c r="DO24" s="73">
        <f t="shared" si="50"/>
        <v>2.7282500327401048E-2</v>
      </c>
      <c r="DP24" s="88"/>
    </row>
    <row r="25" spans="1:120" x14ac:dyDescent="0.25">
      <c r="A25" s="23"/>
      <c r="B25" s="6" t="s">
        <v>39</v>
      </c>
      <c r="C25" s="75">
        <v>3.8336003074224599E-2</v>
      </c>
      <c r="D25" s="10">
        <f t="shared" si="51"/>
        <v>6.4582798094371539</v>
      </c>
      <c r="E25" s="11"/>
      <c r="F25" s="11"/>
      <c r="G25" s="11"/>
      <c r="H25" s="11"/>
      <c r="I25" s="12"/>
      <c r="J25" s="19">
        <f t="shared" si="24"/>
        <v>6.4582798094371539</v>
      </c>
      <c r="K25" s="73">
        <f t="shared" si="34"/>
        <v>1.5849235230777345E-2</v>
      </c>
      <c r="L25" s="88">
        <f t="shared" si="35"/>
        <v>3.5413521179620662E-2</v>
      </c>
      <c r="M25" s="23"/>
      <c r="N25" s="6" t="s">
        <v>39</v>
      </c>
      <c r="O25" s="75">
        <v>3.8336003074224599E-2</v>
      </c>
      <c r="P25" s="10">
        <f t="shared" si="52"/>
        <v>4.7090638359808246</v>
      </c>
      <c r="Q25" s="11"/>
      <c r="R25" s="11"/>
      <c r="S25" s="11"/>
      <c r="T25" s="11"/>
      <c r="U25" s="12"/>
      <c r="V25" s="19">
        <f t="shared" si="25"/>
        <v>4.7090638359808246</v>
      </c>
      <c r="W25" s="73">
        <f t="shared" si="36"/>
        <v>1.4496462249600731E-2</v>
      </c>
      <c r="X25" s="88">
        <f t="shared" si="37"/>
        <v>3.6337210264878322E-2</v>
      </c>
      <c r="Y25" s="23"/>
      <c r="Z25" s="6" t="s">
        <v>39</v>
      </c>
      <c r="AA25" s="75">
        <v>3.8336003074224599E-2</v>
      </c>
      <c r="AB25" s="10">
        <f t="shared" si="53"/>
        <v>10.963230263858197</v>
      </c>
      <c r="AC25" s="11"/>
      <c r="AD25" s="11"/>
      <c r="AE25" s="11"/>
      <c r="AF25" s="11"/>
      <c r="AG25" s="12"/>
      <c r="AH25" s="19">
        <f t="shared" si="26"/>
        <v>10.963230263858197</v>
      </c>
      <c r="AI25" s="73">
        <f t="shared" si="38"/>
        <v>1.5324608891090023E-2</v>
      </c>
      <c r="AJ25" s="88">
        <f t="shared" si="39"/>
        <v>3.2238569057099729E-2</v>
      </c>
      <c r="AK25" s="23"/>
      <c r="AL25" s="6" t="s">
        <v>39</v>
      </c>
      <c r="AM25" s="75">
        <v>3.8336003074224599E-2</v>
      </c>
      <c r="AN25" s="10">
        <f t="shared" si="54"/>
        <v>7.2840093821640099</v>
      </c>
      <c r="AO25" s="11"/>
      <c r="AP25" s="11"/>
      <c r="AQ25" s="11"/>
      <c r="AR25" s="11"/>
      <c r="AS25" s="12"/>
      <c r="AT25" s="19">
        <f t="shared" si="27"/>
        <v>7.2840093821640099</v>
      </c>
      <c r="AU25" s="73">
        <f t="shared" si="40"/>
        <v>1.7075171520155998E-2</v>
      </c>
      <c r="AV25" s="88"/>
      <c r="AW25" s="23"/>
      <c r="AX25" s="6" t="s">
        <v>39</v>
      </c>
      <c r="AY25" s="75">
        <v>3.8336003074224599E-2</v>
      </c>
      <c r="AZ25" s="10">
        <f t="shared" si="55"/>
        <v>20.089228031945652</v>
      </c>
      <c r="BA25" s="11"/>
      <c r="BB25" s="11"/>
      <c r="BC25" s="11"/>
      <c r="BD25" s="11"/>
      <c r="BE25" s="12"/>
      <c r="BF25" s="19">
        <f t="shared" si="28"/>
        <v>20.089228031945652</v>
      </c>
      <c r="BG25" s="73">
        <f t="shared" si="41"/>
        <v>1.7216056565402694E-2</v>
      </c>
      <c r="BH25" s="88">
        <f t="shared" si="42"/>
        <v>3.3332741961388378E-2</v>
      </c>
      <c r="BI25" s="23"/>
      <c r="BJ25" s="6" t="s">
        <v>39</v>
      </c>
      <c r="BK25" s="75">
        <v>3.8336003074224599E-2</v>
      </c>
      <c r="BL25" s="10">
        <f t="shared" si="56"/>
        <v>4.8329071997184565</v>
      </c>
      <c r="BM25" s="11"/>
      <c r="BN25" s="11"/>
      <c r="BO25" s="11"/>
      <c r="BP25" s="11"/>
      <c r="BQ25" s="12"/>
      <c r="BR25" s="19">
        <f t="shared" si="29"/>
        <v>4.8329071997184565</v>
      </c>
      <c r="BS25" s="73">
        <f t="shared" si="43"/>
        <v>1.9411532981484958E-2</v>
      </c>
      <c r="BT25" s="88">
        <f t="shared" si="44"/>
        <v>3.3717927410099893E-2</v>
      </c>
      <c r="BU25" s="23"/>
      <c r="BV25" s="6" t="s">
        <v>39</v>
      </c>
      <c r="BW25" s="75">
        <v>3.8336003074224599E-2</v>
      </c>
      <c r="BX25" s="10">
        <f t="shared" si="57"/>
        <v>4.9318399005586944</v>
      </c>
      <c r="BY25" s="11"/>
      <c r="BZ25" s="11"/>
      <c r="CA25" s="11"/>
      <c r="CB25" s="11"/>
      <c r="CC25" s="12"/>
      <c r="CD25" s="19">
        <f t="shared" si="30"/>
        <v>4.9318399005586944</v>
      </c>
      <c r="CE25" s="73">
        <f t="shared" si="45"/>
        <v>2.1543885780445197E-2</v>
      </c>
      <c r="CF25" s="88">
        <f t="shared" si="46"/>
        <v>3.4333354608690268E-2</v>
      </c>
      <c r="CG25" s="23"/>
      <c r="CH25" s="6" t="s">
        <v>39</v>
      </c>
      <c r="CI25" s="75">
        <v>3.8336003074224599E-2</v>
      </c>
      <c r="CJ25" s="10">
        <f t="shared" si="58"/>
        <v>4.1553962952544543</v>
      </c>
      <c r="CK25" s="11"/>
      <c r="CL25" s="11"/>
      <c r="CM25" s="11"/>
      <c r="CN25" s="11"/>
      <c r="CO25" s="12"/>
      <c r="CP25" s="19">
        <f t="shared" si="31"/>
        <v>4.1553962952544543</v>
      </c>
      <c r="CQ25" s="73">
        <f t="shared" si="47"/>
        <v>1.838379976699853E-2</v>
      </c>
      <c r="CR25" s="88">
        <f t="shared" si="48"/>
        <v>3.3773908876966983E-2</v>
      </c>
      <c r="CS25" s="23"/>
      <c r="CT25" s="6" t="s">
        <v>39</v>
      </c>
      <c r="CU25" s="75">
        <v>3.8336003074224599E-2</v>
      </c>
      <c r="CV25" s="10">
        <f t="shared" si="59"/>
        <v>4.9075627321052027</v>
      </c>
      <c r="CW25" s="11"/>
      <c r="CX25" s="11"/>
      <c r="CY25" s="11"/>
      <c r="CZ25" s="11"/>
      <c r="DA25" s="12"/>
      <c r="DB25" s="19">
        <f t="shared" si="32"/>
        <v>4.9075627321052027</v>
      </c>
      <c r="DC25" s="73">
        <f t="shared" si="49"/>
        <v>1.8859277693708276E-2</v>
      </c>
      <c r="DD25" s="88"/>
      <c r="DE25" s="23"/>
      <c r="DF25" s="6" t="s">
        <v>39</v>
      </c>
      <c r="DG25" s="75">
        <v>3.8336003074224599E-2</v>
      </c>
      <c r="DH25" s="10">
        <f t="shared" si="60"/>
        <v>8.1365411444287439</v>
      </c>
      <c r="DI25" s="11"/>
      <c r="DJ25" s="11"/>
      <c r="DK25" s="11"/>
      <c r="DL25" s="11"/>
      <c r="DM25" s="12"/>
      <c r="DN25" s="19">
        <f t="shared" si="33"/>
        <v>8.1365411444287439</v>
      </c>
      <c r="DO25" s="73">
        <f t="shared" si="50"/>
        <v>1.8362245540906867E-2</v>
      </c>
      <c r="DP25" s="88"/>
    </row>
    <row r="26" spans="1:120" x14ac:dyDescent="0.25">
      <c r="A26" s="23"/>
      <c r="B26" s="6" t="s">
        <v>40</v>
      </c>
      <c r="C26" s="75">
        <v>4.8839049433308079E-2</v>
      </c>
      <c r="D26" s="10">
        <f t="shared" si="51"/>
        <v>8.2276768983073332</v>
      </c>
      <c r="E26" s="11"/>
      <c r="F26" s="11"/>
      <c r="G26" s="11"/>
      <c r="H26" s="11"/>
      <c r="I26" s="12"/>
      <c r="J26" s="19">
        <f t="shared" si="24"/>
        <v>8.2276768983073332</v>
      </c>
      <c r="K26" s="73">
        <f t="shared" si="34"/>
        <v>2.0191504612970642E-2</v>
      </c>
      <c r="L26" s="88">
        <f t="shared" si="35"/>
        <v>4.5115885141971832E-2</v>
      </c>
      <c r="M26" s="23"/>
      <c r="N26" s="6" t="s">
        <v>40</v>
      </c>
      <c r="O26" s="75">
        <v>4.8839049433308079E-2</v>
      </c>
      <c r="P26" s="10">
        <f t="shared" si="52"/>
        <v>5.9992222200311538</v>
      </c>
      <c r="Q26" s="11"/>
      <c r="R26" s="11"/>
      <c r="S26" s="11"/>
      <c r="T26" s="11"/>
      <c r="U26" s="12"/>
      <c r="V26" s="19">
        <f t="shared" si="25"/>
        <v>5.9992222200311538</v>
      </c>
      <c r="W26" s="73">
        <f t="shared" si="36"/>
        <v>1.8468107774447601E-2</v>
      </c>
      <c r="X26" s="88">
        <f t="shared" si="37"/>
        <v>4.62926404966853E-2</v>
      </c>
      <c r="Y26" s="23"/>
      <c r="Z26" s="6" t="s">
        <v>40</v>
      </c>
      <c r="AA26" s="75">
        <v>4.8839049433308079E-2</v>
      </c>
      <c r="AB26" s="10">
        <f t="shared" si="53"/>
        <v>13.966864092968294</v>
      </c>
      <c r="AC26" s="11"/>
      <c r="AD26" s="11"/>
      <c r="AE26" s="11"/>
      <c r="AF26" s="11"/>
      <c r="AG26" s="12"/>
      <c r="AH26" s="19">
        <f t="shared" si="26"/>
        <v>13.966864092968294</v>
      </c>
      <c r="AI26" s="73">
        <f t="shared" si="38"/>
        <v>1.9523144594102849E-2</v>
      </c>
      <c r="AJ26" s="88">
        <f t="shared" si="39"/>
        <v>4.1071080487716093E-2</v>
      </c>
      <c r="AK26" s="23"/>
      <c r="AL26" s="6" t="s">
        <v>40</v>
      </c>
      <c r="AM26" s="75">
        <v>4.8839049433308079E-2</v>
      </c>
      <c r="AN26" s="10">
        <f t="shared" si="54"/>
        <v>9.2796344365741721</v>
      </c>
      <c r="AO26" s="11"/>
      <c r="AP26" s="11"/>
      <c r="AQ26" s="11"/>
      <c r="AR26" s="11"/>
      <c r="AS26" s="12"/>
      <c r="AT26" s="19">
        <f t="shared" si="27"/>
        <v>9.2796344365741721</v>
      </c>
      <c r="AU26" s="73">
        <f t="shared" si="40"/>
        <v>2.175331487584874E-2</v>
      </c>
      <c r="AV26" s="88"/>
      <c r="AW26" s="23"/>
      <c r="AX26" s="6" t="s">
        <v>40</v>
      </c>
      <c r="AY26" s="75">
        <v>4.8839049433308079E-2</v>
      </c>
      <c r="AZ26" s="10">
        <f t="shared" si="55"/>
        <v>25.59314279659127</v>
      </c>
      <c r="BA26" s="11"/>
      <c r="BB26" s="11"/>
      <c r="BC26" s="11"/>
      <c r="BD26" s="11"/>
      <c r="BE26" s="12"/>
      <c r="BF26" s="19">
        <f t="shared" si="28"/>
        <v>25.59314279659127</v>
      </c>
      <c r="BG26" s="73">
        <f t="shared" si="41"/>
        <v>2.1932798680560861E-2</v>
      </c>
      <c r="BH26" s="88">
        <f t="shared" si="42"/>
        <v>4.2465027698584012E-2</v>
      </c>
      <c r="BI26" s="23"/>
      <c r="BJ26" s="6" t="s">
        <v>40</v>
      </c>
      <c r="BK26" s="75">
        <v>4.8839049433308079E-2</v>
      </c>
      <c r="BL26" s="10">
        <f t="shared" si="56"/>
        <v>6.1569953752518156</v>
      </c>
      <c r="BM26" s="11"/>
      <c r="BN26" s="11"/>
      <c r="BO26" s="11"/>
      <c r="BP26" s="11"/>
      <c r="BQ26" s="12"/>
      <c r="BR26" s="19">
        <f t="shared" si="29"/>
        <v>6.1569953752518156</v>
      </c>
      <c r="BS26" s="73">
        <f t="shared" si="43"/>
        <v>2.4729777306817208E-2</v>
      </c>
      <c r="BT26" s="88">
        <f t="shared" si="44"/>
        <v>4.2955743726913562E-2</v>
      </c>
      <c r="BU26" s="23"/>
      <c r="BV26" s="6" t="s">
        <v>40</v>
      </c>
      <c r="BW26" s="75">
        <v>4.8839049433308079E-2</v>
      </c>
      <c r="BX26" s="10">
        <f t="shared" si="57"/>
        <v>6.2830330077497045</v>
      </c>
      <c r="BY26" s="11"/>
      <c r="BZ26" s="11"/>
      <c r="CA26" s="11"/>
      <c r="CB26" s="11"/>
      <c r="CC26" s="12"/>
      <c r="CD26" s="19">
        <f t="shared" si="30"/>
        <v>6.2830330077497045</v>
      </c>
      <c r="CE26" s="73">
        <f t="shared" si="45"/>
        <v>2.7446338121882779E-2</v>
      </c>
      <c r="CF26" s="88">
        <f t="shared" si="46"/>
        <v>4.3739781627692174E-2</v>
      </c>
      <c r="CG26" s="23"/>
      <c r="CH26" s="6" t="s">
        <v>40</v>
      </c>
      <c r="CI26" s="75">
        <v>4.8839049433308079E-2</v>
      </c>
      <c r="CJ26" s="10">
        <f t="shared" si="58"/>
        <v>5.2938644825852759</v>
      </c>
      <c r="CK26" s="11"/>
      <c r="CL26" s="11"/>
      <c r="CM26" s="11"/>
      <c r="CN26" s="11"/>
      <c r="CO26" s="12"/>
      <c r="CP26" s="19">
        <f t="shared" si="31"/>
        <v>5.2938644825852759</v>
      </c>
      <c r="CQ26" s="73">
        <f t="shared" si="47"/>
        <v>2.3420472495635593E-2</v>
      </c>
      <c r="CR26" s="88">
        <f t="shared" si="48"/>
        <v>4.3027062628427037E-2</v>
      </c>
      <c r="CS26" s="23"/>
      <c r="CT26" s="6" t="s">
        <v>40</v>
      </c>
      <c r="CU26" s="75">
        <v>4.8839049433308079E-2</v>
      </c>
      <c r="CV26" s="10">
        <f t="shared" si="59"/>
        <v>6.2521045401182409</v>
      </c>
      <c r="CW26" s="11"/>
      <c r="CX26" s="11"/>
      <c r="CY26" s="11"/>
      <c r="CZ26" s="11"/>
      <c r="DA26" s="12"/>
      <c r="DB26" s="19">
        <f t="shared" si="32"/>
        <v>6.2521045401182409</v>
      </c>
      <c r="DC26" s="73">
        <f t="shared" si="49"/>
        <v>2.4026218742109511E-2</v>
      </c>
      <c r="DD26" s="88"/>
      <c r="DE26" s="23"/>
      <c r="DF26" s="6" t="s">
        <v>40</v>
      </c>
      <c r="DG26" s="75">
        <v>4.8839049433308079E-2</v>
      </c>
      <c r="DH26" s="10">
        <f t="shared" si="60"/>
        <v>10.365737252251044</v>
      </c>
      <c r="DI26" s="11"/>
      <c r="DJ26" s="11"/>
      <c r="DK26" s="11"/>
      <c r="DL26" s="11"/>
      <c r="DM26" s="12"/>
      <c r="DN26" s="19">
        <f t="shared" si="33"/>
        <v>10.365737252251044</v>
      </c>
      <c r="DO26" s="73">
        <f t="shared" si="50"/>
        <v>2.3393012984231933E-2</v>
      </c>
      <c r="DP26" s="88"/>
    </row>
    <row r="27" spans="1:120" x14ac:dyDescent="0.25">
      <c r="A27" s="23"/>
      <c r="B27" s="6" t="s">
        <v>41</v>
      </c>
      <c r="C27" s="75">
        <v>9.9353942560815693E-3</v>
      </c>
      <c r="D27" s="10">
        <f t="shared" si="51"/>
        <v>1.6737675025384036</v>
      </c>
      <c r="E27" s="11"/>
      <c r="F27" s="11"/>
      <c r="G27" s="11"/>
      <c r="H27" s="11"/>
      <c r="I27" s="12"/>
      <c r="J27" s="19">
        <f t="shared" si="24"/>
        <v>1.6737675025384036</v>
      </c>
      <c r="K27" s="73">
        <f t="shared" si="34"/>
        <v>4.107585247483077E-3</v>
      </c>
      <c r="L27" s="88">
        <f t="shared" si="35"/>
        <v>9.1779858801240653E-3</v>
      </c>
      <c r="M27" s="23"/>
      <c r="N27" s="6" t="s">
        <v>41</v>
      </c>
      <c r="O27" s="75">
        <v>9.9353942560815693E-3</v>
      </c>
      <c r="P27" s="10">
        <f t="shared" si="52"/>
        <v>1.2204299362387727</v>
      </c>
      <c r="Q27" s="11"/>
      <c r="R27" s="11"/>
      <c r="S27" s="11"/>
      <c r="T27" s="11"/>
      <c r="U27" s="12"/>
      <c r="V27" s="19">
        <f t="shared" si="25"/>
        <v>1.2204299362387727</v>
      </c>
      <c r="W27" s="73">
        <f t="shared" si="36"/>
        <v>3.7569922844936429E-3</v>
      </c>
      <c r="X27" s="88">
        <f t="shared" si="37"/>
        <v>9.417374822531693E-3</v>
      </c>
      <c r="Y27" s="23"/>
      <c r="Z27" s="6" t="s">
        <v>41</v>
      </c>
      <c r="AA27" s="75">
        <v>9.9353942560815693E-3</v>
      </c>
      <c r="AB27" s="10">
        <f t="shared" si="53"/>
        <v>2.8412981598718612</v>
      </c>
      <c r="AC27" s="11"/>
      <c r="AD27" s="11"/>
      <c r="AE27" s="11"/>
      <c r="AF27" s="11"/>
      <c r="AG27" s="12"/>
      <c r="AH27" s="19">
        <f t="shared" si="26"/>
        <v>2.8412981598718612</v>
      </c>
      <c r="AI27" s="73">
        <f t="shared" si="38"/>
        <v>3.9716198597553451E-3</v>
      </c>
      <c r="AJ27" s="88">
        <f t="shared" si="39"/>
        <v>8.3551457676492875E-3</v>
      </c>
      <c r="AK27" s="23"/>
      <c r="AL27" s="6" t="s">
        <v>41</v>
      </c>
      <c r="AM27" s="75">
        <v>9.9353942560815693E-3</v>
      </c>
      <c r="AN27" s="10">
        <f t="shared" si="54"/>
        <v>1.8877686553988868</v>
      </c>
      <c r="AO27" s="11"/>
      <c r="AP27" s="11"/>
      <c r="AQ27" s="11"/>
      <c r="AR27" s="11"/>
      <c r="AS27" s="12"/>
      <c r="AT27" s="19">
        <f t="shared" si="27"/>
        <v>1.8877686553988868</v>
      </c>
      <c r="AU27" s="73">
        <f t="shared" si="40"/>
        <v>4.425306433602348E-3</v>
      </c>
      <c r="AV27" s="88"/>
      <c r="AW27" s="23"/>
      <c r="AX27" s="6" t="s">
        <v>41</v>
      </c>
      <c r="AY27" s="75">
        <v>9.9353942560815693E-3</v>
      </c>
      <c r="AZ27" s="10">
        <f t="shared" si="55"/>
        <v>5.2064478503734257</v>
      </c>
      <c r="BA27" s="11"/>
      <c r="BB27" s="11"/>
      <c r="BC27" s="11"/>
      <c r="BD27" s="11"/>
      <c r="BE27" s="12"/>
      <c r="BF27" s="19">
        <f t="shared" si="28"/>
        <v>5.2064478503734257</v>
      </c>
      <c r="BG27" s="73">
        <f t="shared" si="41"/>
        <v>4.4618190681250895E-3</v>
      </c>
      <c r="BH27" s="88">
        <f t="shared" si="42"/>
        <v>8.6387183447742787E-3</v>
      </c>
      <c r="BI27" s="23"/>
      <c r="BJ27" s="6" t="s">
        <v>41</v>
      </c>
      <c r="BK27" s="75">
        <v>9.9353942560815693E-3</v>
      </c>
      <c r="BL27" s="10">
        <f t="shared" si="56"/>
        <v>1.2525259438050906</v>
      </c>
      <c r="BM27" s="11"/>
      <c r="BN27" s="11"/>
      <c r="BO27" s="11"/>
      <c r="BP27" s="11"/>
      <c r="BQ27" s="12"/>
      <c r="BR27" s="19">
        <f t="shared" si="29"/>
        <v>1.2525259438050906</v>
      </c>
      <c r="BS27" s="73">
        <f t="shared" si="43"/>
        <v>5.0308122344568272E-3</v>
      </c>
      <c r="BT27" s="88">
        <f t="shared" si="44"/>
        <v>8.7385453738791398E-3</v>
      </c>
      <c r="BU27" s="23"/>
      <c r="BV27" s="6" t="s">
        <v>41</v>
      </c>
      <c r="BW27" s="75">
        <v>9.9353942560815693E-3</v>
      </c>
      <c r="BX27" s="10">
        <f t="shared" si="57"/>
        <v>1.278165950817914</v>
      </c>
      <c r="BY27" s="11"/>
      <c r="BZ27" s="11"/>
      <c r="CA27" s="11"/>
      <c r="CB27" s="11"/>
      <c r="CC27" s="12"/>
      <c r="CD27" s="19">
        <f t="shared" si="30"/>
        <v>1.278165950817914</v>
      </c>
      <c r="CE27" s="73">
        <f t="shared" si="45"/>
        <v>5.5834458960753834E-3</v>
      </c>
      <c r="CF27" s="88">
        <f t="shared" si="46"/>
        <v>8.8980432704666504E-3</v>
      </c>
      <c r="CG27" s="23"/>
      <c r="CH27" s="6" t="s">
        <v>41</v>
      </c>
      <c r="CI27" s="75">
        <v>9.9353942560815693E-3</v>
      </c>
      <c r="CJ27" s="10">
        <f t="shared" si="58"/>
        <v>1.0769380522971694</v>
      </c>
      <c r="CK27" s="11"/>
      <c r="CL27" s="11"/>
      <c r="CM27" s="11"/>
      <c r="CN27" s="11"/>
      <c r="CO27" s="12"/>
      <c r="CP27" s="19">
        <f t="shared" si="31"/>
        <v>1.0769380522971694</v>
      </c>
      <c r="CQ27" s="73">
        <f t="shared" si="47"/>
        <v>4.7644585758288586E-3</v>
      </c>
      <c r="CR27" s="88">
        <f t="shared" si="48"/>
        <v>8.7530538750205181E-3</v>
      </c>
      <c r="CS27" s="23"/>
      <c r="CT27" s="6" t="s">
        <v>41</v>
      </c>
      <c r="CU27" s="75">
        <v>9.9353942560815693E-3</v>
      </c>
      <c r="CV27" s="10">
        <f t="shared" si="59"/>
        <v>1.2718741305793839</v>
      </c>
      <c r="CW27" s="11"/>
      <c r="CX27" s="11"/>
      <c r="CY27" s="11"/>
      <c r="CZ27" s="11"/>
      <c r="DA27" s="12"/>
      <c r="DB27" s="19">
        <f t="shared" si="32"/>
        <v>1.2718741305793839</v>
      </c>
      <c r="DC27" s="73">
        <f t="shared" si="49"/>
        <v>4.8876863586725487E-3</v>
      </c>
      <c r="DD27" s="88"/>
      <c r="DE27" s="23"/>
      <c r="DF27" s="6" t="s">
        <v>41</v>
      </c>
      <c r="DG27" s="75">
        <v>9.9353942560815693E-3</v>
      </c>
      <c r="DH27" s="10">
        <f t="shared" si="60"/>
        <v>2.1087160284865925</v>
      </c>
      <c r="DI27" s="11"/>
      <c r="DJ27" s="11"/>
      <c r="DK27" s="11"/>
      <c r="DL27" s="11"/>
      <c r="DM27" s="12"/>
      <c r="DN27" s="19">
        <f t="shared" si="33"/>
        <v>2.1087160284865925</v>
      </c>
      <c r="DO27" s="73">
        <f t="shared" si="50"/>
        <v>4.7588724500741532E-3</v>
      </c>
      <c r="DP27" s="88"/>
    </row>
    <row r="28" spans="1:120" x14ac:dyDescent="0.25">
      <c r="A28" s="23"/>
      <c r="B28" s="6" t="s">
        <v>42</v>
      </c>
      <c r="C28" s="75">
        <v>6.5130618521540923E-2</v>
      </c>
      <c r="D28" s="10">
        <f t="shared" si="51"/>
        <v>10.97223823149772</v>
      </c>
      <c r="E28" s="11"/>
      <c r="F28" s="11"/>
      <c r="G28" s="11"/>
      <c r="H28" s="11"/>
      <c r="I28" s="12"/>
      <c r="J28" s="19">
        <f t="shared" si="24"/>
        <v>10.97223823149772</v>
      </c>
      <c r="K28" s="73">
        <f t="shared" si="34"/>
        <v>2.6926920150629315E-2</v>
      </c>
      <c r="L28" s="88">
        <f t="shared" si="35"/>
        <v>6.0165493361126449E-2</v>
      </c>
      <c r="M28" s="23"/>
      <c r="N28" s="6" t="s">
        <v>42</v>
      </c>
      <c r="O28" s="75">
        <v>6.5130618521540923E-2</v>
      </c>
      <c r="P28" s="10">
        <f t="shared" si="52"/>
        <v>8.0004229888291434</v>
      </c>
      <c r="Q28" s="11"/>
      <c r="R28" s="11"/>
      <c r="S28" s="11"/>
      <c r="T28" s="11"/>
      <c r="U28" s="12"/>
      <c r="V28" s="19">
        <f t="shared" si="25"/>
        <v>8.0004229888291434</v>
      </c>
      <c r="W28" s="73">
        <f t="shared" si="36"/>
        <v>2.4628638276729405E-2</v>
      </c>
      <c r="X28" s="88">
        <f t="shared" si="37"/>
        <v>6.1734786887317671E-2</v>
      </c>
      <c r="Y28" s="23"/>
      <c r="Z28" s="6" t="s">
        <v>42</v>
      </c>
      <c r="AA28" s="75">
        <v>6.5130618521540923E-2</v>
      </c>
      <c r="AB28" s="10">
        <f t="shared" si="53"/>
        <v>18.62588456852588</v>
      </c>
      <c r="AC28" s="11"/>
      <c r="AD28" s="11"/>
      <c r="AE28" s="11"/>
      <c r="AF28" s="11"/>
      <c r="AG28" s="12"/>
      <c r="AH28" s="19">
        <f t="shared" si="26"/>
        <v>18.62588456852588</v>
      </c>
      <c r="AI28" s="73">
        <f t="shared" si="38"/>
        <v>2.6035610800242158E-2</v>
      </c>
      <c r="AJ28" s="88">
        <f t="shared" si="39"/>
        <v>5.4771436105974007E-2</v>
      </c>
      <c r="AK28" s="23"/>
      <c r="AL28" s="6" t="s">
        <v>42</v>
      </c>
      <c r="AM28" s="75">
        <v>6.5130618521540923E-2</v>
      </c>
      <c r="AN28" s="10">
        <f t="shared" si="54"/>
        <v>12.375104297088875</v>
      </c>
      <c r="AO28" s="11"/>
      <c r="AP28" s="11"/>
      <c r="AQ28" s="11"/>
      <c r="AR28" s="11"/>
      <c r="AS28" s="12"/>
      <c r="AT28" s="19">
        <f t="shared" si="27"/>
        <v>12.375104297088875</v>
      </c>
      <c r="AU28" s="73">
        <f t="shared" si="40"/>
        <v>2.9009713931729554E-2</v>
      </c>
      <c r="AV28" s="88"/>
      <c r="AW28" s="23"/>
      <c r="AX28" s="6" t="s">
        <v>42</v>
      </c>
      <c r="AY28" s="75">
        <v>6.5130618521540923E-2</v>
      </c>
      <c r="AZ28" s="10">
        <f t="shared" si="55"/>
        <v>34.130418990409147</v>
      </c>
      <c r="BA28" s="11"/>
      <c r="BB28" s="11"/>
      <c r="BC28" s="11"/>
      <c r="BD28" s="11"/>
      <c r="BE28" s="12"/>
      <c r="BF28" s="19">
        <f t="shared" si="28"/>
        <v>34.130418990409147</v>
      </c>
      <c r="BG28" s="73">
        <f t="shared" si="41"/>
        <v>2.9249069352261702E-2</v>
      </c>
      <c r="BH28" s="88">
        <f t="shared" si="42"/>
        <v>5.6630371631616876E-2</v>
      </c>
      <c r="BI28" s="23"/>
      <c r="BJ28" s="6" t="s">
        <v>42</v>
      </c>
      <c r="BK28" s="75">
        <v>6.5130618521540923E-2</v>
      </c>
      <c r="BL28" s="10">
        <f t="shared" si="56"/>
        <v>8.2108255929922098</v>
      </c>
      <c r="BM28" s="11"/>
      <c r="BN28" s="11"/>
      <c r="BO28" s="11"/>
      <c r="BP28" s="11"/>
      <c r="BQ28" s="12"/>
      <c r="BR28" s="19">
        <f t="shared" si="29"/>
        <v>8.2108255929922098</v>
      </c>
      <c r="BS28" s="73">
        <f t="shared" si="43"/>
        <v>3.2979054887061376E-2</v>
      </c>
      <c r="BT28" s="88">
        <f t="shared" si="44"/>
        <v>5.7284779094792029E-2</v>
      </c>
      <c r="BU28" s="23"/>
      <c r="BV28" s="6" t="s">
        <v>42</v>
      </c>
      <c r="BW28" s="75">
        <v>6.5130618521540923E-2</v>
      </c>
      <c r="BX28" s="10">
        <f t="shared" si="57"/>
        <v>8.3789064433942606</v>
      </c>
      <c r="BY28" s="11"/>
      <c r="BZ28" s="11"/>
      <c r="CA28" s="11"/>
      <c r="CB28" s="11"/>
      <c r="CC28" s="12"/>
      <c r="CD28" s="19">
        <f t="shared" si="30"/>
        <v>8.3789064433942606</v>
      </c>
      <c r="CE28" s="73">
        <f t="shared" si="45"/>
        <v>3.660179710234978E-2</v>
      </c>
      <c r="CF28" s="88">
        <f t="shared" si="46"/>
        <v>5.8330353773549316E-2</v>
      </c>
      <c r="CG28" s="23"/>
      <c r="CH28" s="6" t="s">
        <v>42</v>
      </c>
      <c r="CI28" s="75">
        <v>6.5130618521540923E-2</v>
      </c>
      <c r="CJ28" s="10">
        <f t="shared" si="58"/>
        <v>7.0597743428816351</v>
      </c>
      <c r="CK28" s="11"/>
      <c r="CL28" s="11"/>
      <c r="CM28" s="11"/>
      <c r="CN28" s="11"/>
      <c r="CO28" s="12"/>
      <c r="CP28" s="19">
        <f t="shared" si="31"/>
        <v>7.0597743428816351</v>
      </c>
      <c r="CQ28" s="73">
        <f t="shared" si="47"/>
        <v>3.1232996493727256E-2</v>
      </c>
      <c r="CR28" s="88">
        <f t="shared" si="48"/>
        <v>5.7379888320334867E-2</v>
      </c>
      <c r="CS28" s="23"/>
      <c r="CT28" s="6" t="s">
        <v>42</v>
      </c>
      <c r="CU28" s="75">
        <v>6.5130618521540923E-2</v>
      </c>
      <c r="CV28" s="10">
        <f t="shared" si="59"/>
        <v>8.3376609595010613</v>
      </c>
      <c r="CW28" s="11"/>
      <c r="CX28" s="11"/>
      <c r="CY28" s="11"/>
      <c r="CZ28" s="11"/>
      <c r="DA28" s="12"/>
      <c r="DB28" s="19">
        <f t="shared" si="32"/>
        <v>8.3376609595010613</v>
      </c>
      <c r="DC28" s="73">
        <f t="shared" si="49"/>
        <v>3.2040805575962207E-2</v>
      </c>
      <c r="DD28" s="88"/>
      <c r="DE28" s="23"/>
      <c r="DF28" s="6" t="s">
        <v>42</v>
      </c>
      <c r="DG28" s="75">
        <v>6.5130618521540923E-2</v>
      </c>
      <c r="DH28" s="10">
        <f t="shared" si="60"/>
        <v>13.823505709151952</v>
      </c>
      <c r="DI28" s="11"/>
      <c r="DJ28" s="11"/>
      <c r="DK28" s="11"/>
      <c r="DL28" s="11"/>
      <c r="DM28" s="12"/>
      <c r="DN28" s="19">
        <f t="shared" si="33"/>
        <v>13.823505709151952</v>
      </c>
      <c r="DO28" s="73">
        <f t="shared" si="50"/>
        <v>3.1196377129043228E-2</v>
      </c>
      <c r="DP28" s="88"/>
    </row>
    <row r="29" spans="1:120" x14ac:dyDescent="0.25">
      <c r="A29" s="23"/>
      <c r="B29" s="6" t="s">
        <v>43</v>
      </c>
      <c r="C29" s="75">
        <v>4.8389008493841194E-2</v>
      </c>
      <c r="D29" s="10">
        <f t="shared" si="51"/>
        <v>8.1518606921381167</v>
      </c>
      <c r="E29" s="11"/>
      <c r="F29" s="11"/>
      <c r="G29" s="11"/>
      <c r="H29" s="11"/>
      <c r="I29" s="12"/>
      <c r="J29" s="19">
        <f t="shared" si="24"/>
        <v>8.1518606921381167</v>
      </c>
      <c r="K29" s="73">
        <f t="shared" si="34"/>
        <v>2.0005444404782521E-2</v>
      </c>
      <c r="L29" s="88">
        <f t="shared" si="35"/>
        <v>4.4700152330425222E-2</v>
      </c>
      <c r="M29" s="23"/>
      <c r="N29" s="6" t="s">
        <v>43</v>
      </c>
      <c r="O29" s="75">
        <v>4.8389008493841194E-2</v>
      </c>
      <c r="P29" s="10">
        <f t="shared" si="52"/>
        <v>5.943940726322718</v>
      </c>
      <c r="Q29" s="11"/>
      <c r="R29" s="11"/>
      <c r="S29" s="11"/>
      <c r="T29" s="11"/>
      <c r="U29" s="12"/>
      <c r="V29" s="19">
        <f t="shared" si="25"/>
        <v>5.943940726322718</v>
      </c>
      <c r="W29" s="73">
        <f t="shared" si="36"/>
        <v>1.8297928283457762E-2</v>
      </c>
      <c r="X29" s="88">
        <f t="shared" si="37"/>
        <v>4.586606414720127E-2</v>
      </c>
      <c r="Y29" s="23"/>
      <c r="Z29" s="6" t="s">
        <v>43</v>
      </c>
      <c r="AA29" s="75">
        <v>4.8389008493841194E-2</v>
      </c>
      <c r="AB29" s="10">
        <f t="shared" si="53"/>
        <v>13.838162557808625</v>
      </c>
      <c r="AC29" s="11"/>
      <c r="AD29" s="11"/>
      <c r="AE29" s="11"/>
      <c r="AF29" s="11"/>
      <c r="AG29" s="12"/>
      <c r="AH29" s="19">
        <f t="shared" si="26"/>
        <v>13.838162557808625</v>
      </c>
      <c r="AI29" s="73">
        <f t="shared" si="38"/>
        <v>1.9343243174308106E-2</v>
      </c>
      <c r="AJ29" s="88">
        <f t="shared" si="39"/>
        <v>4.0692619648242709E-2</v>
      </c>
      <c r="AK29" s="23"/>
      <c r="AL29" s="6" t="s">
        <v>43</v>
      </c>
      <c r="AM29" s="75">
        <v>4.8389008493841194E-2</v>
      </c>
      <c r="AN29" s="10">
        <f t="shared" si="54"/>
        <v>9.1941246764907394</v>
      </c>
      <c r="AO29" s="11"/>
      <c r="AP29" s="11"/>
      <c r="AQ29" s="11"/>
      <c r="AR29" s="11"/>
      <c r="AS29" s="12"/>
      <c r="AT29" s="19">
        <f t="shared" si="27"/>
        <v>9.1941246764907394</v>
      </c>
      <c r="AU29" s="73">
        <f t="shared" si="40"/>
        <v>2.1552862934690172E-2</v>
      </c>
      <c r="AV29" s="88"/>
      <c r="AW29" s="23"/>
      <c r="AX29" s="6" t="s">
        <v>43</v>
      </c>
      <c r="AY29" s="75">
        <v>4.8389008493841194E-2</v>
      </c>
      <c r="AZ29" s="10">
        <f t="shared" si="55"/>
        <v>25.357307698207212</v>
      </c>
      <c r="BA29" s="11"/>
      <c r="BB29" s="11"/>
      <c r="BC29" s="11"/>
      <c r="BD29" s="11"/>
      <c r="BE29" s="12"/>
      <c r="BF29" s="19">
        <f t="shared" si="28"/>
        <v>25.357307698207212</v>
      </c>
      <c r="BG29" s="73">
        <f t="shared" si="41"/>
        <v>2.1730692836203335E-2</v>
      </c>
      <c r="BH29" s="88">
        <f t="shared" si="42"/>
        <v>4.2073721946696785E-2</v>
      </c>
      <c r="BI29" s="23"/>
      <c r="BJ29" s="6" t="s">
        <v>43</v>
      </c>
      <c r="BK29" s="75">
        <v>4.8389008493841194E-2</v>
      </c>
      <c r="BL29" s="10">
        <f t="shared" si="56"/>
        <v>6.1002600371335873</v>
      </c>
      <c r="BM29" s="11"/>
      <c r="BN29" s="11"/>
      <c r="BO29" s="11"/>
      <c r="BP29" s="11"/>
      <c r="BQ29" s="12"/>
      <c r="BR29" s="19">
        <f t="shared" si="29"/>
        <v>6.1002600371335873</v>
      </c>
      <c r="BS29" s="73">
        <f t="shared" si="43"/>
        <v>2.4501897928714964E-2</v>
      </c>
      <c r="BT29" s="88">
        <f t="shared" si="44"/>
        <v>4.2559916136354951E-2</v>
      </c>
      <c r="BU29" s="23"/>
      <c r="BV29" s="6" t="s">
        <v>43</v>
      </c>
      <c r="BW29" s="75">
        <v>4.8389008493841194E-2</v>
      </c>
      <c r="BX29" s="10">
        <f t="shared" si="57"/>
        <v>6.2251362609800855</v>
      </c>
      <c r="BY29" s="11"/>
      <c r="BZ29" s="11"/>
      <c r="CA29" s="11"/>
      <c r="CB29" s="11"/>
      <c r="CC29" s="12"/>
      <c r="CD29" s="19">
        <f t="shared" si="30"/>
        <v>6.2251362609800855</v>
      </c>
      <c r="CE29" s="73">
        <f t="shared" si="45"/>
        <v>2.7193426242216382E-2</v>
      </c>
      <c r="CF29" s="88">
        <f t="shared" si="46"/>
        <v>4.333672930287813E-2</v>
      </c>
      <c r="CG29" s="23"/>
      <c r="CH29" s="6" t="s">
        <v>43</v>
      </c>
      <c r="CI29" s="75">
        <v>4.8389008493841194E-2</v>
      </c>
      <c r="CJ29" s="10">
        <f t="shared" si="58"/>
        <v>5.2450827029888814</v>
      </c>
      <c r="CK29" s="11"/>
      <c r="CL29" s="11"/>
      <c r="CM29" s="11"/>
      <c r="CN29" s="11"/>
      <c r="CO29" s="12"/>
      <c r="CP29" s="19">
        <f t="shared" si="31"/>
        <v>5.2450827029888814</v>
      </c>
      <c r="CQ29" s="73">
        <f t="shared" si="47"/>
        <v>2.3204658069126593E-2</v>
      </c>
      <c r="CR29" s="88">
        <f t="shared" si="48"/>
        <v>4.2630577850109631E-2</v>
      </c>
      <c r="CS29" s="23"/>
      <c r="CT29" s="6" t="s">
        <v>43</v>
      </c>
      <c r="CU29" s="75">
        <v>4.8389008493841194E-2</v>
      </c>
      <c r="CV29" s="10">
        <f t="shared" si="59"/>
        <v>6.1944927922744943</v>
      </c>
      <c r="CW29" s="11"/>
      <c r="CX29" s="11"/>
      <c r="CY29" s="11"/>
      <c r="CZ29" s="11"/>
      <c r="DA29" s="12"/>
      <c r="DB29" s="19">
        <f t="shared" si="32"/>
        <v>6.1944927922744943</v>
      </c>
      <c r="DC29" s="73">
        <f t="shared" si="49"/>
        <v>2.3804822499144111E-2</v>
      </c>
      <c r="DD29" s="88"/>
      <c r="DE29" s="23"/>
      <c r="DF29" s="6" t="s">
        <v>43</v>
      </c>
      <c r="DG29" s="75">
        <v>4.8389008493841194E-2</v>
      </c>
      <c r="DH29" s="10">
        <f t="shared" si="60"/>
        <v>10.270219297143417</v>
      </c>
      <c r="DI29" s="11"/>
      <c r="DJ29" s="11"/>
      <c r="DK29" s="11"/>
      <c r="DL29" s="11"/>
      <c r="DM29" s="12"/>
      <c r="DN29" s="19">
        <f t="shared" si="33"/>
        <v>10.270219297143417</v>
      </c>
      <c r="DO29" s="73">
        <f t="shared" si="50"/>
        <v>2.3177451590991448E-2</v>
      </c>
      <c r="DP29" s="88"/>
    </row>
    <row r="30" spans="1:120" x14ac:dyDescent="0.25">
      <c r="A30" s="23"/>
      <c r="B30" s="6" t="s">
        <v>44</v>
      </c>
      <c r="C30" s="75">
        <v>7.4199187356005933E-2</v>
      </c>
      <c r="D30" s="10">
        <f t="shared" si="51"/>
        <v>12.499975875161841</v>
      </c>
      <c r="E30" s="11"/>
      <c r="F30" s="11"/>
      <c r="G30" s="11"/>
      <c r="H30" s="11"/>
      <c r="I30" s="12"/>
      <c r="J30" s="19">
        <f t="shared" si="24"/>
        <v>12.499975875161841</v>
      </c>
      <c r="K30" s="73">
        <f t="shared" si="34"/>
        <v>3.0676134182818546E-2</v>
      </c>
      <c r="L30" s="88">
        <f t="shared" si="35"/>
        <v>6.8542734824363419E-2</v>
      </c>
      <c r="M30" s="23"/>
      <c r="N30" s="6" t="s">
        <v>44</v>
      </c>
      <c r="O30" s="75">
        <v>7.4199187356005933E-2</v>
      </c>
      <c r="P30" s="10">
        <f t="shared" si="52"/>
        <v>9.1143750474148888</v>
      </c>
      <c r="Q30" s="11"/>
      <c r="R30" s="11"/>
      <c r="S30" s="11"/>
      <c r="T30" s="11"/>
      <c r="U30" s="12"/>
      <c r="V30" s="19">
        <f t="shared" si="25"/>
        <v>9.1143750474148888</v>
      </c>
      <c r="W30" s="73">
        <f t="shared" si="36"/>
        <v>2.8057847250659108E-2</v>
      </c>
      <c r="X30" s="88">
        <f t="shared" si="37"/>
        <v>7.0330531516758096E-2</v>
      </c>
      <c r="Y30" s="23"/>
      <c r="Z30" s="6" t="s">
        <v>44</v>
      </c>
      <c r="AA30" s="75">
        <v>7.4199187356005933E-2</v>
      </c>
      <c r="AB30" s="10">
        <f t="shared" si="53"/>
        <v>21.219290253082864</v>
      </c>
      <c r="AC30" s="11"/>
      <c r="AD30" s="11"/>
      <c r="AE30" s="11"/>
      <c r="AF30" s="11"/>
      <c r="AG30" s="12"/>
      <c r="AH30" s="19">
        <f t="shared" si="26"/>
        <v>21.219290253082864</v>
      </c>
      <c r="AI30" s="73">
        <f t="shared" si="38"/>
        <v>2.9660721908487637E-2</v>
      </c>
      <c r="AJ30" s="88">
        <f t="shared" si="39"/>
        <v>6.2397627132015812E-2</v>
      </c>
      <c r="AK30" s="23"/>
      <c r="AL30" s="6" t="s">
        <v>44</v>
      </c>
      <c r="AM30" s="75">
        <v>7.4199187356005933E-2</v>
      </c>
      <c r="AN30" s="10">
        <f t="shared" si="54"/>
        <v>14.098172305643372</v>
      </c>
      <c r="AO30" s="11"/>
      <c r="AP30" s="11"/>
      <c r="AQ30" s="11"/>
      <c r="AR30" s="11"/>
      <c r="AS30" s="12"/>
      <c r="AT30" s="19">
        <f t="shared" si="27"/>
        <v>14.098172305643372</v>
      </c>
      <c r="AU30" s="73">
        <f t="shared" si="40"/>
        <v>3.3048929183017543E-2</v>
      </c>
      <c r="AV30" s="88"/>
      <c r="AW30" s="23"/>
      <c r="AX30" s="6" t="s">
        <v>44</v>
      </c>
      <c r="AY30" s="75">
        <v>7.4199187356005933E-2</v>
      </c>
      <c r="AZ30" s="10">
        <f t="shared" si="55"/>
        <v>38.882624036048171</v>
      </c>
      <c r="BA30" s="11"/>
      <c r="BB30" s="11"/>
      <c r="BC30" s="11"/>
      <c r="BD30" s="11"/>
      <c r="BE30" s="12"/>
      <c r="BF30" s="19">
        <f t="shared" si="28"/>
        <v>38.882624036048171</v>
      </c>
      <c r="BG30" s="73">
        <f t="shared" si="41"/>
        <v>3.332161164935811E-2</v>
      </c>
      <c r="BH30" s="88">
        <f t="shared" si="42"/>
        <v>6.4515394604226936E-2</v>
      </c>
      <c r="BI30" s="23"/>
      <c r="BJ30" s="6" t="s">
        <v>44</v>
      </c>
      <c r="BK30" s="75">
        <v>7.4199187356005933E-2</v>
      </c>
      <c r="BL30" s="10">
        <f t="shared" si="56"/>
        <v>9.3540734043608413</v>
      </c>
      <c r="BM30" s="11"/>
      <c r="BN30" s="11"/>
      <c r="BO30" s="11"/>
      <c r="BP30" s="11"/>
      <c r="BQ30" s="12"/>
      <c r="BR30" s="19">
        <f t="shared" si="29"/>
        <v>9.3540734043608413</v>
      </c>
      <c r="BS30" s="73">
        <f t="shared" si="43"/>
        <v>3.757094785733929E-2</v>
      </c>
      <c r="BT30" s="88">
        <f t="shared" si="44"/>
        <v>6.5260919567286246E-2</v>
      </c>
      <c r="BU30" s="23"/>
      <c r="BV30" s="6" t="s">
        <v>44</v>
      </c>
      <c r="BW30" s="75">
        <v>7.4199187356005933E-2</v>
      </c>
      <c r="BX30" s="10">
        <f t="shared" si="57"/>
        <v>9.5455572685254921</v>
      </c>
      <c r="BY30" s="11"/>
      <c r="BZ30" s="11"/>
      <c r="CA30" s="11"/>
      <c r="CB30" s="11"/>
      <c r="CC30" s="12"/>
      <c r="CD30" s="19">
        <f t="shared" si="30"/>
        <v>9.5455572685254921</v>
      </c>
      <c r="CE30" s="73">
        <f t="shared" si="45"/>
        <v>4.169810854576101E-2</v>
      </c>
      <c r="CF30" s="88">
        <f t="shared" si="46"/>
        <v>6.6452076556807974E-2</v>
      </c>
      <c r="CG30" s="23"/>
      <c r="CH30" s="6" t="s">
        <v>44</v>
      </c>
      <c r="CI30" s="75">
        <v>7.4199187356005933E-2</v>
      </c>
      <c r="CJ30" s="10">
        <f t="shared" si="58"/>
        <v>8.0427536395243937</v>
      </c>
      <c r="CK30" s="11"/>
      <c r="CL30" s="11"/>
      <c r="CM30" s="11"/>
      <c r="CN30" s="11"/>
      <c r="CO30" s="12"/>
      <c r="CP30" s="19">
        <f t="shared" si="31"/>
        <v>8.0427536395243937</v>
      </c>
      <c r="CQ30" s="73">
        <f t="shared" si="47"/>
        <v>3.5581774150679701E-2</v>
      </c>
      <c r="CR30" s="88">
        <f t="shared" si="48"/>
        <v>6.5369271482338356E-2</v>
      </c>
      <c r="CS30" s="23"/>
      <c r="CT30" s="6" t="s">
        <v>44</v>
      </c>
      <c r="CU30" s="75">
        <v>7.4199187356005933E-2</v>
      </c>
      <c r="CV30" s="10">
        <f t="shared" si="59"/>
        <v>9.4985689018179276</v>
      </c>
      <c r="CW30" s="11"/>
      <c r="CX30" s="11"/>
      <c r="CY30" s="11"/>
      <c r="CZ30" s="11"/>
      <c r="DA30" s="12"/>
      <c r="DB30" s="19">
        <f t="shared" si="32"/>
        <v>9.4985689018179276</v>
      </c>
      <c r="DC30" s="73">
        <f t="shared" si="49"/>
        <v>3.6502059859632549E-2</v>
      </c>
      <c r="DD30" s="88"/>
      <c r="DE30" s="23"/>
      <c r="DF30" s="6" t="s">
        <v>44</v>
      </c>
      <c r="DG30" s="75">
        <v>7.4199187356005933E-2</v>
      </c>
      <c r="DH30" s="10">
        <f t="shared" si="60"/>
        <v>15.748244271485794</v>
      </c>
      <c r="DI30" s="11"/>
      <c r="DJ30" s="11"/>
      <c r="DK30" s="11"/>
      <c r="DL30" s="11"/>
      <c r="DM30" s="12"/>
      <c r="DN30" s="19">
        <f t="shared" si="33"/>
        <v>15.748244271485794</v>
      </c>
      <c r="DO30" s="73">
        <f t="shared" si="50"/>
        <v>3.5540056028501119E-2</v>
      </c>
      <c r="DP30" s="88"/>
    </row>
    <row r="31" spans="1:120" x14ac:dyDescent="0.25">
      <c r="A31" s="23"/>
      <c r="B31" s="6" t="s">
        <v>45</v>
      </c>
      <c r="C31" s="75">
        <v>1.8722731299650783E-2</v>
      </c>
      <c r="D31" s="10">
        <f t="shared" si="51"/>
        <v>3.1541273954913311</v>
      </c>
      <c r="E31" s="11"/>
      <c r="F31" s="11"/>
      <c r="G31" s="11"/>
      <c r="H31" s="11"/>
      <c r="I31" s="12"/>
      <c r="J31" s="19">
        <f t="shared" si="24"/>
        <v>3.1541273954913311</v>
      </c>
      <c r="K31" s="73">
        <f t="shared" si="34"/>
        <v>7.7405297562258947E-3</v>
      </c>
      <c r="L31" s="88">
        <f t="shared" si="35"/>
        <v>1.7295434793679013E-2</v>
      </c>
      <c r="M31" s="23"/>
      <c r="N31" s="6" t="s">
        <v>45</v>
      </c>
      <c r="O31" s="75">
        <v>1.8722731299650783E-2</v>
      </c>
      <c r="P31" s="10">
        <f t="shared" si="52"/>
        <v>2.2998364410412666</v>
      </c>
      <c r="Q31" s="11"/>
      <c r="R31" s="11"/>
      <c r="S31" s="11"/>
      <c r="T31" s="11"/>
      <c r="U31" s="12"/>
      <c r="V31" s="19">
        <f t="shared" si="25"/>
        <v>2.2998364410412666</v>
      </c>
      <c r="W31" s="73">
        <f t="shared" si="36"/>
        <v>7.0798556377749174E-3</v>
      </c>
      <c r="X31" s="88">
        <f t="shared" si="37"/>
        <v>1.7746550746331025E-2</v>
      </c>
      <c r="Y31" s="23"/>
      <c r="Z31" s="6" t="s">
        <v>45</v>
      </c>
      <c r="AA31" s="75">
        <v>1.8722731299650783E-2</v>
      </c>
      <c r="AB31" s="10">
        <f t="shared" si="53"/>
        <v>5.3542779096975091</v>
      </c>
      <c r="AC31" s="11"/>
      <c r="AD31" s="11"/>
      <c r="AE31" s="11"/>
      <c r="AF31" s="11"/>
      <c r="AG31" s="12"/>
      <c r="AH31" s="19">
        <f t="shared" si="26"/>
        <v>5.3542779096975091</v>
      </c>
      <c r="AI31" s="73">
        <f t="shared" si="38"/>
        <v>7.4843100879504292E-3</v>
      </c>
      <c r="AJ31" s="88">
        <f t="shared" si="39"/>
        <v>1.5744835599388392E-2</v>
      </c>
      <c r="AK31" s="23"/>
      <c r="AL31" s="6" t="s">
        <v>45</v>
      </c>
      <c r="AM31" s="75">
        <v>1.8722731299650783E-2</v>
      </c>
      <c r="AN31" s="10">
        <f t="shared" si="54"/>
        <v>3.5574013853855702</v>
      </c>
      <c r="AO31" s="11"/>
      <c r="AP31" s="11"/>
      <c r="AQ31" s="11"/>
      <c r="AR31" s="11"/>
      <c r="AS31" s="12"/>
      <c r="AT31" s="19">
        <f t="shared" si="27"/>
        <v>3.5574013853855702</v>
      </c>
      <c r="AU31" s="73">
        <f t="shared" si="40"/>
        <v>8.3392587288860613E-3</v>
      </c>
      <c r="AV31" s="88"/>
      <c r="AW31" s="23"/>
      <c r="AX31" s="6" t="s">
        <v>45</v>
      </c>
      <c r="AY31" s="75">
        <v>1.8722731299650783E-2</v>
      </c>
      <c r="AZ31" s="10">
        <f t="shared" si="55"/>
        <v>9.8112789100964051</v>
      </c>
      <c r="BA31" s="11"/>
      <c r="BB31" s="11"/>
      <c r="BC31" s="11"/>
      <c r="BD31" s="11"/>
      <c r="BE31" s="12"/>
      <c r="BF31" s="19">
        <f t="shared" si="28"/>
        <v>9.8112789100964051</v>
      </c>
      <c r="BG31" s="73">
        <f t="shared" si="41"/>
        <v>8.4080648806694365E-3</v>
      </c>
      <c r="BH31" s="88">
        <f t="shared" si="42"/>
        <v>1.6279213302840965E-2</v>
      </c>
      <c r="BI31" s="23"/>
      <c r="BJ31" s="6" t="s">
        <v>45</v>
      </c>
      <c r="BK31" s="75">
        <v>1.8722731299650783E-2</v>
      </c>
      <c r="BL31" s="10">
        <f t="shared" si="56"/>
        <v>2.360319690116953</v>
      </c>
      <c r="BM31" s="11"/>
      <c r="BN31" s="11"/>
      <c r="BO31" s="11"/>
      <c r="BP31" s="11"/>
      <c r="BQ31" s="12"/>
      <c r="BR31" s="19">
        <f t="shared" si="29"/>
        <v>2.360319690116953</v>
      </c>
      <c r="BS31" s="73">
        <f t="shared" si="43"/>
        <v>9.4803027697744138E-3</v>
      </c>
      <c r="BT31" s="88">
        <f t="shared" si="44"/>
        <v>1.6467332122708494E-2</v>
      </c>
      <c r="BU31" s="23"/>
      <c r="BV31" s="6" t="s">
        <v>45</v>
      </c>
      <c r="BW31" s="75">
        <v>1.8722731299650783E-2</v>
      </c>
      <c r="BX31" s="10">
        <f t="shared" si="57"/>
        <v>2.4086369435091282</v>
      </c>
      <c r="BY31" s="11"/>
      <c r="BZ31" s="11"/>
      <c r="CA31" s="11"/>
      <c r="CB31" s="11"/>
      <c r="CC31" s="12"/>
      <c r="CD31" s="19">
        <f t="shared" si="30"/>
        <v>2.4086369435091282</v>
      </c>
      <c r="CE31" s="73">
        <f t="shared" si="45"/>
        <v>1.0521712027116464E-2</v>
      </c>
      <c r="CF31" s="88">
        <f t="shared" si="46"/>
        <v>1.6767897574234442E-2</v>
      </c>
      <c r="CG31" s="23"/>
      <c r="CH31" s="6" t="s">
        <v>45</v>
      </c>
      <c r="CI31" s="75">
        <v>1.8722731299650783E-2</v>
      </c>
      <c r="CJ31" s="10">
        <f t="shared" si="58"/>
        <v>2.0294334839492683</v>
      </c>
      <c r="CK31" s="11"/>
      <c r="CL31" s="11"/>
      <c r="CM31" s="11"/>
      <c r="CN31" s="11"/>
      <c r="CO31" s="12"/>
      <c r="CP31" s="19">
        <f t="shared" si="31"/>
        <v>2.0294334839492683</v>
      </c>
      <c r="CQ31" s="73">
        <f t="shared" si="47"/>
        <v>8.9783732184515967E-3</v>
      </c>
      <c r="CR31" s="88">
        <f t="shared" si="48"/>
        <v>1.6494672634964912E-2</v>
      </c>
      <c r="CS31" s="23"/>
      <c r="CT31" s="6" t="s">
        <v>45</v>
      </c>
      <c r="CU31" s="75">
        <v>1.8722731299650783E-2</v>
      </c>
      <c r="CV31" s="10">
        <f t="shared" si="59"/>
        <v>2.3967803370498935</v>
      </c>
      <c r="CW31" s="11"/>
      <c r="CX31" s="11"/>
      <c r="CY31" s="11"/>
      <c r="CZ31" s="11"/>
      <c r="DA31" s="12"/>
      <c r="DB31" s="19">
        <f t="shared" si="32"/>
        <v>2.3967803370498935</v>
      </c>
      <c r="DC31" s="73">
        <f t="shared" si="49"/>
        <v>9.2105895359290701E-3</v>
      </c>
      <c r="DD31" s="88"/>
      <c r="DE31" s="23"/>
      <c r="DF31" s="6" t="s">
        <v>45</v>
      </c>
      <c r="DG31" s="75">
        <v>1.8722731299650783E-2</v>
      </c>
      <c r="DH31" s="10">
        <f t="shared" si="60"/>
        <v>3.973765164321938</v>
      </c>
      <c r="DI31" s="11"/>
      <c r="DJ31" s="11"/>
      <c r="DK31" s="11"/>
      <c r="DL31" s="11"/>
      <c r="DM31" s="12"/>
      <c r="DN31" s="19">
        <f t="shared" si="33"/>
        <v>3.973765164321938</v>
      </c>
      <c r="DO31" s="73">
        <f t="shared" si="50"/>
        <v>8.967846456370927E-3</v>
      </c>
      <c r="DP31" s="88"/>
    </row>
    <row r="32" spans="1:120" x14ac:dyDescent="0.25">
      <c r="A32" s="23"/>
      <c r="B32" s="6" t="s">
        <v>46</v>
      </c>
      <c r="C32" s="75">
        <v>6.7174857547690758E-2</v>
      </c>
      <c r="D32" s="10">
        <f t="shared" si="51"/>
        <v>11.316621228407577</v>
      </c>
      <c r="E32" s="11"/>
      <c r="F32" s="11"/>
      <c r="G32" s="11"/>
      <c r="H32" s="11"/>
      <c r="I32" s="12"/>
      <c r="J32" s="19">
        <f t="shared" si="24"/>
        <v>11.316621228407577</v>
      </c>
      <c r="K32" s="73">
        <f t="shared" si="34"/>
        <v>2.7772068903634504E-2</v>
      </c>
      <c r="L32" s="88">
        <f t="shared" si="35"/>
        <v>6.205389320053064E-2</v>
      </c>
      <c r="M32" s="23"/>
      <c r="N32" s="6" t="s">
        <v>46</v>
      </c>
      <c r="O32" s="75">
        <v>6.7174857547690758E-2</v>
      </c>
      <c r="P32" s="10">
        <f t="shared" si="52"/>
        <v>8.2515303369662067</v>
      </c>
      <c r="Q32" s="11"/>
      <c r="R32" s="11"/>
      <c r="S32" s="11"/>
      <c r="T32" s="11"/>
      <c r="U32" s="12"/>
      <c r="V32" s="19">
        <f t="shared" si="25"/>
        <v>8.2515303369662067</v>
      </c>
      <c r="W32" s="73">
        <f t="shared" si="36"/>
        <v>2.5401651410476421E-2</v>
      </c>
      <c r="X32" s="88">
        <f t="shared" si="37"/>
        <v>6.367244176440684E-2</v>
      </c>
      <c r="Y32" s="23"/>
      <c r="Z32" s="6" t="s">
        <v>46</v>
      </c>
      <c r="AA32" s="75">
        <v>6.7174857547690758E-2</v>
      </c>
      <c r="AB32" s="10">
        <f t="shared" si="53"/>
        <v>19.210490718380726</v>
      </c>
      <c r="AC32" s="11"/>
      <c r="AD32" s="11"/>
      <c r="AE32" s="11"/>
      <c r="AF32" s="11"/>
      <c r="AG32" s="12"/>
      <c r="AH32" s="19">
        <f t="shared" si="26"/>
        <v>19.210490718380726</v>
      </c>
      <c r="AI32" s="73">
        <f t="shared" si="38"/>
        <v>2.6852784241484708E-2</v>
      </c>
      <c r="AJ32" s="88">
        <f t="shared" si="39"/>
        <v>5.6490533970353626E-2</v>
      </c>
      <c r="AK32" s="23"/>
      <c r="AL32" s="6" t="s">
        <v>46</v>
      </c>
      <c r="AM32" s="75">
        <v>6.7174857547690758E-2</v>
      </c>
      <c r="AN32" s="10">
        <f t="shared" si="54"/>
        <v>12.763518713089189</v>
      </c>
      <c r="AO32" s="11"/>
      <c r="AP32" s="11"/>
      <c r="AQ32" s="11"/>
      <c r="AR32" s="11"/>
      <c r="AS32" s="12"/>
      <c r="AT32" s="19">
        <f t="shared" si="27"/>
        <v>12.763518713089189</v>
      </c>
      <c r="AU32" s="73">
        <f t="shared" si="40"/>
        <v>2.9920234831159839E-2</v>
      </c>
      <c r="AV32" s="88"/>
      <c r="AW32" s="23"/>
      <c r="AX32" s="6" t="s">
        <v>46</v>
      </c>
      <c r="AY32" s="75">
        <v>6.7174857547690758E-2</v>
      </c>
      <c r="AZ32" s="10">
        <f t="shared" si="55"/>
        <v>35.201662225355001</v>
      </c>
      <c r="BA32" s="11"/>
      <c r="BB32" s="11"/>
      <c r="BC32" s="11"/>
      <c r="BD32" s="11"/>
      <c r="BE32" s="12"/>
      <c r="BF32" s="19">
        <f t="shared" si="28"/>
        <v>35.201662225355001</v>
      </c>
      <c r="BG32" s="73">
        <f t="shared" si="41"/>
        <v>3.016710284258824E-2</v>
      </c>
      <c r="BH32" s="88">
        <f t="shared" si="42"/>
        <v>5.8407815457310504E-2</v>
      </c>
      <c r="BI32" s="23"/>
      <c r="BJ32" s="6" t="s">
        <v>46</v>
      </c>
      <c r="BK32" s="75">
        <v>6.7174857547690758E-2</v>
      </c>
      <c r="BL32" s="10">
        <f t="shared" si="56"/>
        <v>8.4685367969561831</v>
      </c>
      <c r="BM32" s="11"/>
      <c r="BN32" s="11"/>
      <c r="BO32" s="11"/>
      <c r="BP32" s="11"/>
      <c r="BQ32" s="12"/>
      <c r="BR32" s="19">
        <f t="shared" si="29"/>
        <v>8.4685367969561831</v>
      </c>
      <c r="BS32" s="73">
        <f t="shared" si="43"/>
        <v>3.4014160534390235E-2</v>
      </c>
      <c r="BT32" s="88">
        <f t="shared" si="44"/>
        <v>5.9082762649811028E-2</v>
      </c>
      <c r="BU32" s="23"/>
      <c r="BV32" s="6" t="s">
        <v>46</v>
      </c>
      <c r="BW32" s="75">
        <v>6.7174857547690758E-2</v>
      </c>
      <c r="BX32" s="10">
        <f t="shared" si="57"/>
        <v>8.6418931604999774</v>
      </c>
      <c r="BY32" s="11"/>
      <c r="BZ32" s="11"/>
      <c r="CA32" s="11"/>
      <c r="CB32" s="11"/>
      <c r="CC32" s="12"/>
      <c r="CD32" s="19">
        <f t="shared" si="30"/>
        <v>8.6418931604999774</v>
      </c>
      <c r="CE32" s="73">
        <f t="shared" si="45"/>
        <v>3.7750608886458578E-2</v>
      </c>
      <c r="CF32" s="88">
        <f t="shared" si="46"/>
        <v>6.0161154529012405E-2</v>
      </c>
      <c r="CG32" s="23"/>
      <c r="CH32" s="6" t="s">
        <v>46</v>
      </c>
      <c r="CI32" s="75">
        <v>6.7174857547690758E-2</v>
      </c>
      <c r="CJ32" s="10">
        <f t="shared" si="58"/>
        <v>7.281357778677763</v>
      </c>
      <c r="CK32" s="11"/>
      <c r="CL32" s="11"/>
      <c r="CM32" s="11"/>
      <c r="CN32" s="11"/>
      <c r="CO32" s="12"/>
      <c r="CP32" s="19">
        <f t="shared" si="31"/>
        <v>7.281357778677763</v>
      </c>
      <c r="CQ32" s="73">
        <f t="shared" si="47"/>
        <v>3.2213299027088915E-2</v>
      </c>
      <c r="CR32" s="88">
        <f t="shared" si="48"/>
        <v>5.9180857045693328E-2</v>
      </c>
      <c r="CS32" s="23"/>
      <c r="CT32" s="6" t="s">
        <v>46</v>
      </c>
      <c r="CU32" s="75">
        <v>6.7174857547690758E-2</v>
      </c>
      <c r="CV32" s="10">
        <f t="shared" si="59"/>
        <v>8.5993531145445576</v>
      </c>
      <c r="CW32" s="11"/>
      <c r="CX32" s="11"/>
      <c r="CY32" s="11"/>
      <c r="CZ32" s="11"/>
      <c r="DA32" s="12"/>
      <c r="DB32" s="19">
        <f t="shared" si="32"/>
        <v>8.5993531145445576</v>
      </c>
      <c r="DC32" s="73">
        <f t="shared" si="49"/>
        <v>3.304646261829474E-2</v>
      </c>
      <c r="DD32" s="88"/>
      <c r="DE32" s="23"/>
      <c r="DF32" s="6" t="s">
        <v>46</v>
      </c>
      <c r="DG32" s="75">
        <v>6.7174857547690758E-2</v>
      </c>
      <c r="DH32" s="10">
        <f t="shared" si="60"/>
        <v>14.257380751187787</v>
      </c>
      <c r="DI32" s="11"/>
      <c r="DJ32" s="11"/>
      <c r="DK32" s="11"/>
      <c r="DL32" s="11"/>
      <c r="DM32" s="12"/>
      <c r="DN32" s="19">
        <f t="shared" si="33"/>
        <v>14.257380751187787</v>
      </c>
      <c r="DO32" s="73">
        <f t="shared" si="50"/>
        <v>3.2175530299231321E-2</v>
      </c>
      <c r="DP32" s="88"/>
    </row>
    <row r="33" spans="1:120" x14ac:dyDescent="0.25">
      <c r="A33" s="23"/>
      <c r="B33" s="6" t="s">
        <v>47</v>
      </c>
      <c r="C33" s="75">
        <v>0.10202139681799444</v>
      </c>
      <c r="D33" s="10">
        <f t="shared" si="51"/>
        <v>17.187048058310292</v>
      </c>
      <c r="E33" s="11"/>
      <c r="F33" s="11"/>
      <c r="G33" s="11"/>
      <c r="H33" s="11"/>
      <c r="I33" s="12"/>
      <c r="J33" s="19">
        <f t="shared" si="24"/>
        <v>17.187048058310292</v>
      </c>
      <c r="K33" s="73">
        <f t="shared" si="34"/>
        <v>4.217865679972372E-2</v>
      </c>
      <c r="L33" s="88">
        <f t="shared" si="35"/>
        <v>9.4243964087578694E-2</v>
      </c>
      <c r="M33" s="23"/>
      <c r="N33" s="6" t="s">
        <v>47</v>
      </c>
      <c r="O33" s="75">
        <v>0.10202139681799444</v>
      </c>
      <c r="P33" s="10">
        <f t="shared" si="52"/>
        <v>12.531960343431917</v>
      </c>
      <c r="Q33" s="11"/>
      <c r="R33" s="11"/>
      <c r="S33" s="11"/>
      <c r="T33" s="11"/>
      <c r="U33" s="12"/>
      <c r="V33" s="19">
        <f t="shared" si="25"/>
        <v>12.531960343431917</v>
      </c>
      <c r="W33" s="73">
        <f t="shared" si="36"/>
        <v>3.8578599984983079E-2</v>
      </c>
      <c r="X33" s="88">
        <f t="shared" si="37"/>
        <v>9.670212464545079E-2</v>
      </c>
      <c r="Y33" s="23"/>
      <c r="Z33" s="6" t="s">
        <v>47</v>
      </c>
      <c r="AA33" s="75">
        <v>0.10202139681799444</v>
      </c>
      <c r="AB33" s="10">
        <f t="shared" si="53"/>
        <v>29.175813216379392</v>
      </c>
      <c r="AC33" s="11"/>
      <c r="AD33" s="11"/>
      <c r="AE33" s="11"/>
      <c r="AF33" s="11"/>
      <c r="AG33" s="12"/>
      <c r="AH33" s="19">
        <f t="shared" si="26"/>
        <v>29.175813216379392</v>
      </c>
      <c r="AI33" s="73">
        <f t="shared" si="38"/>
        <v>4.0782498940523257E-2</v>
      </c>
      <c r="AJ33" s="88">
        <f t="shared" si="39"/>
        <v>8.5794646881956246E-2</v>
      </c>
      <c r="AK33" s="23"/>
      <c r="AL33" s="6" t="s">
        <v>47</v>
      </c>
      <c r="AM33" s="75">
        <v>0.10202139681799444</v>
      </c>
      <c r="AN33" s="10">
        <f t="shared" si="54"/>
        <v>19.384514607976765</v>
      </c>
      <c r="AO33" s="11"/>
      <c r="AP33" s="11"/>
      <c r="AQ33" s="11"/>
      <c r="AR33" s="11"/>
      <c r="AS33" s="12"/>
      <c r="AT33" s="19">
        <f t="shared" si="27"/>
        <v>19.384514607976765</v>
      </c>
      <c r="AU33" s="73">
        <f t="shared" si="40"/>
        <v>4.5441170432407876E-2</v>
      </c>
      <c r="AV33" s="88"/>
      <c r="AW33" s="23"/>
      <c r="AX33" s="6" t="s">
        <v>47</v>
      </c>
      <c r="AY33" s="75">
        <v>0.10202139681799444</v>
      </c>
      <c r="AZ33" s="10">
        <f t="shared" si="55"/>
        <v>53.462305416818928</v>
      </c>
      <c r="BA33" s="11"/>
      <c r="BB33" s="11"/>
      <c r="BC33" s="11"/>
      <c r="BD33" s="11"/>
      <c r="BE33" s="12"/>
      <c r="BF33" s="19">
        <f t="shared" si="28"/>
        <v>53.462305416818928</v>
      </c>
      <c r="BG33" s="73">
        <f t="shared" si="41"/>
        <v>4.5816099688308798E-2</v>
      </c>
      <c r="BH33" s="88">
        <f t="shared" si="42"/>
        <v>8.8706506207504546E-2</v>
      </c>
      <c r="BI33" s="23"/>
      <c r="BJ33" s="6" t="s">
        <v>47</v>
      </c>
      <c r="BK33" s="75">
        <v>0.10202139681799444</v>
      </c>
      <c r="BL33" s="10">
        <f t="shared" si="56"/>
        <v>12.861537553937913</v>
      </c>
      <c r="BM33" s="11"/>
      <c r="BN33" s="11"/>
      <c r="BO33" s="11"/>
      <c r="BP33" s="11"/>
      <c r="BQ33" s="12"/>
      <c r="BR33" s="19">
        <f t="shared" si="29"/>
        <v>12.861537553937913</v>
      </c>
      <c r="BS33" s="73">
        <f t="shared" si="43"/>
        <v>5.1658794614433602E-2</v>
      </c>
      <c r="BT33" s="88">
        <f t="shared" si="44"/>
        <v>8.9731578055381567E-2</v>
      </c>
      <c r="BU33" s="23"/>
      <c r="BV33" s="6" t="s">
        <v>47</v>
      </c>
      <c r="BW33" s="75">
        <v>0.10202139681799444</v>
      </c>
      <c r="BX33" s="10">
        <f t="shared" si="57"/>
        <v>13.124821452135535</v>
      </c>
      <c r="BY33" s="11"/>
      <c r="BZ33" s="11"/>
      <c r="CA33" s="11"/>
      <c r="CB33" s="11"/>
      <c r="CC33" s="12"/>
      <c r="CD33" s="19">
        <f t="shared" si="30"/>
        <v>13.124821452135535</v>
      </c>
      <c r="CE33" s="73">
        <f t="shared" si="45"/>
        <v>5.7333502294247815E-2</v>
      </c>
      <c r="CF33" s="88">
        <f t="shared" si="46"/>
        <v>9.1369379010228388E-2</v>
      </c>
      <c r="CG33" s="23"/>
      <c r="CH33" s="6" t="s">
        <v>47</v>
      </c>
      <c r="CI33" s="75">
        <v>0.10202139681799444</v>
      </c>
      <c r="CJ33" s="10">
        <f t="shared" si="58"/>
        <v>11.058516808686726</v>
      </c>
      <c r="CK33" s="11"/>
      <c r="CL33" s="11"/>
      <c r="CM33" s="11"/>
      <c r="CN33" s="11"/>
      <c r="CO33" s="12"/>
      <c r="CP33" s="19">
        <f t="shared" si="31"/>
        <v>11.058516808686726</v>
      </c>
      <c r="CQ33" s="73">
        <f t="shared" si="47"/>
        <v>4.8923747408413064E-2</v>
      </c>
      <c r="CR33" s="88">
        <f t="shared" si="48"/>
        <v>8.9880558308608374E-2</v>
      </c>
      <c r="CS33" s="23"/>
      <c r="CT33" s="6" t="s">
        <v>47</v>
      </c>
      <c r="CU33" s="75">
        <v>0.10202139681799444</v>
      </c>
      <c r="CV33" s="10">
        <f t="shared" si="59"/>
        <v>13.060214022101277</v>
      </c>
      <c r="CW33" s="11"/>
      <c r="CX33" s="11"/>
      <c r="CY33" s="11"/>
      <c r="CZ33" s="11"/>
      <c r="DA33" s="12"/>
      <c r="DB33" s="19">
        <f t="shared" si="32"/>
        <v>13.060214022101277</v>
      </c>
      <c r="DC33" s="73">
        <f t="shared" si="49"/>
        <v>5.0189109427117282E-2</v>
      </c>
      <c r="DD33" s="88"/>
      <c r="DE33" s="23"/>
      <c r="DF33" s="6" t="s">
        <v>47</v>
      </c>
      <c r="DG33" s="75">
        <v>0.10202139681799444</v>
      </c>
      <c r="DH33" s="10">
        <f t="shared" si="60"/>
        <v>21.653308280847519</v>
      </c>
      <c r="DI33" s="11"/>
      <c r="DJ33" s="11"/>
      <c r="DK33" s="11"/>
      <c r="DL33" s="11"/>
      <c r="DM33" s="12"/>
      <c r="DN33" s="19">
        <f t="shared" si="33"/>
        <v>21.653308280847519</v>
      </c>
      <c r="DO33" s="73">
        <f t="shared" si="50"/>
        <v>4.8866386388044171E-2</v>
      </c>
      <c r="DP33" s="88"/>
    </row>
    <row r="34" spans="1:120" x14ac:dyDescent="0.25">
      <c r="A34" s="23"/>
      <c r="B34" s="6" t="s">
        <v>48</v>
      </c>
      <c r="C34" s="75">
        <v>5.0287019226897267E-2</v>
      </c>
      <c r="D34" s="10">
        <f t="shared" si="51"/>
        <v>8.4716093203834202</v>
      </c>
      <c r="E34" s="11"/>
      <c r="F34" s="11"/>
      <c r="G34" s="11"/>
      <c r="H34" s="11"/>
      <c r="I34" s="12"/>
      <c r="J34" s="19">
        <f t="shared" si="24"/>
        <v>8.4716093203834202</v>
      </c>
      <c r="K34" s="73">
        <f t="shared" si="34"/>
        <v>2.0790138065217133E-2</v>
      </c>
      <c r="L34" s="88">
        <f t="shared" si="35"/>
        <v>4.645347134920997E-2</v>
      </c>
      <c r="M34" s="23"/>
      <c r="N34" s="6" t="s">
        <v>48</v>
      </c>
      <c r="O34" s="75">
        <v>5.0287019226897267E-2</v>
      </c>
      <c r="P34" s="10">
        <f t="shared" si="52"/>
        <v>6.1770858897877954</v>
      </c>
      <c r="Q34" s="11"/>
      <c r="R34" s="11"/>
      <c r="S34" s="11"/>
      <c r="T34" s="11"/>
      <c r="U34" s="12"/>
      <c r="V34" s="19">
        <f t="shared" si="25"/>
        <v>6.1770858897877954</v>
      </c>
      <c r="W34" s="73">
        <f t="shared" si="36"/>
        <v>1.9015646322237446E-2</v>
      </c>
      <c r="X34" s="88">
        <f t="shared" si="37"/>
        <v>4.766511489744564E-2</v>
      </c>
      <c r="Y34" s="23"/>
      <c r="Z34" s="6" t="s">
        <v>48</v>
      </c>
      <c r="AA34" s="75">
        <v>5.0287019226897267E-2</v>
      </c>
      <c r="AB34" s="10">
        <f t="shared" si="53"/>
        <v>14.380950721443726</v>
      </c>
      <c r="AC34" s="11"/>
      <c r="AD34" s="11"/>
      <c r="AE34" s="11"/>
      <c r="AF34" s="11"/>
      <c r="AG34" s="12"/>
      <c r="AH34" s="19">
        <f t="shared" si="26"/>
        <v>14.380950721443726</v>
      </c>
      <c r="AI34" s="73">
        <f t="shared" si="38"/>
        <v>2.0101962650067216E-2</v>
      </c>
      <c r="AJ34" s="88">
        <f t="shared" si="39"/>
        <v>4.2288747183246107E-2</v>
      </c>
      <c r="AK34" s="23"/>
      <c r="AL34" s="6" t="s">
        <v>48</v>
      </c>
      <c r="AM34" s="75">
        <v>5.0287019226897267E-2</v>
      </c>
      <c r="AN34" s="10">
        <f t="shared" si="54"/>
        <v>9.5547550729423669</v>
      </c>
      <c r="AO34" s="11"/>
      <c r="AP34" s="11"/>
      <c r="AQ34" s="11"/>
      <c r="AR34" s="11"/>
      <c r="AS34" s="12"/>
      <c r="AT34" s="19">
        <f t="shared" si="27"/>
        <v>9.5547550729423669</v>
      </c>
      <c r="AU34" s="73">
        <f t="shared" si="40"/>
        <v>2.2398252547980863E-2</v>
      </c>
      <c r="AV34" s="88"/>
      <c r="AW34" s="23"/>
      <c r="AX34" s="6" t="s">
        <v>48</v>
      </c>
      <c r="AY34" s="75">
        <v>5.0287019226897267E-2</v>
      </c>
      <c r="AZ34" s="10">
        <f t="shared" si="55"/>
        <v>26.351922873649965</v>
      </c>
      <c r="BA34" s="11"/>
      <c r="BB34" s="11"/>
      <c r="BC34" s="11"/>
      <c r="BD34" s="11"/>
      <c r="BE34" s="12"/>
      <c r="BF34" s="19">
        <f t="shared" si="28"/>
        <v>26.351922873649965</v>
      </c>
      <c r="BG34" s="73">
        <f t="shared" si="41"/>
        <v>2.258305765052079E-2</v>
      </c>
      <c r="BH34" s="88">
        <f t="shared" si="42"/>
        <v>4.3724021845786706E-2</v>
      </c>
      <c r="BI34" s="23"/>
      <c r="BJ34" s="6" t="s">
        <v>48</v>
      </c>
      <c r="BK34" s="75">
        <v>5.0287019226897267E-2</v>
      </c>
      <c r="BL34" s="10">
        <f t="shared" si="56"/>
        <v>6.3395366700984113</v>
      </c>
      <c r="BM34" s="11"/>
      <c r="BN34" s="11"/>
      <c r="BO34" s="11"/>
      <c r="BP34" s="11"/>
      <c r="BQ34" s="12"/>
      <c r="BR34" s="19">
        <f t="shared" si="29"/>
        <v>6.3395366700984113</v>
      </c>
      <c r="BS34" s="73">
        <f t="shared" si="43"/>
        <v>2.5462960506694103E-2</v>
      </c>
      <c r="BT34" s="88">
        <f t="shared" si="44"/>
        <v>4.4229286518991523E-2</v>
      </c>
      <c r="BU34" s="23"/>
      <c r="BV34" s="6" t="s">
        <v>48</v>
      </c>
      <c r="BW34" s="75">
        <v>5.0287019226897267E-2</v>
      </c>
      <c r="BX34" s="10">
        <f t="shared" si="57"/>
        <v>6.4693110396300879</v>
      </c>
      <c r="BY34" s="11"/>
      <c r="BZ34" s="11"/>
      <c r="CA34" s="11"/>
      <c r="CB34" s="11"/>
      <c r="CC34" s="12"/>
      <c r="CD34" s="19">
        <f t="shared" si="30"/>
        <v>6.4693110396300879</v>
      </c>
      <c r="CE34" s="73">
        <f t="shared" si="45"/>
        <v>2.8260061341442783E-2</v>
      </c>
      <c r="CF34" s="88">
        <f t="shared" si="46"/>
        <v>4.5036569409394822E-2</v>
      </c>
      <c r="CG34" s="23"/>
      <c r="CH34" s="6" t="s">
        <v>48</v>
      </c>
      <c r="CI34" s="75">
        <v>5.0287019226897267E-2</v>
      </c>
      <c r="CJ34" s="10">
        <f t="shared" si="58"/>
        <v>5.4508158555354305</v>
      </c>
      <c r="CK34" s="11"/>
      <c r="CL34" s="11"/>
      <c r="CM34" s="11"/>
      <c r="CN34" s="11"/>
      <c r="CO34" s="12"/>
      <c r="CP34" s="19">
        <f t="shared" si="31"/>
        <v>5.4508158555354305</v>
      </c>
      <c r="CQ34" s="73">
        <f t="shared" si="47"/>
        <v>2.4114837703778626E-2</v>
      </c>
      <c r="CR34" s="88">
        <f t="shared" si="48"/>
        <v>4.4302719868191884E-2</v>
      </c>
      <c r="CS34" s="23"/>
      <c r="CT34" s="6" t="s">
        <v>48</v>
      </c>
      <c r="CU34" s="75">
        <v>5.0287019226897267E-2</v>
      </c>
      <c r="CV34" s="10">
        <f t="shared" si="59"/>
        <v>6.4374656113408717</v>
      </c>
      <c r="CW34" s="11"/>
      <c r="CX34" s="11"/>
      <c r="CY34" s="11"/>
      <c r="CZ34" s="11"/>
      <c r="DA34" s="12"/>
      <c r="DB34" s="19">
        <f t="shared" si="32"/>
        <v>6.4374656113408717</v>
      </c>
      <c r="DC34" s="73">
        <f t="shared" si="49"/>
        <v>2.4738542986672198E-2</v>
      </c>
      <c r="DD34" s="88"/>
      <c r="DE34" s="23"/>
      <c r="DF34" s="6" t="s">
        <v>48</v>
      </c>
      <c r="DG34" s="75">
        <v>5.0287019226897267E-2</v>
      </c>
      <c r="DH34" s="10">
        <f t="shared" si="60"/>
        <v>10.6730584348641</v>
      </c>
      <c r="DI34" s="11"/>
      <c r="DJ34" s="11"/>
      <c r="DK34" s="11"/>
      <c r="DL34" s="11"/>
      <c r="DM34" s="12"/>
      <c r="DN34" s="19">
        <f t="shared" si="33"/>
        <v>10.6730584348641</v>
      </c>
      <c r="DO34" s="73">
        <f t="shared" si="50"/>
        <v>2.4086564078596735E-2</v>
      </c>
      <c r="DP34" s="88"/>
    </row>
    <row r="35" spans="1:120" x14ac:dyDescent="0.25">
      <c r="A35" s="23"/>
      <c r="B35" s="6" t="s">
        <v>49</v>
      </c>
      <c r="C35" s="75">
        <v>2.0845455300560995E-2</v>
      </c>
      <c r="D35" s="10">
        <f t="shared" si="51"/>
        <v>3.5117323740161654</v>
      </c>
      <c r="E35" s="11"/>
      <c r="F35" s="11"/>
      <c r="G35" s="11"/>
      <c r="H35" s="11"/>
      <c r="I35" s="12"/>
      <c r="J35" s="19">
        <f t="shared" si="24"/>
        <v>3.5117323740161654</v>
      </c>
      <c r="K35" s="73">
        <f t="shared" si="34"/>
        <v>8.6181265144300162E-3</v>
      </c>
      <c r="L35" s="88">
        <f t="shared" si="35"/>
        <v>1.9256336435385785E-2</v>
      </c>
      <c r="M35" s="23"/>
      <c r="N35" s="6" t="s">
        <v>49</v>
      </c>
      <c r="O35" s="75">
        <v>2.0845455300560995E-2</v>
      </c>
      <c r="P35" s="10">
        <f t="shared" si="52"/>
        <v>2.5605846157297147</v>
      </c>
      <c r="Q35" s="11"/>
      <c r="R35" s="11"/>
      <c r="S35" s="11"/>
      <c r="T35" s="11"/>
      <c r="U35" s="12"/>
      <c r="V35" s="19">
        <f t="shared" si="25"/>
        <v>2.5605846157297147</v>
      </c>
      <c r="W35" s="73">
        <f t="shared" si="36"/>
        <v>7.8825472560413497E-3</v>
      </c>
      <c r="X35" s="88">
        <f t="shared" si="37"/>
        <v>1.9758598486572351E-2</v>
      </c>
      <c r="Y35" s="23"/>
      <c r="Z35" s="6" t="s">
        <v>49</v>
      </c>
      <c r="AA35" s="75">
        <v>2.0845455300560995E-2</v>
      </c>
      <c r="AB35" s="10">
        <f t="shared" si="53"/>
        <v>5.9613289881195053</v>
      </c>
      <c r="AC35" s="11"/>
      <c r="AD35" s="11"/>
      <c r="AE35" s="11"/>
      <c r="AF35" s="11"/>
      <c r="AG35" s="12"/>
      <c r="AH35" s="19">
        <f t="shared" si="26"/>
        <v>5.9613289881195053</v>
      </c>
      <c r="AI35" s="73">
        <f t="shared" si="38"/>
        <v>8.3328574713251585E-3</v>
      </c>
      <c r="AJ35" s="88">
        <f t="shared" si="39"/>
        <v>1.7529935213451149E-2</v>
      </c>
      <c r="AK35" s="23"/>
      <c r="AL35" s="6" t="s">
        <v>49</v>
      </c>
      <c r="AM35" s="75">
        <v>2.0845455300560995E-2</v>
      </c>
      <c r="AN35" s="10">
        <f t="shared" si="54"/>
        <v>3.9607282921691995</v>
      </c>
      <c r="AO35" s="11"/>
      <c r="AP35" s="11"/>
      <c r="AQ35" s="11"/>
      <c r="AR35" s="11"/>
      <c r="AS35" s="12"/>
      <c r="AT35" s="19">
        <f t="shared" si="27"/>
        <v>3.9607282921691995</v>
      </c>
      <c r="AU35" s="73">
        <f t="shared" si="40"/>
        <v>9.2847374825087547E-3</v>
      </c>
      <c r="AV35" s="88"/>
      <c r="AW35" s="23"/>
      <c r="AX35" s="6" t="s">
        <v>49</v>
      </c>
      <c r="AY35" s="75">
        <v>2.0845455300560995E-2</v>
      </c>
      <c r="AZ35" s="10">
        <f t="shared" si="55"/>
        <v>10.923650651631482</v>
      </c>
      <c r="BA35" s="11"/>
      <c r="BB35" s="11"/>
      <c r="BC35" s="11"/>
      <c r="BD35" s="11"/>
      <c r="BE35" s="12"/>
      <c r="BF35" s="19">
        <f t="shared" si="28"/>
        <v>10.923650651631482</v>
      </c>
      <c r="BG35" s="73">
        <f t="shared" si="41"/>
        <v>9.3613446579495913E-3</v>
      </c>
      <c r="BH35" s="88">
        <f t="shared" si="42"/>
        <v>1.8124898969147665E-2</v>
      </c>
      <c r="BI35" s="23"/>
      <c r="BJ35" s="6" t="s">
        <v>49</v>
      </c>
      <c r="BK35" s="75">
        <v>2.0845455300560995E-2</v>
      </c>
      <c r="BL35" s="10">
        <f t="shared" si="56"/>
        <v>2.627925264103141</v>
      </c>
      <c r="BM35" s="11"/>
      <c r="BN35" s="11"/>
      <c r="BO35" s="11"/>
      <c r="BP35" s="11"/>
      <c r="BQ35" s="12"/>
      <c r="BR35" s="19">
        <f t="shared" si="29"/>
        <v>2.627925264103141</v>
      </c>
      <c r="BS35" s="73">
        <f t="shared" si="43"/>
        <v>1.0555149484349177E-2</v>
      </c>
      <c r="BT35" s="88">
        <f t="shared" si="44"/>
        <v>1.8334346105250938E-2</v>
      </c>
      <c r="BU35" s="23"/>
      <c r="BV35" s="6" t="s">
        <v>49</v>
      </c>
      <c r="BW35" s="75">
        <v>2.0845455300560995E-2</v>
      </c>
      <c r="BX35" s="10">
        <f t="shared" si="57"/>
        <v>2.6817205747184918</v>
      </c>
      <c r="BY35" s="11"/>
      <c r="BZ35" s="11"/>
      <c r="CA35" s="11"/>
      <c r="CB35" s="11"/>
      <c r="CC35" s="12"/>
      <c r="CD35" s="19">
        <f t="shared" si="30"/>
        <v>2.6817205747184918</v>
      </c>
      <c r="CE35" s="73">
        <f t="shared" si="45"/>
        <v>1.1714630426316177E-2</v>
      </c>
      <c r="CF35" s="88">
        <f t="shared" si="46"/>
        <v>1.8668988716117971E-2</v>
      </c>
      <c r="CG35" s="23"/>
      <c r="CH35" s="6" t="s">
        <v>49</v>
      </c>
      <c r="CI35" s="75">
        <v>2.0845455300560995E-2</v>
      </c>
      <c r="CJ35" s="10">
        <f t="shared" si="58"/>
        <v>2.2595242274248366</v>
      </c>
      <c r="CK35" s="11"/>
      <c r="CL35" s="11"/>
      <c r="CM35" s="11"/>
      <c r="CN35" s="11"/>
      <c r="CO35" s="12"/>
      <c r="CP35" s="19">
        <f t="shared" si="31"/>
        <v>2.2595242274248366</v>
      </c>
      <c r="CQ35" s="73">
        <f t="shared" si="47"/>
        <v>9.9963127495440573E-3</v>
      </c>
      <c r="CR35" s="88">
        <f t="shared" si="48"/>
        <v>1.8364786398230318E-2</v>
      </c>
      <c r="CS35" s="23"/>
      <c r="CT35" s="6" t="s">
        <v>49</v>
      </c>
      <c r="CU35" s="75">
        <v>2.0845455300560995E-2</v>
      </c>
      <c r="CV35" s="10">
        <f t="shared" si="59"/>
        <v>2.6685197037554538</v>
      </c>
      <c r="CW35" s="11"/>
      <c r="CX35" s="11"/>
      <c r="CY35" s="11"/>
      <c r="CZ35" s="11"/>
      <c r="DA35" s="12"/>
      <c r="DB35" s="19">
        <f t="shared" si="32"/>
        <v>2.6685197037554538</v>
      </c>
      <c r="DC35" s="73">
        <f t="shared" si="49"/>
        <v>1.0254857017929079E-2</v>
      </c>
      <c r="DD35" s="88"/>
      <c r="DE35" s="23"/>
      <c r="DF35" s="6" t="s">
        <v>49</v>
      </c>
      <c r="DG35" s="75">
        <v>2.0845455300560995E-2</v>
      </c>
      <c r="DH35" s="10">
        <f t="shared" si="60"/>
        <v>4.424298078205311</v>
      </c>
      <c r="DI35" s="11"/>
      <c r="DJ35" s="11"/>
      <c r="DK35" s="11"/>
      <c r="DL35" s="11"/>
      <c r="DM35" s="12"/>
      <c r="DN35" s="19">
        <f t="shared" si="33"/>
        <v>4.424298078205311</v>
      </c>
      <c r="DO35" s="73">
        <f t="shared" si="50"/>
        <v>9.9845924965051049E-3</v>
      </c>
      <c r="DP35" s="88"/>
    </row>
    <row r="36" spans="1:120" x14ac:dyDescent="0.25">
      <c r="A36" s="23"/>
      <c r="B36" s="6" t="s">
        <v>50</v>
      </c>
      <c r="C36" s="75">
        <v>3.5601787408487968E-2</v>
      </c>
      <c r="D36" s="10">
        <f t="shared" si="51"/>
        <v>5.9976598070210354</v>
      </c>
      <c r="E36" s="11"/>
      <c r="F36" s="11"/>
      <c r="G36" s="11"/>
      <c r="H36" s="11"/>
      <c r="I36" s="12"/>
      <c r="J36" s="19">
        <f t="shared" si="24"/>
        <v>5.9976598070210354</v>
      </c>
      <c r="K36" s="73">
        <f t="shared" si="34"/>
        <v>1.4718829768996874E-2</v>
      </c>
      <c r="L36" s="88">
        <f t="shared" si="35"/>
        <v>3.2887743930470822E-2</v>
      </c>
      <c r="M36" s="23"/>
      <c r="N36" s="6" t="s">
        <v>50</v>
      </c>
      <c r="O36" s="75">
        <v>3.5601787408487968E-2</v>
      </c>
      <c r="P36" s="10">
        <f t="shared" si="52"/>
        <v>4.3732021112631116</v>
      </c>
      <c r="Q36" s="11"/>
      <c r="R36" s="11"/>
      <c r="S36" s="11"/>
      <c r="T36" s="11"/>
      <c r="U36" s="12"/>
      <c r="V36" s="19">
        <f t="shared" si="25"/>
        <v>4.3732021112631116</v>
      </c>
      <c r="W36" s="73">
        <f t="shared" si="36"/>
        <v>1.3462539800672616E-2</v>
      </c>
      <c r="X36" s="88">
        <f t="shared" si="37"/>
        <v>3.3745553295239844E-2</v>
      </c>
      <c r="Y36" s="23"/>
      <c r="Z36" s="6" t="s">
        <v>50</v>
      </c>
      <c r="AA36" s="75">
        <v>3.5601787408487968E-2</v>
      </c>
      <c r="AB36" s="10">
        <f t="shared" si="53"/>
        <v>10.181306392543782</v>
      </c>
      <c r="AC36" s="11"/>
      <c r="AD36" s="11"/>
      <c r="AE36" s="11"/>
      <c r="AF36" s="11"/>
      <c r="AG36" s="12"/>
      <c r="AH36" s="19">
        <f t="shared" si="26"/>
        <v>10.181306392543782</v>
      </c>
      <c r="AI36" s="73">
        <f t="shared" si="38"/>
        <v>1.4231621037865507E-2</v>
      </c>
      <c r="AJ36" s="88">
        <f t="shared" si="39"/>
        <v>2.993923700659391E-2</v>
      </c>
      <c r="AK36" s="23"/>
      <c r="AL36" s="6" t="s">
        <v>50</v>
      </c>
      <c r="AM36" s="75">
        <v>3.5601787408487968E-2</v>
      </c>
      <c r="AN36" s="10">
        <f t="shared" si="54"/>
        <v>6.7644963665915521</v>
      </c>
      <c r="AO36" s="11"/>
      <c r="AP36" s="11"/>
      <c r="AQ36" s="11"/>
      <c r="AR36" s="11"/>
      <c r="AS36" s="12"/>
      <c r="AT36" s="19">
        <f t="shared" si="27"/>
        <v>6.7644963665915521</v>
      </c>
      <c r="AU36" s="73">
        <f t="shared" si="40"/>
        <v>1.585732934252583E-2</v>
      </c>
      <c r="AV36" s="88"/>
      <c r="AW36" s="23"/>
      <c r="AX36" s="6" t="s">
        <v>50</v>
      </c>
      <c r="AY36" s="75">
        <v>3.5601787408487968E-2</v>
      </c>
      <c r="AZ36" s="10">
        <f t="shared" si="55"/>
        <v>18.656416116442845</v>
      </c>
      <c r="BA36" s="11"/>
      <c r="BB36" s="11"/>
      <c r="BC36" s="11"/>
      <c r="BD36" s="11"/>
      <c r="BE36" s="12"/>
      <c r="BF36" s="19">
        <f t="shared" si="28"/>
        <v>18.656416116442845</v>
      </c>
      <c r="BG36" s="73">
        <f t="shared" si="41"/>
        <v>1.5988166128515148E-2</v>
      </c>
      <c r="BH36" s="88">
        <f t="shared" si="42"/>
        <v>3.0955370875614893E-2</v>
      </c>
      <c r="BI36" s="23"/>
      <c r="BJ36" s="6" t="s">
        <v>50</v>
      </c>
      <c r="BK36" s="75">
        <v>3.5601787408487968E-2</v>
      </c>
      <c r="BL36" s="10">
        <f t="shared" si="56"/>
        <v>4.4882126693330973</v>
      </c>
      <c r="BM36" s="11"/>
      <c r="BN36" s="11"/>
      <c r="BO36" s="11"/>
      <c r="BP36" s="11"/>
      <c r="BQ36" s="12"/>
      <c r="BR36" s="19">
        <f t="shared" si="29"/>
        <v>4.4882126693330973</v>
      </c>
      <c r="BS36" s="73">
        <f t="shared" si="43"/>
        <v>1.8027055902036244E-2</v>
      </c>
      <c r="BT36" s="88">
        <f t="shared" si="44"/>
        <v>3.1313083974482285E-2</v>
      </c>
      <c r="BU36" s="23"/>
      <c r="BV36" s="6" t="s">
        <v>50</v>
      </c>
      <c r="BW36" s="75">
        <v>3.5601787408487968E-2</v>
      </c>
      <c r="BX36" s="10">
        <f t="shared" si="57"/>
        <v>4.5800892527171859</v>
      </c>
      <c r="BY36" s="11"/>
      <c r="BZ36" s="11"/>
      <c r="CA36" s="11"/>
      <c r="CB36" s="11"/>
      <c r="CC36" s="12"/>
      <c r="CD36" s="19">
        <f t="shared" si="30"/>
        <v>4.5800892527171859</v>
      </c>
      <c r="CE36" s="73">
        <f t="shared" si="45"/>
        <v>2.0007324186173535E-2</v>
      </c>
      <c r="CF36" s="88">
        <f t="shared" si="46"/>
        <v>3.188461742952698E-2</v>
      </c>
      <c r="CG36" s="23"/>
      <c r="CH36" s="6" t="s">
        <v>50</v>
      </c>
      <c r="CI36" s="75">
        <v>3.5601787408487968E-2</v>
      </c>
      <c r="CJ36" s="10">
        <f t="shared" si="58"/>
        <v>3.8590234671891364</v>
      </c>
      <c r="CK36" s="11"/>
      <c r="CL36" s="11"/>
      <c r="CM36" s="11"/>
      <c r="CN36" s="11"/>
      <c r="CO36" s="12"/>
      <c r="CP36" s="19">
        <f t="shared" si="31"/>
        <v>3.8590234671891364</v>
      </c>
      <c r="CQ36" s="73">
        <f t="shared" si="47"/>
        <v>1.7072623084824042E-2</v>
      </c>
      <c r="CR36" s="88">
        <f t="shared" si="48"/>
        <v>3.1365072708893611E-2</v>
      </c>
      <c r="CS36" s="23"/>
      <c r="CT36" s="6" t="s">
        <v>50</v>
      </c>
      <c r="CU36" s="75">
        <v>3.5601787408487968E-2</v>
      </c>
      <c r="CV36" s="10">
        <f t="shared" si="59"/>
        <v>4.5575435901323873</v>
      </c>
      <c r="CW36" s="11"/>
      <c r="CX36" s="11"/>
      <c r="CY36" s="11"/>
      <c r="CZ36" s="11"/>
      <c r="DA36" s="12"/>
      <c r="DB36" s="19">
        <f t="shared" si="32"/>
        <v>4.5575435901323873</v>
      </c>
      <c r="DC36" s="73">
        <f t="shared" si="49"/>
        <v>1.7514188785645122E-2</v>
      </c>
      <c r="DD36" s="88"/>
      <c r="DE36" s="23"/>
      <c r="DF36" s="6" t="s">
        <v>50</v>
      </c>
      <c r="DG36" s="75">
        <v>3.5601787408487968E-2</v>
      </c>
      <c r="DH36" s="10">
        <f t="shared" si="60"/>
        <v>7.5562235192727281</v>
      </c>
      <c r="DI36" s="11"/>
      <c r="DJ36" s="11"/>
      <c r="DK36" s="11"/>
      <c r="DL36" s="11"/>
      <c r="DM36" s="12"/>
      <c r="DN36" s="19">
        <f t="shared" si="33"/>
        <v>7.5562235192727281</v>
      </c>
      <c r="DO36" s="73">
        <f t="shared" si="50"/>
        <v>1.7052606157822441E-2</v>
      </c>
      <c r="DP36" s="88"/>
    </row>
    <row r="37" spans="1:120" x14ac:dyDescent="0.25">
      <c r="A37" s="23"/>
      <c r="B37" s="6" t="s">
        <v>51</v>
      </c>
      <c r="C37" s="75">
        <v>4.601202710392608E-2</v>
      </c>
      <c r="D37" s="10">
        <f t="shared" si="51"/>
        <v>7.7514222090710572</v>
      </c>
      <c r="E37" s="11"/>
      <c r="F37" s="11"/>
      <c r="G37" s="11"/>
      <c r="H37" s="11"/>
      <c r="I37" s="12"/>
      <c r="J37" s="19">
        <f t="shared" si="24"/>
        <v>7.7514222090710572</v>
      </c>
      <c r="K37" s="73">
        <f t="shared" si="34"/>
        <v>1.902273013707435E-2</v>
      </c>
      <c r="L37" s="88">
        <f t="shared" si="35"/>
        <v>4.2504376191938836E-2</v>
      </c>
      <c r="M37" s="23"/>
      <c r="N37" s="6" t="s">
        <v>51</v>
      </c>
      <c r="O37" s="75">
        <v>4.601202710392608E-2</v>
      </c>
      <c r="P37" s="10">
        <f t="shared" si="52"/>
        <v>5.6519604413572617</v>
      </c>
      <c r="Q37" s="11"/>
      <c r="R37" s="11"/>
      <c r="S37" s="11"/>
      <c r="T37" s="11"/>
      <c r="U37" s="12"/>
      <c r="V37" s="19">
        <f t="shared" si="25"/>
        <v>5.6519604413572617</v>
      </c>
      <c r="W37" s="73">
        <f t="shared" si="36"/>
        <v>1.739909120541934E-2</v>
      </c>
      <c r="X37" s="88">
        <f t="shared" si="37"/>
        <v>4.3613015690537264E-2</v>
      </c>
      <c r="Y37" s="23"/>
      <c r="Z37" s="6" t="s">
        <v>51</v>
      </c>
      <c r="AA37" s="75">
        <v>4.601202710392608E-2</v>
      </c>
      <c r="AB37" s="10">
        <f t="shared" si="53"/>
        <v>13.158399613818611</v>
      </c>
      <c r="AC37" s="11"/>
      <c r="AD37" s="11"/>
      <c r="AE37" s="11"/>
      <c r="AF37" s="11"/>
      <c r="AG37" s="12"/>
      <c r="AH37" s="19">
        <f t="shared" si="26"/>
        <v>13.158399613818611</v>
      </c>
      <c r="AI37" s="73">
        <f t="shared" si="38"/>
        <v>1.8393057781445902E-2</v>
      </c>
      <c r="AJ37" s="88">
        <f t="shared" si="39"/>
        <v>3.8693702897900986E-2</v>
      </c>
      <c r="AK37" s="23"/>
      <c r="AL37" s="6" t="s">
        <v>51</v>
      </c>
      <c r="AM37" s="75">
        <v>4.601202710392608E-2</v>
      </c>
      <c r="AN37" s="10">
        <f t="shared" si="54"/>
        <v>8.7424877462701218</v>
      </c>
      <c r="AO37" s="11"/>
      <c r="AP37" s="11"/>
      <c r="AQ37" s="11"/>
      <c r="AR37" s="11"/>
      <c r="AS37" s="12"/>
      <c r="AT37" s="19">
        <f t="shared" si="27"/>
        <v>8.7424877462701218</v>
      </c>
      <c r="AU37" s="73">
        <f t="shared" si="40"/>
        <v>2.0494135845837539E-2</v>
      </c>
      <c r="AV37" s="88"/>
      <c r="AW37" s="23"/>
      <c r="AX37" s="6" t="s">
        <v>51</v>
      </c>
      <c r="AY37" s="75">
        <v>4.601202710392608E-2</v>
      </c>
      <c r="AZ37" s="10">
        <f t="shared" si="55"/>
        <v>24.111697375262462</v>
      </c>
      <c r="BA37" s="11"/>
      <c r="BB37" s="11"/>
      <c r="BC37" s="11"/>
      <c r="BD37" s="11"/>
      <c r="BE37" s="12"/>
      <c r="BF37" s="19">
        <f t="shared" si="28"/>
        <v>24.111697375262462</v>
      </c>
      <c r="BG37" s="73">
        <f t="shared" si="41"/>
        <v>2.0663230326237021E-2</v>
      </c>
      <c r="BH37" s="88">
        <f t="shared" si="42"/>
        <v>4.0006962217894113E-2</v>
      </c>
      <c r="BI37" s="23"/>
      <c r="BJ37" s="6" t="s">
        <v>51</v>
      </c>
      <c r="BK37" s="75">
        <v>4.601202710392608E-2</v>
      </c>
      <c r="BL37" s="10">
        <f t="shared" si="56"/>
        <v>5.8006009816322752</v>
      </c>
      <c r="BM37" s="11"/>
      <c r="BN37" s="11"/>
      <c r="BO37" s="11"/>
      <c r="BP37" s="11"/>
      <c r="BQ37" s="12"/>
      <c r="BR37" s="19">
        <f t="shared" si="29"/>
        <v>5.8006009816322752</v>
      </c>
      <c r="BS37" s="73">
        <f t="shared" si="43"/>
        <v>2.3298307336409942E-2</v>
      </c>
      <c r="BT37" s="88">
        <f t="shared" si="44"/>
        <v>4.0469273410634721E-2</v>
      </c>
      <c r="BU37" s="23"/>
      <c r="BV37" s="6" t="s">
        <v>51</v>
      </c>
      <c r="BW37" s="75">
        <v>4.601202710392608E-2</v>
      </c>
      <c r="BX37" s="10">
        <f t="shared" si="57"/>
        <v>5.9193429929919903</v>
      </c>
      <c r="BY37" s="11"/>
      <c r="BZ37" s="11"/>
      <c r="CA37" s="11"/>
      <c r="CB37" s="11"/>
      <c r="CC37" s="12"/>
      <c r="CD37" s="19">
        <f t="shared" si="30"/>
        <v>5.9193429929919903</v>
      </c>
      <c r="CE37" s="73">
        <f t="shared" si="45"/>
        <v>2.5857621477504072E-2</v>
      </c>
      <c r="CF37" s="88">
        <f t="shared" si="46"/>
        <v>4.1207927695673448E-2</v>
      </c>
      <c r="CG37" s="23"/>
      <c r="CH37" s="6" t="s">
        <v>51</v>
      </c>
      <c r="CI37" s="75">
        <v>4.601202710392608E-2</v>
      </c>
      <c r="CJ37" s="10">
        <f t="shared" si="58"/>
        <v>4.9874319603588262</v>
      </c>
      <c r="CK37" s="11"/>
      <c r="CL37" s="11"/>
      <c r="CM37" s="11"/>
      <c r="CN37" s="11"/>
      <c r="CO37" s="12"/>
      <c r="CP37" s="19">
        <f t="shared" si="31"/>
        <v>4.9874319603588262</v>
      </c>
      <c r="CQ37" s="73">
        <f t="shared" si="47"/>
        <v>2.206479093593915E-2</v>
      </c>
      <c r="CR37" s="88">
        <f t="shared" si="48"/>
        <v>4.0536464055570216E-2</v>
      </c>
      <c r="CS37" s="23"/>
      <c r="CT37" s="6" t="s">
        <v>51</v>
      </c>
      <c r="CU37" s="75">
        <v>4.601202710392608E-2</v>
      </c>
      <c r="CV37" s="10">
        <f t="shared" si="59"/>
        <v>5.8902048032144618</v>
      </c>
      <c r="CW37" s="11"/>
      <c r="CX37" s="11"/>
      <c r="CY37" s="11"/>
      <c r="CZ37" s="11"/>
      <c r="DA37" s="12"/>
      <c r="DB37" s="19">
        <f t="shared" si="32"/>
        <v>5.8902048032144618</v>
      </c>
      <c r="DC37" s="73">
        <f t="shared" si="49"/>
        <v>2.2635473883995283E-2</v>
      </c>
      <c r="DD37" s="88"/>
      <c r="DE37" s="23"/>
      <c r="DF37" s="6" t="s">
        <v>51</v>
      </c>
      <c r="DG37" s="75">
        <v>4.601202710392608E-2</v>
      </c>
      <c r="DH37" s="10">
        <f t="shared" si="60"/>
        <v>9.7657220797068565</v>
      </c>
      <c r="DI37" s="11"/>
      <c r="DJ37" s="11"/>
      <c r="DK37" s="11"/>
      <c r="DL37" s="11"/>
      <c r="DM37" s="12"/>
      <c r="DN37" s="19">
        <f t="shared" si="33"/>
        <v>9.7657220797068565</v>
      </c>
      <c r="DO37" s="73">
        <f t="shared" si="50"/>
        <v>2.2038920903708261E-2</v>
      </c>
      <c r="DP37" s="88"/>
    </row>
    <row r="38" spans="1:120" x14ac:dyDescent="0.25">
      <c r="A38" s="23"/>
      <c r="B38" s="6" t="s">
        <v>52</v>
      </c>
      <c r="C38" s="75">
        <v>5.6579118012879501E-2</v>
      </c>
      <c r="D38" s="10">
        <f t="shared" si="51"/>
        <v>9.5316085714742318</v>
      </c>
      <c r="E38" s="11"/>
      <c r="F38" s="11"/>
      <c r="G38" s="11"/>
      <c r="H38" s="11"/>
      <c r="I38" s="12"/>
      <c r="J38" s="19">
        <f t="shared" si="24"/>
        <v>9.5316085714742318</v>
      </c>
      <c r="K38" s="73">
        <f t="shared" si="34"/>
        <v>2.3391477426580331E-2</v>
      </c>
      <c r="L38" s="88">
        <f t="shared" si="35"/>
        <v>5.2265902373649899E-2</v>
      </c>
      <c r="M38" s="23"/>
      <c r="N38" s="6" t="s">
        <v>52</v>
      </c>
      <c r="O38" s="75">
        <v>5.6579118012879501E-2</v>
      </c>
      <c r="P38" s="10">
        <f t="shared" si="52"/>
        <v>6.9499858394283356</v>
      </c>
      <c r="Q38" s="11"/>
      <c r="R38" s="11"/>
      <c r="S38" s="11"/>
      <c r="T38" s="11"/>
      <c r="U38" s="12"/>
      <c r="V38" s="19">
        <f t="shared" si="25"/>
        <v>6.9499858394283356</v>
      </c>
      <c r="W38" s="73">
        <f t="shared" si="36"/>
        <v>2.1394954680105289E-2</v>
      </c>
      <c r="X38" s="88">
        <f t="shared" si="37"/>
        <v>5.3629151266885194E-2</v>
      </c>
      <c r="Y38" s="23"/>
      <c r="Z38" s="6" t="s">
        <v>52</v>
      </c>
      <c r="AA38" s="75">
        <v>5.6579118012879501E-2</v>
      </c>
      <c r="AB38" s="10">
        <f t="shared" si="53"/>
        <v>16.180348736414309</v>
      </c>
      <c r="AC38" s="11"/>
      <c r="AD38" s="11"/>
      <c r="AE38" s="11"/>
      <c r="AF38" s="11"/>
      <c r="AG38" s="12"/>
      <c r="AH38" s="19">
        <f t="shared" si="26"/>
        <v>16.180348736414309</v>
      </c>
      <c r="AI38" s="73">
        <f t="shared" si="38"/>
        <v>2.2617194945217758E-2</v>
      </c>
      <c r="AJ38" s="88">
        <f t="shared" si="39"/>
        <v>4.7580072437817776E-2</v>
      </c>
      <c r="AK38" s="23"/>
      <c r="AL38" s="6" t="s">
        <v>52</v>
      </c>
      <c r="AM38" s="75">
        <v>5.6579118012879501E-2</v>
      </c>
      <c r="AN38" s="10">
        <f t="shared" si="54"/>
        <v>10.750281547151477</v>
      </c>
      <c r="AO38" s="11"/>
      <c r="AP38" s="11"/>
      <c r="AQ38" s="11"/>
      <c r="AR38" s="11"/>
      <c r="AS38" s="12"/>
      <c r="AT38" s="19">
        <f t="shared" si="27"/>
        <v>10.750281547151477</v>
      </c>
      <c r="AU38" s="73">
        <f t="shared" si="40"/>
        <v>2.5200805171539286E-2</v>
      </c>
      <c r="AV38" s="88"/>
      <c r="AW38" s="23"/>
      <c r="AX38" s="6" t="s">
        <v>52</v>
      </c>
      <c r="AY38" s="75">
        <v>5.6579118012879501E-2</v>
      </c>
      <c r="AZ38" s="10">
        <f t="shared" si="55"/>
        <v>29.649173425993368</v>
      </c>
      <c r="BA38" s="11"/>
      <c r="BB38" s="11"/>
      <c r="BC38" s="11"/>
      <c r="BD38" s="11"/>
      <c r="BE38" s="12"/>
      <c r="BF38" s="19">
        <f t="shared" si="28"/>
        <v>29.649173425993368</v>
      </c>
      <c r="BG38" s="73">
        <f t="shared" si="41"/>
        <v>2.5408733775515797E-2</v>
      </c>
      <c r="BH38" s="88">
        <f t="shared" si="42"/>
        <v>4.9194934001721022E-2</v>
      </c>
      <c r="BI38" s="23"/>
      <c r="BJ38" s="6" t="s">
        <v>52</v>
      </c>
      <c r="BK38" s="75">
        <v>5.6579118012879501E-2</v>
      </c>
      <c r="BL38" s="10">
        <f t="shared" si="56"/>
        <v>7.1327630652767606</v>
      </c>
      <c r="BM38" s="11"/>
      <c r="BN38" s="11"/>
      <c r="BO38" s="11"/>
      <c r="BP38" s="11"/>
      <c r="BQ38" s="12"/>
      <c r="BR38" s="19">
        <f t="shared" si="29"/>
        <v>7.1327630652767606</v>
      </c>
      <c r="BS38" s="73">
        <f t="shared" si="43"/>
        <v>2.864898078299611E-2</v>
      </c>
      <c r="BT38" s="88">
        <f t="shared" si="44"/>
        <v>4.9763419269141768E-2</v>
      </c>
      <c r="BU38" s="23"/>
      <c r="BV38" s="6" t="s">
        <v>52</v>
      </c>
      <c r="BW38" s="75">
        <v>5.6579118012879501E-2</v>
      </c>
      <c r="BX38" s="10">
        <f t="shared" si="57"/>
        <v>7.2787752863561215</v>
      </c>
      <c r="BY38" s="11"/>
      <c r="BZ38" s="11"/>
      <c r="CA38" s="11"/>
      <c r="CB38" s="11"/>
      <c r="CC38" s="12"/>
      <c r="CD38" s="19">
        <f t="shared" si="30"/>
        <v>7.2787752863561215</v>
      </c>
      <c r="CE38" s="73">
        <f t="shared" si="45"/>
        <v>3.1796065272317389E-2</v>
      </c>
      <c r="CF38" s="88">
        <f t="shared" si="46"/>
        <v>5.0671712395839487E-2</v>
      </c>
      <c r="CG38" s="23"/>
      <c r="CH38" s="6" t="s">
        <v>52</v>
      </c>
      <c r="CI38" s="75">
        <v>5.6579118012879501E-2</v>
      </c>
      <c r="CJ38" s="10">
        <f t="shared" si="58"/>
        <v>6.1328421986057418</v>
      </c>
      <c r="CK38" s="11"/>
      <c r="CL38" s="11"/>
      <c r="CM38" s="11"/>
      <c r="CN38" s="11"/>
      <c r="CO38" s="12"/>
      <c r="CP38" s="19">
        <f t="shared" si="31"/>
        <v>6.1328421986057418</v>
      </c>
      <c r="CQ38" s="73">
        <f t="shared" si="47"/>
        <v>2.7132175843378396E-2</v>
      </c>
      <c r="CR38" s="88">
        <f t="shared" si="48"/>
        <v>4.9846040871980093E-2</v>
      </c>
      <c r="CS38" s="23"/>
      <c r="CT38" s="6" t="s">
        <v>52</v>
      </c>
      <c r="CU38" s="75">
        <v>5.6579118012879501E-2</v>
      </c>
      <c r="CV38" s="10">
        <f t="shared" si="59"/>
        <v>7.2429452396950431</v>
      </c>
      <c r="CW38" s="11"/>
      <c r="CX38" s="11"/>
      <c r="CY38" s="11"/>
      <c r="CZ38" s="11"/>
      <c r="DA38" s="12"/>
      <c r="DB38" s="19">
        <f t="shared" si="32"/>
        <v>7.2429452396950431</v>
      </c>
      <c r="DC38" s="73">
        <f t="shared" si="49"/>
        <v>2.7833921449871152E-2</v>
      </c>
      <c r="DD38" s="88"/>
      <c r="DE38" s="23"/>
      <c r="DF38" s="6" t="s">
        <v>52</v>
      </c>
      <c r="DG38" s="75">
        <v>5.6579118012879501E-2</v>
      </c>
      <c r="DH38" s="10">
        <f t="shared" si="60"/>
        <v>12.008511182972221</v>
      </c>
      <c r="DI38" s="11"/>
      <c r="DJ38" s="11"/>
      <c r="DK38" s="11"/>
      <c r="DL38" s="11"/>
      <c r="DM38" s="12"/>
      <c r="DN38" s="19">
        <f t="shared" si="33"/>
        <v>12.008511182972221</v>
      </c>
      <c r="DO38" s="73">
        <f t="shared" si="50"/>
        <v>2.7100364517107494E-2</v>
      </c>
      <c r="DP38" s="88"/>
    </row>
    <row r="39" spans="1:120" x14ac:dyDescent="0.25">
      <c r="A39" s="23"/>
      <c r="B39" s="6" t="s">
        <v>53</v>
      </c>
      <c r="C39" s="75">
        <v>5.6581172538110014E-2</v>
      </c>
      <c r="D39" s="10">
        <f t="shared" si="51"/>
        <v>9.5319546873379135</v>
      </c>
      <c r="E39" s="11"/>
      <c r="F39" s="11"/>
      <c r="G39" s="11"/>
      <c r="H39" s="11"/>
      <c r="I39" s="12"/>
      <c r="J39" s="19">
        <f t="shared" si="24"/>
        <v>9.5319546873379135</v>
      </c>
      <c r="K39" s="73">
        <f t="shared" si="34"/>
        <v>2.3392326827953832E-2</v>
      </c>
      <c r="L39" s="88">
        <f t="shared" si="35"/>
        <v>5.2267800275541849E-2</v>
      </c>
      <c r="M39" s="23"/>
      <c r="N39" s="6" t="s">
        <v>53</v>
      </c>
      <c r="O39" s="75">
        <v>5.6581172538110014E-2</v>
      </c>
      <c r="P39" s="10">
        <f t="shared" si="52"/>
        <v>6.9502382102987257</v>
      </c>
      <c r="Q39" s="11"/>
      <c r="R39" s="11"/>
      <c r="S39" s="11"/>
      <c r="T39" s="11"/>
      <c r="U39" s="12"/>
      <c r="V39" s="19">
        <f t="shared" si="25"/>
        <v>6.9502382102987257</v>
      </c>
      <c r="W39" s="73">
        <f t="shared" si="36"/>
        <v>2.1395731582887444E-2</v>
      </c>
      <c r="X39" s="88">
        <f t="shared" si="37"/>
        <v>5.3631098671656399E-2</v>
      </c>
      <c r="Y39" s="23"/>
      <c r="Z39" s="6" t="s">
        <v>53</v>
      </c>
      <c r="AA39" s="75">
        <v>5.6581172538110014E-2</v>
      </c>
      <c r="AB39" s="10">
        <f t="shared" si="53"/>
        <v>16.180936284186082</v>
      </c>
      <c r="AC39" s="11"/>
      <c r="AD39" s="11"/>
      <c r="AE39" s="11"/>
      <c r="AF39" s="11"/>
      <c r="AG39" s="12"/>
      <c r="AH39" s="19">
        <f t="shared" si="26"/>
        <v>16.180936284186082</v>
      </c>
      <c r="AI39" s="73">
        <f t="shared" si="38"/>
        <v>2.261801623051329E-2</v>
      </c>
      <c r="AJ39" s="88">
        <f t="shared" si="39"/>
        <v>4.7581800185840822E-2</v>
      </c>
      <c r="AK39" s="23"/>
      <c r="AL39" s="6" t="s">
        <v>53</v>
      </c>
      <c r="AM39" s="75">
        <v>5.6581172538110014E-2</v>
      </c>
      <c r="AN39" s="10">
        <f t="shared" si="54"/>
        <v>10.750671915991598</v>
      </c>
      <c r="AO39" s="11"/>
      <c r="AP39" s="11"/>
      <c r="AQ39" s="11"/>
      <c r="AR39" s="11"/>
      <c r="AS39" s="12"/>
      <c r="AT39" s="19">
        <f t="shared" si="27"/>
        <v>10.750671915991598</v>
      </c>
      <c r="AU39" s="73">
        <f t="shared" si="40"/>
        <v>2.5201720273998862E-2</v>
      </c>
      <c r="AV39" s="88"/>
      <c r="AW39" s="23"/>
      <c r="AX39" s="6" t="s">
        <v>53</v>
      </c>
      <c r="AY39" s="75">
        <v>5.6581172538110014E-2</v>
      </c>
      <c r="AZ39" s="10">
        <f t="shared" si="55"/>
        <v>29.650250059511301</v>
      </c>
      <c r="BA39" s="11"/>
      <c r="BB39" s="11"/>
      <c r="BC39" s="11"/>
      <c r="BD39" s="11"/>
      <c r="BE39" s="12"/>
      <c r="BF39" s="19">
        <f t="shared" si="28"/>
        <v>29.650250059511301</v>
      </c>
      <c r="BG39" s="73">
        <f t="shared" si="41"/>
        <v>2.5409656428368135E-2</v>
      </c>
      <c r="BH39" s="88">
        <f t="shared" si="42"/>
        <v>4.9196720389290675E-2</v>
      </c>
      <c r="BI39" s="23"/>
      <c r="BJ39" s="6" t="s">
        <v>53</v>
      </c>
      <c r="BK39" s="75">
        <v>5.6581172538110014E-2</v>
      </c>
      <c r="BL39" s="10">
        <f t="shared" si="56"/>
        <v>7.1330220732322669</v>
      </c>
      <c r="BM39" s="11"/>
      <c r="BN39" s="11"/>
      <c r="BO39" s="11"/>
      <c r="BP39" s="11"/>
      <c r="BQ39" s="12"/>
      <c r="BR39" s="19">
        <f t="shared" si="29"/>
        <v>7.1330220732322669</v>
      </c>
      <c r="BS39" s="73">
        <f t="shared" si="43"/>
        <v>2.8650021097089265E-2</v>
      </c>
      <c r="BT39" s="88">
        <f t="shared" si="44"/>
        <v>4.9765226299792575E-2</v>
      </c>
      <c r="BU39" s="23"/>
      <c r="BV39" s="6" t="s">
        <v>53</v>
      </c>
      <c r="BW39" s="75">
        <v>5.6581172538110014E-2</v>
      </c>
      <c r="BX39" s="10">
        <f t="shared" si="57"/>
        <v>7.2790395963701027</v>
      </c>
      <c r="BY39" s="11"/>
      <c r="BZ39" s="11"/>
      <c r="CA39" s="11"/>
      <c r="CB39" s="11"/>
      <c r="CC39" s="12"/>
      <c r="CD39" s="19">
        <f t="shared" si="30"/>
        <v>7.2790395963701027</v>
      </c>
      <c r="CE39" s="73">
        <f t="shared" si="45"/>
        <v>3.1797219864693999E-2</v>
      </c>
      <c r="CF39" s="88">
        <f t="shared" si="46"/>
        <v>5.0673552408820363E-2</v>
      </c>
      <c r="CG39" s="23"/>
      <c r="CH39" s="6" t="s">
        <v>53</v>
      </c>
      <c r="CI39" s="75">
        <v>5.6581172538110014E-2</v>
      </c>
      <c r="CJ39" s="10">
        <f t="shared" si="58"/>
        <v>6.1330648970053332</v>
      </c>
      <c r="CK39" s="11"/>
      <c r="CL39" s="11"/>
      <c r="CM39" s="11"/>
      <c r="CN39" s="11"/>
      <c r="CO39" s="12"/>
      <c r="CP39" s="19">
        <f t="shared" si="31"/>
        <v>6.1330648970053332</v>
      </c>
      <c r="CQ39" s="73">
        <f t="shared" si="47"/>
        <v>2.713316107859921E-2</v>
      </c>
      <c r="CR39" s="88">
        <f t="shared" si="48"/>
        <v>4.9847850902822025E-2</v>
      </c>
      <c r="CS39" s="23"/>
      <c r="CT39" s="6" t="s">
        <v>53</v>
      </c>
      <c r="CU39" s="75">
        <v>5.6581172538110014E-2</v>
      </c>
      <c r="CV39" s="10">
        <f t="shared" si="59"/>
        <v>7.2432082486329836</v>
      </c>
      <c r="CW39" s="11"/>
      <c r="CX39" s="11"/>
      <c r="CY39" s="11"/>
      <c r="CZ39" s="11"/>
      <c r="DA39" s="12"/>
      <c r="DB39" s="19">
        <f t="shared" si="32"/>
        <v>7.2432082486329836</v>
      </c>
      <c r="DC39" s="73">
        <f t="shared" si="49"/>
        <v>2.7834932167179787E-2</v>
      </c>
      <c r="DD39" s="88"/>
      <c r="DE39" s="23"/>
      <c r="DF39" s="6" t="s">
        <v>53</v>
      </c>
      <c r="DG39" s="75">
        <v>5.6581172538110014E-2</v>
      </c>
      <c r="DH39" s="10">
        <f t="shared" si="60"/>
        <v>12.00894724118721</v>
      </c>
      <c r="DI39" s="11"/>
      <c r="DJ39" s="11"/>
      <c r="DK39" s="11"/>
      <c r="DL39" s="11"/>
      <c r="DM39" s="12"/>
      <c r="DN39" s="19">
        <f t="shared" si="33"/>
        <v>12.00894724118721</v>
      </c>
      <c r="DO39" s="73">
        <f t="shared" si="50"/>
        <v>2.710134859718177E-2</v>
      </c>
      <c r="DP39" s="88"/>
    </row>
    <row r="40" spans="1:120" x14ac:dyDescent="0.25">
      <c r="A40" s="23"/>
      <c r="B40" s="6" t="s">
        <v>54</v>
      </c>
      <c r="C40" s="75">
        <v>1.1540455050947272E-2</v>
      </c>
      <c r="D40" s="10">
        <f t="shared" si="51"/>
        <v>1.9441642808444317</v>
      </c>
      <c r="E40" s="11"/>
      <c r="F40" s="11"/>
      <c r="G40" s="11"/>
      <c r="H40" s="11"/>
      <c r="I40" s="12"/>
      <c r="J40" s="19">
        <f t="shared" si="24"/>
        <v>1.9441642808444317</v>
      </c>
      <c r="K40" s="73">
        <f t="shared" si="34"/>
        <v>4.7711647564963426E-3</v>
      </c>
      <c r="L40" s="88">
        <f t="shared" si="35"/>
        <v>1.0660687515542406E-2</v>
      </c>
      <c r="M40" s="23"/>
      <c r="N40" s="6" t="s">
        <v>54</v>
      </c>
      <c r="O40" s="75">
        <v>1.1540455050947272E-2</v>
      </c>
      <c r="P40" s="10">
        <f t="shared" si="52"/>
        <v>1.4175901286828985</v>
      </c>
      <c r="Q40" s="11"/>
      <c r="R40" s="11"/>
      <c r="S40" s="11"/>
      <c r="T40" s="11"/>
      <c r="U40" s="12"/>
      <c r="V40" s="19">
        <f t="shared" si="25"/>
        <v>1.4175901286828985</v>
      </c>
      <c r="W40" s="73">
        <f t="shared" si="36"/>
        <v>4.3639335761049471E-3</v>
      </c>
      <c r="X40" s="88">
        <f t="shared" si="37"/>
        <v>1.0938749689860045E-2</v>
      </c>
      <c r="Y40" s="23"/>
      <c r="Z40" s="6" t="s">
        <v>54</v>
      </c>
      <c r="AA40" s="75">
        <v>1.1540455050947272E-2</v>
      </c>
      <c r="AB40" s="10">
        <f t="shared" si="53"/>
        <v>3.3003092635472768</v>
      </c>
      <c r="AC40" s="11"/>
      <c r="AD40" s="11"/>
      <c r="AE40" s="11"/>
      <c r="AF40" s="11"/>
      <c r="AG40" s="12"/>
      <c r="AH40" s="19">
        <f t="shared" si="26"/>
        <v>3.3003092635472768</v>
      </c>
      <c r="AI40" s="73">
        <f t="shared" si="38"/>
        <v>4.6132341897655808E-3</v>
      </c>
      <c r="AJ40" s="88">
        <f t="shared" si="39"/>
        <v>9.7049177607267875E-3</v>
      </c>
      <c r="AK40" s="23"/>
      <c r="AL40" s="6" t="s">
        <v>54</v>
      </c>
      <c r="AM40" s="75">
        <v>1.1540455050947272E-2</v>
      </c>
      <c r="AN40" s="10">
        <f t="shared" si="54"/>
        <v>2.1927372737003106</v>
      </c>
      <c r="AO40" s="11"/>
      <c r="AP40" s="11"/>
      <c r="AQ40" s="11"/>
      <c r="AR40" s="11"/>
      <c r="AS40" s="12"/>
      <c r="AT40" s="19">
        <f t="shared" si="27"/>
        <v>2.1927372737003106</v>
      </c>
      <c r="AU40" s="73">
        <f t="shared" si="40"/>
        <v>5.1402137315683383E-3</v>
      </c>
      <c r="AV40" s="88"/>
      <c r="AW40" s="23"/>
      <c r="AX40" s="6" t="s">
        <v>54</v>
      </c>
      <c r="AY40" s="75">
        <v>1.1540455050947272E-2</v>
      </c>
      <c r="AZ40" s="10">
        <f t="shared" si="55"/>
        <v>6.0475483754011048</v>
      </c>
      <c r="BA40" s="11"/>
      <c r="BB40" s="11"/>
      <c r="BC40" s="11"/>
      <c r="BD40" s="11"/>
      <c r="BE40" s="12"/>
      <c r="BF40" s="19">
        <f t="shared" si="28"/>
        <v>6.0475483754011048</v>
      </c>
      <c r="BG40" s="73">
        <f t="shared" si="41"/>
        <v>5.1826249743072384E-3</v>
      </c>
      <c r="BH40" s="88">
        <f t="shared" si="42"/>
        <v>1.0034301426401562E-2</v>
      </c>
      <c r="BI40" s="23"/>
      <c r="BJ40" s="6" t="s">
        <v>54</v>
      </c>
      <c r="BK40" s="75">
        <v>1.1540455050947272E-2</v>
      </c>
      <c r="BL40" s="10">
        <f t="shared" si="56"/>
        <v>1.4548712393350729</v>
      </c>
      <c r="BM40" s="11"/>
      <c r="BN40" s="11"/>
      <c r="BO40" s="11"/>
      <c r="BP40" s="11"/>
      <c r="BQ40" s="12"/>
      <c r="BR40" s="19">
        <f t="shared" si="29"/>
        <v>1.4548712393350729</v>
      </c>
      <c r="BS40" s="73">
        <f t="shared" si="43"/>
        <v>5.8435388636909639E-3</v>
      </c>
      <c r="BT40" s="88">
        <f t="shared" si="44"/>
        <v>1.0150255490484029E-2</v>
      </c>
      <c r="BU40" s="23"/>
      <c r="BV40" s="6" t="s">
        <v>54</v>
      </c>
      <c r="BW40" s="75">
        <v>1.1540455050947272E-2</v>
      </c>
      <c r="BX40" s="10">
        <f t="shared" si="57"/>
        <v>1.484653383939585</v>
      </c>
      <c r="BY40" s="11"/>
      <c r="BZ40" s="11"/>
      <c r="CA40" s="11"/>
      <c r="CB40" s="11"/>
      <c r="CC40" s="12"/>
      <c r="CD40" s="19">
        <f t="shared" si="30"/>
        <v>1.484653383939585</v>
      </c>
      <c r="CE40" s="73">
        <f t="shared" si="45"/>
        <v>6.4854503739106544E-3</v>
      </c>
      <c r="CF40" s="88">
        <f t="shared" si="46"/>
        <v>1.0335520237795099E-2</v>
      </c>
      <c r="CG40" s="23"/>
      <c r="CH40" s="6" t="s">
        <v>54</v>
      </c>
      <c r="CI40" s="75">
        <v>1.1540455050947272E-2</v>
      </c>
      <c r="CJ40" s="10">
        <f t="shared" si="58"/>
        <v>1.2509171619015167</v>
      </c>
      <c r="CK40" s="11"/>
      <c r="CL40" s="11"/>
      <c r="CM40" s="11"/>
      <c r="CN40" s="11"/>
      <c r="CO40" s="12"/>
      <c r="CP40" s="19">
        <f t="shared" si="31"/>
        <v>1.2509171619015167</v>
      </c>
      <c r="CQ40" s="73">
        <f t="shared" si="47"/>
        <v>5.5341558290751122E-3</v>
      </c>
      <c r="CR40" s="88">
        <f t="shared" si="48"/>
        <v>1.016710783684927E-2</v>
      </c>
      <c r="CS40" s="23"/>
      <c r="CT40" s="6" t="s">
        <v>54</v>
      </c>
      <c r="CU40" s="75">
        <v>1.1540455050947272E-2</v>
      </c>
      <c r="CV40" s="10">
        <f t="shared" si="59"/>
        <v>1.4773451215012876</v>
      </c>
      <c r="CW40" s="11"/>
      <c r="CX40" s="11"/>
      <c r="CY40" s="11"/>
      <c r="CZ40" s="11"/>
      <c r="DA40" s="12"/>
      <c r="DB40" s="19">
        <f t="shared" si="32"/>
        <v>1.4773451215012876</v>
      </c>
      <c r="DC40" s="73">
        <f t="shared" si="49"/>
        <v>5.6772910336056219E-3</v>
      </c>
      <c r="DD40" s="88"/>
      <c r="DE40" s="23"/>
      <c r="DF40" s="6" t="s">
        <v>54</v>
      </c>
      <c r="DG40" s="75">
        <v>1.1540455050947272E-2</v>
      </c>
      <c r="DH40" s="10">
        <f t="shared" si="60"/>
        <v>2.4493786471599255</v>
      </c>
      <c r="DI40" s="11"/>
      <c r="DJ40" s="11"/>
      <c r="DK40" s="11"/>
      <c r="DL40" s="11"/>
      <c r="DM40" s="12"/>
      <c r="DN40" s="19">
        <f t="shared" si="33"/>
        <v>2.4493786471599255</v>
      </c>
      <c r="DO40" s="73">
        <f t="shared" si="50"/>
        <v>5.5276672659119886E-3</v>
      </c>
      <c r="DP40" s="88"/>
    </row>
    <row r="41" spans="1:120" x14ac:dyDescent="0.25">
      <c r="A41" s="23"/>
      <c r="B41" s="6" t="s">
        <v>55</v>
      </c>
      <c r="C41" s="75">
        <v>2.9332717810342985E-2</v>
      </c>
      <c r="D41" s="10">
        <f t="shared" si="51"/>
        <v>4.9415401710937852</v>
      </c>
      <c r="E41" s="11"/>
      <c r="F41" s="11"/>
      <c r="G41" s="11"/>
      <c r="H41" s="11"/>
      <c r="I41" s="12"/>
      <c r="J41" s="19">
        <f t="shared" si="24"/>
        <v>4.9415401710937852</v>
      </c>
      <c r="K41" s="73">
        <f t="shared" si="34"/>
        <v>1.2127011353635786E-2</v>
      </c>
      <c r="L41" s="88">
        <f t="shared" si="35"/>
        <v>2.7096586501758783E-2</v>
      </c>
      <c r="M41" s="23"/>
      <c r="N41" s="6" t="s">
        <v>55</v>
      </c>
      <c r="O41" s="75">
        <v>2.9332717810342985E-2</v>
      </c>
      <c r="P41" s="10">
        <f t="shared" si="52"/>
        <v>3.6031309884933966</v>
      </c>
      <c r="Q41" s="11"/>
      <c r="R41" s="11"/>
      <c r="S41" s="11"/>
      <c r="T41" s="11"/>
      <c r="U41" s="12"/>
      <c r="V41" s="19">
        <f t="shared" si="25"/>
        <v>3.6031309884933966</v>
      </c>
      <c r="W41" s="73">
        <f t="shared" si="36"/>
        <v>1.1091939751583733E-2</v>
      </c>
      <c r="X41" s="88">
        <f t="shared" si="37"/>
        <v>2.7803345399651652E-2</v>
      </c>
      <c r="Y41" s="23"/>
      <c r="Z41" s="6" t="s">
        <v>55</v>
      </c>
      <c r="AA41" s="75">
        <v>2.9332717810342985E-2</v>
      </c>
      <c r="AB41" s="10">
        <f t="shared" si="53"/>
        <v>8.3884942047018303</v>
      </c>
      <c r="AC41" s="11"/>
      <c r="AD41" s="11"/>
      <c r="AE41" s="11"/>
      <c r="AF41" s="11"/>
      <c r="AG41" s="12"/>
      <c r="AH41" s="19">
        <f t="shared" si="26"/>
        <v>8.3884942047018303</v>
      </c>
      <c r="AI41" s="73">
        <f t="shared" si="38"/>
        <v>1.1725594535400294E-2</v>
      </c>
      <c r="AJ41" s="88">
        <f t="shared" si="39"/>
        <v>2.4667278091830357E-2</v>
      </c>
      <c r="AK41" s="23"/>
      <c r="AL41" s="6" t="s">
        <v>55</v>
      </c>
      <c r="AM41" s="75">
        <v>2.9332717810342985E-2</v>
      </c>
      <c r="AN41" s="10">
        <f t="shared" si="54"/>
        <v>5.5733455394718199</v>
      </c>
      <c r="AO41" s="11"/>
      <c r="AP41" s="11"/>
      <c r="AQ41" s="11"/>
      <c r="AR41" s="11"/>
      <c r="AS41" s="12"/>
      <c r="AT41" s="19">
        <f t="shared" si="27"/>
        <v>5.5733455394718199</v>
      </c>
      <c r="AU41" s="73">
        <f t="shared" si="40"/>
        <v>1.3065034108907863E-2</v>
      </c>
      <c r="AV41" s="88"/>
      <c r="AW41" s="23"/>
      <c r="AX41" s="6" t="s">
        <v>55</v>
      </c>
      <c r="AY41" s="75">
        <v>2.9332717810342985E-2</v>
      </c>
      <c r="AZ41" s="10">
        <f t="shared" si="55"/>
        <v>15.371233556815252</v>
      </c>
      <c r="BA41" s="11"/>
      <c r="BB41" s="11"/>
      <c r="BC41" s="11"/>
      <c r="BD41" s="11"/>
      <c r="BE41" s="12"/>
      <c r="BF41" s="19">
        <f t="shared" si="28"/>
        <v>15.371233556815252</v>
      </c>
      <c r="BG41" s="73">
        <f t="shared" si="41"/>
        <v>1.3172832025866436E-2</v>
      </c>
      <c r="BH41" s="88">
        <f t="shared" si="42"/>
        <v>2.5504482350581094E-2</v>
      </c>
      <c r="BI41" s="23"/>
      <c r="BJ41" s="6" t="s">
        <v>55</v>
      </c>
      <c r="BK41" s="75">
        <v>2.9332717810342985E-2</v>
      </c>
      <c r="BL41" s="10">
        <f t="shared" si="56"/>
        <v>3.6978894961595778</v>
      </c>
      <c r="BM41" s="11"/>
      <c r="BN41" s="11"/>
      <c r="BO41" s="11"/>
      <c r="BP41" s="11"/>
      <c r="BQ41" s="12"/>
      <c r="BR41" s="19">
        <f t="shared" si="29"/>
        <v>3.6978894961595778</v>
      </c>
      <c r="BS41" s="73">
        <f t="shared" si="43"/>
        <v>1.4852696513760935E-2</v>
      </c>
      <c r="BT41" s="88">
        <f t="shared" si="44"/>
        <v>2.5799206243675259E-2</v>
      </c>
      <c r="BU41" s="23"/>
      <c r="BV41" s="6" t="s">
        <v>55</v>
      </c>
      <c r="BW41" s="75">
        <v>2.9332717810342985E-2</v>
      </c>
      <c r="BX41" s="10">
        <f t="shared" si="57"/>
        <v>3.7735876588069228</v>
      </c>
      <c r="BY41" s="11"/>
      <c r="BZ41" s="11"/>
      <c r="CA41" s="11"/>
      <c r="CB41" s="11"/>
      <c r="CC41" s="12"/>
      <c r="CD41" s="19">
        <f t="shared" si="30"/>
        <v>3.7735876588069228</v>
      </c>
      <c r="CE41" s="73">
        <f t="shared" si="45"/>
        <v>1.6484262089412973E-2</v>
      </c>
      <c r="CF41" s="88">
        <f t="shared" si="46"/>
        <v>2.6270099161596554E-2</v>
      </c>
      <c r="CG41" s="23"/>
      <c r="CH41" s="6" t="s">
        <v>55</v>
      </c>
      <c r="CI41" s="75">
        <v>2.9332717810342985E-2</v>
      </c>
      <c r="CJ41" s="10">
        <f t="shared" si="58"/>
        <v>3.1794933520546462</v>
      </c>
      <c r="CK41" s="11"/>
      <c r="CL41" s="11"/>
      <c r="CM41" s="11"/>
      <c r="CN41" s="11"/>
      <c r="CO41" s="12"/>
      <c r="CP41" s="19">
        <f t="shared" si="31"/>
        <v>3.1794933520546462</v>
      </c>
      <c r="CQ41" s="73">
        <f t="shared" si="47"/>
        <v>1.4066328453781408E-2</v>
      </c>
      <c r="CR41" s="88">
        <f t="shared" si="48"/>
        <v>2.5842040353612126E-2</v>
      </c>
      <c r="CS41" s="23"/>
      <c r="CT41" s="6" t="s">
        <v>55</v>
      </c>
      <c r="CU41" s="75">
        <v>2.9332717810342985E-2</v>
      </c>
      <c r="CV41" s="10">
        <f t="shared" si="59"/>
        <v>3.75501203082344</v>
      </c>
      <c r="CW41" s="11"/>
      <c r="CX41" s="11"/>
      <c r="CY41" s="11"/>
      <c r="CZ41" s="11"/>
      <c r="DA41" s="12"/>
      <c r="DB41" s="19">
        <f t="shared" si="32"/>
        <v>3.75501203082344</v>
      </c>
      <c r="DC41" s="73">
        <f t="shared" si="49"/>
        <v>1.4430139459905865E-2</v>
      </c>
      <c r="DD41" s="88"/>
      <c r="DE41" s="23"/>
      <c r="DF41" s="6" t="s">
        <v>55</v>
      </c>
      <c r="DG41" s="75">
        <v>2.9332717810342985E-2</v>
      </c>
      <c r="DH41" s="10">
        <f t="shared" si="60"/>
        <v>6.2256585507799675</v>
      </c>
      <c r="DI41" s="11"/>
      <c r="DJ41" s="11"/>
      <c r="DK41" s="11"/>
      <c r="DL41" s="11"/>
      <c r="DM41" s="12"/>
      <c r="DN41" s="19">
        <f t="shared" si="33"/>
        <v>6.2256585507799675</v>
      </c>
      <c r="DO41" s="73">
        <f t="shared" si="50"/>
        <v>1.4049836279823081E-2</v>
      </c>
      <c r="DP41" s="88"/>
    </row>
    <row r="42" spans="1:120" x14ac:dyDescent="0.25">
      <c r="A42" s="24"/>
      <c r="B42" s="7" t="s">
        <v>56</v>
      </c>
      <c r="C42" s="76">
        <v>7.3490988472609112E-2</v>
      </c>
      <c r="D42" s="25">
        <f t="shared" si="51"/>
        <v>12.380669056950978</v>
      </c>
      <c r="E42" s="26"/>
      <c r="F42" s="26"/>
      <c r="G42" s="26"/>
      <c r="H42" s="26"/>
      <c r="I42" s="27"/>
      <c r="J42" s="40">
        <f t="shared" si="24"/>
        <v>12.380669056950978</v>
      </c>
      <c r="K42" s="77">
        <f t="shared" si="34"/>
        <v>3.0383343860588091E-2</v>
      </c>
      <c r="L42" s="88">
        <f t="shared" si="35"/>
        <v>6.7888524313476348E-2</v>
      </c>
      <c r="M42" s="24"/>
      <c r="N42" s="7" t="s">
        <v>56</v>
      </c>
      <c r="O42" s="76">
        <v>7.3490988472609112E-2</v>
      </c>
      <c r="P42" s="25">
        <f t="shared" si="52"/>
        <v>9.0273823125690331</v>
      </c>
      <c r="Q42" s="26"/>
      <c r="R42" s="26"/>
      <c r="S42" s="26"/>
      <c r="T42" s="26"/>
      <c r="U42" s="27"/>
      <c r="V42" s="40">
        <f t="shared" si="25"/>
        <v>9.0273823125690331</v>
      </c>
      <c r="W42" s="77">
        <f t="shared" si="36"/>
        <v>2.7790047335302936E-2</v>
      </c>
      <c r="X42" s="88">
        <f t="shared" si="37"/>
        <v>6.9659257266140029E-2</v>
      </c>
      <c r="Y42" s="24"/>
      <c r="Z42" s="7" t="s">
        <v>56</v>
      </c>
      <c r="AA42" s="76">
        <v>7.3490988472609112E-2</v>
      </c>
      <c r="AB42" s="25">
        <f t="shared" si="53"/>
        <v>21.016761381821716</v>
      </c>
      <c r="AC42" s="26"/>
      <c r="AD42" s="26"/>
      <c r="AE42" s="26"/>
      <c r="AF42" s="26"/>
      <c r="AG42" s="27"/>
      <c r="AH42" s="40">
        <f t="shared" si="26"/>
        <v>21.016761381821716</v>
      </c>
      <c r="AI42" s="77">
        <f t="shared" si="38"/>
        <v>2.9377623253571787E-2</v>
      </c>
      <c r="AJ42" s="88">
        <f t="shared" si="39"/>
        <v>6.180206899403403E-2</v>
      </c>
      <c r="AK42" s="24"/>
      <c r="AL42" s="7" t="s">
        <v>56</v>
      </c>
      <c r="AM42" s="76">
        <v>7.3490988472609112E-2</v>
      </c>
      <c r="AN42" s="25">
        <f t="shared" si="54"/>
        <v>13.963611399512578</v>
      </c>
      <c r="AO42" s="26"/>
      <c r="AP42" s="26"/>
      <c r="AQ42" s="26"/>
      <c r="AR42" s="26"/>
      <c r="AS42" s="27"/>
      <c r="AT42" s="40">
        <f t="shared" si="27"/>
        <v>13.963611399512578</v>
      </c>
      <c r="AU42" s="77">
        <f t="shared" si="40"/>
        <v>3.2733491567338867E-2</v>
      </c>
      <c r="AV42" s="88"/>
      <c r="AW42" s="24"/>
      <c r="AX42" s="7" t="s">
        <v>56</v>
      </c>
      <c r="AY42" s="76">
        <v>7.3490988472609112E-2</v>
      </c>
      <c r="AZ42" s="25">
        <f t="shared" si="55"/>
        <v>38.511506347201419</v>
      </c>
      <c r="BA42" s="26"/>
      <c r="BB42" s="26"/>
      <c r="BC42" s="26"/>
      <c r="BD42" s="26"/>
      <c r="BE42" s="27"/>
      <c r="BF42" s="40">
        <f t="shared" si="28"/>
        <v>38.511506347201419</v>
      </c>
      <c r="BG42" s="77">
        <f t="shared" si="41"/>
        <v>3.3003571398461107E-2</v>
      </c>
      <c r="BH42" s="88">
        <f t="shared" si="42"/>
        <v>6.3899623299328398E-2</v>
      </c>
      <c r="BI42" s="24"/>
      <c r="BJ42" s="7" t="s">
        <v>56</v>
      </c>
      <c r="BK42" s="76">
        <v>7.3490988472609112E-2</v>
      </c>
      <c r="BL42" s="25">
        <f t="shared" si="56"/>
        <v>9.2647928532357202</v>
      </c>
      <c r="BM42" s="26"/>
      <c r="BN42" s="26"/>
      <c r="BO42" s="26"/>
      <c r="BP42" s="26"/>
      <c r="BQ42" s="27"/>
      <c r="BR42" s="40">
        <f t="shared" si="29"/>
        <v>9.2647928532357202</v>
      </c>
      <c r="BS42" s="77">
        <f t="shared" si="43"/>
        <v>3.7212349545567153E-2</v>
      </c>
      <c r="BT42" s="88">
        <f t="shared" si="44"/>
        <v>6.463803255175532E-2</v>
      </c>
      <c r="BU42" s="24"/>
      <c r="BV42" s="7" t="s">
        <v>56</v>
      </c>
      <c r="BW42" s="76">
        <v>7.3490988472609112E-2</v>
      </c>
      <c r="BX42" s="25">
        <f t="shared" si="57"/>
        <v>9.4544490874272942</v>
      </c>
      <c r="BY42" s="26"/>
      <c r="BZ42" s="26"/>
      <c r="CA42" s="26"/>
      <c r="CB42" s="26"/>
      <c r="CC42" s="27"/>
      <c r="CD42" s="40">
        <f t="shared" si="30"/>
        <v>9.4544490874272942</v>
      </c>
      <c r="CE42" s="77">
        <f t="shared" si="45"/>
        <v>4.1300118285164486E-2</v>
      </c>
      <c r="CF42" s="88">
        <f t="shared" si="46"/>
        <v>6.5817820467302141E-2</v>
      </c>
      <c r="CG42" s="24"/>
      <c r="CH42" s="7" t="s">
        <v>56</v>
      </c>
      <c r="CI42" s="76">
        <v>7.3490988472609112E-2</v>
      </c>
      <c r="CJ42" s="25">
        <f t="shared" si="58"/>
        <v>7.9659890636589159</v>
      </c>
      <c r="CK42" s="26"/>
      <c r="CL42" s="26"/>
      <c r="CM42" s="26"/>
      <c r="CN42" s="26"/>
      <c r="CO42" s="27"/>
      <c r="CP42" s="40">
        <f t="shared" si="31"/>
        <v>7.9659890636589159</v>
      </c>
      <c r="CQ42" s="77">
        <f t="shared" si="47"/>
        <v>3.5242161634414723E-2</v>
      </c>
      <c r="CR42" s="88">
        <f t="shared" si="48"/>
        <v>6.474535029503295E-2</v>
      </c>
      <c r="CS42" s="24"/>
      <c r="CT42" s="7" t="s">
        <v>56</v>
      </c>
      <c r="CU42" s="76">
        <v>7.3490988472609112E-2</v>
      </c>
      <c r="CV42" s="25">
        <f t="shared" si="59"/>
        <v>9.4079092041872805</v>
      </c>
      <c r="CW42" s="26"/>
      <c r="CX42" s="26"/>
      <c r="CY42" s="26"/>
      <c r="CZ42" s="26"/>
      <c r="DA42" s="27"/>
      <c r="DB42" s="40">
        <f t="shared" si="32"/>
        <v>9.4079092041872805</v>
      </c>
      <c r="DC42" s="77">
        <f t="shared" si="49"/>
        <v>3.6153663617632691E-2</v>
      </c>
      <c r="DD42" s="88"/>
      <c r="DE42" s="24"/>
      <c r="DF42" s="7" t="s">
        <v>56</v>
      </c>
      <c r="DG42" s="76">
        <v>7.3490988472609112E-2</v>
      </c>
      <c r="DH42" s="25">
        <f t="shared" si="60"/>
        <v>15.597934148074126</v>
      </c>
      <c r="DI42" s="26"/>
      <c r="DJ42" s="26"/>
      <c r="DK42" s="26"/>
      <c r="DL42" s="26"/>
      <c r="DM42" s="27"/>
      <c r="DN42" s="40">
        <f t="shared" si="33"/>
        <v>15.597934148074126</v>
      </c>
      <c r="DO42" s="77">
        <f t="shared" si="50"/>
        <v>3.5200841693518135E-2</v>
      </c>
      <c r="DP42" s="88"/>
    </row>
    <row r="43" spans="1:120" x14ac:dyDescent="0.25">
      <c r="A43" s="22" t="s">
        <v>15</v>
      </c>
      <c r="B43" s="35" t="s">
        <v>74</v>
      </c>
      <c r="C43" s="3"/>
      <c r="D43" s="36"/>
      <c r="E43" s="37"/>
      <c r="F43" s="37"/>
      <c r="G43" s="37"/>
      <c r="H43" s="37"/>
      <c r="I43" s="38"/>
      <c r="J43" s="39">
        <f>J44+J49+J50</f>
        <v>7.2737454866362992</v>
      </c>
      <c r="K43" s="65">
        <f>J43/J$62</f>
        <v>1.785046585594606E-2</v>
      </c>
      <c r="L43" s="49"/>
      <c r="M43" s="22" t="s">
        <v>15</v>
      </c>
      <c r="N43" s="35" t="s">
        <v>74</v>
      </c>
      <c r="O43" s="3"/>
      <c r="P43" s="36"/>
      <c r="Q43" s="37"/>
      <c r="R43" s="37"/>
      <c r="S43" s="37"/>
      <c r="T43" s="37"/>
      <c r="U43" s="38"/>
      <c r="V43" s="39">
        <f>V44+V49+V50</f>
        <v>5.0663208006946228</v>
      </c>
      <c r="W43" s="65">
        <f>V43/V$62</f>
        <v>1.5596248169428216E-2</v>
      </c>
      <c r="Y43" s="22" t="s">
        <v>15</v>
      </c>
      <c r="Z43" s="35" t="s">
        <v>74</v>
      </c>
      <c r="AA43" s="3"/>
      <c r="AB43" s="36"/>
      <c r="AC43" s="37"/>
      <c r="AD43" s="37"/>
      <c r="AE43" s="37"/>
      <c r="AF43" s="37"/>
      <c r="AG43" s="38"/>
      <c r="AH43" s="39">
        <f>AH44+AH49+AH50</f>
        <v>11.879952387553764</v>
      </c>
      <c r="AI43" s="65">
        <f>AH43/AH$62</f>
        <v>1.6606020269792569E-2</v>
      </c>
      <c r="AK43" s="22" t="s">
        <v>15</v>
      </c>
      <c r="AL43" s="35" t="s">
        <v>74</v>
      </c>
      <c r="AM43" s="3"/>
      <c r="AN43" s="36"/>
      <c r="AO43" s="37"/>
      <c r="AP43" s="37"/>
      <c r="AQ43" s="37"/>
      <c r="AR43" s="37"/>
      <c r="AS43" s="38"/>
      <c r="AT43" s="39">
        <f>AT44+AT49+AT50</f>
        <v>5.3987338898391979</v>
      </c>
      <c r="AU43" s="65">
        <f>AT43/AT$62</f>
        <v>1.2655709558311442E-2</v>
      </c>
      <c r="AW43" s="22" t="s">
        <v>15</v>
      </c>
      <c r="AX43" s="35" t="s">
        <v>74</v>
      </c>
      <c r="AY43" s="3"/>
      <c r="AZ43" s="36"/>
      <c r="BA43" s="37"/>
      <c r="BB43" s="37"/>
      <c r="BC43" s="37"/>
      <c r="BD43" s="37"/>
      <c r="BE43" s="38"/>
      <c r="BF43" s="39">
        <f>BF44+BF49+BF50</f>
        <v>22.00575802423953</v>
      </c>
      <c r="BG43" s="65">
        <f>BF43/BF$62</f>
        <v>1.8858483477186154E-2</v>
      </c>
      <c r="BI43" s="22" t="s">
        <v>15</v>
      </c>
      <c r="BJ43" s="35" t="s">
        <v>74</v>
      </c>
      <c r="BK43" s="3"/>
      <c r="BL43" s="36"/>
      <c r="BM43" s="37"/>
      <c r="BN43" s="37"/>
      <c r="BO43" s="37"/>
      <c r="BP43" s="37"/>
      <c r="BQ43" s="38"/>
      <c r="BR43" s="39">
        <f>BR44+BR49+BR50</f>
        <v>4.5361000000000002</v>
      </c>
      <c r="BS43" s="65">
        <f>BR43/BR$62</f>
        <v>1.8219396963062622E-2</v>
      </c>
      <c r="BU43" s="22" t="s">
        <v>15</v>
      </c>
      <c r="BV43" s="35" t="s">
        <v>74</v>
      </c>
      <c r="BW43" s="3"/>
      <c r="BX43" s="36"/>
      <c r="BY43" s="37"/>
      <c r="BZ43" s="37"/>
      <c r="CA43" s="37"/>
      <c r="CB43" s="37"/>
      <c r="CC43" s="38"/>
      <c r="CD43" s="39">
        <f>CD44+CD49+CD50</f>
        <v>4.2700000000000005</v>
      </c>
      <c r="CE43" s="65">
        <f>CD43/CD$62</f>
        <v>1.8652753158528081E-2</v>
      </c>
      <c r="CG43" s="22" t="s">
        <v>15</v>
      </c>
      <c r="CH43" s="35" t="s">
        <v>74</v>
      </c>
      <c r="CI43" s="3"/>
      <c r="CJ43" s="36"/>
      <c r="CK43" s="37"/>
      <c r="CL43" s="37"/>
      <c r="CM43" s="37"/>
      <c r="CN43" s="37"/>
      <c r="CO43" s="38"/>
      <c r="CP43" s="39">
        <f>CP44+CP49+CP50</f>
        <v>4.3</v>
      </c>
      <c r="CQ43" s="65">
        <f>CP43/CP$62</f>
        <v>1.9023537920648086E-2</v>
      </c>
      <c r="CS43" s="22" t="s">
        <v>15</v>
      </c>
      <c r="CT43" s="35" t="s">
        <v>74</v>
      </c>
      <c r="CU43" s="3"/>
      <c r="CV43" s="36"/>
      <c r="CW43" s="37"/>
      <c r="CX43" s="37"/>
      <c r="CY43" s="37"/>
      <c r="CZ43" s="37"/>
      <c r="DA43" s="38"/>
      <c r="DB43" s="39">
        <f>DB44+DB49+DB50</f>
        <v>4.8499999999999996</v>
      </c>
      <c r="DC43" s="65">
        <f>DB43/DB$62</f>
        <v>1.8638069813373168E-2</v>
      </c>
      <c r="DE43" s="22" t="s">
        <v>15</v>
      </c>
      <c r="DF43" s="35" t="s">
        <v>74</v>
      </c>
      <c r="DG43" s="3"/>
      <c r="DH43" s="36"/>
      <c r="DI43" s="37"/>
      <c r="DJ43" s="37"/>
      <c r="DK43" s="37"/>
      <c r="DL43" s="37"/>
      <c r="DM43" s="38"/>
      <c r="DN43" s="39">
        <f>DN44+DN49+DN50</f>
        <v>11.42</v>
      </c>
      <c r="DO43" s="65">
        <f>DN43/DN$62</f>
        <v>2.5772234215363139E-2</v>
      </c>
    </row>
    <row r="44" spans="1:120" x14ac:dyDescent="0.25">
      <c r="A44" s="23"/>
      <c r="B44" s="4" t="s">
        <v>86</v>
      </c>
      <c r="C44" s="69">
        <f>J44/J$43</f>
        <v>0.19368764954108589</v>
      </c>
      <c r="D44" s="10">
        <v>1.3635253333333333</v>
      </c>
      <c r="E44" s="11">
        <v>1.4541440000000001</v>
      </c>
      <c r="F44" s="11"/>
      <c r="G44" s="11"/>
      <c r="H44" s="11"/>
      <c r="I44" s="12"/>
      <c r="J44" s="19">
        <f>AVERAGE(D44:I44)</f>
        <v>1.4088346666666667</v>
      </c>
      <c r="K44" s="61">
        <f>J44/J$62</f>
        <v>3.4574147748515998E-3</v>
      </c>
      <c r="L44" s="49"/>
      <c r="M44" s="23"/>
      <c r="N44" s="4" t="s">
        <v>86</v>
      </c>
      <c r="O44" s="69">
        <f>V44/V$43</f>
        <v>0.20177008922527093</v>
      </c>
      <c r="P44" s="10">
        <v>1.0089653333333335</v>
      </c>
      <c r="Q44" s="11">
        <v>1.0354986666666666</v>
      </c>
      <c r="R44" s="11"/>
      <c r="S44" s="11"/>
      <c r="T44" s="11"/>
      <c r="U44" s="12"/>
      <c r="V44" s="19">
        <f>AVERAGE(P44:U44)</f>
        <v>1.022232</v>
      </c>
      <c r="W44" s="61">
        <f>V44/V$62</f>
        <v>3.1468563847249992E-3</v>
      </c>
      <c r="Y44" s="23"/>
      <c r="Z44" s="4" t="s">
        <v>86</v>
      </c>
      <c r="AA44" s="69">
        <f>AH44/AH$43</f>
        <v>0.16881616479381906</v>
      </c>
      <c r="AB44" s="10">
        <v>2.0055280000000004</v>
      </c>
      <c r="AC44" s="11"/>
      <c r="AD44" s="11"/>
      <c r="AE44" s="11"/>
      <c r="AF44" s="11"/>
      <c r="AG44" s="12"/>
      <c r="AH44" s="19">
        <f>AVERAGE(AB44:AG44)</f>
        <v>2.0055280000000004</v>
      </c>
      <c r="AI44" s="61">
        <f>AH44/AH$62</f>
        <v>2.803364654434802E-3</v>
      </c>
      <c r="AK44" s="23"/>
      <c r="AL44" s="4" t="s">
        <v>86</v>
      </c>
      <c r="AM44" s="69">
        <f>AT44/AT$43</f>
        <v>0.26622538345612168</v>
      </c>
      <c r="AN44" s="10">
        <v>1.4372799999999999</v>
      </c>
      <c r="AO44" s="11"/>
      <c r="AP44" s="11"/>
      <c r="AQ44" s="11"/>
      <c r="AR44" s="11"/>
      <c r="AS44" s="12"/>
      <c r="AT44" s="19">
        <f>AVERAGE(AN44:AS44)</f>
        <v>1.4372799999999999</v>
      </c>
      <c r="AU44" s="61">
        <f>AT44/AT$62</f>
        <v>3.369271130070768E-3</v>
      </c>
      <c r="AW44" s="23"/>
      <c r="AX44" s="4" t="s">
        <v>86</v>
      </c>
      <c r="AY44" s="69">
        <f>BF44/BF$43</f>
        <v>0.15876571923364755</v>
      </c>
      <c r="AZ44" s="10">
        <v>3.49376</v>
      </c>
      <c r="BA44" s="11"/>
      <c r="BB44" s="11"/>
      <c r="BC44" s="11"/>
      <c r="BD44" s="11"/>
      <c r="BE44" s="12"/>
      <c r="BF44" s="19">
        <f>AVERAGE(AZ44:BE44)</f>
        <v>3.49376</v>
      </c>
      <c r="BG44" s="61">
        <f>BF44/BF$62</f>
        <v>2.9940806929113187E-3</v>
      </c>
      <c r="BI44" s="23"/>
      <c r="BJ44" s="4" t="s">
        <v>86</v>
      </c>
      <c r="BK44" s="69">
        <f>BR44/BR$43</f>
        <v>0.18641564339410507</v>
      </c>
      <c r="BL44" s="10">
        <v>0.84560000000000002</v>
      </c>
      <c r="BM44" s="11"/>
      <c r="BN44" s="11"/>
      <c r="BO44" s="11"/>
      <c r="BP44" s="11"/>
      <c r="BQ44" s="12"/>
      <c r="BR44" s="19">
        <f>AVERAGE(BL44:BQ44)</f>
        <v>0.84560000000000002</v>
      </c>
      <c r="BS44" s="61">
        <f>BR44/BR$62</f>
        <v>3.3963806071219227E-3</v>
      </c>
      <c r="BU44" s="23"/>
      <c r="BV44" s="4" t="s">
        <v>86</v>
      </c>
      <c r="BW44" s="69">
        <f>CD44/CD$43</f>
        <v>0.18969555035128804</v>
      </c>
      <c r="BX44" s="10">
        <v>0.81</v>
      </c>
      <c r="BY44" s="11"/>
      <c r="BZ44" s="11"/>
      <c r="CA44" s="11"/>
      <c r="CB44" s="11"/>
      <c r="CC44" s="12"/>
      <c r="CD44" s="19">
        <f>AVERAGE(BX44:CC44)</f>
        <v>0.81</v>
      </c>
      <c r="CE44" s="61">
        <f>CD44/CD$62</f>
        <v>3.5383442759737106E-3</v>
      </c>
      <c r="CG44" s="23"/>
      <c r="CH44" s="4" t="s">
        <v>86</v>
      </c>
      <c r="CI44" s="69">
        <f>CP44/CP$43</f>
        <v>0.19069767441860463</v>
      </c>
      <c r="CJ44" s="10">
        <v>0.82</v>
      </c>
      <c r="CK44" s="11"/>
      <c r="CL44" s="11"/>
      <c r="CM44" s="11"/>
      <c r="CN44" s="11"/>
      <c r="CO44" s="12"/>
      <c r="CP44" s="19">
        <f>AVERAGE(CJ44:CO44)</f>
        <v>0.82</v>
      </c>
      <c r="CQ44" s="61">
        <f>CP44/CP$62</f>
        <v>3.6277444406817277E-3</v>
      </c>
      <c r="CS44" s="23"/>
      <c r="CT44" s="4" t="s">
        <v>86</v>
      </c>
      <c r="CU44" s="69">
        <f>DB44/DB$43</f>
        <v>0.19381443298969073</v>
      </c>
      <c r="CV44" s="10">
        <v>0.94</v>
      </c>
      <c r="CW44" s="11"/>
      <c r="CX44" s="11"/>
      <c r="CY44" s="11"/>
      <c r="CZ44" s="11"/>
      <c r="DA44" s="12"/>
      <c r="DB44" s="19">
        <f>AVERAGE(CV44:DA44)</f>
        <v>0.94</v>
      </c>
      <c r="DC44" s="61">
        <f>DB44/DB$62</f>
        <v>3.6123269329011915E-3</v>
      </c>
      <c r="DE44" s="23"/>
      <c r="DF44" s="4" t="s">
        <v>86</v>
      </c>
      <c r="DG44" s="69">
        <f>DN44/DN$43</f>
        <v>0.35551663747810858</v>
      </c>
      <c r="DH44" s="10">
        <v>4.0599999999999996</v>
      </c>
      <c r="DI44" s="11"/>
      <c r="DJ44" s="11"/>
      <c r="DK44" s="11"/>
      <c r="DL44" s="11"/>
      <c r="DM44" s="12"/>
      <c r="DN44" s="19">
        <f>AVERAGE(DH44:DM44)</f>
        <v>4.0599999999999996</v>
      </c>
      <c r="DO44" s="61">
        <f>DN44/DN$62</f>
        <v>9.1624580485441635E-3</v>
      </c>
    </row>
    <row r="45" spans="1:120" x14ac:dyDescent="0.25">
      <c r="A45" s="20"/>
      <c r="B45" s="6" t="s">
        <v>57</v>
      </c>
      <c r="C45" s="5"/>
      <c r="D45" s="13"/>
      <c r="E45" s="14"/>
      <c r="F45" s="11"/>
      <c r="G45" s="11"/>
      <c r="H45" s="14"/>
      <c r="I45" s="12"/>
      <c r="J45" s="20"/>
      <c r="K45" s="20"/>
      <c r="L45" s="6"/>
      <c r="M45" s="20"/>
      <c r="N45" s="6" t="s">
        <v>57</v>
      </c>
      <c r="O45" s="5"/>
      <c r="P45" s="13"/>
      <c r="Q45" s="14"/>
      <c r="R45" s="11"/>
      <c r="S45" s="11"/>
      <c r="T45" s="14"/>
      <c r="U45" s="12"/>
      <c r="V45" s="20"/>
      <c r="W45" s="20"/>
      <c r="Y45" s="20"/>
      <c r="Z45" s="6" t="s">
        <v>57</v>
      </c>
      <c r="AA45" s="5"/>
      <c r="AB45" s="13"/>
      <c r="AC45" s="14"/>
      <c r="AD45" s="11"/>
      <c r="AE45" s="11"/>
      <c r="AF45" s="14"/>
      <c r="AG45" s="12"/>
      <c r="AH45" s="20"/>
      <c r="AI45" s="20"/>
      <c r="AK45" s="20"/>
      <c r="AL45" s="6" t="s">
        <v>57</v>
      </c>
      <c r="AM45" s="5"/>
      <c r="AN45" s="13"/>
      <c r="AO45" s="14"/>
      <c r="AP45" s="11"/>
      <c r="AQ45" s="11"/>
      <c r="AR45" s="14"/>
      <c r="AS45" s="12"/>
      <c r="AT45" s="20"/>
      <c r="AU45" s="20"/>
      <c r="AW45" s="20"/>
      <c r="AX45" s="6" t="s">
        <v>57</v>
      </c>
      <c r="AY45" s="5"/>
      <c r="AZ45" s="13"/>
      <c r="BA45" s="14"/>
      <c r="BB45" s="11"/>
      <c r="BC45" s="11"/>
      <c r="BD45" s="14"/>
      <c r="BE45" s="12"/>
      <c r="BF45" s="20"/>
      <c r="BG45" s="20"/>
      <c r="BI45" s="20"/>
      <c r="BJ45" s="6" t="s">
        <v>57</v>
      </c>
      <c r="BK45" s="5"/>
      <c r="BL45" s="13"/>
      <c r="BM45" s="14"/>
      <c r="BN45" s="11"/>
      <c r="BO45" s="11"/>
      <c r="BP45" s="14"/>
      <c r="BQ45" s="12"/>
      <c r="BR45" s="20"/>
      <c r="BS45" s="20"/>
      <c r="BU45" s="20"/>
      <c r="BV45" s="6" t="s">
        <v>57</v>
      </c>
      <c r="BW45" s="5"/>
      <c r="BX45" s="13"/>
      <c r="BY45" s="14"/>
      <c r="BZ45" s="11"/>
      <c r="CA45" s="11"/>
      <c r="CB45" s="14"/>
      <c r="CC45" s="12"/>
      <c r="CD45" s="20"/>
      <c r="CE45" s="20"/>
      <c r="CG45" s="20"/>
      <c r="CH45" s="6" t="s">
        <v>57</v>
      </c>
      <c r="CI45" s="5"/>
      <c r="CJ45" s="13"/>
      <c r="CK45" s="14"/>
      <c r="CL45" s="11"/>
      <c r="CM45" s="11"/>
      <c r="CN45" s="14"/>
      <c r="CO45" s="12"/>
      <c r="CP45" s="20"/>
      <c r="CQ45" s="20"/>
      <c r="CS45" s="20"/>
      <c r="CT45" s="6" t="s">
        <v>57</v>
      </c>
      <c r="CU45" s="5"/>
      <c r="CV45" s="13"/>
      <c r="CW45" s="14"/>
      <c r="CX45" s="11"/>
      <c r="CY45" s="11"/>
      <c r="CZ45" s="14"/>
      <c r="DA45" s="12"/>
      <c r="DB45" s="20"/>
      <c r="DC45" s="20"/>
      <c r="DE45" s="20"/>
      <c r="DF45" s="6" t="s">
        <v>57</v>
      </c>
      <c r="DG45" s="5"/>
      <c r="DH45" s="13"/>
      <c r="DI45" s="14"/>
      <c r="DJ45" s="11"/>
      <c r="DK45" s="11"/>
      <c r="DL45" s="14"/>
      <c r="DM45" s="12"/>
      <c r="DN45" s="20"/>
      <c r="DO45" s="20"/>
    </row>
    <row r="46" spans="1:120" x14ac:dyDescent="0.25">
      <c r="A46" s="23"/>
      <c r="B46" s="6" t="s">
        <v>17</v>
      </c>
      <c r="C46" s="5"/>
      <c r="D46" s="10"/>
      <c r="E46" s="11"/>
      <c r="F46" s="11"/>
      <c r="G46" s="11"/>
      <c r="H46" s="11"/>
      <c r="I46" s="15"/>
      <c r="J46" s="20"/>
      <c r="K46" s="20"/>
      <c r="L46" s="6"/>
      <c r="M46" s="23"/>
      <c r="N46" s="6" t="s">
        <v>17</v>
      </c>
      <c r="O46" s="5"/>
      <c r="P46" s="10"/>
      <c r="Q46" s="11"/>
      <c r="R46" s="11"/>
      <c r="S46" s="11"/>
      <c r="T46" s="11"/>
      <c r="U46" s="15"/>
      <c r="V46" s="20"/>
      <c r="W46" s="20"/>
      <c r="Y46" s="23"/>
      <c r="Z46" s="6" t="s">
        <v>17</v>
      </c>
      <c r="AA46" s="5"/>
      <c r="AB46" s="10"/>
      <c r="AC46" s="11"/>
      <c r="AD46" s="11"/>
      <c r="AE46" s="11"/>
      <c r="AF46" s="11"/>
      <c r="AG46" s="15"/>
      <c r="AH46" s="20"/>
      <c r="AI46" s="20"/>
      <c r="AK46" s="23"/>
      <c r="AL46" s="6" t="s">
        <v>17</v>
      </c>
      <c r="AM46" s="5"/>
      <c r="AN46" s="10"/>
      <c r="AO46" s="11"/>
      <c r="AP46" s="11"/>
      <c r="AQ46" s="11"/>
      <c r="AR46" s="11"/>
      <c r="AS46" s="15"/>
      <c r="AT46" s="20"/>
      <c r="AU46" s="20"/>
      <c r="AW46" s="23"/>
      <c r="AX46" s="6" t="s">
        <v>17</v>
      </c>
      <c r="AY46" s="5"/>
      <c r="AZ46" s="10"/>
      <c r="BA46" s="11"/>
      <c r="BB46" s="11"/>
      <c r="BC46" s="11"/>
      <c r="BD46" s="11"/>
      <c r="BE46" s="15"/>
      <c r="BF46" s="20"/>
      <c r="BG46" s="20"/>
      <c r="BI46" s="23"/>
      <c r="BJ46" s="6" t="s">
        <v>17</v>
      </c>
      <c r="BK46" s="5"/>
      <c r="BL46" s="10"/>
      <c r="BM46" s="11"/>
      <c r="BN46" s="11"/>
      <c r="BO46" s="11"/>
      <c r="BP46" s="11"/>
      <c r="BQ46" s="15"/>
      <c r="BR46" s="20"/>
      <c r="BS46" s="20"/>
      <c r="BU46" s="23"/>
      <c r="BV46" s="6" t="s">
        <v>17</v>
      </c>
      <c r="BW46" s="5"/>
      <c r="BX46" s="10"/>
      <c r="BY46" s="11"/>
      <c r="BZ46" s="11"/>
      <c r="CA46" s="11"/>
      <c r="CB46" s="11"/>
      <c r="CC46" s="15"/>
      <c r="CD46" s="20"/>
      <c r="CE46" s="20"/>
      <c r="CG46" s="23"/>
      <c r="CH46" s="6" t="s">
        <v>17</v>
      </c>
      <c r="CI46" s="5"/>
      <c r="CJ46" s="10"/>
      <c r="CK46" s="11"/>
      <c r="CL46" s="11"/>
      <c r="CM46" s="11"/>
      <c r="CN46" s="11"/>
      <c r="CO46" s="15"/>
      <c r="CP46" s="20"/>
      <c r="CQ46" s="20"/>
      <c r="CS46" s="23"/>
      <c r="CT46" s="6" t="s">
        <v>17</v>
      </c>
      <c r="CU46" s="5"/>
      <c r="CV46" s="10"/>
      <c r="CW46" s="11"/>
      <c r="CX46" s="11"/>
      <c r="CY46" s="11"/>
      <c r="CZ46" s="11"/>
      <c r="DA46" s="15"/>
      <c r="DB46" s="20"/>
      <c r="DC46" s="20"/>
      <c r="DE46" s="23"/>
      <c r="DF46" s="6" t="s">
        <v>17</v>
      </c>
      <c r="DG46" s="5"/>
      <c r="DH46" s="10"/>
      <c r="DI46" s="11"/>
      <c r="DJ46" s="11"/>
      <c r="DK46" s="11"/>
      <c r="DL46" s="11"/>
      <c r="DM46" s="15"/>
      <c r="DN46" s="20"/>
      <c r="DO46" s="20"/>
    </row>
    <row r="47" spans="1:120" x14ac:dyDescent="0.25">
      <c r="A47" s="23"/>
      <c r="B47" s="6" t="s">
        <v>18</v>
      </c>
      <c r="C47" s="5"/>
      <c r="D47" s="10"/>
      <c r="E47" s="11"/>
      <c r="F47" s="11"/>
      <c r="G47" s="11"/>
      <c r="H47" s="11"/>
      <c r="I47" s="12"/>
      <c r="J47" s="20"/>
      <c r="K47" s="20"/>
      <c r="L47" s="6"/>
      <c r="M47" s="23"/>
      <c r="N47" s="6" t="s">
        <v>18</v>
      </c>
      <c r="O47" s="5"/>
      <c r="P47" s="10"/>
      <c r="Q47" s="11"/>
      <c r="R47" s="11"/>
      <c r="S47" s="11"/>
      <c r="T47" s="11"/>
      <c r="U47" s="12"/>
      <c r="V47" s="20"/>
      <c r="W47" s="20"/>
      <c r="Y47" s="23"/>
      <c r="Z47" s="6" t="s">
        <v>18</v>
      </c>
      <c r="AA47" s="5"/>
      <c r="AB47" s="10"/>
      <c r="AC47" s="11"/>
      <c r="AD47" s="11"/>
      <c r="AE47" s="11"/>
      <c r="AF47" s="11"/>
      <c r="AG47" s="12"/>
      <c r="AH47" s="20"/>
      <c r="AI47" s="20"/>
      <c r="AK47" s="23"/>
      <c r="AL47" s="6" t="s">
        <v>18</v>
      </c>
      <c r="AM47" s="5"/>
      <c r="AN47" s="10"/>
      <c r="AO47" s="11"/>
      <c r="AP47" s="11"/>
      <c r="AQ47" s="11"/>
      <c r="AR47" s="11"/>
      <c r="AS47" s="12"/>
      <c r="AT47" s="20"/>
      <c r="AU47" s="20"/>
      <c r="AW47" s="23"/>
      <c r="AX47" s="6" t="s">
        <v>18</v>
      </c>
      <c r="AY47" s="5"/>
      <c r="AZ47" s="10"/>
      <c r="BA47" s="11"/>
      <c r="BB47" s="11"/>
      <c r="BC47" s="11"/>
      <c r="BD47" s="11"/>
      <c r="BE47" s="12"/>
      <c r="BF47" s="20"/>
      <c r="BG47" s="20"/>
      <c r="BI47" s="23"/>
      <c r="BJ47" s="6" t="s">
        <v>18</v>
      </c>
      <c r="BK47" s="5"/>
      <c r="BL47" s="10"/>
      <c r="BM47" s="11"/>
      <c r="BN47" s="11"/>
      <c r="BO47" s="11"/>
      <c r="BP47" s="11"/>
      <c r="BQ47" s="12"/>
      <c r="BR47" s="20"/>
      <c r="BS47" s="20"/>
      <c r="BU47" s="23"/>
      <c r="BV47" s="6" t="s">
        <v>18</v>
      </c>
      <c r="BW47" s="5"/>
      <c r="BX47" s="10"/>
      <c r="BY47" s="11"/>
      <c r="BZ47" s="11"/>
      <c r="CA47" s="11"/>
      <c r="CB47" s="11"/>
      <c r="CC47" s="12"/>
      <c r="CD47" s="20"/>
      <c r="CE47" s="20"/>
      <c r="CG47" s="23"/>
      <c r="CH47" s="6" t="s">
        <v>18</v>
      </c>
      <c r="CI47" s="5"/>
      <c r="CJ47" s="10"/>
      <c r="CK47" s="11"/>
      <c r="CL47" s="11"/>
      <c r="CM47" s="11"/>
      <c r="CN47" s="11"/>
      <c r="CO47" s="12"/>
      <c r="CP47" s="20"/>
      <c r="CQ47" s="20"/>
      <c r="CS47" s="23"/>
      <c r="CT47" s="6" t="s">
        <v>18</v>
      </c>
      <c r="CU47" s="5"/>
      <c r="CV47" s="10"/>
      <c r="CW47" s="11"/>
      <c r="CX47" s="11"/>
      <c r="CY47" s="11"/>
      <c r="CZ47" s="11"/>
      <c r="DA47" s="12"/>
      <c r="DB47" s="20"/>
      <c r="DC47" s="20"/>
      <c r="DE47" s="23"/>
      <c r="DF47" s="6" t="s">
        <v>18</v>
      </c>
      <c r="DG47" s="5"/>
      <c r="DH47" s="10"/>
      <c r="DI47" s="11"/>
      <c r="DJ47" s="11"/>
      <c r="DK47" s="11"/>
      <c r="DL47" s="11"/>
      <c r="DM47" s="12"/>
      <c r="DN47" s="20"/>
      <c r="DO47" s="20"/>
    </row>
    <row r="48" spans="1:120" x14ac:dyDescent="0.25">
      <c r="A48" s="23"/>
      <c r="B48" s="6" t="s">
        <v>19</v>
      </c>
      <c r="C48" s="5"/>
      <c r="D48" s="10"/>
      <c r="E48" s="11"/>
      <c r="F48" s="11"/>
      <c r="G48" s="11"/>
      <c r="H48" s="11"/>
      <c r="I48" s="12"/>
      <c r="J48" s="20"/>
      <c r="K48" s="20"/>
      <c r="L48" s="6"/>
      <c r="M48" s="23"/>
      <c r="N48" s="6" t="s">
        <v>19</v>
      </c>
      <c r="O48" s="5"/>
      <c r="P48" s="10"/>
      <c r="Q48" s="11"/>
      <c r="R48" s="11"/>
      <c r="S48" s="11"/>
      <c r="T48" s="11"/>
      <c r="U48" s="12"/>
      <c r="V48" s="20"/>
      <c r="W48" s="20"/>
      <c r="Y48" s="23"/>
      <c r="Z48" s="6" t="s">
        <v>19</v>
      </c>
      <c r="AA48" s="5"/>
      <c r="AB48" s="10"/>
      <c r="AC48" s="11"/>
      <c r="AD48" s="11"/>
      <c r="AE48" s="11"/>
      <c r="AF48" s="11"/>
      <c r="AG48" s="12"/>
      <c r="AH48" s="20"/>
      <c r="AI48" s="20"/>
      <c r="AK48" s="23"/>
      <c r="AL48" s="6" t="s">
        <v>19</v>
      </c>
      <c r="AM48" s="5"/>
      <c r="AN48" s="10"/>
      <c r="AO48" s="11"/>
      <c r="AP48" s="11"/>
      <c r="AQ48" s="11"/>
      <c r="AR48" s="11"/>
      <c r="AS48" s="12"/>
      <c r="AT48" s="20"/>
      <c r="AU48" s="20"/>
      <c r="AW48" s="23"/>
      <c r="AX48" s="6" t="s">
        <v>19</v>
      </c>
      <c r="AY48" s="5"/>
      <c r="AZ48" s="10"/>
      <c r="BA48" s="11"/>
      <c r="BB48" s="11"/>
      <c r="BC48" s="11"/>
      <c r="BD48" s="11"/>
      <c r="BE48" s="12"/>
      <c r="BF48" s="20"/>
      <c r="BG48" s="20"/>
      <c r="BI48" s="23"/>
      <c r="BJ48" s="6" t="s">
        <v>19</v>
      </c>
      <c r="BK48" s="5"/>
      <c r="BL48" s="10"/>
      <c r="BM48" s="11"/>
      <c r="BN48" s="11"/>
      <c r="BO48" s="11"/>
      <c r="BP48" s="11"/>
      <c r="BQ48" s="12"/>
      <c r="BR48" s="20"/>
      <c r="BS48" s="20"/>
      <c r="BU48" s="23"/>
      <c r="BV48" s="6" t="s">
        <v>19</v>
      </c>
      <c r="BW48" s="5"/>
      <c r="BX48" s="10"/>
      <c r="BY48" s="11"/>
      <c r="BZ48" s="11"/>
      <c r="CA48" s="11"/>
      <c r="CB48" s="11"/>
      <c r="CC48" s="12"/>
      <c r="CD48" s="20"/>
      <c r="CE48" s="20"/>
      <c r="CG48" s="23"/>
      <c r="CH48" s="6" t="s">
        <v>19</v>
      </c>
      <c r="CI48" s="5"/>
      <c r="CJ48" s="10"/>
      <c r="CK48" s="11"/>
      <c r="CL48" s="11"/>
      <c r="CM48" s="11"/>
      <c r="CN48" s="11"/>
      <c r="CO48" s="12"/>
      <c r="CP48" s="20"/>
      <c r="CQ48" s="20"/>
      <c r="CS48" s="23"/>
      <c r="CT48" s="6" t="s">
        <v>19</v>
      </c>
      <c r="CU48" s="5"/>
      <c r="CV48" s="10"/>
      <c r="CW48" s="11"/>
      <c r="CX48" s="11"/>
      <c r="CY48" s="11"/>
      <c r="CZ48" s="11"/>
      <c r="DA48" s="12"/>
      <c r="DB48" s="20"/>
      <c r="DC48" s="20"/>
      <c r="DE48" s="23"/>
      <c r="DF48" s="6" t="s">
        <v>19</v>
      </c>
      <c r="DG48" s="5"/>
      <c r="DH48" s="10"/>
      <c r="DI48" s="11"/>
      <c r="DJ48" s="11"/>
      <c r="DK48" s="11"/>
      <c r="DL48" s="11"/>
      <c r="DM48" s="12"/>
      <c r="DN48" s="20"/>
      <c r="DO48" s="20"/>
    </row>
    <row r="49" spans="1:119" x14ac:dyDescent="0.25">
      <c r="A49" s="23"/>
      <c r="B49" s="6" t="s">
        <v>16</v>
      </c>
      <c r="C49" s="78">
        <f>J49/J$43</f>
        <v>0.58447954627781851</v>
      </c>
      <c r="D49" s="10">
        <v>4.0865746549560855</v>
      </c>
      <c r="E49" s="11">
        <v>4.4161362685829433</v>
      </c>
      <c r="F49" s="11"/>
      <c r="G49" s="11"/>
      <c r="H49" s="11"/>
      <c r="I49" s="12"/>
      <c r="J49" s="19">
        <f t="shared" ref="J49:J60" si="61">AVERAGE(D49:I49)</f>
        <v>4.2513554617695144</v>
      </c>
      <c r="K49" s="61">
        <f t="shared" ref="K49:K60" si="62">J49/J$62</f>
        <v>1.0433232184331044E-2</v>
      </c>
      <c r="L49" s="49"/>
      <c r="M49" s="23"/>
      <c r="N49" s="6" t="s">
        <v>16</v>
      </c>
      <c r="O49" s="78">
        <f>V49/V$43</f>
        <v>0.57578612461287826</v>
      </c>
      <c r="P49" s="10">
        <v>2.8596555264058403</v>
      </c>
      <c r="Q49" s="11">
        <v>2.9745789133493026</v>
      </c>
      <c r="R49" s="11"/>
      <c r="S49" s="11"/>
      <c r="T49" s="11"/>
      <c r="U49" s="12"/>
      <c r="V49" s="19">
        <f t="shared" ref="V49:V60" si="63">AVERAGE(P49:U49)</f>
        <v>2.9171172198775714</v>
      </c>
      <c r="W49" s="61">
        <f t="shared" ref="W49:W60" si="64">V49/V$62</f>
        <v>8.9801032919757696E-3</v>
      </c>
      <c r="Y49" s="23"/>
      <c r="Z49" s="6" t="s">
        <v>16</v>
      </c>
      <c r="AA49" s="78">
        <f>AH49/AH$43</f>
        <v>0.59274686163752366</v>
      </c>
      <c r="AB49" s="10">
        <v>7.0418044941257003</v>
      </c>
      <c r="AC49" s="11"/>
      <c r="AD49" s="11"/>
      <c r="AE49" s="11"/>
      <c r="AF49" s="11"/>
      <c r="AG49" s="12"/>
      <c r="AH49" s="19">
        <f t="shared" ref="AH49:AH60" si="65">AVERAGE(AB49:AG49)</f>
        <v>7.0418044941257003</v>
      </c>
      <c r="AI49" s="61">
        <f t="shared" ref="AI49:AI60" si="66">AH49/AH$62</f>
        <v>9.8431663992086509E-3</v>
      </c>
      <c r="AK49" s="23"/>
      <c r="AL49" s="6" t="s">
        <v>16</v>
      </c>
      <c r="AM49" s="78">
        <f>AT49/AT$43</f>
        <v>0.53337896953736108</v>
      </c>
      <c r="AN49" s="10">
        <v>2.8795711189688604</v>
      </c>
      <c r="AO49" s="11"/>
      <c r="AP49" s="11"/>
      <c r="AQ49" s="11"/>
      <c r="AR49" s="11"/>
      <c r="AS49" s="12"/>
      <c r="AT49" s="19">
        <f t="shared" ref="AT49:AT60" si="67">AVERAGE(AN49:AS49)</f>
        <v>2.8795711189688604</v>
      </c>
      <c r="AU49" s="61">
        <f t="shared" ref="AU49:AU60" si="68">AT49/AT$62</f>
        <v>6.7502893229762885E-3</v>
      </c>
      <c r="AW49" s="23"/>
      <c r="AX49" s="6" t="s">
        <v>16</v>
      </c>
      <c r="AY49" s="78">
        <f>BF49/BF$43</f>
        <v>0.60023486724315467</v>
      </c>
      <c r="AZ49" s="10">
        <v>13.208623246264398</v>
      </c>
      <c r="BA49" s="11"/>
      <c r="BB49" s="11"/>
      <c r="BC49" s="11"/>
      <c r="BD49" s="11"/>
      <c r="BE49" s="12"/>
      <c r="BF49" s="19">
        <f t="shared" ref="BF49:BF60" si="69">AVERAGE(AZ49:BE49)</f>
        <v>13.208623246264398</v>
      </c>
      <c r="BG49" s="61">
        <f t="shared" ref="BG49:BG60" si="70">BF49/BF$62</f>
        <v>1.1319519326336056E-2</v>
      </c>
      <c r="BI49" s="23"/>
      <c r="BJ49" s="6" t="s">
        <v>16</v>
      </c>
      <c r="BK49" s="78">
        <f>BR49/BR$43</f>
        <v>0.56599281320958528</v>
      </c>
      <c r="BL49" s="10">
        <v>2.5674000000000001</v>
      </c>
      <c r="BM49" s="11"/>
      <c r="BN49" s="11"/>
      <c r="BO49" s="11"/>
      <c r="BP49" s="11"/>
      <c r="BQ49" s="12"/>
      <c r="BR49" s="19">
        <f t="shared" ref="BR49:BR60" si="71">AVERAGE(BL49:BQ49)</f>
        <v>2.5674000000000001</v>
      </c>
      <c r="BS49" s="61">
        <f t="shared" ref="BS49:BS60" si="72">BR49/BR$62</f>
        <v>1.0312047742105989E-2</v>
      </c>
      <c r="BU49" s="23"/>
      <c r="BV49" s="6" t="s">
        <v>16</v>
      </c>
      <c r="BW49" s="78">
        <f>CD49/CD$43</f>
        <v>0.55503512880562056</v>
      </c>
      <c r="BX49" s="10">
        <v>2.37</v>
      </c>
      <c r="BY49" s="11"/>
      <c r="BZ49" s="11"/>
      <c r="CA49" s="11"/>
      <c r="CB49" s="11"/>
      <c r="CC49" s="12"/>
      <c r="CD49" s="19">
        <f t="shared" ref="CD49:CD60" si="73">AVERAGE(BX49:CC49)</f>
        <v>2.37</v>
      </c>
      <c r="CE49" s="61">
        <f t="shared" ref="CE49:CE60" si="74">CD49/CD$62</f>
        <v>1.0352933251923078E-2</v>
      </c>
      <c r="CG49" s="23"/>
      <c r="CH49" s="6" t="s">
        <v>16</v>
      </c>
      <c r="CI49" s="78">
        <f>CP49/CP$43</f>
        <v>0.56046511627906981</v>
      </c>
      <c r="CJ49" s="10">
        <v>2.41</v>
      </c>
      <c r="CK49" s="11"/>
      <c r="CL49" s="11"/>
      <c r="CM49" s="11"/>
      <c r="CN49" s="11"/>
      <c r="CO49" s="12"/>
      <c r="CP49" s="19">
        <f t="shared" ref="CP49:CP60" si="75">AVERAGE(CJ49:CO49)</f>
        <v>2.41</v>
      </c>
      <c r="CQ49" s="61">
        <f t="shared" ref="CQ49:CQ60" si="76">CP49/CP$62</f>
        <v>1.0662029392735323E-2</v>
      </c>
      <c r="CS49" s="23"/>
      <c r="CT49" s="6" t="s">
        <v>16</v>
      </c>
      <c r="CU49" s="78">
        <f>DB49/DB$43</f>
        <v>0.55051546391752582</v>
      </c>
      <c r="CV49" s="10">
        <v>2.67</v>
      </c>
      <c r="CW49" s="11"/>
      <c r="CX49" s="11"/>
      <c r="CY49" s="11"/>
      <c r="CZ49" s="11"/>
      <c r="DA49" s="12"/>
      <c r="DB49" s="19">
        <f t="shared" ref="DB49:DB60" si="77">AVERAGE(CV49:DA49)</f>
        <v>2.67</v>
      </c>
      <c r="DC49" s="61">
        <f t="shared" ref="DC49:DC60" si="78">DB49/DB$62</f>
        <v>1.0260545649836363E-2</v>
      </c>
      <c r="DE49" s="23"/>
      <c r="DF49" s="6" t="s">
        <v>16</v>
      </c>
      <c r="DG49" s="78">
        <f>DN49/DN$43</f>
        <v>0.45446584938704032</v>
      </c>
      <c r="DH49" s="10">
        <v>5.19</v>
      </c>
      <c r="DI49" s="11"/>
      <c r="DJ49" s="11"/>
      <c r="DK49" s="11"/>
      <c r="DL49" s="11"/>
      <c r="DM49" s="12"/>
      <c r="DN49" s="19">
        <f t="shared" ref="DN49:DN60" si="79">AVERAGE(DH49:DM49)</f>
        <v>5.19</v>
      </c>
      <c r="DO49" s="61">
        <f t="shared" ref="DO49:DO60" si="80">DN49/DN$62</f>
        <v>1.1712600313286753E-2</v>
      </c>
    </row>
    <row r="50" spans="1:119" x14ac:dyDescent="0.25">
      <c r="A50" s="24"/>
      <c r="B50" s="7" t="s">
        <v>20</v>
      </c>
      <c r="C50" s="79">
        <f>J50/J$43</f>
        <v>0.22183280418109569</v>
      </c>
      <c r="D50" s="25">
        <v>1.551586737714624</v>
      </c>
      <c r="E50" s="26">
        <v>1.6755239786856133</v>
      </c>
      <c r="F50" s="26"/>
      <c r="G50" s="26"/>
      <c r="H50" s="26"/>
      <c r="I50" s="27"/>
      <c r="J50" s="40">
        <f t="shared" si="61"/>
        <v>1.6135553582001188</v>
      </c>
      <c r="K50" s="62">
        <f t="shared" si="62"/>
        <v>3.9598188967634165E-3</v>
      </c>
      <c r="L50" s="49"/>
      <c r="M50" s="24"/>
      <c r="N50" s="7" t="s">
        <v>20</v>
      </c>
      <c r="O50" s="79">
        <f>V50/V$43</f>
        <v>0.22244378616185081</v>
      </c>
      <c r="P50" s="25">
        <v>1.1054055654233275</v>
      </c>
      <c r="Q50" s="26">
        <v>1.1485375962107758</v>
      </c>
      <c r="R50" s="26"/>
      <c r="S50" s="26"/>
      <c r="T50" s="26"/>
      <c r="U50" s="27"/>
      <c r="V50" s="40">
        <f t="shared" si="63"/>
        <v>1.1269715808170515</v>
      </c>
      <c r="W50" s="62">
        <f t="shared" si="64"/>
        <v>3.4692884927274474E-3</v>
      </c>
      <c r="Y50" s="24"/>
      <c r="Z50" s="7" t="s">
        <v>20</v>
      </c>
      <c r="AA50" s="79">
        <f>AH50/AH$43</f>
        <v>0.23843697356865731</v>
      </c>
      <c r="AB50" s="25">
        <v>2.8326198934280642</v>
      </c>
      <c r="AC50" s="26"/>
      <c r="AD50" s="26"/>
      <c r="AE50" s="26"/>
      <c r="AF50" s="26"/>
      <c r="AG50" s="27"/>
      <c r="AH50" s="40">
        <f t="shared" si="65"/>
        <v>2.8326198934280642</v>
      </c>
      <c r="AI50" s="62">
        <f t="shared" si="66"/>
        <v>3.9594892161491186E-3</v>
      </c>
      <c r="AK50" s="24"/>
      <c r="AL50" s="7" t="s">
        <v>20</v>
      </c>
      <c r="AM50" s="79">
        <f>AT50/AT$43</f>
        <v>0.20039564700651724</v>
      </c>
      <c r="AN50" s="25">
        <v>1.0818827708703376</v>
      </c>
      <c r="AO50" s="26"/>
      <c r="AP50" s="26"/>
      <c r="AQ50" s="26"/>
      <c r="AR50" s="26"/>
      <c r="AS50" s="27"/>
      <c r="AT50" s="40">
        <f t="shared" si="67"/>
        <v>1.0818827708703376</v>
      </c>
      <c r="AU50" s="62">
        <f t="shared" si="68"/>
        <v>2.5361491052643859E-3</v>
      </c>
      <c r="AW50" s="24"/>
      <c r="AX50" s="7" t="s">
        <v>20</v>
      </c>
      <c r="AY50" s="79">
        <f>BF50/BF$43</f>
        <v>0.24099941352319795</v>
      </c>
      <c r="AZ50" s="25">
        <v>5.3033747779751339</v>
      </c>
      <c r="BA50" s="26"/>
      <c r="BB50" s="26"/>
      <c r="BC50" s="26"/>
      <c r="BD50" s="26"/>
      <c r="BE50" s="27"/>
      <c r="BF50" s="40">
        <f t="shared" si="69"/>
        <v>5.3033747779751339</v>
      </c>
      <c r="BG50" s="62">
        <f t="shared" si="70"/>
        <v>4.5448834579387819E-3</v>
      </c>
      <c r="BI50" s="24"/>
      <c r="BJ50" s="7" t="s">
        <v>20</v>
      </c>
      <c r="BK50" s="79">
        <f>BR50/BR$43</f>
        <v>0.24759154339630959</v>
      </c>
      <c r="BL50" s="25">
        <v>1.1231</v>
      </c>
      <c r="BM50" s="26"/>
      <c r="BN50" s="26"/>
      <c r="BO50" s="26"/>
      <c r="BP50" s="26"/>
      <c r="BQ50" s="27"/>
      <c r="BR50" s="40">
        <f t="shared" si="71"/>
        <v>1.1231</v>
      </c>
      <c r="BS50" s="62">
        <f t="shared" si="72"/>
        <v>4.5109686138347102E-3</v>
      </c>
      <c r="BU50" s="24"/>
      <c r="BV50" s="7" t="s">
        <v>20</v>
      </c>
      <c r="BW50" s="79">
        <f>CD50/CD$43</f>
        <v>0.25526932084309134</v>
      </c>
      <c r="BX50" s="25">
        <v>1.0900000000000001</v>
      </c>
      <c r="BY50" s="26"/>
      <c r="BZ50" s="26"/>
      <c r="CA50" s="26"/>
      <c r="CB50" s="26"/>
      <c r="CC50" s="27"/>
      <c r="CD50" s="40">
        <f t="shared" si="73"/>
        <v>1.0900000000000001</v>
      </c>
      <c r="CE50" s="62">
        <f t="shared" si="74"/>
        <v>4.7614756306312896E-3</v>
      </c>
      <c r="CG50" s="24"/>
      <c r="CH50" s="7" t="s">
        <v>20</v>
      </c>
      <c r="CI50" s="79">
        <f>CP50/CP$43</f>
        <v>0.24883720930232561</v>
      </c>
      <c r="CJ50" s="25">
        <v>1.07</v>
      </c>
      <c r="CK50" s="26"/>
      <c r="CL50" s="26"/>
      <c r="CM50" s="26"/>
      <c r="CN50" s="26"/>
      <c r="CO50" s="27"/>
      <c r="CP50" s="40">
        <f t="shared" si="75"/>
        <v>1.07</v>
      </c>
      <c r="CQ50" s="62">
        <f t="shared" si="76"/>
        <v>4.7337640872310354E-3</v>
      </c>
      <c r="CS50" s="24"/>
      <c r="CT50" s="7" t="s">
        <v>20</v>
      </c>
      <c r="CU50" s="79">
        <f>DB50/DB$43</f>
        <v>0.25567010309278354</v>
      </c>
      <c r="CV50" s="25">
        <v>1.24</v>
      </c>
      <c r="CW50" s="26"/>
      <c r="CX50" s="26"/>
      <c r="CY50" s="26"/>
      <c r="CZ50" s="26"/>
      <c r="DA50" s="27"/>
      <c r="DB50" s="40">
        <f t="shared" si="77"/>
        <v>1.24</v>
      </c>
      <c r="DC50" s="62">
        <f t="shared" si="78"/>
        <v>4.7651972306356144E-3</v>
      </c>
      <c r="DE50" s="24"/>
      <c r="DF50" s="7" t="s">
        <v>20</v>
      </c>
      <c r="DG50" s="79">
        <f>DN50/DN$43</f>
        <v>0.19001751313485113</v>
      </c>
      <c r="DH50" s="25">
        <v>2.17</v>
      </c>
      <c r="DI50" s="26"/>
      <c r="DJ50" s="26"/>
      <c r="DK50" s="26"/>
      <c r="DL50" s="26"/>
      <c r="DM50" s="27"/>
      <c r="DN50" s="40">
        <f t="shared" si="79"/>
        <v>2.17</v>
      </c>
      <c r="DO50" s="62">
        <f t="shared" si="80"/>
        <v>4.8971758535322251E-3</v>
      </c>
    </row>
    <row r="51" spans="1:119" x14ac:dyDescent="0.25">
      <c r="A51" s="22" t="s">
        <v>21</v>
      </c>
      <c r="B51" s="35" t="s">
        <v>70</v>
      </c>
      <c r="C51" s="3"/>
      <c r="D51" s="36">
        <v>1.7361111111111112</v>
      </c>
      <c r="E51" s="37">
        <v>1.6666666666666667</v>
      </c>
      <c r="F51" s="37">
        <v>1.458333333333333</v>
      </c>
      <c r="G51" s="37"/>
      <c r="H51" s="37"/>
      <c r="I51" s="38"/>
      <c r="J51" s="39">
        <f t="shared" si="61"/>
        <v>1.6203703703703702</v>
      </c>
      <c r="K51" s="65">
        <f t="shared" si="62"/>
        <v>3.9765435872652268E-3</v>
      </c>
      <c r="L51" s="49"/>
      <c r="M51" s="22" t="s">
        <v>21</v>
      </c>
      <c r="N51" s="35" t="s">
        <v>70</v>
      </c>
      <c r="O51" s="3"/>
      <c r="P51" s="36">
        <v>1.4583333333333333</v>
      </c>
      <c r="Q51" s="37">
        <v>1.2500000000000002</v>
      </c>
      <c r="R51" s="37">
        <v>1.4583333333333333</v>
      </c>
      <c r="S51" s="37"/>
      <c r="T51" s="37"/>
      <c r="U51" s="38"/>
      <c r="V51" s="39">
        <f t="shared" si="63"/>
        <v>1.3888888888888891</v>
      </c>
      <c r="W51" s="65">
        <f t="shared" si="64"/>
        <v>4.2755791910971388E-3</v>
      </c>
      <c r="Y51" s="22" t="s">
        <v>21</v>
      </c>
      <c r="Z51" s="35" t="s">
        <v>70</v>
      </c>
      <c r="AA51" s="3"/>
      <c r="AB51" s="36">
        <v>2.7777777777777777</v>
      </c>
      <c r="AC51" s="37"/>
      <c r="AD51" s="37"/>
      <c r="AE51" s="37"/>
      <c r="AF51" s="37"/>
      <c r="AG51" s="38"/>
      <c r="AH51" s="39">
        <f t="shared" si="65"/>
        <v>2.7777777777777777</v>
      </c>
      <c r="AI51" s="65">
        <f t="shared" si="66"/>
        <v>3.8828298782648111E-3</v>
      </c>
      <c r="AK51" s="22" t="s">
        <v>21</v>
      </c>
      <c r="AL51" s="35" t="s">
        <v>70</v>
      </c>
      <c r="AM51" s="3"/>
      <c r="AN51" s="36">
        <v>1.3888888888888888</v>
      </c>
      <c r="AO51" s="37"/>
      <c r="AP51" s="37"/>
      <c r="AQ51" s="37"/>
      <c r="AR51" s="37"/>
      <c r="AS51" s="38"/>
      <c r="AT51" s="39">
        <f t="shared" si="67"/>
        <v>1.3888888888888888</v>
      </c>
      <c r="AU51" s="65">
        <f t="shared" si="68"/>
        <v>3.2558327091515922E-3</v>
      </c>
      <c r="AW51" s="22" t="s">
        <v>21</v>
      </c>
      <c r="AX51" s="35" t="s">
        <v>70</v>
      </c>
      <c r="AY51" s="3"/>
      <c r="AZ51" s="36">
        <v>4.4444444444444446</v>
      </c>
      <c r="BA51" s="37"/>
      <c r="BB51" s="37"/>
      <c r="BC51" s="37"/>
      <c r="BD51" s="37"/>
      <c r="BE51" s="38"/>
      <c r="BF51" s="39">
        <f t="shared" si="69"/>
        <v>4.4444444444444446</v>
      </c>
      <c r="BG51" s="65">
        <f t="shared" si="70"/>
        <v>3.8087977714061881E-3</v>
      </c>
      <c r="BI51" s="22" t="s">
        <v>21</v>
      </c>
      <c r="BJ51" s="35" t="s">
        <v>70</v>
      </c>
      <c r="BK51" s="3"/>
      <c r="BL51" s="36">
        <v>0.97819999999999996</v>
      </c>
      <c r="BM51" s="37"/>
      <c r="BN51" s="37"/>
      <c r="BO51" s="37"/>
      <c r="BP51" s="37"/>
      <c r="BQ51" s="38"/>
      <c r="BR51" s="39">
        <f t="shared" si="71"/>
        <v>0.97819999999999996</v>
      </c>
      <c r="BS51" s="65">
        <f t="shared" si="72"/>
        <v>3.9289729303295462E-3</v>
      </c>
      <c r="BU51" s="22" t="s">
        <v>21</v>
      </c>
      <c r="BV51" s="35" t="s">
        <v>70</v>
      </c>
      <c r="BW51" s="3"/>
      <c r="BX51" s="36">
        <v>0.95430000000000004</v>
      </c>
      <c r="BY51" s="37"/>
      <c r="BZ51" s="37"/>
      <c r="CA51" s="37"/>
      <c r="CB51" s="37"/>
      <c r="CC51" s="38"/>
      <c r="CD51" s="39">
        <f t="shared" si="73"/>
        <v>0.95430000000000004</v>
      </c>
      <c r="CE51" s="65">
        <f t="shared" si="74"/>
        <v>4.1686937562490272E-3</v>
      </c>
      <c r="CG51" s="22" t="s">
        <v>21</v>
      </c>
      <c r="CH51" s="35" t="s">
        <v>70</v>
      </c>
      <c r="CI51" s="3"/>
      <c r="CJ51" s="36">
        <v>0.91</v>
      </c>
      <c r="CK51" s="37"/>
      <c r="CL51" s="37"/>
      <c r="CM51" s="37"/>
      <c r="CN51" s="37"/>
      <c r="CO51" s="38"/>
      <c r="CP51" s="39">
        <f t="shared" si="75"/>
        <v>0.91</v>
      </c>
      <c r="CQ51" s="65">
        <f t="shared" si="76"/>
        <v>4.0259115134394785E-3</v>
      </c>
      <c r="CS51" s="22" t="s">
        <v>21</v>
      </c>
      <c r="CT51" s="35" t="s">
        <v>70</v>
      </c>
      <c r="CU51" s="3"/>
      <c r="CV51" s="36">
        <v>0.93</v>
      </c>
      <c r="CW51" s="37"/>
      <c r="CX51" s="37"/>
      <c r="CY51" s="37"/>
      <c r="CZ51" s="37"/>
      <c r="DA51" s="38"/>
      <c r="DB51" s="39">
        <f t="shared" si="77"/>
        <v>0.93</v>
      </c>
      <c r="DC51" s="65">
        <f t="shared" si="78"/>
        <v>3.573897922976711E-3</v>
      </c>
      <c r="DE51" s="22" t="s">
        <v>21</v>
      </c>
      <c r="DF51" s="35" t="s">
        <v>70</v>
      </c>
      <c r="DG51" s="3"/>
      <c r="DH51" s="36">
        <v>1.65</v>
      </c>
      <c r="DI51" s="37"/>
      <c r="DJ51" s="37"/>
      <c r="DK51" s="37"/>
      <c r="DL51" s="37"/>
      <c r="DM51" s="38"/>
      <c r="DN51" s="39">
        <f t="shared" si="79"/>
        <v>1.65</v>
      </c>
      <c r="DO51" s="65">
        <f t="shared" si="80"/>
        <v>3.7236590591374062E-3</v>
      </c>
    </row>
    <row r="52" spans="1:119" x14ac:dyDescent="0.25">
      <c r="A52" s="23"/>
      <c r="B52" s="6" t="s">
        <v>22</v>
      </c>
      <c r="C52" s="69">
        <v>0.29380116362250752</v>
      </c>
      <c r="D52" s="10">
        <f>J$51*C52</f>
        <v>0.47606670031424825</v>
      </c>
      <c r="E52" s="11"/>
      <c r="F52" s="11"/>
      <c r="G52" s="11"/>
      <c r="H52" s="11"/>
      <c r="I52" s="12"/>
      <c r="J52" s="19">
        <f t="shared" si="61"/>
        <v>0.47606670031424825</v>
      </c>
      <c r="K52" s="61">
        <f t="shared" si="62"/>
        <v>1.1683131331341439E-3</v>
      </c>
      <c r="L52" s="6"/>
      <c r="M52" s="23"/>
      <c r="N52" s="6" t="s">
        <v>22</v>
      </c>
      <c r="O52" s="69">
        <v>0.29380116362250752</v>
      </c>
      <c r="P52" s="10">
        <f>V$51*O52</f>
        <v>0.40805717169792716</v>
      </c>
      <c r="Q52" s="11"/>
      <c r="R52" s="11"/>
      <c r="S52" s="11"/>
      <c r="T52" s="11"/>
      <c r="U52" s="12"/>
      <c r="V52" s="19">
        <f t="shared" si="63"/>
        <v>0.40805717169792716</v>
      </c>
      <c r="W52" s="61">
        <f t="shared" si="64"/>
        <v>1.2561701415045189E-3</v>
      </c>
      <c r="Y52" s="23"/>
      <c r="Z52" s="6" t="s">
        <v>22</v>
      </c>
      <c r="AA52" s="69">
        <v>0.29380116362250752</v>
      </c>
      <c r="AB52" s="10">
        <f>AH$51*AA52</f>
        <v>0.8161143433958542</v>
      </c>
      <c r="AC52" s="11"/>
      <c r="AD52" s="11"/>
      <c r="AE52" s="11"/>
      <c r="AF52" s="11"/>
      <c r="AG52" s="12"/>
      <c r="AH52" s="19">
        <f t="shared" si="65"/>
        <v>0.8161143433958542</v>
      </c>
      <c r="AI52" s="61">
        <f t="shared" si="66"/>
        <v>1.1407799363824407E-3</v>
      </c>
      <c r="AK52" s="23"/>
      <c r="AL52" s="6" t="s">
        <v>22</v>
      </c>
      <c r="AM52" s="69">
        <v>0.29380116362250752</v>
      </c>
      <c r="AN52" s="10">
        <f>AT$51*AM52</f>
        <v>0.4080571716979271</v>
      </c>
      <c r="AO52" s="11"/>
      <c r="AP52" s="11"/>
      <c r="AQ52" s="11"/>
      <c r="AR52" s="11"/>
      <c r="AS52" s="12"/>
      <c r="AT52" s="19">
        <f t="shared" si="67"/>
        <v>0.4080571716979271</v>
      </c>
      <c r="AU52" s="61">
        <f t="shared" si="68"/>
        <v>9.5656743850895893E-4</v>
      </c>
      <c r="AW52" s="23"/>
      <c r="AX52" s="6" t="s">
        <v>22</v>
      </c>
      <c r="AY52" s="69">
        <v>0.29380116362250752</v>
      </c>
      <c r="AZ52" s="10">
        <f>BF$51*AY52</f>
        <v>1.3057829494333668</v>
      </c>
      <c r="BA52" s="11"/>
      <c r="BB52" s="11"/>
      <c r="BC52" s="11"/>
      <c r="BD52" s="11"/>
      <c r="BE52" s="12"/>
      <c r="BF52" s="19">
        <f t="shared" si="69"/>
        <v>1.3057829494333668</v>
      </c>
      <c r="BG52" s="61">
        <f t="shared" si="70"/>
        <v>1.1190292172419513E-3</v>
      </c>
      <c r="BI52" s="23"/>
      <c r="BJ52" s="6" t="s">
        <v>22</v>
      </c>
      <c r="BK52" s="69">
        <v>0.29380116362250752</v>
      </c>
      <c r="BL52" s="10">
        <f>BR$51*BK52</f>
        <v>0.28739629825553686</v>
      </c>
      <c r="BM52" s="11"/>
      <c r="BN52" s="11"/>
      <c r="BO52" s="11"/>
      <c r="BP52" s="11"/>
      <c r="BQ52" s="12"/>
      <c r="BR52" s="19">
        <f t="shared" si="71"/>
        <v>0.28739629825553686</v>
      </c>
      <c r="BS52" s="61">
        <f t="shared" si="72"/>
        <v>1.154336818772154E-3</v>
      </c>
      <c r="BU52" s="23"/>
      <c r="BV52" s="6" t="s">
        <v>22</v>
      </c>
      <c r="BW52" s="69">
        <v>0.29380116362250752</v>
      </c>
      <c r="BX52" s="10">
        <f>CD$51*BW52</f>
        <v>0.28037445044495896</v>
      </c>
      <c r="BY52" s="11"/>
      <c r="BZ52" s="11"/>
      <c r="CA52" s="11"/>
      <c r="CB52" s="11"/>
      <c r="CC52" s="12"/>
      <c r="CD52" s="19">
        <f t="shared" si="73"/>
        <v>0.28037445044495896</v>
      </c>
      <c r="CE52" s="61">
        <f t="shared" si="74"/>
        <v>1.224767076371846E-3</v>
      </c>
      <c r="CG52" s="23"/>
      <c r="CH52" s="6" t="s">
        <v>22</v>
      </c>
      <c r="CI52" s="69">
        <v>0.29380116362250752</v>
      </c>
      <c r="CJ52" s="10">
        <f>CP$51*CI52</f>
        <v>0.26735905889648187</v>
      </c>
      <c r="CK52" s="11"/>
      <c r="CL52" s="11"/>
      <c r="CM52" s="11"/>
      <c r="CN52" s="11"/>
      <c r="CO52" s="12"/>
      <c r="CP52" s="19">
        <f t="shared" si="75"/>
        <v>0.26735905889648187</v>
      </c>
      <c r="CQ52" s="61">
        <f t="shared" si="76"/>
        <v>1.1828174872897692E-3</v>
      </c>
      <c r="CS52" s="23"/>
      <c r="CT52" s="6" t="s">
        <v>22</v>
      </c>
      <c r="CU52" s="69">
        <v>0.29380116362250752</v>
      </c>
      <c r="CV52" s="10">
        <f>DB$51*CU52</f>
        <v>0.273235082168932</v>
      </c>
      <c r="CW52" s="11"/>
      <c r="CX52" s="11"/>
      <c r="CY52" s="11"/>
      <c r="CZ52" s="11"/>
      <c r="DA52" s="12"/>
      <c r="DB52" s="19">
        <f t="shared" si="77"/>
        <v>0.273235082168932</v>
      </c>
      <c r="DC52" s="61">
        <f t="shared" si="78"/>
        <v>1.0500153684386204E-3</v>
      </c>
      <c r="DE52" s="23"/>
      <c r="DF52" s="6" t="s">
        <v>22</v>
      </c>
      <c r="DG52" s="69">
        <v>0.29380116362250752</v>
      </c>
      <c r="DH52" s="10">
        <f>DN$51*DG52</f>
        <v>0.48477191997713737</v>
      </c>
      <c r="DI52" s="11"/>
      <c r="DJ52" s="11"/>
      <c r="DK52" s="11"/>
      <c r="DL52" s="11"/>
      <c r="DM52" s="12"/>
      <c r="DN52" s="19">
        <f t="shared" si="79"/>
        <v>0.48477191997713737</v>
      </c>
      <c r="DO52" s="61">
        <f t="shared" si="80"/>
        <v>1.0940153645080614E-3</v>
      </c>
    </row>
    <row r="53" spans="1:119" x14ac:dyDescent="0.25">
      <c r="A53" s="23"/>
      <c r="B53" s="6" t="s">
        <v>23</v>
      </c>
      <c r="C53" s="69">
        <v>0.20632661327168611</v>
      </c>
      <c r="D53" s="10">
        <f>J$51*C53</f>
        <v>0.33432553076430616</v>
      </c>
      <c r="E53" s="11"/>
      <c r="F53" s="11"/>
      <c r="G53" s="11"/>
      <c r="H53" s="11"/>
      <c r="I53" s="12"/>
      <c r="J53" s="19">
        <f t="shared" si="61"/>
        <v>0.33432553076430616</v>
      </c>
      <c r="K53" s="61">
        <f t="shared" si="62"/>
        <v>8.204667708876758E-4</v>
      </c>
      <c r="L53" s="6"/>
      <c r="M53" s="23"/>
      <c r="N53" s="6" t="s">
        <v>23</v>
      </c>
      <c r="O53" s="69">
        <v>0.20632661327168611</v>
      </c>
      <c r="P53" s="10">
        <f>V$51*O53</f>
        <v>0.28656474065511961</v>
      </c>
      <c r="Q53" s="11"/>
      <c r="R53" s="11"/>
      <c r="S53" s="11"/>
      <c r="T53" s="11"/>
      <c r="U53" s="12"/>
      <c r="V53" s="19">
        <f t="shared" si="63"/>
        <v>0.28656474065511961</v>
      </c>
      <c r="W53" s="61">
        <f t="shared" si="64"/>
        <v>8.8216577427396782E-4</v>
      </c>
      <c r="Y53" s="23"/>
      <c r="Z53" s="6" t="s">
        <v>23</v>
      </c>
      <c r="AA53" s="69">
        <v>0.20632661327168611</v>
      </c>
      <c r="AB53" s="10">
        <f>AH$51*AA53</f>
        <v>0.57312948131023922</v>
      </c>
      <c r="AC53" s="11"/>
      <c r="AD53" s="11"/>
      <c r="AE53" s="11"/>
      <c r="AF53" s="11"/>
      <c r="AG53" s="12"/>
      <c r="AH53" s="19">
        <f t="shared" si="65"/>
        <v>0.57312948131023922</v>
      </c>
      <c r="AI53" s="61">
        <f t="shared" si="66"/>
        <v>8.011311386924918E-4</v>
      </c>
      <c r="AK53" s="23"/>
      <c r="AL53" s="6" t="s">
        <v>23</v>
      </c>
      <c r="AM53" s="69">
        <v>0.20632661327168611</v>
      </c>
      <c r="AN53" s="10">
        <f>AT$51*AM53</f>
        <v>0.28656474065511961</v>
      </c>
      <c r="AO53" s="11"/>
      <c r="AP53" s="11"/>
      <c r="AQ53" s="11"/>
      <c r="AR53" s="11"/>
      <c r="AS53" s="12"/>
      <c r="AT53" s="19">
        <f t="shared" si="67"/>
        <v>0.28656474065511961</v>
      </c>
      <c r="AU53" s="61">
        <f t="shared" si="68"/>
        <v>6.7176493625842673E-4</v>
      </c>
      <c r="AW53" s="23"/>
      <c r="AX53" s="6" t="s">
        <v>23</v>
      </c>
      <c r="AY53" s="69">
        <v>0.20632661327168611</v>
      </c>
      <c r="AZ53" s="10">
        <f>BF$51*AY53</f>
        <v>0.91700717009638277</v>
      </c>
      <c r="BA53" s="11"/>
      <c r="BB53" s="11"/>
      <c r="BC53" s="11"/>
      <c r="BD53" s="11"/>
      <c r="BE53" s="12"/>
      <c r="BF53" s="19">
        <f t="shared" si="69"/>
        <v>0.91700717009638277</v>
      </c>
      <c r="BG53" s="61">
        <f t="shared" si="70"/>
        <v>7.8585634481098449E-4</v>
      </c>
      <c r="BI53" s="23"/>
      <c r="BJ53" s="6" t="s">
        <v>23</v>
      </c>
      <c r="BK53" s="69">
        <v>0.20632661327168611</v>
      </c>
      <c r="BL53" s="10">
        <f>BR$51*BK53</f>
        <v>0.20182869310236334</v>
      </c>
      <c r="BM53" s="11"/>
      <c r="BN53" s="11"/>
      <c r="BO53" s="11"/>
      <c r="BP53" s="11"/>
      <c r="BQ53" s="12"/>
      <c r="BR53" s="19">
        <f t="shared" si="71"/>
        <v>0.20182869310236334</v>
      </c>
      <c r="BS53" s="61">
        <f t="shared" si="72"/>
        <v>8.1065167835102771E-4</v>
      </c>
      <c r="BU53" s="23"/>
      <c r="BV53" s="6" t="s">
        <v>23</v>
      </c>
      <c r="BW53" s="69">
        <v>0.20632661327168611</v>
      </c>
      <c r="BX53" s="10">
        <f>CD$51*BW53</f>
        <v>0.19689748704517007</v>
      </c>
      <c r="BY53" s="11"/>
      <c r="BZ53" s="11"/>
      <c r="CA53" s="11"/>
      <c r="CB53" s="11"/>
      <c r="CC53" s="12"/>
      <c r="CD53" s="19">
        <f t="shared" si="73"/>
        <v>0.19689748704517007</v>
      </c>
      <c r="CE53" s="61">
        <f t="shared" si="74"/>
        <v>8.6011246449368549E-4</v>
      </c>
      <c r="CG53" s="23"/>
      <c r="CH53" s="6" t="s">
        <v>23</v>
      </c>
      <c r="CI53" s="69">
        <v>0.20632661327168611</v>
      </c>
      <c r="CJ53" s="10">
        <f>CP$51*CI53</f>
        <v>0.18775721807723436</v>
      </c>
      <c r="CK53" s="11"/>
      <c r="CL53" s="11"/>
      <c r="CM53" s="11"/>
      <c r="CN53" s="11"/>
      <c r="CO53" s="12"/>
      <c r="CP53" s="19">
        <f t="shared" si="75"/>
        <v>0.18775721807723436</v>
      </c>
      <c r="CQ53" s="61">
        <f t="shared" si="76"/>
        <v>8.306526878994558E-4</v>
      </c>
      <c r="CS53" s="23"/>
      <c r="CT53" s="6" t="s">
        <v>23</v>
      </c>
      <c r="CU53" s="69">
        <v>0.20632661327168611</v>
      </c>
      <c r="CV53" s="10">
        <f>DB$51*CU53</f>
        <v>0.19188375034266808</v>
      </c>
      <c r="CW53" s="11"/>
      <c r="CX53" s="11"/>
      <c r="CY53" s="11"/>
      <c r="CZ53" s="11"/>
      <c r="DA53" s="12"/>
      <c r="DB53" s="19">
        <f t="shared" si="77"/>
        <v>0.19188375034266808</v>
      </c>
      <c r="DC53" s="61">
        <f t="shared" si="78"/>
        <v>7.3739025462649804E-4</v>
      </c>
      <c r="DE53" s="23"/>
      <c r="DF53" s="6" t="s">
        <v>23</v>
      </c>
      <c r="DG53" s="69">
        <v>0.20632661327168611</v>
      </c>
      <c r="DH53" s="10">
        <f>DN$51*DG53</f>
        <v>0.34043891189828207</v>
      </c>
      <c r="DI53" s="11"/>
      <c r="DJ53" s="11"/>
      <c r="DK53" s="11"/>
      <c r="DL53" s="11"/>
      <c r="DM53" s="12"/>
      <c r="DN53" s="19">
        <f t="shared" si="79"/>
        <v>0.34043891189828207</v>
      </c>
      <c r="DO53" s="61">
        <f t="shared" si="80"/>
        <v>7.6828996265025423E-4</v>
      </c>
    </row>
    <row r="54" spans="1:119" x14ac:dyDescent="0.25">
      <c r="A54" s="23"/>
      <c r="B54" s="6" t="s">
        <v>24</v>
      </c>
      <c r="C54" s="69">
        <v>0.20635670289299923</v>
      </c>
      <c r="D54" s="10">
        <f>J$51*C54</f>
        <v>0.33437428709513761</v>
      </c>
      <c r="E54" s="11"/>
      <c r="F54" s="11"/>
      <c r="G54" s="11"/>
      <c r="H54" s="11"/>
      <c r="I54" s="12"/>
      <c r="J54" s="19">
        <f t="shared" si="61"/>
        <v>0.33437428709513761</v>
      </c>
      <c r="K54" s="61">
        <f t="shared" si="62"/>
        <v>8.2058642357835175E-4</v>
      </c>
      <c r="L54" s="6"/>
      <c r="M54" s="23"/>
      <c r="N54" s="6" t="s">
        <v>24</v>
      </c>
      <c r="O54" s="69">
        <v>0.20635670289299923</v>
      </c>
      <c r="P54" s="10">
        <f>V$51*O54</f>
        <v>0.28660653179583229</v>
      </c>
      <c r="Q54" s="11"/>
      <c r="R54" s="11"/>
      <c r="S54" s="11"/>
      <c r="T54" s="11"/>
      <c r="U54" s="12"/>
      <c r="V54" s="19">
        <f t="shared" si="63"/>
        <v>0.28660653179583229</v>
      </c>
      <c r="W54" s="61">
        <f t="shared" si="64"/>
        <v>8.8229442483272222E-4</v>
      </c>
      <c r="Y54" s="23"/>
      <c r="Z54" s="6" t="s">
        <v>24</v>
      </c>
      <c r="AA54" s="69">
        <v>0.20635670289299923</v>
      </c>
      <c r="AB54" s="10">
        <f>AH$51*AA54</f>
        <v>0.57321306359166446</v>
      </c>
      <c r="AC54" s="11"/>
      <c r="AD54" s="11"/>
      <c r="AE54" s="11"/>
      <c r="AF54" s="11"/>
      <c r="AG54" s="12"/>
      <c r="AH54" s="19">
        <f t="shared" si="65"/>
        <v>0.57321306359166446</v>
      </c>
      <c r="AI54" s="61">
        <f t="shared" si="66"/>
        <v>8.0124797157315195E-4</v>
      </c>
      <c r="AK54" s="23"/>
      <c r="AL54" s="6" t="s">
        <v>24</v>
      </c>
      <c r="AM54" s="69">
        <v>0.20635670289299923</v>
      </c>
      <c r="AN54" s="10">
        <f>AT$51*AM54</f>
        <v>0.28660653179583223</v>
      </c>
      <c r="AO54" s="11"/>
      <c r="AP54" s="11"/>
      <c r="AQ54" s="11"/>
      <c r="AR54" s="11"/>
      <c r="AS54" s="12"/>
      <c r="AT54" s="19">
        <f t="shared" si="67"/>
        <v>0.28660653179583223</v>
      </c>
      <c r="AU54" s="61">
        <f t="shared" si="68"/>
        <v>6.7186290303170384E-4</v>
      </c>
      <c r="AW54" s="23"/>
      <c r="AX54" s="6" t="s">
        <v>24</v>
      </c>
      <c r="AY54" s="69">
        <v>0.20635670289299923</v>
      </c>
      <c r="AZ54" s="10">
        <f>BF$51*AY54</f>
        <v>0.9171409017466633</v>
      </c>
      <c r="BA54" s="11"/>
      <c r="BB54" s="11"/>
      <c r="BC54" s="11"/>
      <c r="BD54" s="11"/>
      <c r="BE54" s="12"/>
      <c r="BF54" s="19">
        <f t="shared" si="69"/>
        <v>0.9171409017466633</v>
      </c>
      <c r="BG54" s="61">
        <f t="shared" si="70"/>
        <v>7.859709500935843E-4</v>
      </c>
      <c r="BI54" s="23"/>
      <c r="BJ54" s="6" t="s">
        <v>24</v>
      </c>
      <c r="BK54" s="69">
        <v>0.20635670289299923</v>
      </c>
      <c r="BL54" s="10">
        <f>BR$51*BK54</f>
        <v>0.20185812676993184</v>
      </c>
      <c r="BM54" s="11"/>
      <c r="BN54" s="11"/>
      <c r="BO54" s="11"/>
      <c r="BP54" s="11"/>
      <c r="BQ54" s="12"/>
      <c r="BR54" s="19">
        <f t="shared" si="71"/>
        <v>0.20185812676993184</v>
      </c>
      <c r="BS54" s="61">
        <f t="shared" si="72"/>
        <v>8.1076989965865078E-4</v>
      </c>
      <c r="BU54" s="23"/>
      <c r="BV54" s="6" t="s">
        <v>24</v>
      </c>
      <c r="BW54" s="69">
        <v>0.20635670289299923</v>
      </c>
      <c r="BX54" s="10">
        <f>CD$51*BW54</f>
        <v>0.19692620157078919</v>
      </c>
      <c r="BY54" s="11"/>
      <c r="BZ54" s="11"/>
      <c r="CA54" s="11"/>
      <c r="CB54" s="11"/>
      <c r="CC54" s="12"/>
      <c r="CD54" s="19">
        <f t="shared" si="73"/>
        <v>0.19692620157078919</v>
      </c>
      <c r="CE54" s="61">
        <f t="shared" si="74"/>
        <v>8.6023789891018145E-4</v>
      </c>
      <c r="CG54" s="23"/>
      <c r="CH54" s="6" t="s">
        <v>24</v>
      </c>
      <c r="CI54" s="69">
        <v>0.20635670289299923</v>
      </c>
      <c r="CJ54" s="10">
        <f>CP$51*CI54</f>
        <v>0.18778459963262931</v>
      </c>
      <c r="CK54" s="11"/>
      <c r="CL54" s="11"/>
      <c r="CM54" s="11"/>
      <c r="CN54" s="11"/>
      <c r="CO54" s="12"/>
      <c r="CP54" s="19">
        <f t="shared" si="75"/>
        <v>0.18778459963262931</v>
      </c>
      <c r="CQ54" s="61">
        <f t="shared" si="76"/>
        <v>8.307738260523354E-4</v>
      </c>
      <c r="CS54" s="23"/>
      <c r="CT54" s="6" t="s">
        <v>24</v>
      </c>
      <c r="CU54" s="69">
        <v>0.20635670289299923</v>
      </c>
      <c r="CV54" s="10">
        <f>DB$51*CU54</f>
        <v>0.19191173369048931</v>
      </c>
      <c r="CW54" s="11"/>
      <c r="CX54" s="11"/>
      <c r="CY54" s="11"/>
      <c r="CZ54" s="11"/>
      <c r="DA54" s="12"/>
      <c r="DB54" s="19">
        <f t="shared" si="77"/>
        <v>0.19191173369048931</v>
      </c>
      <c r="DC54" s="61">
        <f t="shared" si="78"/>
        <v>7.3749779186161224E-4</v>
      </c>
      <c r="DE54" s="23"/>
      <c r="DF54" s="6" t="s">
        <v>24</v>
      </c>
      <c r="DG54" s="69">
        <v>0.20635670289299923</v>
      </c>
      <c r="DH54" s="10">
        <f>DN$51*DG54</f>
        <v>0.34048855977344872</v>
      </c>
      <c r="DI54" s="11"/>
      <c r="DJ54" s="11"/>
      <c r="DK54" s="11"/>
      <c r="DL54" s="11"/>
      <c r="DM54" s="12"/>
      <c r="DN54" s="19">
        <f t="shared" si="79"/>
        <v>0.34048855977344872</v>
      </c>
      <c r="DO54" s="61">
        <f t="shared" si="80"/>
        <v>7.6840200614124285E-4</v>
      </c>
    </row>
    <row r="55" spans="1:119" x14ac:dyDescent="0.25">
      <c r="A55" s="24"/>
      <c r="B55" s="7" t="s">
        <v>25</v>
      </c>
      <c r="C55" s="74">
        <v>0.29351552021280714</v>
      </c>
      <c r="D55" s="25">
        <f>J$51*C55</f>
        <v>0.47560385219667817</v>
      </c>
      <c r="E55" s="26"/>
      <c r="F55" s="26"/>
      <c r="G55" s="26"/>
      <c r="H55" s="26"/>
      <c r="I55" s="27"/>
      <c r="J55" s="40">
        <f t="shared" si="61"/>
        <v>0.47560385219667817</v>
      </c>
      <c r="K55" s="62">
        <f t="shared" si="62"/>
        <v>1.1671772596650552E-3</v>
      </c>
      <c r="L55" s="6"/>
      <c r="M55" s="24"/>
      <c r="N55" s="7" t="s">
        <v>25</v>
      </c>
      <c r="O55" s="74">
        <v>0.29351552021280714</v>
      </c>
      <c r="P55" s="25">
        <f>V$51*O55</f>
        <v>0.40766044474000995</v>
      </c>
      <c r="Q55" s="26"/>
      <c r="R55" s="26"/>
      <c r="S55" s="26"/>
      <c r="T55" s="26"/>
      <c r="U55" s="27"/>
      <c r="V55" s="40">
        <f t="shared" si="63"/>
        <v>0.40766044474000995</v>
      </c>
      <c r="W55" s="62">
        <f t="shared" si="64"/>
        <v>1.2549488504859298E-3</v>
      </c>
      <c r="Y55" s="24"/>
      <c r="Z55" s="7" t="s">
        <v>25</v>
      </c>
      <c r="AA55" s="74">
        <v>0.29351552021280714</v>
      </c>
      <c r="AB55" s="25">
        <f>AH$51*AA55</f>
        <v>0.81532088948001979</v>
      </c>
      <c r="AC55" s="26"/>
      <c r="AD55" s="26"/>
      <c r="AE55" s="26"/>
      <c r="AF55" s="26"/>
      <c r="AG55" s="27"/>
      <c r="AH55" s="40">
        <f t="shared" si="65"/>
        <v>0.81532088948001979</v>
      </c>
      <c r="AI55" s="62">
        <f t="shared" si="66"/>
        <v>1.1396708316167266E-3</v>
      </c>
      <c r="AK55" s="24"/>
      <c r="AL55" s="7" t="s">
        <v>25</v>
      </c>
      <c r="AM55" s="74">
        <v>0.29351552021280714</v>
      </c>
      <c r="AN55" s="25">
        <f>AT$51*AM55</f>
        <v>0.4076604447400099</v>
      </c>
      <c r="AO55" s="26"/>
      <c r="AP55" s="26"/>
      <c r="AQ55" s="26"/>
      <c r="AR55" s="26"/>
      <c r="AS55" s="27"/>
      <c r="AT55" s="40">
        <f t="shared" si="67"/>
        <v>0.4076604447400099</v>
      </c>
      <c r="AU55" s="62">
        <f t="shared" si="68"/>
        <v>9.5563743135250272E-4</v>
      </c>
      <c r="AW55" s="24"/>
      <c r="AX55" s="7" t="s">
        <v>25</v>
      </c>
      <c r="AY55" s="74">
        <v>0.29351552021280714</v>
      </c>
      <c r="AZ55" s="25">
        <f>BF$51*AY55</f>
        <v>1.3045134231680318</v>
      </c>
      <c r="BA55" s="26"/>
      <c r="BB55" s="26"/>
      <c r="BC55" s="26"/>
      <c r="BD55" s="26"/>
      <c r="BE55" s="27"/>
      <c r="BF55" s="40">
        <f t="shared" si="69"/>
        <v>1.3045134231680318</v>
      </c>
      <c r="BG55" s="62">
        <f t="shared" si="70"/>
        <v>1.1179412592596677E-3</v>
      </c>
      <c r="BI55" s="24"/>
      <c r="BJ55" s="7" t="s">
        <v>25</v>
      </c>
      <c r="BK55" s="74">
        <v>0.29351552021280714</v>
      </c>
      <c r="BL55" s="25">
        <f>BR$51*BK55</f>
        <v>0.28711688187216794</v>
      </c>
      <c r="BM55" s="26"/>
      <c r="BN55" s="26"/>
      <c r="BO55" s="26"/>
      <c r="BP55" s="26"/>
      <c r="BQ55" s="27"/>
      <c r="BR55" s="40">
        <f t="shared" si="71"/>
        <v>0.28711688187216794</v>
      </c>
      <c r="BS55" s="62">
        <f t="shared" si="72"/>
        <v>1.1532145335477141E-3</v>
      </c>
      <c r="BU55" s="24"/>
      <c r="BV55" s="7" t="s">
        <v>25</v>
      </c>
      <c r="BW55" s="74">
        <v>0.29351552021280714</v>
      </c>
      <c r="BX55" s="25">
        <f>CD$51*BW55</f>
        <v>0.28010186093908185</v>
      </c>
      <c r="BY55" s="26"/>
      <c r="BZ55" s="26"/>
      <c r="CA55" s="26"/>
      <c r="CB55" s="26"/>
      <c r="CC55" s="27"/>
      <c r="CD55" s="40">
        <f t="shared" si="73"/>
        <v>0.28010186093908185</v>
      </c>
      <c r="CE55" s="62">
        <f t="shared" si="74"/>
        <v>1.223576316473314E-3</v>
      </c>
      <c r="CG55" s="24"/>
      <c r="CH55" s="7" t="s">
        <v>25</v>
      </c>
      <c r="CI55" s="74">
        <v>0.29351552021280714</v>
      </c>
      <c r="CJ55" s="25">
        <f>CP$51*CI55</f>
        <v>0.26709912339365449</v>
      </c>
      <c r="CK55" s="26"/>
      <c r="CL55" s="26"/>
      <c r="CM55" s="26"/>
      <c r="CN55" s="26"/>
      <c r="CO55" s="27"/>
      <c r="CP55" s="40">
        <f t="shared" si="75"/>
        <v>0.26709912339365449</v>
      </c>
      <c r="CQ55" s="62">
        <f t="shared" si="76"/>
        <v>1.1816675121979182E-3</v>
      </c>
      <c r="CS55" s="24"/>
      <c r="CT55" s="7" t="s">
        <v>25</v>
      </c>
      <c r="CU55" s="74">
        <v>0.29351552021280714</v>
      </c>
      <c r="CV55" s="25">
        <f>DB$51*CU55</f>
        <v>0.27296943379791067</v>
      </c>
      <c r="CW55" s="26"/>
      <c r="CX55" s="26"/>
      <c r="CY55" s="26"/>
      <c r="CZ55" s="26"/>
      <c r="DA55" s="27"/>
      <c r="DB55" s="40">
        <f t="shared" si="77"/>
        <v>0.27296943379791067</v>
      </c>
      <c r="DC55" s="62">
        <f t="shared" si="78"/>
        <v>1.0489945080499805E-3</v>
      </c>
      <c r="DE55" s="24"/>
      <c r="DF55" s="7" t="s">
        <v>25</v>
      </c>
      <c r="DG55" s="74">
        <v>0.29351552021280714</v>
      </c>
      <c r="DH55" s="25">
        <f>DN$51*DG55</f>
        <v>0.48430060835113176</v>
      </c>
      <c r="DI55" s="26"/>
      <c r="DJ55" s="26"/>
      <c r="DK55" s="26"/>
      <c r="DL55" s="26"/>
      <c r="DM55" s="27"/>
      <c r="DN55" s="40">
        <f t="shared" si="79"/>
        <v>0.48430060835113176</v>
      </c>
      <c r="DO55" s="62">
        <f t="shared" si="80"/>
        <v>1.0929517258378477E-3</v>
      </c>
    </row>
    <row r="56" spans="1:119" x14ac:dyDescent="0.25">
      <c r="A56" s="23" t="s">
        <v>26</v>
      </c>
      <c r="B56" s="4" t="s">
        <v>71</v>
      </c>
      <c r="C56" s="5"/>
      <c r="D56" s="10">
        <v>11.3</v>
      </c>
      <c r="E56" s="11">
        <v>9.3000000000000007</v>
      </c>
      <c r="F56" s="11">
        <v>8.4</v>
      </c>
      <c r="G56" s="11"/>
      <c r="H56" s="11"/>
      <c r="I56" s="12"/>
      <c r="J56" s="19">
        <f t="shared" si="61"/>
        <v>9.6666666666666661</v>
      </c>
      <c r="K56" s="66">
        <f t="shared" si="62"/>
        <v>2.3722922886313696E-2</v>
      </c>
      <c r="L56" s="49"/>
      <c r="M56" s="23" t="s">
        <v>26</v>
      </c>
      <c r="N56" s="4" t="s">
        <v>71</v>
      </c>
      <c r="O56" s="5"/>
      <c r="P56" s="10">
        <v>6.5</v>
      </c>
      <c r="Q56" s="11">
        <v>4.6000000000000005</v>
      </c>
      <c r="R56" s="11">
        <v>5.2</v>
      </c>
      <c r="S56" s="11"/>
      <c r="T56" s="11"/>
      <c r="U56" s="12"/>
      <c r="V56" s="19">
        <f t="shared" si="63"/>
        <v>5.4333333333333336</v>
      </c>
      <c r="W56" s="66">
        <f t="shared" si="64"/>
        <v>1.6726065795572006E-2</v>
      </c>
      <c r="Y56" s="23" t="s">
        <v>26</v>
      </c>
      <c r="Z56" s="4" t="s">
        <v>71</v>
      </c>
      <c r="AA56" s="5"/>
      <c r="AB56" s="10">
        <v>13.375</v>
      </c>
      <c r="AC56" s="11"/>
      <c r="AD56" s="11"/>
      <c r="AE56" s="11"/>
      <c r="AF56" s="11"/>
      <c r="AG56" s="12"/>
      <c r="AH56" s="19">
        <f t="shared" si="65"/>
        <v>13.375</v>
      </c>
      <c r="AI56" s="66">
        <f t="shared" si="66"/>
        <v>1.8695825863845068E-2</v>
      </c>
      <c r="AK56" s="23" t="s">
        <v>26</v>
      </c>
      <c r="AL56" s="4" t="s">
        <v>71</v>
      </c>
      <c r="AM56" s="5"/>
      <c r="AN56" s="10">
        <v>9.0000000000000018</v>
      </c>
      <c r="AO56" s="11"/>
      <c r="AP56" s="11"/>
      <c r="AQ56" s="11"/>
      <c r="AR56" s="11"/>
      <c r="AS56" s="12"/>
      <c r="AT56" s="19">
        <f t="shared" si="67"/>
        <v>9.0000000000000018</v>
      </c>
      <c r="AU56" s="66">
        <f t="shared" si="68"/>
        <v>2.1097795955302322E-2</v>
      </c>
      <c r="AW56" s="23" t="s">
        <v>26</v>
      </c>
      <c r="AX56" s="4" t="s">
        <v>71</v>
      </c>
      <c r="AY56" s="5"/>
      <c r="AZ56" s="10">
        <v>25.625</v>
      </c>
      <c r="BA56" s="11"/>
      <c r="BB56" s="11"/>
      <c r="BC56" s="11"/>
      <c r="BD56" s="11"/>
      <c r="BE56" s="12"/>
      <c r="BF56" s="19">
        <f t="shared" si="69"/>
        <v>25.625</v>
      </c>
      <c r="BG56" s="66">
        <f t="shared" si="70"/>
        <v>2.1960099650763801E-2</v>
      </c>
      <c r="BI56" s="23" t="s">
        <v>26</v>
      </c>
      <c r="BJ56" s="4" t="s">
        <v>71</v>
      </c>
      <c r="BK56" s="5"/>
      <c r="BL56" s="10">
        <v>5.3639999999999999</v>
      </c>
      <c r="BM56" s="11"/>
      <c r="BN56" s="11"/>
      <c r="BO56" s="11"/>
      <c r="BP56" s="11"/>
      <c r="BQ56" s="12"/>
      <c r="BR56" s="19">
        <f t="shared" si="71"/>
        <v>5.3639999999999999</v>
      </c>
      <c r="BS56" s="66">
        <f t="shared" si="72"/>
        <v>2.1544684929756378E-2</v>
      </c>
      <c r="BU56" s="23" t="s">
        <v>26</v>
      </c>
      <c r="BV56" s="4" t="s">
        <v>71</v>
      </c>
      <c r="BW56" s="5"/>
      <c r="BX56" s="10">
        <v>5.29</v>
      </c>
      <c r="BY56" s="11"/>
      <c r="BZ56" s="11"/>
      <c r="CA56" s="11"/>
      <c r="CB56" s="11"/>
      <c r="CC56" s="12"/>
      <c r="CD56" s="19">
        <f t="shared" si="73"/>
        <v>5.29</v>
      </c>
      <c r="CE56" s="66">
        <f t="shared" si="74"/>
        <v>2.3108445950494973E-2</v>
      </c>
      <c r="CG56" s="23" t="s">
        <v>26</v>
      </c>
      <c r="CH56" s="4" t="s">
        <v>71</v>
      </c>
      <c r="CI56" s="5"/>
      <c r="CJ56" s="10">
        <v>5.17</v>
      </c>
      <c r="CK56" s="11"/>
      <c r="CL56" s="11"/>
      <c r="CM56" s="11"/>
      <c r="CN56" s="11"/>
      <c r="CO56" s="12"/>
      <c r="CP56" s="19">
        <f t="shared" si="75"/>
        <v>5.17</v>
      </c>
      <c r="CQ56" s="66">
        <f t="shared" si="76"/>
        <v>2.2872486290639673E-2</v>
      </c>
      <c r="CS56" s="23" t="s">
        <v>26</v>
      </c>
      <c r="CT56" s="4" t="s">
        <v>71</v>
      </c>
      <c r="CU56" s="5"/>
      <c r="CV56" s="10">
        <v>5.49</v>
      </c>
      <c r="CW56" s="11"/>
      <c r="CX56" s="11"/>
      <c r="CY56" s="11"/>
      <c r="CZ56" s="11"/>
      <c r="DA56" s="12"/>
      <c r="DB56" s="19">
        <f t="shared" si="77"/>
        <v>5.49</v>
      </c>
      <c r="DC56" s="66">
        <f t="shared" si="78"/>
        <v>2.109752644853994E-2</v>
      </c>
      <c r="DE56" s="23" t="s">
        <v>26</v>
      </c>
      <c r="DF56" s="4" t="s">
        <v>71</v>
      </c>
      <c r="DG56" s="5"/>
      <c r="DH56" s="10">
        <v>10.58</v>
      </c>
      <c r="DI56" s="11"/>
      <c r="DJ56" s="11"/>
      <c r="DK56" s="11"/>
      <c r="DL56" s="11"/>
      <c r="DM56" s="12"/>
      <c r="DN56" s="19">
        <f t="shared" si="79"/>
        <v>10.58</v>
      </c>
      <c r="DO56" s="66">
        <f t="shared" si="80"/>
        <v>2.387655323980228E-2</v>
      </c>
    </row>
    <row r="57" spans="1:119" x14ac:dyDescent="0.25">
      <c r="A57" s="23"/>
      <c r="B57" s="6" t="s">
        <v>27</v>
      </c>
      <c r="C57" s="69">
        <v>0.29380116362250752</v>
      </c>
      <c r="D57" s="10">
        <f>J$56*C57</f>
        <v>2.8400779150175723</v>
      </c>
      <c r="E57" s="11"/>
      <c r="F57" s="11"/>
      <c r="G57" s="11"/>
      <c r="H57" s="11"/>
      <c r="I57" s="12"/>
      <c r="J57" s="19">
        <f t="shared" si="61"/>
        <v>2.8400779150175723</v>
      </c>
      <c r="K57" s="61">
        <f t="shared" si="62"/>
        <v>6.9698223485259786E-3</v>
      </c>
      <c r="L57" s="6"/>
      <c r="M57" s="23"/>
      <c r="N57" s="6" t="s">
        <v>27</v>
      </c>
      <c r="O57" s="69">
        <v>0.29380116362250752</v>
      </c>
      <c r="P57" s="10">
        <f>V$56*O57</f>
        <v>1.5963196556822909</v>
      </c>
      <c r="Q57" s="11"/>
      <c r="R57" s="11"/>
      <c r="S57" s="11"/>
      <c r="T57" s="11"/>
      <c r="U57" s="12"/>
      <c r="V57" s="19">
        <f t="shared" si="63"/>
        <v>1.5963196556822909</v>
      </c>
      <c r="W57" s="61">
        <f t="shared" si="64"/>
        <v>4.9141375935656774E-3</v>
      </c>
      <c r="Y57" s="23"/>
      <c r="Z57" s="6" t="s">
        <v>27</v>
      </c>
      <c r="AA57" s="69">
        <v>0.29380116362250752</v>
      </c>
      <c r="AB57" s="10">
        <f>AH$56*AA57</f>
        <v>3.929590563451038</v>
      </c>
      <c r="AC57" s="11"/>
      <c r="AD57" s="11"/>
      <c r="AE57" s="11"/>
      <c r="AF57" s="11"/>
      <c r="AG57" s="12"/>
      <c r="AH57" s="19">
        <f t="shared" si="65"/>
        <v>3.929590563451038</v>
      </c>
      <c r="AI57" s="61">
        <f t="shared" si="66"/>
        <v>5.4928553936814525E-3</v>
      </c>
      <c r="AK57" s="23"/>
      <c r="AL57" s="6" t="s">
        <v>27</v>
      </c>
      <c r="AM57" s="69">
        <v>0.29380116362250752</v>
      </c>
      <c r="AN57" s="10">
        <f>AT$56*AM57</f>
        <v>2.6442104726025684</v>
      </c>
      <c r="AO57" s="11"/>
      <c r="AP57" s="11"/>
      <c r="AQ57" s="11"/>
      <c r="AR57" s="11"/>
      <c r="AS57" s="12"/>
      <c r="AT57" s="19">
        <f t="shared" si="67"/>
        <v>2.6442104726025684</v>
      </c>
      <c r="AU57" s="61">
        <f t="shared" si="68"/>
        <v>6.1985570015380556E-3</v>
      </c>
      <c r="AW57" s="23"/>
      <c r="AX57" s="6" t="s">
        <v>27</v>
      </c>
      <c r="AY57" s="69">
        <v>0.29380116362250752</v>
      </c>
      <c r="AZ57" s="10">
        <f>BF$56*AY57</f>
        <v>7.5286548178267552</v>
      </c>
      <c r="BA57" s="11"/>
      <c r="BB57" s="11"/>
      <c r="BC57" s="11"/>
      <c r="BD57" s="11"/>
      <c r="BE57" s="12"/>
      <c r="BF57" s="19">
        <f t="shared" si="69"/>
        <v>7.5286548178267552</v>
      </c>
      <c r="BG57" s="61">
        <f t="shared" si="70"/>
        <v>6.451902830660626E-3</v>
      </c>
      <c r="BI57" s="23"/>
      <c r="BJ57" s="6" t="s">
        <v>27</v>
      </c>
      <c r="BK57" s="69">
        <v>0.29380116362250752</v>
      </c>
      <c r="BL57" s="10">
        <f>BR$56*BK57</f>
        <v>1.5759494416711304</v>
      </c>
      <c r="BM57" s="11"/>
      <c r="BN57" s="11"/>
      <c r="BO57" s="11"/>
      <c r="BP57" s="11"/>
      <c r="BQ57" s="12"/>
      <c r="BR57" s="19">
        <f t="shared" si="71"/>
        <v>1.5759494416711304</v>
      </c>
      <c r="BS57" s="61">
        <f t="shared" si="72"/>
        <v>6.3298535022427256E-3</v>
      </c>
      <c r="BU57" s="23"/>
      <c r="BV57" s="6" t="s">
        <v>27</v>
      </c>
      <c r="BW57" s="69">
        <v>0.29380116362250752</v>
      </c>
      <c r="BX57" s="10">
        <f>CD$56*BW57</f>
        <v>1.5542081555630649</v>
      </c>
      <c r="BY57" s="11"/>
      <c r="BZ57" s="11"/>
      <c r="CA57" s="11"/>
      <c r="CB57" s="11"/>
      <c r="CC57" s="12"/>
      <c r="CD57" s="19">
        <f t="shared" si="73"/>
        <v>1.5542081555630649</v>
      </c>
      <c r="CE57" s="61">
        <f t="shared" si="74"/>
        <v>6.7892883097632447E-3</v>
      </c>
      <c r="CG57" s="23"/>
      <c r="CH57" s="6" t="s">
        <v>27</v>
      </c>
      <c r="CI57" s="69">
        <v>0.29380116362250752</v>
      </c>
      <c r="CJ57" s="10">
        <f>CP$56*CI57</f>
        <v>1.5189520159283638</v>
      </c>
      <c r="CK57" s="11"/>
      <c r="CL57" s="11"/>
      <c r="CM57" s="11"/>
      <c r="CN57" s="11"/>
      <c r="CO57" s="12"/>
      <c r="CP57" s="19">
        <f t="shared" si="75"/>
        <v>1.5189520159283638</v>
      </c>
      <c r="CQ57" s="61">
        <f t="shared" si="76"/>
        <v>6.7199630871297867E-3</v>
      </c>
      <c r="CS57" s="23"/>
      <c r="CT57" s="6" t="s">
        <v>27</v>
      </c>
      <c r="CU57" s="69">
        <v>0.29380116362250752</v>
      </c>
      <c r="CV57" s="10">
        <f>DB$56*CU57</f>
        <v>1.6129683882875663</v>
      </c>
      <c r="CW57" s="11"/>
      <c r="CX57" s="11"/>
      <c r="CY57" s="11"/>
      <c r="CZ57" s="11"/>
      <c r="DA57" s="12"/>
      <c r="DB57" s="19">
        <f t="shared" si="77"/>
        <v>1.6129683882875663</v>
      </c>
      <c r="DC57" s="61">
        <f t="shared" si="78"/>
        <v>6.1984778201376626E-3</v>
      </c>
      <c r="DE57" s="23"/>
      <c r="DF57" s="6" t="s">
        <v>27</v>
      </c>
      <c r="DG57" s="69">
        <v>0.29380116362250752</v>
      </c>
      <c r="DH57" s="10">
        <f>DN$56*DG57</f>
        <v>3.1084163111261298</v>
      </c>
      <c r="DI57" s="11"/>
      <c r="DJ57" s="11"/>
      <c r="DK57" s="11"/>
      <c r="DL57" s="11"/>
      <c r="DM57" s="12"/>
      <c r="DN57" s="19">
        <f t="shared" si="79"/>
        <v>3.1084163111261298</v>
      </c>
      <c r="DO57" s="61">
        <f t="shared" si="80"/>
        <v>7.0149591251486617E-3</v>
      </c>
    </row>
    <row r="58" spans="1:119" x14ac:dyDescent="0.25">
      <c r="A58" s="23"/>
      <c r="B58" s="6" t="s">
        <v>28</v>
      </c>
      <c r="C58" s="69">
        <v>0.20632661327168611</v>
      </c>
      <c r="D58" s="10">
        <f>J$56*C58</f>
        <v>1.9944905949596323</v>
      </c>
      <c r="E58" s="11"/>
      <c r="F58" s="11"/>
      <c r="G58" s="11"/>
      <c r="H58" s="11"/>
      <c r="I58" s="12"/>
      <c r="J58" s="19">
        <f t="shared" si="61"/>
        <v>1.9944905949596323</v>
      </c>
      <c r="K58" s="61">
        <f t="shared" si="62"/>
        <v>4.8946703360384777E-3</v>
      </c>
      <c r="L58" s="6"/>
      <c r="M58" s="23"/>
      <c r="N58" s="6" t="s">
        <v>28</v>
      </c>
      <c r="O58" s="69">
        <v>0.20632661327168611</v>
      </c>
      <c r="P58" s="10">
        <f>V$56*O58</f>
        <v>1.1210412654428279</v>
      </c>
      <c r="Q58" s="11"/>
      <c r="R58" s="11"/>
      <c r="S58" s="11"/>
      <c r="T58" s="11"/>
      <c r="U58" s="12"/>
      <c r="V58" s="19">
        <f t="shared" si="63"/>
        <v>1.1210412654428279</v>
      </c>
      <c r="W58" s="61">
        <f t="shared" si="64"/>
        <v>3.4510325089597621E-3</v>
      </c>
      <c r="Y58" s="23"/>
      <c r="Z58" s="6" t="s">
        <v>28</v>
      </c>
      <c r="AA58" s="69">
        <v>0.20632661327168611</v>
      </c>
      <c r="AB58" s="10">
        <f>AH$56*AA58</f>
        <v>2.7596184525088017</v>
      </c>
      <c r="AC58" s="11"/>
      <c r="AD58" s="11"/>
      <c r="AE58" s="11"/>
      <c r="AF58" s="11"/>
      <c r="AG58" s="12"/>
      <c r="AH58" s="19">
        <f t="shared" si="65"/>
        <v>2.7596184525088017</v>
      </c>
      <c r="AI58" s="61">
        <f t="shared" si="66"/>
        <v>3.857446432804348E-3</v>
      </c>
      <c r="AK58" s="23"/>
      <c r="AL58" s="6" t="s">
        <v>28</v>
      </c>
      <c r="AM58" s="69">
        <v>0.20632661327168611</v>
      </c>
      <c r="AN58" s="10">
        <f>AT$56*AM58</f>
        <v>1.8569395194451754</v>
      </c>
      <c r="AO58" s="11"/>
      <c r="AP58" s="11"/>
      <c r="AQ58" s="11"/>
      <c r="AR58" s="11"/>
      <c r="AS58" s="12"/>
      <c r="AT58" s="19">
        <f t="shared" si="67"/>
        <v>1.8569395194451754</v>
      </c>
      <c r="AU58" s="61">
        <f t="shared" si="68"/>
        <v>4.3530367869546059E-3</v>
      </c>
      <c r="AW58" s="23"/>
      <c r="AX58" s="6" t="s">
        <v>28</v>
      </c>
      <c r="AY58" s="69">
        <v>0.20632661327168611</v>
      </c>
      <c r="AZ58" s="10">
        <f>BF$56*AY58</f>
        <v>5.2871194650869562</v>
      </c>
      <c r="BA58" s="11"/>
      <c r="BB58" s="11"/>
      <c r="BC58" s="11"/>
      <c r="BD58" s="11"/>
      <c r="BE58" s="12"/>
      <c r="BF58" s="19">
        <f t="shared" si="69"/>
        <v>5.2871194650869562</v>
      </c>
      <c r="BG58" s="61">
        <f t="shared" si="70"/>
        <v>4.5309529880508317E-3</v>
      </c>
      <c r="BI58" s="23"/>
      <c r="BJ58" s="6" t="s">
        <v>28</v>
      </c>
      <c r="BK58" s="69">
        <v>0.20632661327168611</v>
      </c>
      <c r="BL58" s="10">
        <f>BR$56*BK58</f>
        <v>1.1067359535893242</v>
      </c>
      <c r="BM58" s="11"/>
      <c r="BN58" s="11"/>
      <c r="BO58" s="11"/>
      <c r="BP58" s="11"/>
      <c r="BQ58" s="12"/>
      <c r="BR58" s="19">
        <f t="shared" si="71"/>
        <v>1.1067359535893242</v>
      </c>
      <c r="BS58" s="61">
        <f t="shared" si="72"/>
        <v>4.4452418755621679E-3</v>
      </c>
      <c r="BU58" s="23"/>
      <c r="BV58" s="6" t="s">
        <v>28</v>
      </c>
      <c r="BW58" s="69">
        <v>0.20632661327168611</v>
      </c>
      <c r="BX58" s="10">
        <f>CD$56*BW58</f>
        <v>1.0914677842072196</v>
      </c>
      <c r="BY58" s="11"/>
      <c r="BZ58" s="11"/>
      <c r="CA58" s="11"/>
      <c r="CB58" s="11"/>
      <c r="CC58" s="12"/>
      <c r="CD58" s="19">
        <f t="shared" si="73"/>
        <v>1.0914677842072196</v>
      </c>
      <c r="CE58" s="61">
        <f t="shared" si="74"/>
        <v>4.7678873909374371E-3</v>
      </c>
      <c r="CG58" s="23"/>
      <c r="CH58" s="6" t="s">
        <v>28</v>
      </c>
      <c r="CI58" s="69">
        <v>0.20632661327168611</v>
      </c>
      <c r="CJ58" s="10">
        <f>CP$56*CI58</f>
        <v>1.0667085906146172</v>
      </c>
      <c r="CK58" s="11"/>
      <c r="CL58" s="11"/>
      <c r="CM58" s="11"/>
      <c r="CN58" s="11"/>
      <c r="CO58" s="12"/>
      <c r="CP58" s="19">
        <f t="shared" si="75"/>
        <v>1.0667085906146172</v>
      </c>
      <c r="CQ58" s="61">
        <f t="shared" si="76"/>
        <v>4.7192026334507541E-3</v>
      </c>
      <c r="CS58" s="23"/>
      <c r="CT58" s="6" t="s">
        <v>28</v>
      </c>
      <c r="CU58" s="69">
        <v>0.20632661327168611</v>
      </c>
      <c r="CV58" s="10">
        <f>DB$56*CU58</f>
        <v>1.1327331068615567</v>
      </c>
      <c r="CW58" s="11"/>
      <c r="CX58" s="11"/>
      <c r="CY58" s="11"/>
      <c r="CZ58" s="11"/>
      <c r="DA58" s="12"/>
      <c r="DB58" s="19">
        <f t="shared" si="77"/>
        <v>1.1327331068615567</v>
      </c>
      <c r="DC58" s="61">
        <f t="shared" si="78"/>
        <v>4.3529811805370694E-3</v>
      </c>
      <c r="DE58" s="23"/>
      <c r="DF58" s="6" t="s">
        <v>28</v>
      </c>
      <c r="DG58" s="69">
        <v>0.20632661327168611</v>
      </c>
      <c r="DH58" s="10">
        <f>DN$56*DG58</f>
        <v>2.1829355684144391</v>
      </c>
      <c r="DI58" s="11"/>
      <c r="DJ58" s="11"/>
      <c r="DK58" s="11"/>
      <c r="DL58" s="11"/>
      <c r="DM58" s="12"/>
      <c r="DN58" s="19">
        <f t="shared" si="79"/>
        <v>2.1829355684144391</v>
      </c>
      <c r="DO58" s="61">
        <f t="shared" si="80"/>
        <v>4.9263683665695087E-3</v>
      </c>
    </row>
    <row r="59" spans="1:119" x14ac:dyDescent="0.25">
      <c r="A59" s="23"/>
      <c r="B59" s="6" t="s">
        <v>29</v>
      </c>
      <c r="C59" s="69">
        <v>0.20635670289299923</v>
      </c>
      <c r="D59" s="10">
        <f>J$56*C59</f>
        <v>1.9947814612989925</v>
      </c>
      <c r="E59" s="11"/>
      <c r="F59" s="11"/>
      <c r="G59" s="11"/>
      <c r="H59" s="11"/>
      <c r="I59" s="12"/>
      <c r="J59" s="19">
        <f t="shared" si="61"/>
        <v>1.9947814612989925</v>
      </c>
      <c r="K59" s="61">
        <f t="shared" si="62"/>
        <v>4.8953841498045672E-3</v>
      </c>
      <c r="L59" s="6"/>
      <c r="M59" s="23"/>
      <c r="N59" s="6" t="s">
        <v>29</v>
      </c>
      <c r="O59" s="69">
        <v>0.20635670289299923</v>
      </c>
      <c r="P59" s="10">
        <f>V$56*O59</f>
        <v>1.1212047523852959</v>
      </c>
      <c r="Q59" s="11"/>
      <c r="R59" s="11"/>
      <c r="S59" s="11"/>
      <c r="T59" s="11"/>
      <c r="U59" s="12"/>
      <c r="V59" s="19">
        <f t="shared" si="63"/>
        <v>1.1212047523852959</v>
      </c>
      <c r="W59" s="61">
        <f t="shared" si="64"/>
        <v>3.4515357899456097E-3</v>
      </c>
      <c r="Y59" s="23"/>
      <c r="Z59" s="6" t="s">
        <v>29</v>
      </c>
      <c r="AA59" s="69">
        <v>0.20635670289299923</v>
      </c>
      <c r="AB59" s="10">
        <f>AH$56*AA59</f>
        <v>2.7600209011938648</v>
      </c>
      <c r="AC59" s="11"/>
      <c r="AD59" s="11"/>
      <c r="AE59" s="11"/>
      <c r="AF59" s="11"/>
      <c r="AG59" s="12"/>
      <c r="AH59" s="19">
        <f t="shared" si="65"/>
        <v>2.7600209011938648</v>
      </c>
      <c r="AI59" s="61">
        <f t="shared" si="66"/>
        <v>3.8580089831247275E-3</v>
      </c>
      <c r="AK59" s="23"/>
      <c r="AL59" s="6" t="s">
        <v>29</v>
      </c>
      <c r="AM59" s="69">
        <v>0.20635670289299923</v>
      </c>
      <c r="AN59" s="10">
        <f>AT$56*AM59</f>
        <v>1.8572103260369934</v>
      </c>
      <c r="AO59" s="11"/>
      <c r="AP59" s="11"/>
      <c r="AQ59" s="11"/>
      <c r="AR59" s="11"/>
      <c r="AS59" s="12"/>
      <c r="AT59" s="19">
        <f t="shared" si="67"/>
        <v>1.8572103260369934</v>
      </c>
      <c r="AU59" s="61">
        <f t="shared" si="68"/>
        <v>4.3536716116454426E-3</v>
      </c>
      <c r="AW59" s="23"/>
      <c r="AX59" s="6" t="s">
        <v>29</v>
      </c>
      <c r="AY59" s="69">
        <v>0.20635670289299923</v>
      </c>
      <c r="AZ59" s="10">
        <f>BF$56*AY59</f>
        <v>5.2878905116331056</v>
      </c>
      <c r="BA59" s="11"/>
      <c r="BB59" s="11"/>
      <c r="BC59" s="11"/>
      <c r="BD59" s="11"/>
      <c r="BE59" s="12"/>
      <c r="BF59" s="19">
        <f t="shared" si="69"/>
        <v>5.2878905116331056</v>
      </c>
      <c r="BG59" s="61">
        <f t="shared" si="70"/>
        <v>4.5316137591333225E-3</v>
      </c>
      <c r="BI59" s="23"/>
      <c r="BJ59" s="6" t="s">
        <v>29</v>
      </c>
      <c r="BK59" s="69">
        <v>0.20635670289299923</v>
      </c>
      <c r="BL59" s="10">
        <f>BR$56*BK59</f>
        <v>1.1068973543180478</v>
      </c>
      <c r="BM59" s="11"/>
      <c r="BN59" s="11"/>
      <c r="BO59" s="11"/>
      <c r="BP59" s="11"/>
      <c r="BQ59" s="12"/>
      <c r="BR59" s="19">
        <f t="shared" si="71"/>
        <v>1.1068973543180478</v>
      </c>
      <c r="BS59" s="61">
        <f t="shared" si="72"/>
        <v>4.4458901469730146E-3</v>
      </c>
      <c r="BU59" s="23"/>
      <c r="BV59" s="6" t="s">
        <v>29</v>
      </c>
      <c r="BW59" s="69">
        <v>0.20635670289299923</v>
      </c>
      <c r="BX59" s="10">
        <f>CD$56*BW59</f>
        <v>1.0916269583039659</v>
      </c>
      <c r="BY59" s="11"/>
      <c r="BZ59" s="11"/>
      <c r="CA59" s="11"/>
      <c r="CB59" s="11"/>
      <c r="CC59" s="12"/>
      <c r="CD59" s="19">
        <f t="shared" si="73"/>
        <v>1.0916269583039659</v>
      </c>
      <c r="CE59" s="61">
        <f t="shared" si="74"/>
        <v>4.7685827153252222E-3</v>
      </c>
      <c r="CG59" s="23"/>
      <c r="CH59" s="6" t="s">
        <v>29</v>
      </c>
      <c r="CI59" s="69">
        <v>0.20635670289299923</v>
      </c>
      <c r="CJ59" s="10">
        <f>CP$56*CI59</f>
        <v>1.066864153956806</v>
      </c>
      <c r="CK59" s="11"/>
      <c r="CL59" s="11"/>
      <c r="CM59" s="11"/>
      <c r="CN59" s="11"/>
      <c r="CO59" s="12"/>
      <c r="CP59" s="19">
        <f t="shared" si="75"/>
        <v>1.066864153956806</v>
      </c>
      <c r="CQ59" s="61">
        <f t="shared" si="76"/>
        <v>4.7198908579017297E-3</v>
      </c>
      <c r="CS59" s="23"/>
      <c r="CT59" s="6" t="s">
        <v>29</v>
      </c>
      <c r="CU59" s="69">
        <v>0.20635670289299923</v>
      </c>
      <c r="CV59" s="10">
        <f>DB$56*CU59</f>
        <v>1.1328982988825658</v>
      </c>
      <c r="CW59" s="11"/>
      <c r="CX59" s="11"/>
      <c r="CY59" s="11"/>
      <c r="CZ59" s="11"/>
      <c r="DA59" s="12"/>
      <c r="DB59" s="19">
        <f t="shared" si="77"/>
        <v>1.1328982988825658</v>
      </c>
      <c r="DC59" s="61">
        <f t="shared" si="78"/>
        <v>4.3536159971185491E-3</v>
      </c>
      <c r="DE59" s="23"/>
      <c r="DF59" s="6" t="s">
        <v>29</v>
      </c>
      <c r="DG59" s="69">
        <v>0.20635670289299923</v>
      </c>
      <c r="DH59" s="10">
        <f>DN$56*DG59</f>
        <v>2.1832539166079319</v>
      </c>
      <c r="DI59" s="11"/>
      <c r="DJ59" s="11"/>
      <c r="DK59" s="11"/>
      <c r="DL59" s="11"/>
      <c r="DM59" s="12"/>
      <c r="DN59" s="19">
        <f t="shared" si="79"/>
        <v>2.1832539166079319</v>
      </c>
      <c r="DO59" s="61">
        <f t="shared" si="80"/>
        <v>4.9270868030147569E-3</v>
      </c>
    </row>
    <row r="60" spans="1:119" x14ac:dyDescent="0.25">
      <c r="A60" s="24"/>
      <c r="B60" s="7" t="s">
        <v>30</v>
      </c>
      <c r="C60" s="74">
        <v>0.29351552021280714</v>
      </c>
      <c r="D60" s="25">
        <f>J$56*C60</f>
        <v>2.8373166953904687</v>
      </c>
      <c r="E60" s="16"/>
      <c r="F60" s="16"/>
      <c r="G60" s="16"/>
      <c r="H60" s="16"/>
      <c r="I60" s="17"/>
      <c r="J60" s="40">
        <f t="shared" si="61"/>
        <v>2.8373166953904687</v>
      </c>
      <c r="K60" s="62">
        <f t="shared" si="62"/>
        <v>6.963046051944673E-3</v>
      </c>
      <c r="L60" s="6"/>
      <c r="M60" s="24"/>
      <c r="N60" s="7" t="s">
        <v>30</v>
      </c>
      <c r="O60" s="74">
        <v>0.29351552021280714</v>
      </c>
      <c r="P60" s="25">
        <f>V$56*O60</f>
        <v>1.5947676598229188</v>
      </c>
      <c r="Q60" s="16"/>
      <c r="R60" s="16"/>
      <c r="S60" s="16"/>
      <c r="T60" s="16"/>
      <c r="U60" s="17"/>
      <c r="V60" s="40">
        <f t="shared" si="63"/>
        <v>1.5947676598229188</v>
      </c>
      <c r="W60" s="62">
        <f t="shared" si="64"/>
        <v>4.9093599031009572E-3</v>
      </c>
      <c r="Y60" s="24"/>
      <c r="Z60" s="7" t="s">
        <v>30</v>
      </c>
      <c r="AA60" s="74">
        <v>0.29351552021280714</v>
      </c>
      <c r="AB60" s="25">
        <f>AH$56*AA60</f>
        <v>3.9257700828462956</v>
      </c>
      <c r="AC60" s="16"/>
      <c r="AD60" s="16"/>
      <c r="AE60" s="16"/>
      <c r="AF60" s="16"/>
      <c r="AG60" s="17"/>
      <c r="AH60" s="40">
        <f t="shared" si="65"/>
        <v>3.9257700828462956</v>
      </c>
      <c r="AI60" s="62">
        <f t="shared" si="66"/>
        <v>5.4875150542345397E-3</v>
      </c>
      <c r="AK60" s="24"/>
      <c r="AL60" s="7" t="s">
        <v>30</v>
      </c>
      <c r="AM60" s="74">
        <v>0.29351552021280714</v>
      </c>
      <c r="AN60" s="25">
        <f>AT$56*AM60</f>
        <v>2.6416396819152648</v>
      </c>
      <c r="AO60" s="16"/>
      <c r="AP60" s="16"/>
      <c r="AQ60" s="16"/>
      <c r="AR60" s="16"/>
      <c r="AS60" s="17"/>
      <c r="AT60" s="40">
        <f t="shared" si="67"/>
        <v>2.6416396819152648</v>
      </c>
      <c r="AU60" s="62">
        <f t="shared" si="68"/>
        <v>6.1925305551642192E-3</v>
      </c>
      <c r="AW60" s="24"/>
      <c r="AX60" s="7" t="s">
        <v>30</v>
      </c>
      <c r="AY60" s="74">
        <v>0.29351552021280714</v>
      </c>
      <c r="AZ60" s="25">
        <f>BF$56*AY60</f>
        <v>7.521335205453183</v>
      </c>
      <c r="BA60" s="16"/>
      <c r="BB60" s="16"/>
      <c r="BC60" s="16"/>
      <c r="BD60" s="16"/>
      <c r="BE60" s="17"/>
      <c r="BF60" s="40">
        <f t="shared" si="69"/>
        <v>7.521335205453183</v>
      </c>
      <c r="BG60" s="62">
        <f t="shared" si="70"/>
        <v>6.4456300729190215E-3</v>
      </c>
      <c r="BI60" s="24"/>
      <c r="BJ60" s="7" t="s">
        <v>30</v>
      </c>
      <c r="BK60" s="74">
        <v>0.29351552021280714</v>
      </c>
      <c r="BL60" s="25">
        <f>BR$56*BK60</f>
        <v>1.5744172504214975</v>
      </c>
      <c r="BM60" s="45"/>
      <c r="BN60" s="45"/>
      <c r="BO60" s="45"/>
      <c r="BP60" s="45"/>
      <c r="BQ60" s="46"/>
      <c r="BR60" s="40">
        <f t="shared" si="71"/>
        <v>1.5744172504214975</v>
      </c>
      <c r="BS60" s="62">
        <f t="shared" si="72"/>
        <v>6.3236994049784695E-3</v>
      </c>
      <c r="BU60" s="24"/>
      <c r="BV60" s="7" t="s">
        <v>30</v>
      </c>
      <c r="BW60" s="74">
        <v>0.29351552021280714</v>
      </c>
      <c r="BX60" s="25">
        <f>CD$56*BW60</f>
        <v>1.5526971019257498</v>
      </c>
      <c r="BY60" s="81"/>
      <c r="BZ60" s="81"/>
      <c r="CA60" s="81"/>
      <c r="CB60" s="81"/>
      <c r="CC60" s="82"/>
      <c r="CD60" s="40">
        <f t="shared" si="73"/>
        <v>1.5526971019257498</v>
      </c>
      <c r="CE60" s="62">
        <f t="shared" si="74"/>
        <v>6.7826875344690687E-3</v>
      </c>
      <c r="CG60" s="24"/>
      <c r="CH60" s="7" t="s">
        <v>30</v>
      </c>
      <c r="CI60" s="74">
        <v>0.29351552021280714</v>
      </c>
      <c r="CJ60" s="25">
        <f>CP$56*CI60</f>
        <v>1.5174752395002129</v>
      </c>
      <c r="CK60" s="81"/>
      <c r="CL60" s="81"/>
      <c r="CM60" s="81"/>
      <c r="CN60" s="81"/>
      <c r="CO60" s="82"/>
      <c r="CP60" s="40">
        <f t="shared" si="75"/>
        <v>1.5174752395002129</v>
      </c>
      <c r="CQ60" s="62">
        <f t="shared" si="76"/>
        <v>6.7134297121574033E-3</v>
      </c>
      <c r="CS60" s="24"/>
      <c r="CT60" s="7" t="s">
        <v>30</v>
      </c>
      <c r="CU60" s="74">
        <v>0.29351552021280714</v>
      </c>
      <c r="CV60" s="25">
        <f>DB$56*CU60</f>
        <v>1.6114002059683112</v>
      </c>
      <c r="CW60" s="81"/>
      <c r="CX60" s="81"/>
      <c r="CY60" s="81"/>
      <c r="CZ60" s="81"/>
      <c r="DA60" s="82"/>
      <c r="DB60" s="40">
        <f t="shared" si="77"/>
        <v>1.6114002059683112</v>
      </c>
      <c r="DC60" s="62">
        <f t="shared" si="78"/>
        <v>6.1924514507466577E-3</v>
      </c>
      <c r="DE60" s="24"/>
      <c r="DF60" s="7" t="s">
        <v>30</v>
      </c>
      <c r="DG60" s="74">
        <v>0.29351552021280714</v>
      </c>
      <c r="DH60" s="25">
        <f>DN$56*DG60</f>
        <v>3.1053942038514997</v>
      </c>
      <c r="DI60" s="81"/>
      <c r="DJ60" s="81"/>
      <c r="DK60" s="81"/>
      <c r="DL60" s="81"/>
      <c r="DM60" s="82"/>
      <c r="DN60" s="40">
        <f t="shared" si="79"/>
        <v>3.1053942038514997</v>
      </c>
      <c r="DO60" s="62">
        <f t="shared" si="80"/>
        <v>7.0081389450693515E-3</v>
      </c>
    </row>
    <row r="61" spans="1:119" x14ac:dyDescent="0.25">
      <c r="P61" s="1"/>
      <c r="Q61" s="1"/>
      <c r="R61" s="1"/>
      <c r="S61" s="1"/>
      <c r="T61" s="1"/>
      <c r="U61" s="1"/>
      <c r="AB61" s="1"/>
      <c r="AC61" s="1"/>
      <c r="AD61" s="1"/>
      <c r="AE61" s="1"/>
      <c r="AF61" s="1"/>
      <c r="AG61" s="1"/>
      <c r="AN61" s="1"/>
      <c r="AO61" s="1"/>
      <c r="AP61" s="1"/>
      <c r="AQ61" s="1"/>
      <c r="AR61" s="1"/>
      <c r="AS61" s="1"/>
      <c r="AZ61" s="1"/>
      <c r="BA61" s="1"/>
      <c r="BB61" s="1"/>
      <c r="BC61" s="1"/>
      <c r="BD61" s="1"/>
      <c r="BE61" s="1"/>
      <c r="BL61" s="1"/>
      <c r="BM61" s="1"/>
      <c r="BN61" s="1"/>
      <c r="BO61" s="1"/>
      <c r="BP61" s="1"/>
      <c r="BQ61" s="1"/>
      <c r="BX61" s="1"/>
      <c r="BY61" s="1"/>
      <c r="BZ61" s="1"/>
      <c r="CA61" s="1"/>
      <c r="CB61" s="1"/>
      <c r="CC61" s="1"/>
      <c r="CJ61" s="1"/>
      <c r="CK61" s="1"/>
      <c r="CL61" s="1"/>
      <c r="CM61" s="1"/>
      <c r="CN61" s="1"/>
      <c r="CO61" s="1"/>
      <c r="CV61" s="1"/>
      <c r="CW61" s="1"/>
      <c r="CX61" s="1"/>
      <c r="CY61" s="1"/>
      <c r="CZ61" s="1"/>
      <c r="DA61" s="1"/>
      <c r="DH61" s="1"/>
      <c r="DI61" s="1"/>
      <c r="DJ61" s="1"/>
      <c r="DK61" s="1"/>
      <c r="DL61" s="1"/>
      <c r="DM61" s="1"/>
    </row>
    <row r="62" spans="1:119" x14ac:dyDescent="0.25">
      <c r="A62" s="18" t="s">
        <v>66</v>
      </c>
      <c r="B62" s="2" t="s">
        <v>67</v>
      </c>
      <c r="C62" s="2"/>
      <c r="D62" s="37"/>
      <c r="E62" s="9"/>
      <c r="F62" s="9"/>
      <c r="G62" s="9"/>
      <c r="H62" s="9"/>
      <c r="I62" s="9"/>
      <c r="J62" s="38">
        <f>J5+J17+J18+J43+J51+J56</f>
        <v>407.4821097295557</v>
      </c>
      <c r="K62" s="11"/>
      <c r="L62" s="11"/>
      <c r="M62" s="18" t="s">
        <v>66</v>
      </c>
      <c r="N62" s="2" t="s">
        <v>67</v>
      </c>
      <c r="O62" s="2"/>
      <c r="P62" s="37"/>
      <c r="Q62" s="9"/>
      <c r="R62" s="9"/>
      <c r="S62" s="9"/>
      <c r="T62" s="9"/>
      <c r="U62" s="9"/>
      <c r="V62" s="38">
        <f>V5+V17+V18+V43+V51+V56</f>
        <v>324.84227909540647</v>
      </c>
      <c r="W62" s="11"/>
      <c r="Y62" s="18" t="s">
        <v>66</v>
      </c>
      <c r="Z62" s="2" t="s">
        <v>67</v>
      </c>
      <c r="AA62" s="2"/>
      <c r="AB62" s="37"/>
      <c r="AC62" s="9"/>
      <c r="AD62" s="9"/>
      <c r="AE62" s="9"/>
      <c r="AF62" s="9"/>
      <c r="AG62" s="9"/>
      <c r="AH62" s="38">
        <f>AH5+AH17+AH18+AH43+AH51+AH56</f>
        <v>715.40033039488515</v>
      </c>
      <c r="AI62" s="11"/>
      <c r="AK62" s="18" t="s">
        <v>66</v>
      </c>
      <c r="AL62" s="2" t="s">
        <v>67</v>
      </c>
      <c r="AM62" s="2"/>
      <c r="AN62" s="37"/>
      <c r="AO62" s="9"/>
      <c r="AP62" s="9"/>
      <c r="AQ62" s="9"/>
      <c r="AR62" s="9"/>
      <c r="AS62" s="9"/>
      <c r="AT62" s="38">
        <f>AT5+AT17+AT18+AT43+AT51+AT56</f>
        <v>426.58484417364514</v>
      </c>
      <c r="AU62" s="11"/>
      <c r="AW62" s="18" t="s">
        <v>66</v>
      </c>
      <c r="AX62" s="2" t="s">
        <v>67</v>
      </c>
      <c r="AY62" s="2"/>
      <c r="AZ62" s="37"/>
      <c r="BA62" s="9"/>
      <c r="BB62" s="9"/>
      <c r="BC62" s="9"/>
      <c r="BD62" s="9"/>
      <c r="BE62" s="9"/>
      <c r="BF62" s="38">
        <f>BF5+BF17+BF18+BF43+BF51+BF56</f>
        <v>1166.8890582246847</v>
      </c>
      <c r="BG62" s="11"/>
      <c r="BI62" s="18" t="s">
        <v>66</v>
      </c>
      <c r="BJ62" s="2" t="s">
        <v>67</v>
      </c>
      <c r="BK62" s="2"/>
      <c r="BL62" s="37"/>
      <c r="BM62" s="44"/>
      <c r="BN62" s="44"/>
      <c r="BO62" s="44"/>
      <c r="BP62" s="44"/>
      <c r="BQ62" s="44"/>
      <c r="BR62" s="38">
        <f>BR5+BR17+BR18+BR43+BR51+BR56</f>
        <v>248.97091869705309</v>
      </c>
      <c r="BS62" s="11"/>
      <c r="BU62" s="18" t="s">
        <v>66</v>
      </c>
      <c r="BV62" s="2" t="s">
        <v>67</v>
      </c>
      <c r="BW62" s="2"/>
      <c r="BX62" s="37"/>
      <c r="BY62" s="80"/>
      <c r="BZ62" s="80"/>
      <c r="CA62" s="80"/>
      <c r="CB62" s="80"/>
      <c r="CC62" s="80"/>
      <c r="CD62" s="38">
        <f>CD5+CD17+CD18+CD43+CD51+CD56</f>
        <v>228.92062977028928</v>
      </c>
      <c r="CE62" s="11"/>
      <c r="CG62" s="18" t="s">
        <v>66</v>
      </c>
      <c r="CH62" s="2" t="s">
        <v>67</v>
      </c>
      <c r="CI62" s="2"/>
      <c r="CJ62" s="37"/>
      <c r="CK62" s="80"/>
      <c r="CL62" s="80"/>
      <c r="CM62" s="80"/>
      <c r="CN62" s="80"/>
      <c r="CO62" s="80"/>
      <c r="CP62" s="38">
        <f>CP5+CP17+CP18+CP43+CP51+CP56</f>
        <v>226.03576779126843</v>
      </c>
      <c r="CQ62" s="11"/>
      <c r="CS62" s="18" t="s">
        <v>66</v>
      </c>
      <c r="CT62" s="2" t="s">
        <v>67</v>
      </c>
      <c r="CU62" s="2"/>
      <c r="CV62" s="37"/>
      <c r="CW62" s="80"/>
      <c r="CX62" s="80"/>
      <c r="CY62" s="80"/>
      <c r="CZ62" s="80"/>
      <c r="DA62" s="80"/>
      <c r="DB62" s="38">
        <f>DB5+DB17+DB18+DB43+DB51+DB56</f>
        <v>260.22007904058995</v>
      </c>
      <c r="DC62" s="11"/>
      <c r="DE62" s="18" t="s">
        <v>66</v>
      </c>
      <c r="DF62" s="2" t="s">
        <v>67</v>
      </c>
      <c r="DG62" s="2"/>
      <c r="DH62" s="37"/>
      <c r="DI62" s="80"/>
      <c r="DJ62" s="80"/>
      <c r="DK62" s="80"/>
      <c r="DL62" s="80"/>
      <c r="DM62" s="80"/>
      <c r="DN62" s="38">
        <f>DN5+DN17+DN18+DN43+DN51+DN56</f>
        <v>443.11253361155627</v>
      </c>
      <c r="DO62" s="11"/>
    </row>
    <row r="63" spans="1:119" x14ac:dyDescent="0.25">
      <c r="A63" s="21"/>
      <c r="B63" s="7" t="s">
        <v>68</v>
      </c>
      <c r="C63" s="7"/>
      <c r="D63" s="16"/>
      <c r="E63" s="16"/>
      <c r="F63" s="16"/>
      <c r="G63" s="16"/>
      <c r="H63" s="16"/>
      <c r="I63" s="16"/>
      <c r="J63" s="8"/>
      <c r="K63" s="6"/>
      <c r="L63" s="6"/>
      <c r="M63" s="21"/>
      <c r="N63" s="7" t="s">
        <v>68</v>
      </c>
      <c r="O63" s="7"/>
      <c r="P63" s="16"/>
      <c r="Q63" s="16"/>
      <c r="R63" s="16"/>
      <c r="S63" s="16"/>
      <c r="T63" s="16"/>
      <c r="U63" s="16"/>
      <c r="V63" s="8"/>
      <c r="W63" s="6"/>
      <c r="Y63" s="21"/>
      <c r="Z63" s="7" t="s">
        <v>68</v>
      </c>
      <c r="AA63" s="7"/>
      <c r="AB63" s="16"/>
      <c r="AC63" s="16"/>
      <c r="AD63" s="16"/>
      <c r="AE63" s="16"/>
      <c r="AF63" s="16"/>
      <c r="AG63" s="16"/>
      <c r="AH63" s="17">
        <v>660</v>
      </c>
      <c r="AI63" s="6"/>
      <c r="AK63" s="21"/>
      <c r="AL63" s="7" t="s">
        <v>68</v>
      </c>
      <c r="AM63" s="7"/>
      <c r="AN63" s="16"/>
      <c r="AO63" s="16"/>
      <c r="AP63" s="16"/>
      <c r="AQ63" s="16"/>
      <c r="AR63" s="16"/>
      <c r="AS63" s="16"/>
      <c r="AT63" s="17">
        <v>450</v>
      </c>
      <c r="AU63" s="6"/>
      <c r="AW63" s="21"/>
      <c r="AX63" s="7" t="s">
        <v>68</v>
      </c>
      <c r="AY63" s="7"/>
      <c r="AZ63" s="16"/>
      <c r="BA63" s="16"/>
      <c r="BB63" s="16"/>
      <c r="BC63" s="16"/>
      <c r="BD63" s="16"/>
      <c r="BE63" s="16"/>
      <c r="BF63" s="17">
        <v>1425</v>
      </c>
      <c r="BG63" s="6"/>
      <c r="BI63" s="21"/>
      <c r="BJ63" s="7" t="s">
        <v>68</v>
      </c>
      <c r="BK63" s="7"/>
      <c r="BL63" s="45"/>
      <c r="BM63" s="45"/>
      <c r="BN63" s="45"/>
      <c r="BO63" s="45"/>
      <c r="BP63" s="45"/>
      <c r="BQ63" s="45"/>
      <c r="BR63" s="27">
        <v>172.24880382775081</v>
      </c>
      <c r="BS63" s="6"/>
      <c r="BU63" s="21"/>
      <c r="BV63" s="7" t="s">
        <v>68</v>
      </c>
      <c r="BW63" s="7"/>
      <c r="BX63" s="81"/>
      <c r="BY63" s="81"/>
      <c r="BZ63" s="81"/>
      <c r="CA63" s="81"/>
      <c r="CB63" s="81"/>
      <c r="CC63" s="81"/>
      <c r="CD63" s="27">
        <v>155.55555555555617</v>
      </c>
      <c r="CE63" s="6"/>
      <c r="CG63" s="21"/>
      <c r="CH63" s="7" t="s">
        <v>68</v>
      </c>
      <c r="CI63" s="7"/>
      <c r="CJ63" s="81"/>
      <c r="CK63" s="81"/>
      <c r="CL63" s="81"/>
      <c r="CM63" s="81"/>
      <c r="CN63" s="81"/>
      <c r="CO63" s="81"/>
      <c r="CP63" s="27">
        <v>154.54545454545456</v>
      </c>
      <c r="CQ63" s="6"/>
      <c r="CS63" s="21"/>
      <c r="CT63" s="7" t="s">
        <v>68</v>
      </c>
      <c r="CU63" s="7"/>
      <c r="CV63" s="81"/>
      <c r="CW63" s="81"/>
      <c r="CX63" s="81"/>
      <c r="CY63" s="81"/>
      <c r="CZ63" s="81"/>
      <c r="DA63" s="81"/>
      <c r="DB63" s="27">
        <v>200.00000000000017</v>
      </c>
      <c r="DC63" s="6"/>
      <c r="DE63" s="21"/>
      <c r="DF63" s="7" t="s">
        <v>68</v>
      </c>
      <c r="DG63" s="7"/>
      <c r="DH63" s="81"/>
      <c r="DI63" s="81"/>
      <c r="DJ63" s="81"/>
      <c r="DK63" s="81"/>
      <c r="DL63" s="81"/>
      <c r="DM63" s="81"/>
      <c r="DN63" s="27">
        <v>372.41379310344843</v>
      </c>
      <c r="DO63" s="6"/>
    </row>
  </sheetData>
  <mergeCells count="20">
    <mergeCell ref="BM1:BS2"/>
    <mergeCell ref="BL3:BS3"/>
    <mergeCell ref="AO1:AU2"/>
    <mergeCell ref="AN3:AU3"/>
    <mergeCell ref="BA1:BG2"/>
    <mergeCell ref="AZ3:BG3"/>
    <mergeCell ref="E1:K2"/>
    <mergeCell ref="Q1:W2"/>
    <mergeCell ref="D3:K3"/>
    <mergeCell ref="P3:W3"/>
    <mergeCell ref="AC1:AI2"/>
    <mergeCell ref="AB3:AI3"/>
    <mergeCell ref="CW1:DC2"/>
    <mergeCell ref="CV3:DC3"/>
    <mergeCell ref="DI1:DO2"/>
    <mergeCell ref="DH3:DO3"/>
    <mergeCell ref="BY1:CE2"/>
    <mergeCell ref="BX3:CE3"/>
    <mergeCell ref="CK1:CQ2"/>
    <mergeCell ref="CJ3:C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"/>
  <sheetViews>
    <sheetView zoomScale="70" zoomScaleNormal="70" workbookViewId="0">
      <selection activeCell="E37" sqref="E37"/>
    </sheetView>
  </sheetViews>
  <sheetFormatPr defaultRowHeight="15" x14ac:dyDescent="0.25"/>
  <cols>
    <col min="1" max="1" width="20.140625" customWidth="1"/>
  </cols>
  <sheetData>
    <row r="2" spans="1:17" x14ac:dyDescent="0.25">
      <c r="B2" s="114" t="s">
        <v>104</v>
      </c>
      <c r="C2" s="114"/>
      <c r="D2" s="114"/>
      <c r="E2" s="114"/>
      <c r="F2" s="114"/>
      <c r="H2" s="114" t="s">
        <v>105</v>
      </c>
      <c r="I2" s="114"/>
      <c r="J2" s="114"/>
      <c r="K2" s="114"/>
      <c r="L2" s="114"/>
      <c r="M2" s="114"/>
      <c r="N2" s="114"/>
      <c r="O2" s="114"/>
      <c r="P2" s="114"/>
      <c r="Q2" s="114"/>
    </row>
    <row r="3" spans="1:17" x14ac:dyDescent="0.25">
      <c r="B3" s="91" t="s">
        <v>106</v>
      </c>
      <c r="C3" s="91" t="s">
        <v>106</v>
      </c>
      <c r="D3" s="91" t="s">
        <v>107</v>
      </c>
      <c r="E3" s="91" t="s">
        <v>107</v>
      </c>
      <c r="F3" s="91" t="s">
        <v>106</v>
      </c>
      <c r="H3" s="91" t="s">
        <v>106</v>
      </c>
      <c r="I3" s="91" t="s">
        <v>106</v>
      </c>
      <c r="J3" s="91" t="s">
        <v>106</v>
      </c>
      <c r="K3" s="91" t="s">
        <v>106</v>
      </c>
      <c r="L3" s="91" t="s">
        <v>106</v>
      </c>
      <c r="M3" s="91" t="s">
        <v>107</v>
      </c>
      <c r="N3" s="91" t="s">
        <v>107</v>
      </c>
      <c r="O3" s="91" t="s">
        <v>107</v>
      </c>
      <c r="P3" s="91" t="s">
        <v>106</v>
      </c>
      <c r="Q3" s="91" t="s">
        <v>106</v>
      </c>
    </row>
    <row r="4" spans="1:17" x14ac:dyDescent="0.25">
      <c r="A4" s="90" t="s">
        <v>69</v>
      </c>
      <c r="B4" s="92">
        <v>0.1600223418503772</v>
      </c>
      <c r="C4" s="92">
        <v>0.20619258799454057</v>
      </c>
      <c r="D4" s="92">
        <v>0.15907939737555193</v>
      </c>
      <c r="E4" s="92">
        <v>0.19008704716747804</v>
      </c>
      <c r="F4" s="92">
        <v>0.22559695652509962</v>
      </c>
      <c r="G4" s="92"/>
      <c r="H4" s="92">
        <v>0.2392047606799407</v>
      </c>
      <c r="I4" s="92">
        <v>0.32234591824299563</v>
      </c>
      <c r="J4" s="92">
        <v>0.24458590514252609</v>
      </c>
      <c r="K4" s="92">
        <v>0.18876027367048015</v>
      </c>
      <c r="L4" s="92">
        <v>0.12633110853791571</v>
      </c>
      <c r="M4" s="92">
        <v>0.16737994606781331</v>
      </c>
      <c r="N4" s="92">
        <v>0.11490360803171709</v>
      </c>
      <c r="O4" s="92">
        <v>0.204940034996657</v>
      </c>
      <c r="P4" s="92">
        <v>0.21610132161413922</v>
      </c>
      <c r="Q4" s="92">
        <v>0.17632845552001106</v>
      </c>
    </row>
    <row r="5" spans="1:17" x14ac:dyDescent="0.25">
      <c r="A5" t="s">
        <v>4</v>
      </c>
      <c r="B5" s="92"/>
      <c r="C5" s="92"/>
      <c r="D5" s="92">
        <v>5.9304146159226993E-3</v>
      </c>
      <c r="E5" s="92">
        <v>4.3595616622832166E-3</v>
      </c>
      <c r="F5" s="92">
        <v>8.8940553218540379E-3</v>
      </c>
      <c r="G5" s="92"/>
      <c r="H5" s="92"/>
      <c r="I5" s="92"/>
      <c r="J5" s="92">
        <v>3.3499857800070271E-3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</row>
    <row r="6" spans="1:17" x14ac:dyDescent="0.25">
      <c r="A6" t="s">
        <v>31</v>
      </c>
      <c r="B6" s="92"/>
      <c r="C6" s="92"/>
      <c r="D6" s="92">
        <v>0</v>
      </c>
      <c r="E6" s="92">
        <v>0</v>
      </c>
      <c r="F6" s="92">
        <v>0</v>
      </c>
      <c r="G6" s="92"/>
      <c r="H6" s="92"/>
      <c r="I6" s="92"/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  <c r="P6" s="92">
        <v>0</v>
      </c>
      <c r="Q6" s="92">
        <v>0</v>
      </c>
    </row>
    <row r="7" spans="1:17" x14ac:dyDescent="0.25">
      <c r="A7" t="s">
        <v>32</v>
      </c>
      <c r="B7" s="92"/>
      <c r="C7" s="92"/>
      <c r="D7" s="92">
        <v>6.0159034800240166E-3</v>
      </c>
      <c r="E7" s="92">
        <v>1.8426219760043203E-2</v>
      </c>
      <c r="F7" s="92">
        <v>1.2625165837095151E-2</v>
      </c>
      <c r="G7" s="92"/>
      <c r="H7" s="92"/>
      <c r="I7" s="92"/>
      <c r="J7" s="92">
        <v>0</v>
      </c>
      <c r="K7" s="92">
        <v>3.7173921097209274E-2</v>
      </c>
      <c r="L7" s="92">
        <v>1.5185302253930827E-2</v>
      </c>
      <c r="M7" s="92">
        <v>4.3212283099954736E-2</v>
      </c>
      <c r="N7" s="92">
        <v>2.3485159620431576E-2</v>
      </c>
      <c r="O7" s="92">
        <v>4.2660249958048013E-2</v>
      </c>
      <c r="P7" s="92">
        <v>2.5595888071073276E-2</v>
      </c>
      <c r="Q7" s="92">
        <v>2.7350489677878943E-2</v>
      </c>
    </row>
    <row r="8" spans="1:17" x14ac:dyDescent="0.25">
      <c r="A8" t="s">
        <v>33</v>
      </c>
      <c r="B8" s="92"/>
      <c r="C8" s="92"/>
      <c r="D8" s="92">
        <v>6.9250226771187624E-3</v>
      </c>
      <c r="E8" s="92">
        <v>0</v>
      </c>
      <c r="F8" s="92">
        <v>2.2079796567388791E-3</v>
      </c>
      <c r="G8" s="92"/>
      <c r="H8" s="92"/>
      <c r="I8" s="92"/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</row>
    <row r="9" spans="1:17" x14ac:dyDescent="0.25">
      <c r="A9" t="s">
        <v>5</v>
      </c>
      <c r="B9" s="92"/>
      <c r="C9" s="92"/>
      <c r="D9" s="92">
        <v>7.0985398436708546E-3</v>
      </c>
      <c r="E9" s="92">
        <v>0</v>
      </c>
      <c r="F9" s="92">
        <v>1.9516883180177968E-3</v>
      </c>
      <c r="G9" s="92"/>
      <c r="H9" s="92"/>
      <c r="I9" s="92"/>
      <c r="J9" s="92">
        <v>7.5762604531709285E-2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</row>
    <row r="10" spans="1:17" x14ac:dyDescent="0.25">
      <c r="A10" t="s">
        <v>6</v>
      </c>
      <c r="B10" s="92"/>
      <c r="C10" s="92"/>
      <c r="D10" s="92">
        <v>4.118242638698439E-2</v>
      </c>
      <c r="E10" s="92">
        <v>6.192539882841816E-2</v>
      </c>
      <c r="F10" s="92">
        <v>6.3612824251783245E-2</v>
      </c>
      <c r="G10" s="92"/>
      <c r="H10" s="92"/>
      <c r="I10" s="92"/>
      <c r="J10" s="92">
        <v>4.8485993013222643E-2</v>
      </c>
      <c r="K10" s="92">
        <v>4.6497715598289073E-2</v>
      </c>
      <c r="L10" s="92">
        <v>3.6238227473283598E-2</v>
      </c>
      <c r="M10" s="92">
        <v>3.6696457702370781E-2</v>
      </c>
      <c r="N10" s="92">
        <v>3.4232753376719084E-2</v>
      </c>
      <c r="O10" s="92">
        <v>5.4596271195472432E-2</v>
      </c>
      <c r="P10" s="92">
        <v>6.3592812006401545E-2</v>
      </c>
      <c r="Q10" s="92">
        <v>5.3144168334505859E-2</v>
      </c>
    </row>
    <row r="11" spans="1:17" x14ac:dyDescent="0.25">
      <c r="A11" t="s">
        <v>7</v>
      </c>
      <c r="B11" s="92"/>
      <c r="C11" s="92"/>
      <c r="D11" s="92">
        <v>2.7513983801463922E-2</v>
      </c>
      <c r="E11" s="92">
        <v>2.7114201685672419E-2</v>
      </c>
      <c r="F11" s="92">
        <v>5.5583868392880709E-2</v>
      </c>
      <c r="G11" s="92"/>
      <c r="H11" s="92"/>
      <c r="I11" s="92"/>
      <c r="J11" s="92">
        <v>3.581024001853414E-2</v>
      </c>
      <c r="K11" s="92">
        <v>2.8582984587738669E-2</v>
      </c>
      <c r="L11" s="92">
        <v>2.2236173294942093E-2</v>
      </c>
      <c r="M11" s="92">
        <v>1.7322295273874268E-2</v>
      </c>
      <c r="N11" s="92">
        <v>1.4120166814414144E-2</v>
      </c>
      <c r="O11" s="92">
        <v>2.3809913579492262E-2</v>
      </c>
      <c r="P11" s="92">
        <v>3.0601289421516933E-2</v>
      </c>
      <c r="Q11" s="92">
        <v>2.7517946529905059E-2</v>
      </c>
    </row>
    <row r="12" spans="1:17" x14ac:dyDescent="0.25">
      <c r="A12" t="s">
        <v>8</v>
      </c>
      <c r="B12" s="92"/>
      <c r="C12" s="92"/>
      <c r="D12" s="92">
        <v>1.998342593260022E-3</v>
      </c>
      <c r="E12" s="92">
        <v>0</v>
      </c>
      <c r="F12" s="92">
        <v>1.3070610997985353E-4</v>
      </c>
      <c r="G12" s="92"/>
      <c r="H12" s="92"/>
      <c r="I12" s="92"/>
      <c r="J12" s="92">
        <v>3.7692711938070722E-3</v>
      </c>
      <c r="K12" s="92">
        <v>5.4959212304049156E-3</v>
      </c>
      <c r="L12" s="92">
        <v>2.618882551044038E-3</v>
      </c>
      <c r="M12" s="92">
        <v>0</v>
      </c>
      <c r="N12" s="92">
        <v>2.7815788032842237E-3</v>
      </c>
      <c r="O12" s="92">
        <v>0</v>
      </c>
      <c r="P12" s="92">
        <v>2.0124537172970074E-3</v>
      </c>
      <c r="Q12" s="92">
        <v>1.8237134401813254E-3</v>
      </c>
    </row>
    <row r="13" spans="1:17" x14ac:dyDescent="0.25">
      <c r="A13" t="s">
        <v>9</v>
      </c>
      <c r="B13" s="92"/>
      <c r="C13" s="92"/>
      <c r="D13" s="92">
        <v>6.1746560089197301E-3</v>
      </c>
      <c r="E13" s="92">
        <v>1.7184011868163634E-2</v>
      </c>
      <c r="F13" s="92">
        <v>5.0051598460702555E-2</v>
      </c>
      <c r="G13" s="92"/>
      <c r="H13" s="92"/>
      <c r="I13" s="92"/>
      <c r="J13" s="92">
        <v>1.5239835129929062E-2</v>
      </c>
      <c r="K13" s="92">
        <v>6.9784996097834737E-3</v>
      </c>
      <c r="L13" s="92">
        <v>1.1566953209909922E-2</v>
      </c>
      <c r="M13" s="92">
        <v>6.7271607185949052E-3</v>
      </c>
      <c r="N13" s="92">
        <v>2.2926781736206468E-3</v>
      </c>
      <c r="O13" s="92">
        <v>1.1818770500519892E-2</v>
      </c>
      <c r="P13" s="92">
        <v>1.4813348558116087E-2</v>
      </c>
      <c r="Q13" s="92">
        <v>2.9159550400613406E-3</v>
      </c>
    </row>
    <row r="14" spans="1:17" x14ac:dyDescent="0.25">
      <c r="A14" t="s">
        <v>10</v>
      </c>
      <c r="B14" s="92"/>
      <c r="C14" s="92"/>
      <c r="D14" s="92">
        <v>1.8728220559892584E-2</v>
      </c>
      <c r="E14" s="92">
        <v>2.0892435603807501E-2</v>
      </c>
      <c r="F14" s="92">
        <v>2.4442919553036072E-2</v>
      </c>
      <c r="G14" s="92"/>
      <c r="H14" s="92"/>
      <c r="I14" s="92"/>
      <c r="J14" s="92">
        <v>2.9013709912620485E-2</v>
      </c>
      <c r="K14" s="92">
        <v>2.1221062855450876E-2</v>
      </c>
      <c r="L14" s="92">
        <v>1.9720428629689098E-2</v>
      </c>
      <c r="M14" s="92">
        <v>3.556068697791568E-2</v>
      </c>
      <c r="N14" s="92">
        <v>9.9524515131490555E-3</v>
      </c>
      <c r="O14" s="92">
        <v>2.4626377090357615E-2</v>
      </c>
      <c r="P14" s="92">
        <v>3.3225881192742723E-2</v>
      </c>
      <c r="Q14" s="92">
        <v>1.7900456674215345E-2</v>
      </c>
    </row>
    <row r="15" spans="1:17" x14ac:dyDescent="0.25">
      <c r="A15" t="s">
        <v>11</v>
      </c>
      <c r="B15" s="92"/>
      <c r="C15" s="92"/>
      <c r="D15" s="92">
        <v>3.7511887408294954E-2</v>
      </c>
      <c r="E15" s="92">
        <v>4.0185217759089911E-2</v>
      </c>
      <c r="F15" s="92">
        <v>6.0961506230113576E-3</v>
      </c>
      <c r="G15" s="92"/>
      <c r="H15" s="92"/>
      <c r="I15" s="92"/>
      <c r="J15" s="92">
        <v>3.3154265562696406E-2</v>
      </c>
      <c r="K15" s="92">
        <v>4.281016869160386E-2</v>
      </c>
      <c r="L15" s="92">
        <v>1.8765141125116135E-2</v>
      </c>
      <c r="M15" s="92">
        <v>2.786106229510291E-2</v>
      </c>
      <c r="N15" s="92">
        <v>2.5656250321012784E-2</v>
      </c>
      <c r="O15" s="92">
        <v>4.3317279604627751E-2</v>
      </c>
      <c r="P15" s="92">
        <v>3.7444713994214819E-2</v>
      </c>
      <c r="Q15" s="92">
        <v>3.2934630383668721E-2</v>
      </c>
    </row>
    <row r="16" spans="1:17" x14ac:dyDescent="0.25">
      <c r="A16" s="90" t="s">
        <v>73</v>
      </c>
      <c r="B16" s="92">
        <v>0.32547467860113144</v>
      </c>
      <c r="C16" s="92">
        <v>0.201858612966793</v>
      </c>
      <c r="D16" s="92">
        <v>0.17279487570244179</v>
      </c>
      <c r="E16" s="92">
        <v>0.18885514823482427</v>
      </c>
      <c r="F16" s="92">
        <v>0.31025057438822756</v>
      </c>
      <c r="G16" s="92"/>
      <c r="H16" s="92">
        <v>0.26769774033121929</v>
      </c>
      <c r="I16" s="92">
        <v>0.24211355805966622</v>
      </c>
      <c r="J16" s="92">
        <v>0.24087926096642809</v>
      </c>
      <c r="K16" s="92">
        <v>0.25009618662149641</v>
      </c>
      <c r="L16" s="92">
        <v>0.31255065045451247</v>
      </c>
      <c r="M16" s="92">
        <v>0.21322337576976924</v>
      </c>
      <c r="N16" s="92">
        <v>0.21167506909307748</v>
      </c>
      <c r="O16" s="92">
        <v>0.20481845306468655</v>
      </c>
      <c r="P16" s="92">
        <v>0.18977288851595436</v>
      </c>
      <c r="Q16" s="92">
        <v>0.23682081558300005</v>
      </c>
    </row>
    <row r="17" spans="1:17" x14ac:dyDescent="0.25">
      <c r="A17" s="90" t="s">
        <v>72</v>
      </c>
      <c r="B17" s="92">
        <v>0.47995435756116078</v>
      </c>
      <c r="C17" s="92">
        <v>0.54853306103541832</v>
      </c>
      <c r="D17" s="92">
        <v>0.62344292823375902</v>
      </c>
      <c r="E17" s="92">
        <v>0.57993588823636832</v>
      </c>
      <c r="F17" s="92">
        <v>0.43163551556359658</v>
      </c>
      <c r="G17" s="92"/>
      <c r="H17" s="92">
        <v>0.44754756665931505</v>
      </c>
      <c r="I17" s="92">
        <v>0.39894263054124068</v>
      </c>
      <c r="J17" s="92">
        <v>0.47535015787914336</v>
      </c>
      <c r="K17" s="92">
        <v>0.52413420148525791</v>
      </c>
      <c r="L17" s="92">
        <v>0.51649086010821577</v>
      </c>
      <c r="M17" s="92">
        <v>0.57570362333926894</v>
      </c>
      <c r="N17" s="92">
        <v>0.62749143000993346</v>
      </c>
      <c r="O17" s="92">
        <v>0.54431957621392912</v>
      </c>
      <c r="P17" s="92">
        <v>0.55081629568501667</v>
      </c>
      <c r="Q17" s="92">
        <v>0.53347828238268613</v>
      </c>
    </row>
    <row r="18" spans="1:17" x14ac:dyDescent="0.25">
      <c r="A18" t="s">
        <v>34</v>
      </c>
      <c r="B18" s="92">
        <v>1.8829319458613537E-3</v>
      </c>
      <c r="C18" s="92">
        <v>8.6597274205897417E-4</v>
      </c>
      <c r="D18" s="92">
        <v>1.7559741296949499E-3</v>
      </c>
      <c r="E18" s="92">
        <v>1.4755511164947564E-3</v>
      </c>
      <c r="F18" s="92">
        <v>1.1282761957000656E-3</v>
      </c>
      <c r="G18" s="92"/>
      <c r="H18" s="92">
        <v>1.1951527573237247E-3</v>
      </c>
      <c r="I18" s="92">
        <v>1.2114659293465057E-3</v>
      </c>
      <c r="J18" s="92">
        <v>9.8880851648960461E-3</v>
      </c>
      <c r="K18" s="92">
        <v>3.0046346447551273E-3</v>
      </c>
      <c r="L18" s="92">
        <v>8.1579996421969544E-3</v>
      </c>
      <c r="M18" s="92">
        <v>5.3078488319673843E-3</v>
      </c>
      <c r="N18" s="92">
        <v>5.6569825152913015E-3</v>
      </c>
      <c r="O18" s="92">
        <v>4.163057949611592E-3</v>
      </c>
      <c r="P18" s="92">
        <v>6.3715298454789099E-3</v>
      </c>
      <c r="Q18" s="92">
        <v>5.7820526517672419E-3</v>
      </c>
    </row>
    <row r="19" spans="1:17" x14ac:dyDescent="0.25">
      <c r="A19" t="s">
        <v>35</v>
      </c>
      <c r="B19" s="92">
        <v>0.10231632828002531</v>
      </c>
      <c r="C19" s="92">
        <v>0.11301325190323062</v>
      </c>
      <c r="D19" s="92">
        <v>0.13163644042238962</v>
      </c>
      <c r="E19" s="92">
        <v>0.11880483761564896</v>
      </c>
      <c r="F19" s="92">
        <v>8.9123750560194823E-2</v>
      </c>
      <c r="G19" s="92"/>
      <c r="H19" s="92">
        <v>2.2417026013698629E-2</v>
      </c>
      <c r="I19" s="92">
        <v>1.3996388815946547E-2</v>
      </c>
      <c r="J19" s="92">
        <v>5.4626593831747089E-2</v>
      </c>
      <c r="K19" s="92">
        <v>6.3317330082728593E-2</v>
      </c>
      <c r="L19" s="92">
        <v>4.5914126295524701E-2</v>
      </c>
      <c r="M19" s="92">
        <v>4.9453566964508838E-2</v>
      </c>
      <c r="N19" s="92">
        <v>4.5386909910329447E-2</v>
      </c>
      <c r="O19" s="92">
        <v>4.8607351426548956E-2</v>
      </c>
      <c r="P19" s="92">
        <v>3.9789396875807383E-2</v>
      </c>
      <c r="Q19" s="92">
        <v>3.5573356211626023E-2</v>
      </c>
    </row>
    <row r="20" spans="1:17" x14ac:dyDescent="0.25">
      <c r="A20" t="s">
        <v>36</v>
      </c>
      <c r="B20" s="92">
        <v>2.453065870830707E-2</v>
      </c>
      <c r="C20" s="92">
        <v>3.6988409543587099E-2</v>
      </c>
      <c r="D20" s="92">
        <v>3.3344846617628189E-2</v>
      </c>
      <c r="E20" s="92">
        <v>3.2069154770437619E-2</v>
      </c>
      <c r="F20" s="92">
        <v>2.5352092019544137E-2</v>
      </c>
      <c r="G20" s="92"/>
      <c r="H20" s="92">
        <v>7.3884568887322847E-3</v>
      </c>
      <c r="I20" s="92">
        <v>4.0894242560586174E-3</v>
      </c>
      <c r="J20" s="92">
        <v>8.970006639540536E-3</v>
      </c>
      <c r="K20" s="92">
        <v>1.0110935177334888E-2</v>
      </c>
      <c r="L20" s="92">
        <v>1.0366003452291708E-2</v>
      </c>
      <c r="M20" s="92">
        <v>1.1435070468869575E-2</v>
      </c>
      <c r="N20" s="92">
        <v>1.1348911640715678E-2</v>
      </c>
      <c r="O20" s="92">
        <v>1.0179804826839825E-2</v>
      </c>
      <c r="P20" s="92">
        <v>8.9923883223284977E-3</v>
      </c>
      <c r="Q20" s="92">
        <v>9.1620066959309347E-3</v>
      </c>
    </row>
    <row r="21" spans="1:17" x14ac:dyDescent="0.25">
      <c r="A21" t="s">
        <v>14</v>
      </c>
      <c r="B21" s="92">
        <v>6.5855575191548464E-3</v>
      </c>
      <c r="C21" s="92">
        <v>5.8363704160407518E-3</v>
      </c>
      <c r="D21" s="92">
        <v>7.6689626117417307E-3</v>
      </c>
      <c r="E21" s="92">
        <v>7.0653692878040941E-3</v>
      </c>
      <c r="F21" s="92">
        <v>9.42734335833058E-3</v>
      </c>
      <c r="G21" s="92"/>
      <c r="H21" s="92">
        <v>3.117414101549359E-3</v>
      </c>
      <c r="I21" s="92">
        <v>1.5031069889045875E-3</v>
      </c>
      <c r="J21" s="92">
        <v>2.1209067644160657E-3</v>
      </c>
      <c r="K21" s="92">
        <v>2.2930651741622128E-3</v>
      </c>
      <c r="L21" s="92">
        <v>2.9694882093348083E-3</v>
      </c>
      <c r="M21" s="92">
        <v>3.1545852989990041E-3</v>
      </c>
      <c r="N21" s="92">
        <v>3.12335328064346E-3</v>
      </c>
      <c r="O21" s="92">
        <v>1.8253748246649768E-3</v>
      </c>
      <c r="P21" s="92">
        <v>3.7160852596972898E-3</v>
      </c>
      <c r="Q21" s="92">
        <v>3.9791246382248945E-3</v>
      </c>
    </row>
    <row r="22" spans="1:17" x14ac:dyDescent="0.25">
      <c r="A22" t="s">
        <v>37</v>
      </c>
      <c r="B22" s="92">
        <v>3.1024956593341951E-2</v>
      </c>
      <c r="C22" s="92">
        <v>3.5273093473059285E-2</v>
      </c>
      <c r="D22" s="92">
        <v>4.0423019653699405E-2</v>
      </c>
      <c r="E22" s="92">
        <v>3.7855987019990635E-2</v>
      </c>
      <c r="F22" s="92">
        <v>2.7600999104994639E-2</v>
      </c>
      <c r="G22" s="92"/>
      <c r="H22" s="92">
        <v>3.7217602305743953E-2</v>
      </c>
      <c r="I22" s="92">
        <v>3.4040984248765463E-2</v>
      </c>
      <c r="J22" s="92">
        <v>3.5985660563111165E-2</v>
      </c>
      <c r="K22" s="92">
        <v>4.0096379016791375E-2</v>
      </c>
      <c r="L22" s="92">
        <v>4.0427209085780215E-2</v>
      </c>
      <c r="M22" s="92">
        <v>4.5582686112628668E-2</v>
      </c>
      <c r="N22" s="92">
        <v>5.0589934556587168E-2</v>
      </c>
      <c r="O22" s="92">
        <v>4.3169335216120847E-2</v>
      </c>
      <c r="P22" s="92">
        <v>4.4285865327749141E-2</v>
      </c>
      <c r="Q22" s="92">
        <v>4.3118721000166137E-2</v>
      </c>
    </row>
    <row r="23" spans="1:17" x14ac:dyDescent="0.25">
      <c r="A23" t="s">
        <v>38</v>
      </c>
      <c r="B23" s="92">
        <v>1.9630415021173606E-2</v>
      </c>
      <c r="C23" s="92">
        <v>2.2318337879815121E-2</v>
      </c>
      <c r="D23" s="92">
        <v>2.5576849715285937E-2</v>
      </c>
      <c r="E23" s="92">
        <v>2.3952611633888794E-2</v>
      </c>
      <c r="F23" s="92">
        <v>1.746397503570922E-2</v>
      </c>
      <c r="G23" s="92"/>
      <c r="H23" s="92">
        <v>2.3548686592249086E-2</v>
      </c>
      <c r="I23" s="92">
        <v>2.1538745639241467E-2</v>
      </c>
      <c r="J23" s="92">
        <v>2.2769200322315695E-2</v>
      </c>
      <c r="K23" s="92">
        <v>2.5370174445781737E-2</v>
      </c>
      <c r="L23" s="92">
        <v>2.5579500493868073E-2</v>
      </c>
      <c r="M23" s="92">
        <v>2.8841524515228995E-2</v>
      </c>
      <c r="N23" s="92">
        <v>3.2009759892877361E-2</v>
      </c>
      <c r="O23" s="92">
        <v>2.731452545085845E-2</v>
      </c>
      <c r="P23" s="92">
        <v>2.8020987340948714E-2</v>
      </c>
      <c r="Q23" s="92">
        <v>2.7282500327401048E-2</v>
      </c>
    </row>
    <row r="24" spans="1:17" x14ac:dyDescent="0.25">
      <c r="A24" t="s">
        <v>39</v>
      </c>
      <c r="B24" s="92">
        <v>1.3212077205646416E-2</v>
      </c>
      <c r="C24" s="92">
        <v>1.5021159911890207E-2</v>
      </c>
      <c r="D24" s="92">
        <v>1.7214272482323229E-2</v>
      </c>
      <c r="E24" s="92">
        <v>1.6121093407473128E-2</v>
      </c>
      <c r="F24" s="92">
        <v>1.1753973934855571E-2</v>
      </c>
      <c r="G24" s="92"/>
      <c r="H24" s="92">
        <v>1.5849235230777345E-2</v>
      </c>
      <c r="I24" s="92">
        <v>1.4496462249600731E-2</v>
      </c>
      <c r="J24" s="92">
        <v>1.5324608891090023E-2</v>
      </c>
      <c r="K24" s="92">
        <v>1.7075171520155998E-2</v>
      </c>
      <c r="L24" s="92">
        <v>1.7216056565402694E-2</v>
      </c>
      <c r="M24" s="92">
        <v>1.9411532981484958E-2</v>
      </c>
      <c r="N24" s="92">
        <v>2.1543885780445197E-2</v>
      </c>
      <c r="O24" s="92">
        <v>1.838379976699853E-2</v>
      </c>
      <c r="P24" s="92">
        <v>1.8859277693708276E-2</v>
      </c>
      <c r="Q24" s="92">
        <v>1.8362245540906867E-2</v>
      </c>
    </row>
    <row r="25" spans="1:17" x14ac:dyDescent="0.25">
      <c r="A25" t="s">
        <v>40</v>
      </c>
      <c r="B25" s="92">
        <v>1.6831835351064424E-2</v>
      </c>
      <c r="C25" s="92">
        <v>1.9136558656415694E-2</v>
      </c>
      <c r="D25" s="92">
        <v>2.193052580611585E-2</v>
      </c>
      <c r="E25" s="92">
        <v>2.053784470754929E-2</v>
      </c>
      <c r="F25" s="92">
        <v>1.4974250521911951E-2</v>
      </c>
      <c r="G25" s="92"/>
      <c r="H25" s="92">
        <v>2.0191504612970642E-2</v>
      </c>
      <c r="I25" s="92">
        <v>1.8468107774447601E-2</v>
      </c>
      <c r="J25" s="92">
        <v>1.9523144594102849E-2</v>
      </c>
      <c r="K25" s="92">
        <v>2.175331487584874E-2</v>
      </c>
      <c r="L25" s="92">
        <v>2.1932798680560861E-2</v>
      </c>
      <c r="M25" s="92">
        <v>2.4729777306817208E-2</v>
      </c>
      <c r="N25" s="92">
        <v>2.7446338121882779E-2</v>
      </c>
      <c r="O25" s="92">
        <v>2.3420472495635593E-2</v>
      </c>
      <c r="P25" s="92">
        <v>2.4026218742109511E-2</v>
      </c>
      <c r="Q25" s="92">
        <v>2.3393012984231933E-2</v>
      </c>
    </row>
    <row r="26" spans="1:17" x14ac:dyDescent="0.25">
      <c r="A26" t="s">
        <v>41</v>
      </c>
      <c r="B26" s="92">
        <v>3.4241231597809361E-3</v>
      </c>
      <c r="C26" s="92">
        <v>3.8929761566254598E-3</v>
      </c>
      <c r="D26" s="92">
        <v>4.4613566941852228E-3</v>
      </c>
      <c r="E26" s="92">
        <v>4.1780416840078369E-3</v>
      </c>
      <c r="F26" s="92">
        <v>3.0462321513380296E-3</v>
      </c>
      <c r="G26" s="92"/>
      <c r="H26" s="92">
        <v>4.107585247483077E-3</v>
      </c>
      <c r="I26" s="92">
        <v>3.7569922844936429E-3</v>
      </c>
      <c r="J26" s="92">
        <v>3.9716198597553451E-3</v>
      </c>
      <c r="K26" s="92">
        <v>4.425306433602348E-3</v>
      </c>
      <c r="L26" s="92">
        <v>4.4618190681250895E-3</v>
      </c>
      <c r="M26" s="92">
        <v>5.0308122344568272E-3</v>
      </c>
      <c r="N26" s="92">
        <v>5.5834458960753834E-3</v>
      </c>
      <c r="O26" s="92">
        <v>4.7644585758288586E-3</v>
      </c>
      <c r="P26" s="92">
        <v>4.8876863586725487E-3</v>
      </c>
      <c r="Q26" s="92">
        <v>4.7588724500741532E-3</v>
      </c>
    </row>
    <row r="27" spans="1:17" x14ac:dyDescent="0.25">
      <c r="A27" t="s">
        <v>42</v>
      </c>
      <c r="B27" s="92">
        <v>2.2446543493123614E-2</v>
      </c>
      <c r="C27" s="92">
        <v>2.5520068800030288E-2</v>
      </c>
      <c r="D27" s="92">
        <v>2.924603829985296E-2</v>
      </c>
      <c r="E27" s="92">
        <v>2.7388791232078588E-2</v>
      </c>
      <c r="F27" s="92">
        <v>1.9969311641096214E-2</v>
      </c>
      <c r="G27" s="92"/>
      <c r="H27" s="92">
        <v>2.6926920150629315E-2</v>
      </c>
      <c r="I27" s="92">
        <v>2.4628638276729405E-2</v>
      </c>
      <c r="J27" s="92">
        <v>2.6035610800242158E-2</v>
      </c>
      <c r="K27" s="92">
        <v>2.9009713931729554E-2</v>
      </c>
      <c r="L27" s="92">
        <v>2.9249069352261702E-2</v>
      </c>
      <c r="M27" s="92">
        <v>3.2979054887061376E-2</v>
      </c>
      <c r="N27" s="92">
        <v>3.660179710234978E-2</v>
      </c>
      <c r="O27" s="92">
        <v>3.1232996493727256E-2</v>
      </c>
      <c r="P27" s="92">
        <v>3.2040805575962207E-2</v>
      </c>
      <c r="Q27" s="92">
        <v>3.1196377129043228E-2</v>
      </c>
    </row>
    <row r="28" spans="1:17" x14ac:dyDescent="0.25">
      <c r="A28" t="s">
        <v>43</v>
      </c>
      <c r="B28" s="92">
        <v>1.6676733745233849E-2</v>
      </c>
      <c r="C28" s="92">
        <v>1.8960219539749287E-2</v>
      </c>
      <c r="D28" s="92">
        <v>2.1728440905789022E-2</v>
      </c>
      <c r="E28" s="92">
        <v>2.0348593052694049E-2</v>
      </c>
      <c r="F28" s="92">
        <v>1.4836266145662037E-2</v>
      </c>
      <c r="G28" s="92"/>
      <c r="H28" s="92">
        <v>2.0005444404782521E-2</v>
      </c>
      <c r="I28" s="92">
        <v>1.8297928283457762E-2</v>
      </c>
      <c r="J28" s="92">
        <v>1.9343243174308106E-2</v>
      </c>
      <c r="K28" s="92">
        <v>2.1552862934690172E-2</v>
      </c>
      <c r="L28" s="92">
        <v>2.1730692836203335E-2</v>
      </c>
      <c r="M28" s="92">
        <v>2.4501897928714964E-2</v>
      </c>
      <c r="N28" s="92">
        <v>2.7193426242216382E-2</v>
      </c>
      <c r="O28" s="92">
        <v>2.3204658069126593E-2</v>
      </c>
      <c r="P28" s="92">
        <v>2.3804822499144111E-2</v>
      </c>
      <c r="Q28" s="92">
        <v>2.3177451590991448E-2</v>
      </c>
    </row>
    <row r="29" spans="1:17" x14ac:dyDescent="0.25">
      <c r="A29" t="s">
        <v>44</v>
      </c>
      <c r="B29" s="92">
        <v>2.5571924909482808E-2</v>
      </c>
      <c r="C29" s="92">
        <v>2.907339756961376E-2</v>
      </c>
      <c r="D29" s="92">
        <v>3.3318158563380003E-2</v>
      </c>
      <c r="E29" s="92">
        <v>3.1202314644246856E-2</v>
      </c>
      <c r="F29" s="92">
        <v>2.2749771604550585E-2</v>
      </c>
      <c r="G29" s="92"/>
      <c r="H29" s="92">
        <v>3.0676134182818546E-2</v>
      </c>
      <c r="I29" s="92">
        <v>2.8057847250659108E-2</v>
      </c>
      <c r="J29" s="92">
        <v>2.9660721908487637E-2</v>
      </c>
      <c r="K29" s="92">
        <v>3.3048929183017543E-2</v>
      </c>
      <c r="L29" s="92">
        <v>3.332161164935811E-2</v>
      </c>
      <c r="M29" s="92">
        <v>3.757094785733929E-2</v>
      </c>
      <c r="N29" s="92">
        <v>4.169810854576101E-2</v>
      </c>
      <c r="O29" s="92">
        <v>3.5581774150679701E-2</v>
      </c>
      <c r="P29" s="92">
        <v>3.6502059859632549E-2</v>
      </c>
      <c r="Q29" s="92">
        <v>3.5540056028501119E-2</v>
      </c>
    </row>
    <row r="30" spans="1:17" x14ac:dyDescent="0.25">
      <c r="A30" t="s">
        <v>45</v>
      </c>
      <c r="B30" s="92">
        <v>6.4525811663938594E-3</v>
      </c>
      <c r="C30" s="92">
        <v>7.3361101389439725E-3</v>
      </c>
      <c r="D30" s="92">
        <v>8.407193561141198E-3</v>
      </c>
      <c r="E30" s="92">
        <v>7.8733012291421819E-3</v>
      </c>
      <c r="F30" s="92">
        <v>5.7404653077504217E-3</v>
      </c>
      <c r="G30" s="92"/>
      <c r="H30" s="92">
        <v>7.7405297562258947E-3</v>
      </c>
      <c r="I30" s="92">
        <v>7.0798556377749174E-3</v>
      </c>
      <c r="J30" s="92">
        <v>7.4843100879504292E-3</v>
      </c>
      <c r="K30" s="92">
        <v>8.3392587288860613E-3</v>
      </c>
      <c r="L30" s="92">
        <v>8.4080648806694365E-3</v>
      </c>
      <c r="M30" s="92">
        <v>9.4803027697744138E-3</v>
      </c>
      <c r="N30" s="92">
        <v>1.0521712027116464E-2</v>
      </c>
      <c r="O30" s="92">
        <v>8.9783732184515967E-3</v>
      </c>
      <c r="P30" s="92">
        <v>9.2105895359290701E-3</v>
      </c>
      <c r="Q30" s="92">
        <v>8.967846456370927E-3</v>
      </c>
    </row>
    <row r="31" spans="1:17" x14ac:dyDescent="0.25">
      <c r="A31" t="s">
        <v>46</v>
      </c>
      <c r="B31" s="92">
        <v>2.3151067743812818E-2</v>
      </c>
      <c r="C31" s="92">
        <v>2.6321061048764981E-2</v>
      </c>
      <c r="D31" s="92">
        <v>3.0163976655268071E-2</v>
      </c>
      <c r="E31" s="92">
        <v>2.8248436621399864E-2</v>
      </c>
      <c r="F31" s="92">
        <v>2.0596083612693196E-2</v>
      </c>
      <c r="G31" s="92"/>
      <c r="H31" s="92">
        <v>2.7772068903634504E-2</v>
      </c>
      <c r="I31" s="92">
        <v>2.5401651410476421E-2</v>
      </c>
      <c r="J31" s="92">
        <v>2.6852784241484708E-2</v>
      </c>
      <c r="K31" s="92">
        <v>2.9920234831159839E-2</v>
      </c>
      <c r="L31" s="92">
        <v>3.016710284258824E-2</v>
      </c>
      <c r="M31" s="92">
        <v>3.4014160534390235E-2</v>
      </c>
      <c r="N31" s="92">
        <v>3.7750608886458578E-2</v>
      </c>
      <c r="O31" s="92">
        <v>3.2213299027088915E-2</v>
      </c>
      <c r="P31" s="92">
        <v>3.304646261829474E-2</v>
      </c>
      <c r="Q31" s="92">
        <v>3.2175530299231321E-2</v>
      </c>
    </row>
    <row r="32" spans="1:17" x14ac:dyDescent="0.25">
      <c r="A32" t="s">
        <v>47</v>
      </c>
      <c r="B32" s="92">
        <v>3.5160540048409718E-2</v>
      </c>
      <c r="C32" s="92">
        <v>3.997494765091647E-2</v>
      </c>
      <c r="D32" s="92">
        <v>4.5811351810773046E-2</v>
      </c>
      <c r="E32" s="92">
        <v>4.2902137306264715E-2</v>
      </c>
      <c r="F32" s="92">
        <v>3.1280173800969945E-2</v>
      </c>
      <c r="G32" s="92"/>
      <c r="H32" s="92">
        <v>4.217865679972372E-2</v>
      </c>
      <c r="I32" s="92">
        <v>3.8578599984983079E-2</v>
      </c>
      <c r="J32" s="92">
        <v>4.0782498940523257E-2</v>
      </c>
      <c r="K32" s="92">
        <v>4.5441170432407876E-2</v>
      </c>
      <c r="L32" s="92">
        <v>4.5816099688308798E-2</v>
      </c>
      <c r="M32" s="92">
        <v>5.1658794614433602E-2</v>
      </c>
      <c r="N32" s="92">
        <v>5.7333502294247815E-2</v>
      </c>
      <c r="O32" s="92">
        <v>4.8923747408413064E-2</v>
      </c>
      <c r="P32" s="92">
        <v>5.0189109427117282E-2</v>
      </c>
      <c r="Q32" s="92">
        <v>4.8866386388044171E-2</v>
      </c>
    </row>
    <row r="33" spans="1:17" x14ac:dyDescent="0.25">
      <c r="A33" t="s">
        <v>48</v>
      </c>
      <c r="B33" s="92">
        <v>1.7330862040604914E-2</v>
      </c>
      <c r="C33" s="92">
        <v>1.9703915294377611E-2</v>
      </c>
      <c r="D33" s="92">
        <v>2.2580717390375621E-2</v>
      </c>
      <c r="E33" s="92">
        <v>2.1146746377565733E-2</v>
      </c>
      <c r="F33" s="92">
        <v>1.5418203929870346E-2</v>
      </c>
      <c r="G33" s="92"/>
      <c r="H33" s="92">
        <v>2.0790138065217133E-2</v>
      </c>
      <c r="I33" s="92">
        <v>1.9015646322237446E-2</v>
      </c>
      <c r="J33" s="92">
        <v>2.0101962650067216E-2</v>
      </c>
      <c r="K33" s="92">
        <v>2.2398252547980863E-2</v>
      </c>
      <c r="L33" s="92">
        <v>2.258305765052079E-2</v>
      </c>
      <c r="M33" s="92">
        <v>2.5462960506694103E-2</v>
      </c>
      <c r="N33" s="92">
        <v>2.8260061341442783E-2</v>
      </c>
      <c r="O33" s="92">
        <v>2.4114837703778626E-2</v>
      </c>
      <c r="P33" s="92">
        <v>2.4738542986672198E-2</v>
      </c>
      <c r="Q33" s="92">
        <v>2.4086564078596735E-2</v>
      </c>
    </row>
    <row r="34" spans="1:17" x14ac:dyDescent="0.25">
      <c r="A34" t="s">
        <v>49</v>
      </c>
      <c r="B34" s="92">
        <v>7.1841543909682542E-3</v>
      </c>
      <c r="C34" s="92">
        <v>8.1678550812829993E-3</v>
      </c>
      <c r="D34" s="92">
        <v>9.3603745509717312E-3</v>
      </c>
      <c r="E34" s="92">
        <v>8.7659511966075437E-3</v>
      </c>
      <c r="F34" s="92">
        <v>6.3913010907422733E-3</v>
      </c>
      <c r="G34" s="92"/>
      <c r="H34" s="92">
        <v>8.6181265144300162E-3</v>
      </c>
      <c r="I34" s="92">
        <v>7.8825472560413497E-3</v>
      </c>
      <c r="J34" s="92">
        <v>8.3328574713251585E-3</v>
      </c>
      <c r="K34" s="92">
        <v>9.2847374825087547E-3</v>
      </c>
      <c r="L34" s="92">
        <v>9.3613446579495913E-3</v>
      </c>
      <c r="M34" s="92">
        <v>1.0555149484349177E-2</v>
      </c>
      <c r="N34" s="92">
        <v>1.1714630426316177E-2</v>
      </c>
      <c r="O34" s="92">
        <v>9.9963127495440573E-3</v>
      </c>
      <c r="P34" s="92">
        <v>1.0254857017929079E-2</v>
      </c>
      <c r="Q34" s="92">
        <v>9.9845924965051049E-3</v>
      </c>
    </row>
    <row r="35" spans="1:17" x14ac:dyDescent="0.25">
      <c r="A35" t="s">
        <v>50</v>
      </c>
      <c r="B35" s="92">
        <v>1.226976017789949E-2</v>
      </c>
      <c r="C35" s="92">
        <v>1.3949814767507129E-2</v>
      </c>
      <c r="D35" s="92">
        <v>1.5986509290518987E-2</v>
      </c>
      <c r="E35" s="92">
        <v>1.4971298368637871E-2</v>
      </c>
      <c r="F35" s="92">
        <v>1.0915652328789388E-2</v>
      </c>
      <c r="G35" s="92"/>
      <c r="H35" s="92">
        <v>1.4718829768996874E-2</v>
      </c>
      <c r="I35" s="92">
        <v>1.3462539800672616E-2</v>
      </c>
      <c r="J35" s="92">
        <v>1.4231621037865507E-2</v>
      </c>
      <c r="K35" s="92">
        <v>1.585732934252583E-2</v>
      </c>
      <c r="L35" s="92">
        <v>1.5988166128515148E-2</v>
      </c>
      <c r="M35" s="92">
        <v>1.8027055902036244E-2</v>
      </c>
      <c r="N35" s="92">
        <v>2.0007324186173535E-2</v>
      </c>
      <c r="O35" s="92">
        <v>1.7072623084824042E-2</v>
      </c>
      <c r="P35" s="92">
        <v>1.7514188785645122E-2</v>
      </c>
      <c r="Q35" s="92">
        <v>1.7052606157822441E-2</v>
      </c>
    </row>
    <row r="36" spans="1:17" x14ac:dyDescent="0.25">
      <c r="A36" t="s">
        <v>51</v>
      </c>
      <c r="B36" s="92">
        <v>1.5857533538599412E-2</v>
      </c>
      <c r="C36" s="92">
        <v>1.802884916458599E-2</v>
      </c>
      <c r="D36" s="92">
        <v>2.0661089015917081E-2</v>
      </c>
      <c r="E36" s="92">
        <v>1.9349022519989996E-2</v>
      </c>
      <c r="F36" s="92">
        <v>1.4107474016586798E-2</v>
      </c>
      <c r="G36" s="92"/>
      <c r="H36" s="92">
        <v>1.902273013707435E-2</v>
      </c>
      <c r="I36" s="92">
        <v>1.739909120541934E-2</v>
      </c>
      <c r="J36" s="92">
        <v>1.8393057781445902E-2</v>
      </c>
      <c r="K36" s="92">
        <v>2.0494135845837539E-2</v>
      </c>
      <c r="L36" s="92">
        <v>2.0663230326237021E-2</v>
      </c>
      <c r="M36" s="92">
        <v>2.3298307336409942E-2</v>
      </c>
      <c r="N36" s="92">
        <v>2.5857621477504072E-2</v>
      </c>
      <c r="O36" s="92">
        <v>2.206479093593915E-2</v>
      </c>
      <c r="P36" s="92">
        <v>2.2635473883995283E-2</v>
      </c>
      <c r="Q36" s="92">
        <v>2.2038920903708261E-2</v>
      </c>
    </row>
    <row r="37" spans="1:17" x14ac:dyDescent="0.25">
      <c r="A37" t="s">
        <v>52</v>
      </c>
      <c r="B37" s="92">
        <v>1.9499363926025654E-2</v>
      </c>
      <c r="C37" s="92">
        <v>2.216934242465653E-2</v>
      </c>
      <c r="D37" s="92">
        <v>2.5406100693321429E-2</v>
      </c>
      <c r="E37" s="92">
        <v>2.3792705896649467E-2</v>
      </c>
      <c r="F37" s="92">
        <v>1.7347386922233393E-2</v>
      </c>
      <c r="G37" s="92"/>
      <c r="H37" s="92">
        <v>2.3391477426580331E-2</v>
      </c>
      <c r="I37" s="92">
        <v>2.1394954680105289E-2</v>
      </c>
      <c r="J37" s="92">
        <v>2.2617194945217758E-2</v>
      </c>
      <c r="K37" s="92">
        <v>2.5200805171539286E-2</v>
      </c>
      <c r="L37" s="92">
        <v>2.5408733775515797E-2</v>
      </c>
      <c r="M37" s="92">
        <v>2.864898078299611E-2</v>
      </c>
      <c r="N37" s="92">
        <v>3.1796065272317389E-2</v>
      </c>
      <c r="O37" s="92">
        <v>2.7132175843378396E-2</v>
      </c>
      <c r="P37" s="92">
        <v>2.7833921449871152E-2</v>
      </c>
      <c r="Q37" s="92">
        <v>2.7100364517107494E-2</v>
      </c>
    </row>
    <row r="38" spans="1:17" x14ac:dyDescent="0.25">
      <c r="A38" t="s">
        <v>53</v>
      </c>
      <c r="B38" s="92">
        <v>1.9500071995302307E-2</v>
      </c>
      <c r="C38" s="92">
        <v>2.2170147447339018E-2</v>
      </c>
      <c r="D38" s="92">
        <v>2.5407023250560153E-2</v>
      </c>
      <c r="E38" s="92">
        <v>2.3793569867603483E-2</v>
      </c>
      <c r="F38" s="92">
        <v>1.7348016847996941E-2</v>
      </c>
      <c r="G38" s="92"/>
      <c r="H38" s="92">
        <v>2.3392326827953832E-2</v>
      </c>
      <c r="I38" s="92">
        <v>2.1395731582887444E-2</v>
      </c>
      <c r="J38" s="92">
        <v>2.261801623051329E-2</v>
      </c>
      <c r="K38" s="92">
        <v>2.5201720273998862E-2</v>
      </c>
      <c r="L38" s="92">
        <v>2.5409656428368135E-2</v>
      </c>
      <c r="M38" s="92">
        <v>2.8650021097089265E-2</v>
      </c>
      <c r="N38" s="92">
        <v>3.1797219864693999E-2</v>
      </c>
      <c r="O38" s="92">
        <v>2.713316107859921E-2</v>
      </c>
      <c r="P38" s="92">
        <v>2.7834932167179787E-2</v>
      </c>
      <c r="Q38" s="92">
        <v>2.710134859718177E-2</v>
      </c>
    </row>
    <row r="39" spans="1:17" x14ac:dyDescent="0.25">
      <c r="A39" t="s">
        <v>54</v>
      </c>
      <c r="B39" s="92">
        <v>3.9772895162334676E-3</v>
      </c>
      <c r="C39" s="92">
        <v>4.5218856133912777E-3</v>
      </c>
      <c r="D39" s="92">
        <v>5.1820879039573145E-3</v>
      </c>
      <c r="E39" s="92">
        <v>4.8530034151148668E-3</v>
      </c>
      <c r="F39" s="92">
        <v>3.5383502970451541E-3</v>
      </c>
      <c r="G39" s="92"/>
      <c r="H39" s="92">
        <v>4.7711647564963426E-3</v>
      </c>
      <c r="I39" s="92">
        <v>4.3639335761049471E-3</v>
      </c>
      <c r="J39" s="92">
        <v>4.6132341897655808E-3</v>
      </c>
      <c r="K39" s="92">
        <v>5.1402137315683383E-3</v>
      </c>
      <c r="L39" s="92">
        <v>5.1826249743072384E-3</v>
      </c>
      <c r="M39" s="92">
        <v>5.8435388636909639E-3</v>
      </c>
      <c r="N39" s="92">
        <v>6.4854503739106544E-3</v>
      </c>
      <c r="O39" s="92">
        <v>5.5341558290751122E-3</v>
      </c>
      <c r="P39" s="92">
        <v>5.6772910336056219E-3</v>
      </c>
      <c r="Q39" s="92">
        <v>5.5276672659119886E-3</v>
      </c>
    </row>
    <row r="40" spans="1:17" x14ac:dyDescent="0.25">
      <c r="A40" t="s">
        <v>55</v>
      </c>
      <c r="B40" s="92">
        <v>1.0109195046007801E-2</v>
      </c>
      <c r="C40" s="92">
        <v>1.1493411142168841E-2</v>
      </c>
      <c r="D40" s="92">
        <v>1.3171466938185831E-2</v>
      </c>
      <c r="E40" s="92">
        <v>1.2335023106087186E-2</v>
      </c>
      <c r="F40" s="92">
        <v>8.9935301787644369E-3</v>
      </c>
      <c r="G40" s="92"/>
      <c r="H40" s="92">
        <v>1.2127011353635786E-2</v>
      </c>
      <c r="I40" s="92">
        <v>1.1091939751583733E-2</v>
      </c>
      <c r="J40" s="92">
        <v>1.1725594535400294E-2</v>
      </c>
      <c r="K40" s="92">
        <v>1.3065034108907863E-2</v>
      </c>
      <c r="L40" s="92">
        <v>1.3172832025866436E-2</v>
      </c>
      <c r="M40" s="92">
        <v>1.4852696513760935E-2</v>
      </c>
      <c r="N40" s="92">
        <v>1.6484262089412973E-2</v>
      </c>
      <c r="O40" s="92">
        <v>1.4066328453781408E-2</v>
      </c>
      <c r="P40" s="92">
        <v>1.4430139459905865E-2</v>
      </c>
      <c r="Q40" s="92">
        <v>1.4049836279823081E-2</v>
      </c>
    </row>
    <row r="41" spans="1:17" x14ac:dyDescent="0.25">
      <c r="A41" t="s">
        <v>56</v>
      </c>
      <c r="B41" s="92">
        <v>2.5327852038707129E-2</v>
      </c>
      <c r="C41" s="92">
        <v>2.879590466936725E-2</v>
      </c>
      <c r="D41" s="92">
        <v>3.300015127068269E-2</v>
      </c>
      <c r="E41" s="92">
        <v>3.0904502158991067E-2</v>
      </c>
      <c r="F41" s="92">
        <v>2.2532634956266642E-2</v>
      </c>
      <c r="G41" s="92"/>
      <c r="H41" s="92">
        <v>3.0383343860588091E-2</v>
      </c>
      <c r="I41" s="92">
        <v>2.7790047335302936E-2</v>
      </c>
      <c r="J41" s="92">
        <v>2.9377623253571787E-2</v>
      </c>
      <c r="K41" s="92">
        <v>3.2733491567338867E-2</v>
      </c>
      <c r="L41" s="92">
        <v>3.3003571398461107E-2</v>
      </c>
      <c r="M41" s="92">
        <v>3.7212349545567153E-2</v>
      </c>
      <c r="N41" s="92">
        <v>4.1300118285164486E-2</v>
      </c>
      <c r="O41" s="92">
        <v>3.5242161634414723E-2</v>
      </c>
      <c r="P41" s="92">
        <v>3.6153663617632691E-2</v>
      </c>
      <c r="Q41" s="92">
        <v>3.5200841693518135E-2</v>
      </c>
    </row>
    <row r="42" spans="1:17" x14ac:dyDescent="0.25">
      <c r="A42" s="90" t="s">
        <v>74</v>
      </c>
      <c r="B42" s="92">
        <v>4.8664210885412647E-3</v>
      </c>
      <c r="C42" s="92">
        <v>5.0288711910380724E-3</v>
      </c>
      <c r="D42" s="92">
        <v>5.5281319102086848E-3</v>
      </c>
      <c r="E42" s="92">
        <v>4.9810048359702711E-3</v>
      </c>
      <c r="F42" s="92">
        <v>4.838665886368651E-3</v>
      </c>
      <c r="G42" s="92"/>
      <c r="H42" s="92">
        <v>1.785046585594606E-2</v>
      </c>
      <c r="I42" s="92">
        <v>1.5596248169428216E-2</v>
      </c>
      <c r="J42" s="92">
        <v>1.6606020269792569E-2</v>
      </c>
      <c r="K42" s="92">
        <v>1.2655709558311442E-2</v>
      </c>
      <c r="L42" s="92">
        <v>1.8858483477186154E-2</v>
      </c>
      <c r="M42" s="92">
        <v>1.8219396963062622E-2</v>
      </c>
      <c r="N42" s="92">
        <v>1.8652753158528081E-2</v>
      </c>
      <c r="O42" s="92">
        <v>1.9023537920648086E-2</v>
      </c>
      <c r="P42" s="92">
        <v>1.8638069813373168E-2</v>
      </c>
      <c r="Q42" s="92">
        <v>2.5772234215363139E-2</v>
      </c>
    </row>
    <row r="43" spans="1:17" x14ac:dyDescent="0.25">
      <c r="A43" t="s">
        <v>86</v>
      </c>
      <c r="B43" s="92">
        <v>2.3323983963158467E-3</v>
      </c>
      <c r="C43" s="92">
        <v>3.211177077101281E-3</v>
      </c>
      <c r="D43" s="92">
        <v>3.5915251900718852E-3</v>
      </c>
      <c r="E43" s="92">
        <v>3.1846941839177739E-3</v>
      </c>
      <c r="F43" s="92">
        <v>3.2556110356838784E-3</v>
      </c>
      <c r="G43" s="92"/>
      <c r="H43" s="92">
        <v>3.4574147748515998E-3</v>
      </c>
      <c r="I43" s="92">
        <v>3.1468563847249992E-3</v>
      </c>
      <c r="J43" s="92">
        <v>2.803364654434802E-3</v>
      </c>
      <c r="K43" s="92">
        <v>3.369271130070768E-3</v>
      </c>
      <c r="L43" s="92">
        <v>2.9940806929113187E-3</v>
      </c>
      <c r="M43" s="92">
        <v>3.3963806071219227E-3</v>
      </c>
      <c r="N43" s="92">
        <v>3.5383442759737106E-3</v>
      </c>
      <c r="O43" s="92">
        <v>3.6277444406817277E-3</v>
      </c>
      <c r="P43" s="92">
        <v>3.6123269329011915E-3</v>
      </c>
      <c r="Q43" s="92">
        <v>9.1624580485441635E-3</v>
      </c>
    </row>
    <row r="44" spans="1:17" x14ac:dyDescent="0.25">
      <c r="A44" t="s">
        <v>16</v>
      </c>
      <c r="B44" s="92">
        <v>1.6566908170791896E-3</v>
      </c>
      <c r="C44" s="92">
        <v>1.3506002265327856E-3</v>
      </c>
      <c r="D44" s="92">
        <v>1.4788633135590114E-3</v>
      </c>
      <c r="E44" s="92">
        <v>1.3955401480089122E-3</v>
      </c>
      <c r="F44" s="92">
        <v>1.1691111794809802E-3</v>
      </c>
      <c r="G44" s="92"/>
      <c r="H44" s="92">
        <v>1.0433232184331044E-2</v>
      </c>
      <c r="I44" s="92">
        <v>8.9801032919757696E-3</v>
      </c>
      <c r="J44" s="92">
        <v>9.8431663992086509E-3</v>
      </c>
      <c r="K44" s="92">
        <v>6.7502893229762885E-3</v>
      </c>
      <c r="L44" s="92">
        <v>1.1319519326336056E-2</v>
      </c>
      <c r="M44" s="92">
        <v>1.0312047742105989E-2</v>
      </c>
      <c r="N44" s="92">
        <v>1.0352933251923078E-2</v>
      </c>
      <c r="O44" s="92">
        <v>1.0662029392735323E-2</v>
      </c>
      <c r="P44" s="92">
        <v>1.0260545649836363E-2</v>
      </c>
      <c r="Q44" s="92">
        <v>1.1712600313286753E-2</v>
      </c>
    </row>
    <row r="45" spans="1:17" x14ac:dyDescent="0.25">
      <c r="A45" t="s">
        <v>20</v>
      </c>
      <c r="B45" s="92">
        <v>8.7733187514622813E-4</v>
      </c>
      <c r="C45" s="92">
        <v>4.6709388740400669E-4</v>
      </c>
      <c r="D45" s="92">
        <v>4.5774340657778927E-4</v>
      </c>
      <c r="E45" s="92">
        <v>4.0077050404358503E-4</v>
      </c>
      <c r="F45" s="92">
        <v>4.1394367120379204E-4</v>
      </c>
      <c r="G45" s="92"/>
      <c r="H45" s="92">
        <v>3.9598188967634165E-3</v>
      </c>
      <c r="I45" s="92">
        <v>3.4692884927274474E-3</v>
      </c>
      <c r="J45" s="92">
        <v>3.9594892161491186E-3</v>
      </c>
      <c r="K45" s="92">
        <v>2.5361491052643859E-3</v>
      </c>
      <c r="L45" s="92">
        <v>4.5448834579387819E-3</v>
      </c>
      <c r="M45" s="92">
        <v>4.5109686138347102E-3</v>
      </c>
      <c r="N45" s="92">
        <v>4.7614756306312896E-3</v>
      </c>
      <c r="O45" s="92">
        <v>4.7337640872310354E-3</v>
      </c>
      <c r="P45" s="92">
        <v>4.7651972306356144E-3</v>
      </c>
      <c r="Q45" s="92">
        <v>4.8971758535322251E-3</v>
      </c>
    </row>
    <row r="46" spans="1:17" x14ac:dyDescent="0.25">
      <c r="A46" s="90" t="s">
        <v>70</v>
      </c>
      <c r="B46" s="92">
        <v>4.0660549176423652E-3</v>
      </c>
      <c r="C46" s="92">
        <v>6.0528630273576269E-3</v>
      </c>
      <c r="D46" s="92">
        <v>5.1055995349061105E-3</v>
      </c>
      <c r="E46" s="92">
        <v>5.1169805426993439E-3</v>
      </c>
      <c r="F46" s="92">
        <v>4.5421927164524204E-3</v>
      </c>
      <c r="G46" s="92"/>
      <c r="H46" s="92">
        <v>3.9765435872652268E-3</v>
      </c>
      <c r="I46" s="92">
        <v>4.2755791910971388E-3</v>
      </c>
      <c r="J46" s="92">
        <v>3.8828298782648111E-3</v>
      </c>
      <c r="K46" s="92">
        <v>3.2558327091515922E-3</v>
      </c>
      <c r="L46" s="92">
        <v>3.8087977714061881E-3</v>
      </c>
      <c r="M46" s="92">
        <v>3.9289729303295462E-3</v>
      </c>
      <c r="N46" s="92">
        <v>4.1686937562490272E-3</v>
      </c>
      <c r="O46" s="92">
        <v>4.0259115134394785E-3</v>
      </c>
      <c r="P46" s="92">
        <v>3.573897922976711E-3</v>
      </c>
      <c r="Q46" s="92">
        <v>3.7236590591374062E-3</v>
      </c>
    </row>
    <row r="47" spans="1:17" x14ac:dyDescent="0.25">
      <c r="A47" t="s">
        <v>22</v>
      </c>
      <c r="B47" s="92">
        <v>1.194611666156346E-3</v>
      </c>
      <c r="C47" s="92">
        <v>1.7783382006853244E-3</v>
      </c>
      <c r="D47" s="92">
        <v>1.5000310843459486E-3</v>
      </c>
      <c r="E47" s="92">
        <v>1.5033748376787975E-3</v>
      </c>
      <c r="F47" s="92">
        <v>1.3345015054913995E-3</v>
      </c>
      <c r="G47" s="92"/>
      <c r="H47" s="92">
        <v>1.1683131331341439E-3</v>
      </c>
      <c r="I47" s="92">
        <v>1.2561701415045189E-3</v>
      </c>
      <c r="J47" s="92">
        <v>1.1407799363824407E-3</v>
      </c>
      <c r="K47" s="92">
        <v>9.5656743850895893E-4</v>
      </c>
      <c r="L47" s="92">
        <v>1.1190292172419513E-3</v>
      </c>
      <c r="M47" s="92">
        <v>1.154336818772154E-3</v>
      </c>
      <c r="N47" s="92">
        <v>1.224767076371846E-3</v>
      </c>
      <c r="O47" s="92">
        <v>1.1828174872897692E-3</v>
      </c>
      <c r="P47" s="92">
        <v>1.0500153684386204E-3</v>
      </c>
      <c r="Q47" s="92">
        <v>1.0940153645080614E-3</v>
      </c>
    </row>
    <row r="48" spans="1:17" x14ac:dyDescent="0.25">
      <c r="A48" t="s">
        <v>23</v>
      </c>
      <c r="B48" s="92">
        <v>8.3893534053383384E-4</v>
      </c>
      <c r="C48" s="92">
        <v>1.2488667290321044E-3</v>
      </c>
      <c r="D48" s="92">
        <v>1.0534210607586736E-3</v>
      </c>
      <c r="E48" s="92">
        <v>1.0557692655522701E-3</v>
      </c>
      <c r="F48" s="92">
        <v>9.3717524001294794E-4</v>
      </c>
      <c r="G48" s="92"/>
      <c r="H48" s="92">
        <v>8.204667708876758E-4</v>
      </c>
      <c r="I48" s="92">
        <v>8.8216577427396782E-4</v>
      </c>
      <c r="J48" s="92">
        <v>8.011311386924918E-4</v>
      </c>
      <c r="K48" s="92">
        <v>6.7176493625842673E-4</v>
      </c>
      <c r="L48" s="92">
        <v>7.8585634481098449E-4</v>
      </c>
      <c r="M48" s="92">
        <v>8.1065167835102771E-4</v>
      </c>
      <c r="N48" s="92">
        <v>8.6011246449368549E-4</v>
      </c>
      <c r="O48" s="92">
        <v>8.306526878994558E-4</v>
      </c>
      <c r="P48" s="92">
        <v>7.3739025462649804E-4</v>
      </c>
      <c r="Q48" s="92">
        <v>7.6828996265025423E-4</v>
      </c>
    </row>
    <row r="49" spans="1:17" x14ac:dyDescent="0.25">
      <c r="A49" t="s">
        <v>24</v>
      </c>
      <c r="B49" s="92">
        <v>8.3905768658654406E-4</v>
      </c>
      <c r="C49" s="92">
        <v>1.249048857388458E-3</v>
      </c>
      <c r="D49" s="92">
        <v>1.0535746863152555E-3</v>
      </c>
      <c r="E49" s="92">
        <v>1.0559232335590665E-3</v>
      </c>
      <c r="F49" s="92">
        <v>9.3731191287171726E-4</v>
      </c>
      <c r="G49" s="92"/>
      <c r="H49" s="92">
        <v>8.2058642357835175E-4</v>
      </c>
      <c r="I49" s="92">
        <v>8.8229442483272222E-4</v>
      </c>
      <c r="J49" s="92">
        <v>8.0124797157315195E-4</v>
      </c>
      <c r="K49" s="92">
        <v>6.7186290303170384E-4</v>
      </c>
      <c r="L49" s="92">
        <v>7.859709500935843E-4</v>
      </c>
      <c r="M49" s="92">
        <v>8.1076989965865078E-4</v>
      </c>
      <c r="N49" s="92">
        <v>8.6023789891018145E-4</v>
      </c>
      <c r="O49" s="92">
        <v>8.307738260523354E-4</v>
      </c>
      <c r="P49" s="92">
        <v>7.3749779186161224E-4</v>
      </c>
      <c r="Q49" s="92">
        <v>7.6840200614124285E-4</v>
      </c>
    </row>
    <row r="50" spans="1:17" x14ac:dyDescent="0.25">
      <c r="A50" t="s">
        <v>25</v>
      </c>
      <c r="B50" s="92">
        <v>1.1934502243656417E-3</v>
      </c>
      <c r="C50" s="92">
        <v>1.7766092402517408E-3</v>
      </c>
      <c r="D50" s="92">
        <v>1.4985727034862333E-3</v>
      </c>
      <c r="E50" s="92">
        <v>1.5019132059092102E-3</v>
      </c>
      <c r="F50" s="92">
        <v>1.333204058076356E-3</v>
      </c>
      <c r="G50" s="92"/>
      <c r="H50" s="92">
        <v>1.1671772596650552E-3</v>
      </c>
      <c r="I50" s="92">
        <v>1.2549488504859298E-3</v>
      </c>
      <c r="J50" s="92">
        <v>1.1396708316167266E-3</v>
      </c>
      <c r="K50" s="92">
        <v>9.5563743135250272E-4</v>
      </c>
      <c r="L50" s="92">
        <v>1.1179412592596677E-3</v>
      </c>
      <c r="M50" s="92">
        <v>1.1532145335477141E-3</v>
      </c>
      <c r="N50" s="92">
        <v>1.223576316473314E-3</v>
      </c>
      <c r="O50" s="92">
        <v>1.1816675121979182E-3</v>
      </c>
      <c r="P50" s="92">
        <v>1.0489945080499805E-3</v>
      </c>
      <c r="Q50" s="92">
        <v>1.0929517258378477E-3</v>
      </c>
    </row>
    <row r="51" spans="1:17" x14ac:dyDescent="0.25">
      <c r="A51" s="90" t="s">
        <v>71</v>
      </c>
      <c r="B51" s="92">
        <v>2.56161459811469E-2</v>
      </c>
      <c r="C51" s="92">
        <v>3.2334003784852357E-2</v>
      </c>
      <c r="D51" s="92">
        <v>3.4049067243132475E-2</v>
      </c>
      <c r="E51" s="92">
        <v>3.102393098265966E-2</v>
      </c>
      <c r="F51" s="92">
        <v>2.3136094920255187E-2</v>
      </c>
      <c r="G51" s="92"/>
      <c r="H51" s="92">
        <v>2.3722922886313696E-2</v>
      </c>
      <c r="I51" s="92">
        <v>1.6726065795572006E-2</v>
      </c>
      <c r="J51" s="92">
        <v>1.8695825863845068E-2</v>
      </c>
      <c r="K51" s="92">
        <v>2.1097795955302322E-2</v>
      </c>
      <c r="L51" s="92">
        <v>2.1960099650763801E-2</v>
      </c>
      <c r="M51" s="92">
        <v>2.1544684929756378E-2</v>
      </c>
      <c r="N51" s="92">
        <v>2.3108445950494973E-2</v>
      </c>
      <c r="O51" s="92">
        <v>2.2872486290639673E-2</v>
      </c>
      <c r="P51" s="92">
        <v>2.109752644853994E-2</v>
      </c>
      <c r="Q51" s="92">
        <v>2.387655323980228E-2</v>
      </c>
    </row>
    <row r="52" spans="1:17" x14ac:dyDescent="0.25">
      <c r="A52" t="s">
        <v>27</v>
      </c>
      <c r="B52" s="92">
        <v>7.5260534967849782E-3</v>
      </c>
      <c r="C52" s="92">
        <v>9.4997679365641866E-3</v>
      </c>
      <c r="D52" s="92">
        <v>1.0003655576293326E-2</v>
      </c>
      <c r="E52" s="92">
        <v>9.1148670228497711E-3</v>
      </c>
      <c r="F52" s="92">
        <v>6.7974116092517599E-3</v>
      </c>
      <c r="G52" s="92"/>
      <c r="H52" s="92">
        <v>6.9698223485259786E-3</v>
      </c>
      <c r="I52" s="92">
        <v>4.9141375935656774E-3</v>
      </c>
      <c r="J52" s="92">
        <v>5.4928553936814525E-3</v>
      </c>
      <c r="K52" s="92">
        <v>6.1985570015380556E-3</v>
      </c>
      <c r="L52" s="92">
        <v>6.451902830660626E-3</v>
      </c>
      <c r="M52" s="92">
        <v>6.3298535022427256E-3</v>
      </c>
      <c r="N52" s="92">
        <v>6.7892883097632447E-3</v>
      </c>
      <c r="O52" s="92">
        <v>6.7199630871297867E-3</v>
      </c>
      <c r="P52" s="92">
        <v>6.1984778201376626E-3</v>
      </c>
      <c r="Q52" s="92">
        <v>7.0149591251486617E-3</v>
      </c>
    </row>
    <row r="53" spans="1:17" x14ac:dyDescent="0.25">
      <c r="A53" t="s">
        <v>28</v>
      </c>
      <c r="B53" s="92">
        <v>5.2852926453631523E-3</v>
      </c>
      <c r="C53" s="92">
        <v>6.6713654944424673E-3</v>
      </c>
      <c r="D53" s="92">
        <v>7.0252287293354303E-3</v>
      </c>
      <c r="E53" s="92">
        <v>6.4010626100267009E-3</v>
      </c>
      <c r="F53" s="92">
        <v>4.7735921092285135E-3</v>
      </c>
      <c r="G53" s="92"/>
      <c r="H53" s="92">
        <v>4.8946703360384777E-3</v>
      </c>
      <c r="I53" s="92">
        <v>3.4510325089597621E-3</v>
      </c>
      <c r="J53" s="92">
        <v>3.857446432804348E-3</v>
      </c>
      <c r="K53" s="92">
        <v>4.3530367869546059E-3</v>
      </c>
      <c r="L53" s="92">
        <v>4.5309529880508317E-3</v>
      </c>
      <c r="M53" s="92">
        <v>4.4452418755621679E-3</v>
      </c>
      <c r="N53" s="92">
        <v>4.7678873909374371E-3</v>
      </c>
      <c r="O53" s="92">
        <v>4.7192026334507541E-3</v>
      </c>
      <c r="P53" s="92">
        <v>4.3529811805370694E-3</v>
      </c>
      <c r="Q53" s="92">
        <v>4.9263683665695087E-3</v>
      </c>
    </row>
    <row r="54" spans="1:17" x14ac:dyDescent="0.25">
      <c r="A54" t="s">
        <v>29</v>
      </c>
      <c r="B54" s="92">
        <v>5.2860634254952264E-3</v>
      </c>
      <c r="C54" s="92">
        <v>6.6723384123718917E-3</v>
      </c>
      <c r="D54" s="92">
        <v>7.0262532528748414E-3</v>
      </c>
      <c r="E54" s="92">
        <v>6.4019961083616132E-3</v>
      </c>
      <c r="F54" s="92">
        <v>4.7742882655633289E-3</v>
      </c>
      <c r="G54" s="92"/>
      <c r="H54" s="92">
        <v>4.8953841498045672E-3</v>
      </c>
      <c r="I54" s="92">
        <v>3.4515357899456097E-3</v>
      </c>
      <c r="J54" s="92">
        <v>3.8580089831247275E-3</v>
      </c>
      <c r="K54" s="92">
        <v>4.3536716116454426E-3</v>
      </c>
      <c r="L54" s="92">
        <v>4.5316137591333225E-3</v>
      </c>
      <c r="M54" s="92">
        <v>4.4458901469730146E-3</v>
      </c>
      <c r="N54" s="92">
        <v>4.7685827153252222E-3</v>
      </c>
      <c r="O54" s="92">
        <v>4.7198908579017297E-3</v>
      </c>
      <c r="P54" s="92">
        <v>4.3536159971185491E-3</v>
      </c>
      <c r="Q54" s="92">
        <v>4.9270868030147569E-3</v>
      </c>
    </row>
    <row r="55" spans="1:17" x14ac:dyDescent="0.25">
      <c r="A55" t="s">
        <v>30</v>
      </c>
      <c r="B55" s="92">
        <v>7.5187364135035411E-3</v>
      </c>
      <c r="C55" s="92">
        <v>9.4905319414738155E-3</v>
      </c>
      <c r="D55" s="92">
        <v>9.99392968462888E-3</v>
      </c>
      <c r="E55" s="92">
        <v>9.1060052414215758E-3</v>
      </c>
      <c r="F55" s="92">
        <v>6.7908029362115869E-3</v>
      </c>
      <c r="G55" s="92"/>
      <c r="H55" s="92">
        <v>6.963046051944673E-3</v>
      </c>
      <c r="I55" s="92">
        <v>4.9093599031009572E-3</v>
      </c>
      <c r="J55" s="92">
        <v>5.4875150542345397E-3</v>
      </c>
      <c r="K55" s="92">
        <v>6.1925305551642192E-3</v>
      </c>
      <c r="L55" s="92">
        <v>6.4456300729190215E-3</v>
      </c>
      <c r="M55" s="92">
        <v>6.3236994049784695E-3</v>
      </c>
      <c r="N55" s="92">
        <v>6.7826875344690687E-3</v>
      </c>
      <c r="O55" s="92">
        <v>6.7134297121574033E-3</v>
      </c>
      <c r="P55" s="92">
        <v>6.1924514507466577E-3</v>
      </c>
      <c r="Q55" s="92">
        <v>7.0081389450693515E-3</v>
      </c>
    </row>
  </sheetData>
  <mergeCells count="2">
    <mergeCell ref="B2:F2"/>
    <mergeCell ref="H2:Q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8"/>
  <sheetViews>
    <sheetView workbookViewId="0">
      <selection activeCell="H17" sqref="H17"/>
    </sheetView>
  </sheetViews>
  <sheetFormatPr defaultRowHeight="15" x14ac:dyDescent="0.25"/>
  <cols>
    <col min="1" max="1" width="17.85546875" customWidth="1"/>
    <col min="2" max="2" width="20.42578125" customWidth="1"/>
    <col min="3" max="3" width="16.85546875" customWidth="1"/>
    <col min="4" max="4" width="17.85546875" customWidth="1"/>
    <col min="5" max="5" width="19.85546875" customWidth="1"/>
    <col min="8" max="8" width="25.7109375" customWidth="1"/>
    <col min="9" max="9" width="20.85546875" customWidth="1"/>
    <col min="10" max="10" width="12.140625" customWidth="1"/>
    <col min="11" max="11" width="11.5703125" customWidth="1"/>
    <col min="12" max="12" width="15.7109375" customWidth="1"/>
  </cols>
  <sheetData>
    <row r="1" spans="1:5" x14ac:dyDescent="0.25">
      <c r="A1" t="s">
        <v>1</v>
      </c>
      <c r="B1" t="s">
        <v>108</v>
      </c>
      <c r="C1" t="s">
        <v>109</v>
      </c>
      <c r="D1" t="s">
        <v>110</v>
      </c>
      <c r="E1" t="s">
        <v>115</v>
      </c>
    </row>
    <row r="2" spans="1:5" x14ac:dyDescent="0.25">
      <c r="A2" t="s">
        <v>69</v>
      </c>
      <c r="B2" t="s">
        <v>111</v>
      </c>
      <c r="C2" t="s">
        <v>106</v>
      </c>
      <c r="D2">
        <v>0.1600223418503772</v>
      </c>
      <c r="E2">
        <f>D2*100</f>
        <v>16.002234185037718</v>
      </c>
    </row>
    <row r="3" spans="1:5" x14ac:dyDescent="0.25">
      <c r="A3" t="s">
        <v>73</v>
      </c>
      <c r="B3" t="s">
        <v>111</v>
      </c>
      <c r="C3" t="s">
        <v>106</v>
      </c>
      <c r="D3">
        <v>0.32547467860113144</v>
      </c>
      <c r="E3">
        <f t="shared" ref="E3:E66" si="0">D3*100</f>
        <v>32.547467860113144</v>
      </c>
    </row>
    <row r="4" spans="1:5" x14ac:dyDescent="0.25">
      <c r="A4" t="s">
        <v>72</v>
      </c>
      <c r="B4" t="s">
        <v>111</v>
      </c>
      <c r="C4" t="s">
        <v>106</v>
      </c>
      <c r="D4">
        <v>0.47995435756116078</v>
      </c>
      <c r="E4">
        <f t="shared" si="0"/>
        <v>47.99543575611608</v>
      </c>
    </row>
    <row r="5" spans="1:5" x14ac:dyDescent="0.25">
      <c r="A5" t="s">
        <v>34</v>
      </c>
      <c r="B5" t="s">
        <v>111</v>
      </c>
      <c r="C5" t="s">
        <v>106</v>
      </c>
      <c r="D5">
        <v>1.8829319458613537E-3</v>
      </c>
      <c r="E5">
        <f t="shared" si="0"/>
        <v>0.18829319458613536</v>
      </c>
    </row>
    <row r="6" spans="1:5" x14ac:dyDescent="0.25">
      <c r="A6" t="s">
        <v>35</v>
      </c>
      <c r="B6" t="s">
        <v>111</v>
      </c>
      <c r="C6" t="s">
        <v>106</v>
      </c>
      <c r="D6">
        <v>0.10231632828002531</v>
      </c>
      <c r="E6">
        <f t="shared" si="0"/>
        <v>10.23163282800253</v>
      </c>
    </row>
    <row r="7" spans="1:5" x14ac:dyDescent="0.25">
      <c r="A7" t="s">
        <v>36</v>
      </c>
      <c r="B7" t="s">
        <v>111</v>
      </c>
      <c r="C7" t="s">
        <v>106</v>
      </c>
      <c r="D7">
        <v>2.453065870830707E-2</v>
      </c>
      <c r="E7">
        <f t="shared" si="0"/>
        <v>2.4530658708307072</v>
      </c>
    </row>
    <row r="8" spans="1:5" x14ac:dyDescent="0.25">
      <c r="A8" t="s">
        <v>14</v>
      </c>
      <c r="B8" t="s">
        <v>111</v>
      </c>
      <c r="C8" t="s">
        <v>106</v>
      </c>
      <c r="D8">
        <v>6.5855575191548464E-3</v>
      </c>
      <c r="E8">
        <f t="shared" si="0"/>
        <v>0.65855575191548466</v>
      </c>
    </row>
    <row r="9" spans="1:5" x14ac:dyDescent="0.25">
      <c r="A9" t="s">
        <v>37</v>
      </c>
      <c r="B9" t="s">
        <v>111</v>
      </c>
      <c r="C9" t="s">
        <v>106</v>
      </c>
      <c r="D9">
        <v>3.1024956593341951E-2</v>
      </c>
      <c r="E9">
        <f t="shared" si="0"/>
        <v>3.102495659334195</v>
      </c>
    </row>
    <row r="10" spans="1:5" x14ac:dyDescent="0.25">
      <c r="A10" t="s">
        <v>38</v>
      </c>
      <c r="B10" t="s">
        <v>111</v>
      </c>
      <c r="C10" t="s">
        <v>106</v>
      </c>
      <c r="D10">
        <v>1.9630415021173606E-2</v>
      </c>
      <c r="E10">
        <f t="shared" si="0"/>
        <v>1.9630415021173606</v>
      </c>
    </row>
    <row r="11" spans="1:5" x14ac:dyDescent="0.25">
      <c r="A11" t="s">
        <v>39</v>
      </c>
      <c r="B11" t="s">
        <v>111</v>
      </c>
      <c r="C11" t="s">
        <v>106</v>
      </c>
      <c r="D11">
        <v>1.3212077205646416E-2</v>
      </c>
      <c r="E11">
        <f t="shared" si="0"/>
        <v>1.3212077205646415</v>
      </c>
    </row>
    <row r="12" spans="1:5" x14ac:dyDescent="0.25">
      <c r="A12" t="s">
        <v>40</v>
      </c>
      <c r="B12" t="s">
        <v>111</v>
      </c>
      <c r="C12" t="s">
        <v>106</v>
      </c>
      <c r="D12">
        <v>1.6831835351064424E-2</v>
      </c>
      <c r="E12">
        <f t="shared" si="0"/>
        <v>1.6831835351064424</v>
      </c>
    </row>
    <row r="13" spans="1:5" x14ac:dyDescent="0.25">
      <c r="A13" t="s">
        <v>41</v>
      </c>
      <c r="B13" t="s">
        <v>111</v>
      </c>
      <c r="C13" t="s">
        <v>106</v>
      </c>
      <c r="D13">
        <v>3.4241231597809361E-3</v>
      </c>
      <c r="E13">
        <f t="shared" si="0"/>
        <v>0.34241231597809363</v>
      </c>
    </row>
    <row r="14" spans="1:5" x14ac:dyDescent="0.25">
      <c r="A14" t="s">
        <v>42</v>
      </c>
      <c r="B14" t="s">
        <v>111</v>
      </c>
      <c r="C14" t="s">
        <v>106</v>
      </c>
      <c r="D14">
        <v>2.2446543493123614E-2</v>
      </c>
      <c r="E14">
        <f t="shared" si="0"/>
        <v>2.2446543493123614</v>
      </c>
    </row>
    <row r="15" spans="1:5" x14ac:dyDescent="0.25">
      <c r="A15" t="s">
        <v>43</v>
      </c>
      <c r="B15" t="s">
        <v>111</v>
      </c>
      <c r="C15" t="s">
        <v>106</v>
      </c>
      <c r="D15">
        <v>1.6676733745233849E-2</v>
      </c>
      <c r="E15">
        <f t="shared" si="0"/>
        <v>1.6676733745233849</v>
      </c>
    </row>
    <row r="16" spans="1:5" x14ac:dyDescent="0.25">
      <c r="A16" t="s">
        <v>44</v>
      </c>
      <c r="B16" t="s">
        <v>111</v>
      </c>
      <c r="C16" t="s">
        <v>106</v>
      </c>
      <c r="D16">
        <v>2.5571924909482808E-2</v>
      </c>
      <c r="E16">
        <f t="shared" si="0"/>
        <v>2.5571924909482808</v>
      </c>
    </row>
    <row r="17" spans="1:5" x14ac:dyDescent="0.25">
      <c r="A17" t="s">
        <v>45</v>
      </c>
      <c r="B17" t="s">
        <v>111</v>
      </c>
      <c r="C17" t="s">
        <v>106</v>
      </c>
      <c r="D17">
        <v>6.4525811663938594E-3</v>
      </c>
      <c r="E17">
        <f t="shared" si="0"/>
        <v>0.64525811663938593</v>
      </c>
    </row>
    <row r="18" spans="1:5" x14ac:dyDescent="0.25">
      <c r="A18" t="s">
        <v>46</v>
      </c>
      <c r="B18" t="s">
        <v>111</v>
      </c>
      <c r="C18" t="s">
        <v>106</v>
      </c>
      <c r="D18">
        <v>2.3151067743812818E-2</v>
      </c>
      <c r="E18">
        <f t="shared" si="0"/>
        <v>2.3151067743812819</v>
      </c>
    </row>
    <row r="19" spans="1:5" x14ac:dyDescent="0.25">
      <c r="A19" t="s">
        <v>47</v>
      </c>
      <c r="B19" t="s">
        <v>111</v>
      </c>
      <c r="C19" t="s">
        <v>106</v>
      </c>
      <c r="D19">
        <v>3.5160540048409718E-2</v>
      </c>
      <c r="E19">
        <f t="shared" si="0"/>
        <v>3.5160540048409716</v>
      </c>
    </row>
    <row r="20" spans="1:5" x14ac:dyDescent="0.25">
      <c r="A20" t="s">
        <v>48</v>
      </c>
      <c r="B20" t="s">
        <v>111</v>
      </c>
      <c r="C20" t="s">
        <v>106</v>
      </c>
      <c r="D20">
        <v>1.7330862040604914E-2</v>
      </c>
      <c r="E20">
        <f t="shared" si="0"/>
        <v>1.7330862040604915</v>
      </c>
    </row>
    <row r="21" spans="1:5" x14ac:dyDescent="0.25">
      <c r="A21" t="s">
        <v>49</v>
      </c>
      <c r="B21" t="s">
        <v>111</v>
      </c>
      <c r="C21" t="s">
        <v>106</v>
      </c>
      <c r="D21">
        <v>7.1841543909682542E-3</v>
      </c>
      <c r="E21">
        <f t="shared" si="0"/>
        <v>0.71841543909682537</v>
      </c>
    </row>
    <row r="22" spans="1:5" x14ac:dyDescent="0.25">
      <c r="A22" t="s">
        <v>50</v>
      </c>
      <c r="B22" t="s">
        <v>111</v>
      </c>
      <c r="C22" t="s">
        <v>106</v>
      </c>
      <c r="D22">
        <v>1.226976017789949E-2</v>
      </c>
      <c r="E22">
        <f t="shared" si="0"/>
        <v>1.2269760177899489</v>
      </c>
    </row>
    <row r="23" spans="1:5" x14ac:dyDescent="0.25">
      <c r="A23" t="s">
        <v>51</v>
      </c>
      <c r="B23" t="s">
        <v>111</v>
      </c>
      <c r="C23" t="s">
        <v>106</v>
      </c>
      <c r="D23">
        <v>1.5857533538599412E-2</v>
      </c>
      <c r="E23">
        <f t="shared" si="0"/>
        <v>1.5857533538599411</v>
      </c>
    </row>
    <row r="24" spans="1:5" x14ac:dyDescent="0.25">
      <c r="A24" t="s">
        <v>52</v>
      </c>
      <c r="B24" t="s">
        <v>111</v>
      </c>
      <c r="C24" t="s">
        <v>106</v>
      </c>
      <c r="D24">
        <v>1.9499363926025654E-2</v>
      </c>
      <c r="E24">
        <f t="shared" si="0"/>
        <v>1.9499363926025655</v>
      </c>
    </row>
    <row r="25" spans="1:5" x14ac:dyDescent="0.25">
      <c r="A25" t="s">
        <v>53</v>
      </c>
      <c r="B25" t="s">
        <v>111</v>
      </c>
      <c r="C25" t="s">
        <v>106</v>
      </c>
      <c r="D25">
        <v>1.9500071995302307E-2</v>
      </c>
      <c r="E25">
        <f t="shared" si="0"/>
        <v>1.9500071995302306</v>
      </c>
    </row>
    <row r="26" spans="1:5" x14ac:dyDescent="0.25">
      <c r="A26" t="s">
        <v>54</v>
      </c>
      <c r="B26" t="s">
        <v>111</v>
      </c>
      <c r="C26" t="s">
        <v>106</v>
      </c>
      <c r="D26">
        <v>3.9772895162334676E-3</v>
      </c>
      <c r="E26">
        <f t="shared" si="0"/>
        <v>0.39772895162334676</v>
      </c>
    </row>
    <row r="27" spans="1:5" x14ac:dyDescent="0.25">
      <c r="A27" t="s">
        <v>55</v>
      </c>
      <c r="B27" t="s">
        <v>111</v>
      </c>
      <c r="C27" t="s">
        <v>106</v>
      </c>
      <c r="D27">
        <v>1.0109195046007801E-2</v>
      </c>
      <c r="E27">
        <f t="shared" si="0"/>
        <v>1.0109195046007802</v>
      </c>
    </row>
    <row r="28" spans="1:5" x14ac:dyDescent="0.25">
      <c r="A28" t="s">
        <v>56</v>
      </c>
      <c r="B28" t="s">
        <v>111</v>
      </c>
      <c r="C28" t="s">
        <v>106</v>
      </c>
      <c r="D28">
        <v>2.5327852038707129E-2</v>
      </c>
      <c r="E28">
        <f t="shared" si="0"/>
        <v>2.5327852038707128</v>
      </c>
    </row>
    <row r="29" spans="1:5" x14ac:dyDescent="0.25">
      <c r="A29" t="s">
        <v>74</v>
      </c>
      <c r="B29" t="s">
        <v>111</v>
      </c>
      <c r="C29" t="s">
        <v>106</v>
      </c>
      <c r="D29">
        <v>4.8664210885412647E-3</v>
      </c>
      <c r="E29">
        <f t="shared" si="0"/>
        <v>0.48664210885412645</v>
      </c>
    </row>
    <row r="30" spans="1:5" x14ac:dyDescent="0.25">
      <c r="A30" t="s">
        <v>86</v>
      </c>
      <c r="B30" t="s">
        <v>111</v>
      </c>
      <c r="C30" t="s">
        <v>106</v>
      </c>
      <c r="D30">
        <v>2.3323983963158467E-3</v>
      </c>
      <c r="E30">
        <f t="shared" si="0"/>
        <v>0.23323983963158468</v>
      </c>
    </row>
    <row r="31" spans="1:5" x14ac:dyDescent="0.25">
      <c r="A31" t="s">
        <v>16</v>
      </c>
      <c r="B31" t="s">
        <v>111</v>
      </c>
      <c r="C31" t="s">
        <v>106</v>
      </c>
      <c r="D31">
        <v>1.6566908170791896E-3</v>
      </c>
      <c r="E31">
        <f t="shared" si="0"/>
        <v>0.16566908170791897</v>
      </c>
    </row>
    <row r="32" spans="1:5" x14ac:dyDescent="0.25">
      <c r="A32" t="s">
        <v>20</v>
      </c>
      <c r="B32" t="s">
        <v>111</v>
      </c>
      <c r="C32" t="s">
        <v>106</v>
      </c>
      <c r="D32">
        <v>8.7733187514622813E-4</v>
      </c>
      <c r="E32">
        <f t="shared" si="0"/>
        <v>8.7733187514622807E-2</v>
      </c>
    </row>
    <row r="33" spans="1:5" x14ac:dyDescent="0.25">
      <c r="A33" t="s">
        <v>70</v>
      </c>
      <c r="B33" t="s">
        <v>111</v>
      </c>
      <c r="C33" t="s">
        <v>106</v>
      </c>
      <c r="D33">
        <v>4.0660549176423652E-3</v>
      </c>
      <c r="E33">
        <f t="shared" si="0"/>
        <v>0.40660549176423655</v>
      </c>
    </row>
    <row r="34" spans="1:5" x14ac:dyDescent="0.25">
      <c r="A34" t="s">
        <v>22</v>
      </c>
      <c r="B34" t="s">
        <v>111</v>
      </c>
      <c r="C34" t="s">
        <v>106</v>
      </c>
      <c r="D34">
        <v>1.194611666156346E-3</v>
      </c>
      <c r="E34">
        <f t="shared" si="0"/>
        <v>0.11946116661563459</v>
      </c>
    </row>
    <row r="35" spans="1:5" x14ac:dyDescent="0.25">
      <c r="A35" t="s">
        <v>23</v>
      </c>
      <c r="B35" t="s">
        <v>111</v>
      </c>
      <c r="C35" t="s">
        <v>106</v>
      </c>
      <c r="D35">
        <v>8.3893534053383384E-4</v>
      </c>
      <c r="E35">
        <f t="shared" si="0"/>
        <v>8.3893534053383387E-2</v>
      </c>
    </row>
    <row r="36" spans="1:5" x14ac:dyDescent="0.25">
      <c r="A36" t="s">
        <v>24</v>
      </c>
      <c r="B36" t="s">
        <v>111</v>
      </c>
      <c r="C36" t="s">
        <v>106</v>
      </c>
      <c r="D36">
        <v>8.3905768658654406E-4</v>
      </c>
      <c r="E36">
        <f t="shared" si="0"/>
        <v>8.39057686586544E-2</v>
      </c>
    </row>
    <row r="37" spans="1:5" x14ac:dyDescent="0.25">
      <c r="A37" t="s">
        <v>25</v>
      </c>
      <c r="B37" t="s">
        <v>111</v>
      </c>
      <c r="C37" t="s">
        <v>106</v>
      </c>
      <c r="D37">
        <v>1.1934502243656417E-3</v>
      </c>
      <c r="E37">
        <f t="shared" si="0"/>
        <v>0.11934502243656417</v>
      </c>
    </row>
    <row r="38" spans="1:5" x14ac:dyDescent="0.25">
      <c r="A38" t="s">
        <v>71</v>
      </c>
      <c r="B38" t="s">
        <v>111</v>
      </c>
      <c r="C38" t="s">
        <v>106</v>
      </c>
      <c r="D38">
        <v>2.56161459811469E-2</v>
      </c>
      <c r="E38">
        <f t="shared" si="0"/>
        <v>2.5616145981146898</v>
      </c>
    </row>
    <row r="39" spans="1:5" x14ac:dyDescent="0.25">
      <c r="A39" t="s">
        <v>27</v>
      </c>
      <c r="B39" t="s">
        <v>111</v>
      </c>
      <c r="C39" t="s">
        <v>106</v>
      </c>
      <c r="D39">
        <v>7.5260534967849782E-3</v>
      </c>
      <c r="E39">
        <f t="shared" si="0"/>
        <v>0.75260534967849779</v>
      </c>
    </row>
    <row r="40" spans="1:5" x14ac:dyDescent="0.25">
      <c r="A40" t="s">
        <v>28</v>
      </c>
      <c r="B40" t="s">
        <v>111</v>
      </c>
      <c r="C40" t="s">
        <v>106</v>
      </c>
      <c r="D40">
        <v>5.2852926453631523E-3</v>
      </c>
      <c r="E40">
        <f t="shared" si="0"/>
        <v>0.52852926453631521</v>
      </c>
    </row>
    <row r="41" spans="1:5" x14ac:dyDescent="0.25">
      <c r="A41" t="s">
        <v>29</v>
      </c>
      <c r="B41" t="s">
        <v>111</v>
      </c>
      <c r="C41" t="s">
        <v>106</v>
      </c>
      <c r="D41">
        <v>5.2860634254952264E-3</v>
      </c>
      <c r="E41">
        <f t="shared" si="0"/>
        <v>0.52860634254952266</v>
      </c>
    </row>
    <row r="42" spans="1:5" x14ac:dyDescent="0.25">
      <c r="A42" t="s">
        <v>30</v>
      </c>
      <c r="B42" t="s">
        <v>111</v>
      </c>
      <c r="C42" t="s">
        <v>106</v>
      </c>
      <c r="D42">
        <v>7.5187364135035411E-3</v>
      </c>
      <c r="E42">
        <f t="shared" si="0"/>
        <v>0.75187364135035406</v>
      </c>
    </row>
    <row r="43" spans="1:5" x14ac:dyDescent="0.25">
      <c r="A43" t="s">
        <v>69</v>
      </c>
      <c r="B43" t="s">
        <v>111</v>
      </c>
      <c r="C43" t="s">
        <v>106</v>
      </c>
      <c r="D43">
        <v>0.20619258799454057</v>
      </c>
      <c r="E43">
        <f t="shared" si="0"/>
        <v>20.619258799454059</v>
      </c>
    </row>
    <row r="44" spans="1:5" x14ac:dyDescent="0.25">
      <c r="A44" t="s">
        <v>73</v>
      </c>
      <c r="B44" t="s">
        <v>111</v>
      </c>
      <c r="C44" t="s">
        <v>106</v>
      </c>
      <c r="D44">
        <v>0.201858612966793</v>
      </c>
      <c r="E44">
        <f t="shared" si="0"/>
        <v>20.185861296679299</v>
      </c>
    </row>
    <row r="45" spans="1:5" x14ac:dyDescent="0.25">
      <c r="A45" t="s">
        <v>72</v>
      </c>
      <c r="B45" t="s">
        <v>111</v>
      </c>
      <c r="C45" t="s">
        <v>106</v>
      </c>
      <c r="D45">
        <v>0.54853306103541832</v>
      </c>
      <c r="E45">
        <f t="shared" si="0"/>
        <v>54.853306103541833</v>
      </c>
    </row>
    <row r="46" spans="1:5" x14ac:dyDescent="0.25">
      <c r="A46" t="s">
        <v>34</v>
      </c>
      <c r="B46" t="s">
        <v>111</v>
      </c>
      <c r="C46" t="s">
        <v>106</v>
      </c>
      <c r="D46">
        <v>8.6597274205897417E-4</v>
      </c>
      <c r="E46">
        <f t="shared" si="0"/>
        <v>8.6597274205897412E-2</v>
      </c>
    </row>
    <row r="47" spans="1:5" x14ac:dyDescent="0.25">
      <c r="A47" t="s">
        <v>35</v>
      </c>
      <c r="B47" t="s">
        <v>111</v>
      </c>
      <c r="C47" t="s">
        <v>106</v>
      </c>
      <c r="D47">
        <v>0.11301325190323062</v>
      </c>
      <c r="E47">
        <f t="shared" si="0"/>
        <v>11.301325190323062</v>
      </c>
    </row>
    <row r="48" spans="1:5" x14ac:dyDescent="0.25">
      <c r="A48" t="s">
        <v>36</v>
      </c>
      <c r="B48" t="s">
        <v>111</v>
      </c>
      <c r="C48" t="s">
        <v>106</v>
      </c>
      <c r="D48">
        <v>3.6988409543587099E-2</v>
      </c>
      <c r="E48">
        <f t="shared" si="0"/>
        <v>3.69884095435871</v>
      </c>
    </row>
    <row r="49" spans="1:5" x14ac:dyDescent="0.25">
      <c r="A49" t="s">
        <v>14</v>
      </c>
      <c r="B49" t="s">
        <v>111</v>
      </c>
      <c r="C49" t="s">
        <v>106</v>
      </c>
      <c r="D49">
        <v>5.8363704160407518E-3</v>
      </c>
      <c r="E49">
        <f t="shared" si="0"/>
        <v>0.58363704160407515</v>
      </c>
    </row>
    <row r="50" spans="1:5" x14ac:dyDescent="0.25">
      <c r="A50" t="s">
        <v>37</v>
      </c>
      <c r="B50" t="s">
        <v>111</v>
      </c>
      <c r="C50" t="s">
        <v>106</v>
      </c>
      <c r="D50">
        <v>3.5273093473059285E-2</v>
      </c>
      <c r="E50">
        <f t="shared" si="0"/>
        <v>3.5273093473059283</v>
      </c>
    </row>
    <row r="51" spans="1:5" x14ac:dyDescent="0.25">
      <c r="A51" t="s">
        <v>38</v>
      </c>
      <c r="B51" t="s">
        <v>111</v>
      </c>
      <c r="C51" t="s">
        <v>106</v>
      </c>
      <c r="D51">
        <v>2.2318337879815121E-2</v>
      </c>
      <c r="E51">
        <f t="shared" si="0"/>
        <v>2.231833787981512</v>
      </c>
    </row>
    <row r="52" spans="1:5" x14ac:dyDescent="0.25">
      <c r="A52" t="s">
        <v>39</v>
      </c>
      <c r="B52" t="s">
        <v>111</v>
      </c>
      <c r="C52" t="s">
        <v>106</v>
      </c>
      <c r="D52">
        <v>1.5021159911890207E-2</v>
      </c>
      <c r="E52">
        <f t="shared" si="0"/>
        <v>1.5021159911890207</v>
      </c>
    </row>
    <row r="53" spans="1:5" x14ac:dyDescent="0.25">
      <c r="A53" t="s">
        <v>40</v>
      </c>
      <c r="B53" t="s">
        <v>111</v>
      </c>
      <c r="C53" t="s">
        <v>106</v>
      </c>
      <c r="D53">
        <v>1.9136558656415694E-2</v>
      </c>
      <c r="E53">
        <f t="shared" si="0"/>
        <v>1.9136558656415694</v>
      </c>
    </row>
    <row r="54" spans="1:5" x14ac:dyDescent="0.25">
      <c r="A54" t="s">
        <v>41</v>
      </c>
      <c r="B54" t="s">
        <v>111</v>
      </c>
      <c r="C54" t="s">
        <v>106</v>
      </c>
      <c r="D54">
        <v>3.8929761566254598E-3</v>
      </c>
      <c r="E54">
        <f t="shared" si="0"/>
        <v>0.389297615662546</v>
      </c>
    </row>
    <row r="55" spans="1:5" x14ac:dyDescent="0.25">
      <c r="A55" t="s">
        <v>42</v>
      </c>
      <c r="B55" t="s">
        <v>111</v>
      </c>
      <c r="C55" t="s">
        <v>106</v>
      </c>
      <c r="D55">
        <v>2.5520068800030288E-2</v>
      </c>
      <c r="E55">
        <f t="shared" si="0"/>
        <v>2.5520068800030287</v>
      </c>
    </row>
    <row r="56" spans="1:5" x14ac:dyDescent="0.25">
      <c r="A56" t="s">
        <v>43</v>
      </c>
      <c r="B56" t="s">
        <v>111</v>
      </c>
      <c r="C56" t="s">
        <v>106</v>
      </c>
      <c r="D56">
        <v>1.8960219539749287E-2</v>
      </c>
      <c r="E56">
        <f t="shared" si="0"/>
        <v>1.8960219539749288</v>
      </c>
    </row>
    <row r="57" spans="1:5" x14ac:dyDescent="0.25">
      <c r="A57" t="s">
        <v>44</v>
      </c>
      <c r="B57" t="s">
        <v>111</v>
      </c>
      <c r="C57" t="s">
        <v>106</v>
      </c>
      <c r="D57">
        <v>2.907339756961376E-2</v>
      </c>
      <c r="E57">
        <f t="shared" si="0"/>
        <v>2.9073397569613761</v>
      </c>
    </row>
    <row r="58" spans="1:5" x14ac:dyDescent="0.25">
      <c r="A58" t="s">
        <v>45</v>
      </c>
      <c r="B58" t="s">
        <v>111</v>
      </c>
      <c r="C58" t="s">
        <v>106</v>
      </c>
      <c r="D58">
        <v>7.3361101389439725E-3</v>
      </c>
      <c r="E58">
        <f t="shared" si="0"/>
        <v>0.7336110138943972</v>
      </c>
    </row>
    <row r="59" spans="1:5" x14ac:dyDescent="0.25">
      <c r="A59" t="s">
        <v>46</v>
      </c>
      <c r="B59" t="s">
        <v>111</v>
      </c>
      <c r="C59" t="s">
        <v>106</v>
      </c>
      <c r="D59">
        <v>2.6321061048764981E-2</v>
      </c>
      <c r="E59">
        <f t="shared" si="0"/>
        <v>2.632106104876498</v>
      </c>
    </row>
    <row r="60" spans="1:5" x14ac:dyDescent="0.25">
      <c r="A60" t="s">
        <v>47</v>
      </c>
      <c r="B60" t="s">
        <v>111</v>
      </c>
      <c r="C60" t="s">
        <v>106</v>
      </c>
      <c r="D60">
        <v>3.997494765091647E-2</v>
      </c>
      <c r="E60">
        <f t="shared" si="0"/>
        <v>3.997494765091647</v>
      </c>
    </row>
    <row r="61" spans="1:5" x14ac:dyDescent="0.25">
      <c r="A61" t="s">
        <v>48</v>
      </c>
      <c r="B61" t="s">
        <v>111</v>
      </c>
      <c r="C61" t="s">
        <v>106</v>
      </c>
      <c r="D61">
        <v>1.9703915294377611E-2</v>
      </c>
      <c r="E61">
        <f t="shared" si="0"/>
        <v>1.9703915294377612</v>
      </c>
    </row>
    <row r="62" spans="1:5" x14ac:dyDescent="0.25">
      <c r="A62" t="s">
        <v>49</v>
      </c>
      <c r="B62" t="s">
        <v>111</v>
      </c>
      <c r="C62" t="s">
        <v>106</v>
      </c>
      <c r="D62">
        <v>8.1678550812829993E-3</v>
      </c>
      <c r="E62">
        <f t="shared" si="0"/>
        <v>0.81678550812829998</v>
      </c>
    </row>
    <row r="63" spans="1:5" x14ac:dyDescent="0.25">
      <c r="A63" t="s">
        <v>50</v>
      </c>
      <c r="B63" t="s">
        <v>111</v>
      </c>
      <c r="C63" t="s">
        <v>106</v>
      </c>
      <c r="D63">
        <v>1.3949814767507129E-2</v>
      </c>
      <c r="E63">
        <f t="shared" si="0"/>
        <v>1.3949814767507129</v>
      </c>
    </row>
    <row r="64" spans="1:5" x14ac:dyDescent="0.25">
      <c r="A64" t="s">
        <v>51</v>
      </c>
      <c r="B64" t="s">
        <v>111</v>
      </c>
      <c r="C64" t="s">
        <v>106</v>
      </c>
      <c r="D64">
        <v>1.802884916458599E-2</v>
      </c>
      <c r="E64">
        <f t="shared" si="0"/>
        <v>1.8028849164585989</v>
      </c>
    </row>
    <row r="65" spans="1:5" x14ac:dyDescent="0.25">
      <c r="A65" t="s">
        <v>52</v>
      </c>
      <c r="B65" t="s">
        <v>111</v>
      </c>
      <c r="C65" t="s">
        <v>106</v>
      </c>
      <c r="D65">
        <v>2.216934242465653E-2</v>
      </c>
      <c r="E65">
        <f t="shared" si="0"/>
        <v>2.2169342424656531</v>
      </c>
    </row>
    <row r="66" spans="1:5" x14ac:dyDescent="0.25">
      <c r="A66" t="s">
        <v>53</v>
      </c>
      <c r="B66" t="s">
        <v>111</v>
      </c>
      <c r="C66" t="s">
        <v>106</v>
      </c>
      <c r="D66">
        <v>2.2170147447339018E-2</v>
      </c>
      <c r="E66">
        <f t="shared" si="0"/>
        <v>2.2170147447339019</v>
      </c>
    </row>
    <row r="67" spans="1:5" x14ac:dyDescent="0.25">
      <c r="A67" t="s">
        <v>54</v>
      </c>
      <c r="B67" t="s">
        <v>111</v>
      </c>
      <c r="C67" t="s">
        <v>106</v>
      </c>
      <c r="D67">
        <v>4.5218856133912777E-3</v>
      </c>
      <c r="E67">
        <f t="shared" ref="E67:E130" si="1">D67*100</f>
        <v>0.45218856133912777</v>
      </c>
    </row>
    <row r="68" spans="1:5" x14ac:dyDescent="0.25">
      <c r="A68" t="s">
        <v>55</v>
      </c>
      <c r="B68" t="s">
        <v>111</v>
      </c>
      <c r="C68" t="s">
        <v>106</v>
      </c>
      <c r="D68">
        <v>1.1493411142168841E-2</v>
      </c>
      <c r="E68">
        <f t="shared" si="1"/>
        <v>1.1493411142168841</v>
      </c>
    </row>
    <row r="69" spans="1:5" x14ac:dyDescent="0.25">
      <c r="A69" t="s">
        <v>56</v>
      </c>
      <c r="B69" t="s">
        <v>111</v>
      </c>
      <c r="C69" t="s">
        <v>106</v>
      </c>
      <c r="D69">
        <v>2.879590466936725E-2</v>
      </c>
      <c r="E69">
        <f t="shared" si="1"/>
        <v>2.8795904669367252</v>
      </c>
    </row>
    <row r="70" spans="1:5" x14ac:dyDescent="0.25">
      <c r="A70" t="s">
        <v>74</v>
      </c>
      <c r="B70" t="s">
        <v>111</v>
      </c>
      <c r="C70" t="s">
        <v>106</v>
      </c>
      <c r="D70">
        <v>5.0288711910380724E-3</v>
      </c>
      <c r="E70">
        <f t="shared" si="1"/>
        <v>0.50288711910380723</v>
      </c>
    </row>
    <row r="71" spans="1:5" x14ac:dyDescent="0.25">
      <c r="A71" t="s">
        <v>86</v>
      </c>
      <c r="B71" t="s">
        <v>111</v>
      </c>
      <c r="C71" t="s">
        <v>106</v>
      </c>
      <c r="D71">
        <v>3.211177077101281E-3</v>
      </c>
      <c r="E71">
        <f t="shared" si="1"/>
        <v>0.3211177077101281</v>
      </c>
    </row>
    <row r="72" spans="1:5" x14ac:dyDescent="0.25">
      <c r="A72" t="s">
        <v>16</v>
      </c>
      <c r="B72" t="s">
        <v>111</v>
      </c>
      <c r="C72" t="s">
        <v>106</v>
      </c>
      <c r="D72">
        <v>1.3506002265327856E-3</v>
      </c>
      <c r="E72">
        <f t="shared" si="1"/>
        <v>0.13506002265327854</v>
      </c>
    </row>
    <row r="73" spans="1:5" x14ac:dyDescent="0.25">
      <c r="A73" t="s">
        <v>20</v>
      </c>
      <c r="B73" t="s">
        <v>111</v>
      </c>
      <c r="C73" t="s">
        <v>106</v>
      </c>
      <c r="D73">
        <v>4.6709388740400669E-4</v>
      </c>
      <c r="E73">
        <f t="shared" si="1"/>
        <v>4.6709388740400669E-2</v>
      </c>
    </row>
    <row r="74" spans="1:5" x14ac:dyDescent="0.25">
      <c r="A74" t="s">
        <v>70</v>
      </c>
      <c r="B74" t="s">
        <v>111</v>
      </c>
      <c r="C74" t="s">
        <v>106</v>
      </c>
      <c r="D74">
        <v>6.0528630273576269E-3</v>
      </c>
      <c r="E74">
        <f t="shared" si="1"/>
        <v>0.60528630273576267</v>
      </c>
    </row>
    <row r="75" spans="1:5" x14ac:dyDescent="0.25">
      <c r="A75" t="s">
        <v>22</v>
      </c>
      <c r="B75" t="s">
        <v>111</v>
      </c>
      <c r="C75" t="s">
        <v>106</v>
      </c>
      <c r="D75">
        <v>1.7783382006853244E-3</v>
      </c>
      <c r="E75">
        <f t="shared" si="1"/>
        <v>0.17783382006853243</v>
      </c>
    </row>
    <row r="76" spans="1:5" x14ac:dyDescent="0.25">
      <c r="A76" t="s">
        <v>23</v>
      </c>
      <c r="B76" t="s">
        <v>111</v>
      </c>
      <c r="C76" t="s">
        <v>106</v>
      </c>
      <c r="D76">
        <v>1.2488667290321044E-3</v>
      </c>
      <c r="E76">
        <f t="shared" si="1"/>
        <v>0.12488667290321044</v>
      </c>
    </row>
    <row r="77" spans="1:5" x14ac:dyDescent="0.25">
      <c r="A77" t="s">
        <v>24</v>
      </c>
      <c r="B77" t="s">
        <v>111</v>
      </c>
      <c r="C77" t="s">
        <v>106</v>
      </c>
      <c r="D77">
        <v>1.249048857388458E-3</v>
      </c>
      <c r="E77">
        <f t="shared" si="1"/>
        <v>0.1249048857388458</v>
      </c>
    </row>
    <row r="78" spans="1:5" x14ac:dyDescent="0.25">
      <c r="A78" t="s">
        <v>25</v>
      </c>
      <c r="B78" t="s">
        <v>111</v>
      </c>
      <c r="C78" t="s">
        <v>106</v>
      </c>
      <c r="D78">
        <v>1.7766092402517408E-3</v>
      </c>
      <c r="E78">
        <f t="shared" si="1"/>
        <v>0.17766092402517408</v>
      </c>
    </row>
    <row r="79" spans="1:5" x14ac:dyDescent="0.25">
      <c r="A79" t="s">
        <v>71</v>
      </c>
      <c r="B79" t="s">
        <v>111</v>
      </c>
      <c r="C79" t="s">
        <v>106</v>
      </c>
      <c r="D79">
        <v>3.2334003784852357E-2</v>
      </c>
      <c r="E79">
        <f t="shared" si="1"/>
        <v>3.2334003784852356</v>
      </c>
    </row>
    <row r="80" spans="1:5" x14ac:dyDescent="0.25">
      <c r="A80" t="s">
        <v>27</v>
      </c>
      <c r="B80" t="s">
        <v>111</v>
      </c>
      <c r="C80" t="s">
        <v>106</v>
      </c>
      <c r="D80">
        <v>9.4997679365641866E-3</v>
      </c>
      <c r="E80">
        <f t="shared" si="1"/>
        <v>0.94997679365641863</v>
      </c>
    </row>
    <row r="81" spans="1:5" x14ac:dyDescent="0.25">
      <c r="A81" t="s">
        <v>28</v>
      </c>
      <c r="B81" t="s">
        <v>111</v>
      </c>
      <c r="C81" t="s">
        <v>106</v>
      </c>
      <c r="D81">
        <v>6.6713654944424673E-3</v>
      </c>
      <c r="E81">
        <f t="shared" si="1"/>
        <v>0.66713654944424672</v>
      </c>
    </row>
    <row r="82" spans="1:5" x14ac:dyDescent="0.25">
      <c r="A82" t="s">
        <v>29</v>
      </c>
      <c r="B82" t="s">
        <v>111</v>
      </c>
      <c r="C82" t="s">
        <v>106</v>
      </c>
      <c r="D82">
        <v>6.6723384123718917E-3</v>
      </c>
      <c r="E82">
        <f t="shared" si="1"/>
        <v>0.66723384123718921</v>
      </c>
    </row>
    <row r="83" spans="1:5" x14ac:dyDescent="0.25">
      <c r="A83" t="s">
        <v>30</v>
      </c>
      <c r="B83" t="s">
        <v>111</v>
      </c>
      <c r="C83" t="s">
        <v>106</v>
      </c>
      <c r="D83">
        <v>9.4905319414738155E-3</v>
      </c>
      <c r="E83">
        <f t="shared" si="1"/>
        <v>0.94905319414738154</v>
      </c>
    </row>
    <row r="84" spans="1:5" x14ac:dyDescent="0.25">
      <c r="A84" t="s">
        <v>69</v>
      </c>
      <c r="B84" t="s">
        <v>111</v>
      </c>
      <c r="C84" t="s">
        <v>107</v>
      </c>
      <c r="D84">
        <v>0.15907939737555193</v>
      </c>
      <c r="E84">
        <f t="shared" si="1"/>
        <v>15.907939737555193</v>
      </c>
    </row>
    <row r="85" spans="1:5" x14ac:dyDescent="0.25">
      <c r="A85" t="s">
        <v>4</v>
      </c>
      <c r="B85" t="s">
        <v>111</v>
      </c>
      <c r="C85" t="s">
        <v>107</v>
      </c>
      <c r="D85">
        <v>5.9304146159226993E-3</v>
      </c>
      <c r="E85">
        <f t="shared" si="1"/>
        <v>0.59304146159226989</v>
      </c>
    </row>
    <row r="86" spans="1:5" x14ac:dyDescent="0.25">
      <c r="A86" t="s">
        <v>32</v>
      </c>
      <c r="B86" t="s">
        <v>111</v>
      </c>
      <c r="C86" t="s">
        <v>107</v>
      </c>
      <c r="D86">
        <v>6.0159034800240166E-3</v>
      </c>
      <c r="E86">
        <f t="shared" si="1"/>
        <v>0.60159034800240163</v>
      </c>
    </row>
    <row r="87" spans="1:5" x14ac:dyDescent="0.25">
      <c r="A87" t="s">
        <v>33</v>
      </c>
      <c r="B87" t="s">
        <v>111</v>
      </c>
      <c r="C87" t="s">
        <v>107</v>
      </c>
      <c r="D87">
        <v>6.9250226771187624E-3</v>
      </c>
      <c r="E87">
        <f t="shared" si="1"/>
        <v>0.69250226771187628</v>
      </c>
    </row>
    <row r="88" spans="1:5" x14ac:dyDescent="0.25">
      <c r="A88" t="s">
        <v>5</v>
      </c>
      <c r="B88" t="s">
        <v>111</v>
      </c>
      <c r="C88" t="s">
        <v>107</v>
      </c>
      <c r="D88">
        <v>7.0985398436708546E-3</v>
      </c>
      <c r="E88">
        <f t="shared" si="1"/>
        <v>0.70985398436708547</v>
      </c>
    </row>
    <row r="89" spans="1:5" x14ac:dyDescent="0.25">
      <c r="A89" t="s">
        <v>6</v>
      </c>
      <c r="B89" t="s">
        <v>111</v>
      </c>
      <c r="C89" t="s">
        <v>107</v>
      </c>
      <c r="D89">
        <v>4.118242638698439E-2</v>
      </c>
      <c r="E89">
        <f t="shared" si="1"/>
        <v>4.1182426386984394</v>
      </c>
    </row>
    <row r="90" spans="1:5" x14ac:dyDescent="0.25">
      <c r="A90" t="s">
        <v>7</v>
      </c>
      <c r="B90" t="s">
        <v>111</v>
      </c>
      <c r="C90" t="s">
        <v>107</v>
      </c>
      <c r="D90">
        <v>2.7513983801463922E-2</v>
      </c>
      <c r="E90">
        <f t="shared" si="1"/>
        <v>2.7513983801463922</v>
      </c>
    </row>
    <row r="91" spans="1:5" x14ac:dyDescent="0.25">
      <c r="A91" t="s">
        <v>8</v>
      </c>
      <c r="B91" t="s">
        <v>111</v>
      </c>
      <c r="C91" t="s">
        <v>107</v>
      </c>
      <c r="D91">
        <v>1.998342593260022E-3</v>
      </c>
      <c r="E91">
        <f t="shared" si="1"/>
        <v>0.19983425932600221</v>
      </c>
    </row>
    <row r="92" spans="1:5" x14ac:dyDescent="0.25">
      <c r="A92" t="s">
        <v>9</v>
      </c>
      <c r="B92" t="s">
        <v>111</v>
      </c>
      <c r="C92" t="s">
        <v>107</v>
      </c>
      <c r="D92">
        <v>6.1746560089197301E-3</v>
      </c>
      <c r="E92">
        <f t="shared" si="1"/>
        <v>0.617465600891973</v>
      </c>
    </row>
    <row r="93" spans="1:5" x14ac:dyDescent="0.25">
      <c r="A93" t="s">
        <v>10</v>
      </c>
      <c r="B93" t="s">
        <v>111</v>
      </c>
      <c r="C93" t="s">
        <v>107</v>
      </c>
      <c r="D93">
        <v>1.8728220559892584E-2</v>
      </c>
      <c r="E93">
        <f t="shared" si="1"/>
        <v>1.8728220559892583</v>
      </c>
    </row>
    <row r="94" spans="1:5" x14ac:dyDescent="0.25">
      <c r="A94" t="s">
        <v>11</v>
      </c>
      <c r="B94" t="s">
        <v>111</v>
      </c>
      <c r="C94" t="s">
        <v>107</v>
      </c>
      <c r="D94">
        <v>3.7511887408294954E-2</v>
      </c>
      <c r="E94">
        <f t="shared" si="1"/>
        <v>3.7511887408294955</v>
      </c>
    </row>
    <row r="95" spans="1:5" x14ac:dyDescent="0.25">
      <c r="A95" t="s">
        <v>73</v>
      </c>
      <c r="B95" t="s">
        <v>111</v>
      </c>
      <c r="C95" t="s">
        <v>107</v>
      </c>
      <c r="D95">
        <v>0.17279487570244179</v>
      </c>
      <c r="E95">
        <f t="shared" si="1"/>
        <v>17.279487570244179</v>
      </c>
    </row>
    <row r="96" spans="1:5" x14ac:dyDescent="0.25">
      <c r="A96" t="s">
        <v>72</v>
      </c>
      <c r="B96" t="s">
        <v>111</v>
      </c>
      <c r="C96" t="s">
        <v>107</v>
      </c>
      <c r="D96">
        <v>0.62344292823375902</v>
      </c>
      <c r="E96">
        <f t="shared" si="1"/>
        <v>62.344292823375902</v>
      </c>
    </row>
    <row r="97" spans="1:5" x14ac:dyDescent="0.25">
      <c r="A97" t="s">
        <v>34</v>
      </c>
      <c r="B97" t="s">
        <v>111</v>
      </c>
      <c r="C97" t="s">
        <v>107</v>
      </c>
      <c r="D97">
        <v>1.7559741296949499E-3</v>
      </c>
      <c r="E97">
        <f t="shared" si="1"/>
        <v>0.17559741296949499</v>
      </c>
    </row>
    <row r="98" spans="1:5" x14ac:dyDescent="0.25">
      <c r="A98" t="s">
        <v>35</v>
      </c>
      <c r="B98" t="s">
        <v>111</v>
      </c>
      <c r="C98" t="s">
        <v>107</v>
      </c>
      <c r="D98">
        <v>0.13163644042238962</v>
      </c>
      <c r="E98">
        <f t="shared" si="1"/>
        <v>13.163644042238962</v>
      </c>
    </row>
    <row r="99" spans="1:5" x14ac:dyDescent="0.25">
      <c r="A99" t="s">
        <v>36</v>
      </c>
      <c r="B99" t="s">
        <v>111</v>
      </c>
      <c r="C99" t="s">
        <v>107</v>
      </c>
      <c r="D99">
        <v>3.3344846617628189E-2</v>
      </c>
      <c r="E99">
        <f t="shared" si="1"/>
        <v>3.334484661762819</v>
      </c>
    </row>
    <row r="100" spans="1:5" x14ac:dyDescent="0.25">
      <c r="A100" t="s">
        <v>14</v>
      </c>
      <c r="B100" t="s">
        <v>111</v>
      </c>
      <c r="C100" t="s">
        <v>107</v>
      </c>
      <c r="D100">
        <v>7.6689626117417307E-3</v>
      </c>
      <c r="E100">
        <f t="shared" si="1"/>
        <v>0.76689626117417309</v>
      </c>
    </row>
    <row r="101" spans="1:5" x14ac:dyDescent="0.25">
      <c r="A101" t="s">
        <v>37</v>
      </c>
      <c r="B101" t="s">
        <v>111</v>
      </c>
      <c r="C101" t="s">
        <v>107</v>
      </c>
      <c r="D101">
        <v>4.0423019653699405E-2</v>
      </c>
      <c r="E101">
        <f t="shared" si="1"/>
        <v>4.0423019653699406</v>
      </c>
    </row>
    <row r="102" spans="1:5" x14ac:dyDescent="0.25">
      <c r="A102" t="s">
        <v>38</v>
      </c>
      <c r="B102" t="s">
        <v>111</v>
      </c>
      <c r="C102" t="s">
        <v>107</v>
      </c>
      <c r="D102">
        <v>2.5576849715285937E-2</v>
      </c>
      <c r="E102">
        <f t="shared" si="1"/>
        <v>2.5576849715285936</v>
      </c>
    </row>
    <row r="103" spans="1:5" x14ac:dyDescent="0.25">
      <c r="A103" t="s">
        <v>39</v>
      </c>
      <c r="B103" t="s">
        <v>111</v>
      </c>
      <c r="C103" t="s">
        <v>107</v>
      </c>
      <c r="D103">
        <v>1.7214272482323229E-2</v>
      </c>
      <c r="E103">
        <f t="shared" si="1"/>
        <v>1.721427248232323</v>
      </c>
    </row>
    <row r="104" spans="1:5" x14ac:dyDescent="0.25">
      <c r="A104" t="s">
        <v>40</v>
      </c>
      <c r="B104" t="s">
        <v>111</v>
      </c>
      <c r="C104" t="s">
        <v>107</v>
      </c>
      <c r="D104">
        <v>2.193052580611585E-2</v>
      </c>
      <c r="E104">
        <f t="shared" si="1"/>
        <v>2.1930525806115853</v>
      </c>
    </row>
    <row r="105" spans="1:5" x14ac:dyDescent="0.25">
      <c r="A105" t="s">
        <v>41</v>
      </c>
      <c r="B105" t="s">
        <v>111</v>
      </c>
      <c r="C105" t="s">
        <v>107</v>
      </c>
      <c r="D105">
        <v>4.4613566941852228E-3</v>
      </c>
      <c r="E105">
        <f t="shared" si="1"/>
        <v>0.44613566941852228</v>
      </c>
    </row>
    <row r="106" spans="1:5" x14ac:dyDescent="0.25">
      <c r="A106" t="s">
        <v>42</v>
      </c>
      <c r="B106" t="s">
        <v>111</v>
      </c>
      <c r="C106" t="s">
        <v>107</v>
      </c>
      <c r="D106">
        <v>2.924603829985296E-2</v>
      </c>
      <c r="E106">
        <f t="shared" si="1"/>
        <v>2.9246038299852959</v>
      </c>
    </row>
    <row r="107" spans="1:5" x14ac:dyDescent="0.25">
      <c r="A107" t="s">
        <v>43</v>
      </c>
      <c r="B107" t="s">
        <v>111</v>
      </c>
      <c r="C107" t="s">
        <v>107</v>
      </c>
      <c r="D107">
        <v>2.1728440905789022E-2</v>
      </c>
      <c r="E107">
        <f t="shared" si="1"/>
        <v>2.1728440905789022</v>
      </c>
    </row>
    <row r="108" spans="1:5" x14ac:dyDescent="0.25">
      <c r="A108" t="s">
        <v>44</v>
      </c>
      <c r="B108" t="s">
        <v>111</v>
      </c>
      <c r="C108" t="s">
        <v>107</v>
      </c>
      <c r="D108">
        <v>3.3318158563380003E-2</v>
      </c>
      <c r="E108">
        <f t="shared" si="1"/>
        <v>3.3318158563380003</v>
      </c>
    </row>
    <row r="109" spans="1:5" x14ac:dyDescent="0.25">
      <c r="A109" t="s">
        <v>45</v>
      </c>
      <c r="B109" t="s">
        <v>111</v>
      </c>
      <c r="C109" t="s">
        <v>107</v>
      </c>
      <c r="D109">
        <v>8.407193561141198E-3</v>
      </c>
      <c r="E109">
        <f t="shared" si="1"/>
        <v>0.84071935611411985</v>
      </c>
    </row>
    <row r="110" spans="1:5" x14ac:dyDescent="0.25">
      <c r="A110" t="s">
        <v>46</v>
      </c>
      <c r="B110" t="s">
        <v>111</v>
      </c>
      <c r="C110" t="s">
        <v>107</v>
      </c>
      <c r="D110">
        <v>3.0163976655268071E-2</v>
      </c>
      <c r="E110">
        <f t="shared" si="1"/>
        <v>3.016397665526807</v>
      </c>
    </row>
    <row r="111" spans="1:5" x14ac:dyDescent="0.25">
      <c r="A111" t="s">
        <v>47</v>
      </c>
      <c r="B111" t="s">
        <v>111</v>
      </c>
      <c r="C111" t="s">
        <v>107</v>
      </c>
      <c r="D111">
        <v>4.5811351810773046E-2</v>
      </c>
      <c r="E111">
        <f t="shared" si="1"/>
        <v>4.5811351810773049</v>
      </c>
    </row>
    <row r="112" spans="1:5" x14ac:dyDescent="0.25">
      <c r="A112" t="s">
        <v>48</v>
      </c>
      <c r="B112" t="s">
        <v>111</v>
      </c>
      <c r="C112" t="s">
        <v>107</v>
      </c>
      <c r="D112">
        <v>2.2580717390375621E-2</v>
      </c>
      <c r="E112">
        <f t="shared" si="1"/>
        <v>2.258071739037562</v>
      </c>
    </row>
    <row r="113" spans="1:5" x14ac:dyDescent="0.25">
      <c r="A113" t="s">
        <v>49</v>
      </c>
      <c r="B113" t="s">
        <v>111</v>
      </c>
      <c r="C113" t="s">
        <v>107</v>
      </c>
      <c r="D113">
        <v>9.3603745509717312E-3</v>
      </c>
      <c r="E113">
        <f t="shared" si="1"/>
        <v>0.93603745509717307</v>
      </c>
    </row>
    <row r="114" spans="1:5" x14ac:dyDescent="0.25">
      <c r="A114" t="s">
        <v>50</v>
      </c>
      <c r="B114" t="s">
        <v>111</v>
      </c>
      <c r="C114" t="s">
        <v>107</v>
      </c>
      <c r="D114">
        <v>1.5986509290518987E-2</v>
      </c>
      <c r="E114">
        <f t="shared" si="1"/>
        <v>1.5986509290518987</v>
      </c>
    </row>
    <row r="115" spans="1:5" x14ac:dyDescent="0.25">
      <c r="A115" t="s">
        <v>51</v>
      </c>
      <c r="B115" t="s">
        <v>111</v>
      </c>
      <c r="C115" t="s">
        <v>107</v>
      </c>
      <c r="D115">
        <v>2.0661089015917081E-2</v>
      </c>
      <c r="E115">
        <f t="shared" si="1"/>
        <v>2.0661089015917082</v>
      </c>
    </row>
    <row r="116" spans="1:5" x14ac:dyDescent="0.25">
      <c r="A116" t="s">
        <v>52</v>
      </c>
      <c r="B116" t="s">
        <v>111</v>
      </c>
      <c r="C116" t="s">
        <v>107</v>
      </c>
      <c r="D116">
        <v>2.5406100693321429E-2</v>
      </c>
      <c r="E116">
        <f t="shared" si="1"/>
        <v>2.5406100693321427</v>
      </c>
    </row>
    <row r="117" spans="1:5" x14ac:dyDescent="0.25">
      <c r="A117" t="s">
        <v>53</v>
      </c>
      <c r="B117" t="s">
        <v>111</v>
      </c>
      <c r="C117" t="s">
        <v>107</v>
      </c>
      <c r="D117">
        <v>2.5407023250560153E-2</v>
      </c>
      <c r="E117">
        <f t="shared" si="1"/>
        <v>2.5407023250560155</v>
      </c>
    </row>
    <row r="118" spans="1:5" x14ac:dyDescent="0.25">
      <c r="A118" t="s">
        <v>54</v>
      </c>
      <c r="B118" t="s">
        <v>111</v>
      </c>
      <c r="C118" t="s">
        <v>107</v>
      </c>
      <c r="D118">
        <v>5.1820879039573145E-3</v>
      </c>
      <c r="E118">
        <f t="shared" si="1"/>
        <v>0.51820879039573142</v>
      </c>
    </row>
    <row r="119" spans="1:5" x14ac:dyDescent="0.25">
      <c r="A119" t="s">
        <v>55</v>
      </c>
      <c r="B119" t="s">
        <v>111</v>
      </c>
      <c r="C119" t="s">
        <v>107</v>
      </c>
      <c r="D119">
        <v>1.3171466938185831E-2</v>
      </c>
      <c r="E119">
        <f t="shared" si="1"/>
        <v>1.3171466938185832</v>
      </c>
    </row>
    <row r="120" spans="1:5" x14ac:dyDescent="0.25">
      <c r="A120" t="s">
        <v>56</v>
      </c>
      <c r="B120" t="s">
        <v>111</v>
      </c>
      <c r="C120" t="s">
        <v>107</v>
      </c>
      <c r="D120">
        <v>3.300015127068269E-2</v>
      </c>
      <c r="E120">
        <f t="shared" si="1"/>
        <v>3.3000151270682689</v>
      </c>
    </row>
    <row r="121" spans="1:5" x14ac:dyDescent="0.25">
      <c r="A121" t="s">
        <v>74</v>
      </c>
      <c r="B121" t="s">
        <v>111</v>
      </c>
      <c r="C121" t="s">
        <v>107</v>
      </c>
      <c r="D121">
        <v>5.5281319102086848E-3</v>
      </c>
      <c r="E121">
        <f t="shared" si="1"/>
        <v>0.55281319102086846</v>
      </c>
    </row>
    <row r="122" spans="1:5" x14ac:dyDescent="0.25">
      <c r="A122" t="s">
        <v>86</v>
      </c>
      <c r="B122" t="s">
        <v>111</v>
      </c>
      <c r="C122" t="s">
        <v>107</v>
      </c>
      <c r="D122">
        <v>3.5915251900718852E-3</v>
      </c>
      <c r="E122">
        <f t="shared" si="1"/>
        <v>0.35915251900718853</v>
      </c>
    </row>
    <row r="123" spans="1:5" x14ac:dyDescent="0.25">
      <c r="A123" t="s">
        <v>16</v>
      </c>
      <c r="B123" t="s">
        <v>111</v>
      </c>
      <c r="C123" t="s">
        <v>107</v>
      </c>
      <c r="D123">
        <v>1.4788633135590114E-3</v>
      </c>
      <c r="E123">
        <f t="shared" si="1"/>
        <v>0.14788633135590115</v>
      </c>
    </row>
    <row r="124" spans="1:5" x14ac:dyDescent="0.25">
      <c r="A124" t="s">
        <v>20</v>
      </c>
      <c r="B124" t="s">
        <v>111</v>
      </c>
      <c r="C124" t="s">
        <v>107</v>
      </c>
      <c r="D124">
        <v>4.5774340657778927E-4</v>
      </c>
      <c r="E124">
        <f t="shared" si="1"/>
        <v>4.5774340657778925E-2</v>
      </c>
    </row>
    <row r="125" spans="1:5" x14ac:dyDescent="0.25">
      <c r="A125" t="s">
        <v>70</v>
      </c>
      <c r="B125" t="s">
        <v>111</v>
      </c>
      <c r="C125" t="s">
        <v>107</v>
      </c>
      <c r="D125">
        <v>5.1055995349061105E-3</v>
      </c>
      <c r="E125">
        <f t="shared" si="1"/>
        <v>0.51055995349061101</v>
      </c>
    </row>
    <row r="126" spans="1:5" x14ac:dyDescent="0.25">
      <c r="A126" t="s">
        <v>22</v>
      </c>
      <c r="B126" t="s">
        <v>111</v>
      </c>
      <c r="C126" t="s">
        <v>107</v>
      </c>
      <c r="D126">
        <v>1.5000310843459486E-3</v>
      </c>
      <c r="E126">
        <f t="shared" si="1"/>
        <v>0.15000310843459486</v>
      </c>
    </row>
    <row r="127" spans="1:5" x14ac:dyDescent="0.25">
      <c r="A127" t="s">
        <v>23</v>
      </c>
      <c r="B127" t="s">
        <v>111</v>
      </c>
      <c r="C127" t="s">
        <v>107</v>
      </c>
      <c r="D127">
        <v>1.0534210607586736E-3</v>
      </c>
      <c r="E127">
        <f t="shared" si="1"/>
        <v>0.10534210607586736</v>
      </c>
    </row>
    <row r="128" spans="1:5" x14ac:dyDescent="0.25">
      <c r="A128" t="s">
        <v>24</v>
      </c>
      <c r="B128" t="s">
        <v>111</v>
      </c>
      <c r="C128" t="s">
        <v>107</v>
      </c>
      <c r="D128">
        <v>1.0535746863152555E-3</v>
      </c>
      <c r="E128">
        <f t="shared" si="1"/>
        <v>0.10535746863152555</v>
      </c>
    </row>
    <row r="129" spans="1:5" x14ac:dyDescent="0.25">
      <c r="A129" t="s">
        <v>25</v>
      </c>
      <c r="B129" t="s">
        <v>111</v>
      </c>
      <c r="C129" t="s">
        <v>107</v>
      </c>
      <c r="D129">
        <v>1.4985727034862333E-3</v>
      </c>
      <c r="E129">
        <f t="shared" si="1"/>
        <v>0.14985727034862334</v>
      </c>
    </row>
    <row r="130" spans="1:5" x14ac:dyDescent="0.25">
      <c r="A130" t="s">
        <v>71</v>
      </c>
      <c r="B130" t="s">
        <v>111</v>
      </c>
      <c r="C130" t="s">
        <v>107</v>
      </c>
      <c r="D130">
        <v>3.4049067243132475E-2</v>
      </c>
      <c r="E130">
        <f t="shared" si="1"/>
        <v>3.4049067243132476</v>
      </c>
    </row>
    <row r="131" spans="1:5" x14ac:dyDescent="0.25">
      <c r="A131" t="s">
        <v>27</v>
      </c>
      <c r="B131" t="s">
        <v>111</v>
      </c>
      <c r="C131" t="s">
        <v>107</v>
      </c>
      <c r="D131">
        <v>1.0003655576293326E-2</v>
      </c>
      <c r="E131">
        <f t="shared" ref="E131:E194" si="2">D131*100</f>
        <v>1.0003655576293327</v>
      </c>
    </row>
    <row r="132" spans="1:5" x14ac:dyDescent="0.25">
      <c r="A132" t="s">
        <v>28</v>
      </c>
      <c r="B132" t="s">
        <v>111</v>
      </c>
      <c r="C132" t="s">
        <v>107</v>
      </c>
      <c r="D132">
        <v>7.0252287293354303E-3</v>
      </c>
      <c r="E132">
        <f t="shared" si="2"/>
        <v>0.70252287293354299</v>
      </c>
    </row>
    <row r="133" spans="1:5" x14ac:dyDescent="0.25">
      <c r="A133" t="s">
        <v>29</v>
      </c>
      <c r="B133" t="s">
        <v>111</v>
      </c>
      <c r="C133" t="s">
        <v>107</v>
      </c>
      <c r="D133">
        <v>7.0262532528748414E-3</v>
      </c>
      <c r="E133">
        <f t="shared" si="2"/>
        <v>0.70262532528748411</v>
      </c>
    </row>
    <row r="134" spans="1:5" x14ac:dyDescent="0.25">
      <c r="A134" t="s">
        <v>30</v>
      </c>
      <c r="B134" t="s">
        <v>111</v>
      </c>
      <c r="C134" t="s">
        <v>107</v>
      </c>
      <c r="D134">
        <v>9.99392968462888E-3</v>
      </c>
      <c r="E134">
        <f t="shared" si="2"/>
        <v>0.99939296846288794</v>
      </c>
    </row>
    <row r="135" spans="1:5" x14ac:dyDescent="0.25">
      <c r="A135" t="s">
        <v>69</v>
      </c>
      <c r="B135" t="s">
        <v>111</v>
      </c>
      <c r="C135" t="s">
        <v>107</v>
      </c>
      <c r="D135">
        <v>0.19008704716747804</v>
      </c>
      <c r="E135">
        <f t="shared" si="2"/>
        <v>19.008704716747804</v>
      </c>
    </row>
    <row r="136" spans="1:5" x14ac:dyDescent="0.25">
      <c r="A136" t="s">
        <v>4</v>
      </c>
      <c r="B136" t="s">
        <v>111</v>
      </c>
      <c r="C136" t="s">
        <v>107</v>
      </c>
      <c r="D136">
        <v>4.3595616622832166E-3</v>
      </c>
      <c r="E136">
        <f t="shared" si="2"/>
        <v>0.43595616622832167</v>
      </c>
    </row>
    <row r="137" spans="1:5" x14ac:dyDescent="0.25">
      <c r="A137" t="s">
        <v>32</v>
      </c>
      <c r="B137" t="s">
        <v>111</v>
      </c>
      <c r="C137" t="s">
        <v>107</v>
      </c>
      <c r="D137">
        <v>1.8426219760043203E-2</v>
      </c>
      <c r="E137">
        <f t="shared" si="2"/>
        <v>1.8426219760043203</v>
      </c>
    </row>
    <row r="138" spans="1:5" x14ac:dyDescent="0.25">
      <c r="A138" t="s">
        <v>6</v>
      </c>
      <c r="B138" t="s">
        <v>111</v>
      </c>
      <c r="C138" t="s">
        <v>107</v>
      </c>
      <c r="D138">
        <v>6.192539882841816E-2</v>
      </c>
      <c r="E138">
        <f t="shared" si="2"/>
        <v>6.1925398828418157</v>
      </c>
    </row>
    <row r="139" spans="1:5" x14ac:dyDescent="0.25">
      <c r="A139" t="s">
        <v>7</v>
      </c>
      <c r="B139" t="s">
        <v>111</v>
      </c>
      <c r="C139" t="s">
        <v>107</v>
      </c>
      <c r="D139">
        <v>2.7114201685672419E-2</v>
      </c>
      <c r="E139">
        <f t="shared" si="2"/>
        <v>2.7114201685672419</v>
      </c>
    </row>
    <row r="140" spans="1:5" x14ac:dyDescent="0.25">
      <c r="A140" t="s">
        <v>9</v>
      </c>
      <c r="B140" t="s">
        <v>111</v>
      </c>
      <c r="C140" t="s">
        <v>107</v>
      </c>
      <c r="D140">
        <v>1.7184011868163634E-2</v>
      </c>
      <c r="E140">
        <f t="shared" si="2"/>
        <v>1.7184011868163633</v>
      </c>
    </row>
    <row r="141" spans="1:5" x14ac:dyDescent="0.25">
      <c r="A141" t="s">
        <v>10</v>
      </c>
      <c r="B141" t="s">
        <v>111</v>
      </c>
      <c r="C141" t="s">
        <v>107</v>
      </c>
      <c r="D141">
        <v>2.0892435603807501E-2</v>
      </c>
      <c r="E141">
        <f t="shared" si="2"/>
        <v>2.08924356038075</v>
      </c>
    </row>
    <row r="142" spans="1:5" x14ac:dyDescent="0.25">
      <c r="A142" t="s">
        <v>11</v>
      </c>
      <c r="B142" t="s">
        <v>111</v>
      </c>
      <c r="C142" t="s">
        <v>107</v>
      </c>
      <c r="D142">
        <v>4.0185217759089911E-2</v>
      </c>
      <c r="E142">
        <f t="shared" si="2"/>
        <v>4.0185217759089911</v>
      </c>
    </row>
    <row r="143" spans="1:5" x14ac:dyDescent="0.25">
      <c r="A143" t="s">
        <v>73</v>
      </c>
      <c r="B143" t="s">
        <v>111</v>
      </c>
      <c r="C143" t="s">
        <v>107</v>
      </c>
      <c r="D143">
        <v>0.18885514823482427</v>
      </c>
      <c r="E143">
        <f t="shared" si="2"/>
        <v>18.885514823482428</v>
      </c>
    </row>
    <row r="144" spans="1:5" x14ac:dyDescent="0.25">
      <c r="A144" t="s">
        <v>72</v>
      </c>
      <c r="B144" t="s">
        <v>111</v>
      </c>
      <c r="C144" t="s">
        <v>107</v>
      </c>
      <c r="D144">
        <v>0.57993588823636832</v>
      </c>
      <c r="E144">
        <f t="shared" si="2"/>
        <v>57.993588823636834</v>
      </c>
    </row>
    <row r="145" spans="1:5" x14ac:dyDescent="0.25">
      <c r="A145" t="s">
        <v>34</v>
      </c>
      <c r="B145" t="s">
        <v>111</v>
      </c>
      <c r="C145" t="s">
        <v>107</v>
      </c>
      <c r="D145">
        <v>1.4755511164947564E-3</v>
      </c>
      <c r="E145">
        <f t="shared" si="2"/>
        <v>0.14755511164947563</v>
      </c>
    </row>
    <row r="146" spans="1:5" x14ac:dyDescent="0.25">
      <c r="A146" t="s">
        <v>35</v>
      </c>
      <c r="B146" t="s">
        <v>111</v>
      </c>
      <c r="C146" t="s">
        <v>107</v>
      </c>
      <c r="D146">
        <v>0.11880483761564896</v>
      </c>
      <c r="E146">
        <f t="shared" si="2"/>
        <v>11.880483761564896</v>
      </c>
    </row>
    <row r="147" spans="1:5" x14ac:dyDescent="0.25">
      <c r="A147" t="s">
        <v>36</v>
      </c>
      <c r="B147" t="s">
        <v>111</v>
      </c>
      <c r="C147" t="s">
        <v>107</v>
      </c>
      <c r="D147">
        <v>3.2069154770437619E-2</v>
      </c>
      <c r="E147">
        <f t="shared" si="2"/>
        <v>3.2069154770437618</v>
      </c>
    </row>
    <row r="148" spans="1:5" x14ac:dyDescent="0.25">
      <c r="A148" t="s">
        <v>14</v>
      </c>
      <c r="B148" t="s">
        <v>111</v>
      </c>
      <c r="C148" t="s">
        <v>107</v>
      </c>
      <c r="D148">
        <v>7.0653692878040941E-3</v>
      </c>
      <c r="E148">
        <f t="shared" si="2"/>
        <v>0.70653692878040941</v>
      </c>
    </row>
    <row r="149" spans="1:5" x14ac:dyDescent="0.25">
      <c r="A149" t="s">
        <v>37</v>
      </c>
      <c r="B149" t="s">
        <v>111</v>
      </c>
      <c r="C149" t="s">
        <v>107</v>
      </c>
      <c r="D149">
        <v>3.7855987019990635E-2</v>
      </c>
      <c r="E149">
        <f t="shared" si="2"/>
        <v>3.7855987019990636</v>
      </c>
    </row>
    <row r="150" spans="1:5" x14ac:dyDescent="0.25">
      <c r="A150" t="s">
        <v>38</v>
      </c>
      <c r="B150" t="s">
        <v>111</v>
      </c>
      <c r="C150" t="s">
        <v>107</v>
      </c>
      <c r="D150">
        <v>2.3952611633888794E-2</v>
      </c>
      <c r="E150">
        <f t="shared" si="2"/>
        <v>2.3952611633888794</v>
      </c>
    </row>
    <row r="151" spans="1:5" x14ac:dyDescent="0.25">
      <c r="A151" t="s">
        <v>39</v>
      </c>
      <c r="B151" t="s">
        <v>111</v>
      </c>
      <c r="C151" t="s">
        <v>107</v>
      </c>
      <c r="D151">
        <v>1.6121093407473128E-2</v>
      </c>
      <c r="E151">
        <f t="shared" si="2"/>
        <v>1.6121093407473128</v>
      </c>
    </row>
    <row r="152" spans="1:5" x14ac:dyDescent="0.25">
      <c r="A152" t="s">
        <v>40</v>
      </c>
      <c r="B152" t="s">
        <v>111</v>
      </c>
      <c r="C152" t="s">
        <v>107</v>
      </c>
      <c r="D152">
        <v>2.053784470754929E-2</v>
      </c>
      <c r="E152">
        <f t="shared" si="2"/>
        <v>2.0537844707549291</v>
      </c>
    </row>
    <row r="153" spans="1:5" x14ac:dyDescent="0.25">
      <c r="A153" t="s">
        <v>41</v>
      </c>
      <c r="B153" t="s">
        <v>111</v>
      </c>
      <c r="C153" t="s">
        <v>107</v>
      </c>
      <c r="D153">
        <v>4.1780416840078369E-3</v>
      </c>
      <c r="E153">
        <f t="shared" si="2"/>
        <v>0.41780416840078372</v>
      </c>
    </row>
    <row r="154" spans="1:5" x14ac:dyDescent="0.25">
      <c r="A154" t="s">
        <v>42</v>
      </c>
      <c r="B154" t="s">
        <v>111</v>
      </c>
      <c r="C154" t="s">
        <v>107</v>
      </c>
      <c r="D154">
        <v>2.7388791232078588E-2</v>
      </c>
      <c r="E154">
        <f t="shared" si="2"/>
        <v>2.7388791232078589</v>
      </c>
    </row>
    <row r="155" spans="1:5" x14ac:dyDescent="0.25">
      <c r="A155" t="s">
        <v>43</v>
      </c>
      <c r="B155" t="s">
        <v>111</v>
      </c>
      <c r="C155" t="s">
        <v>107</v>
      </c>
      <c r="D155">
        <v>2.0348593052694049E-2</v>
      </c>
      <c r="E155">
        <f t="shared" si="2"/>
        <v>2.0348593052694048</v>
      </c>
    </row>
    <row r="156" spans="1:5" x14ac:dyDescent="0.25">
      <c r="A156" t="s">
        <v>44</v>
      </c>
      <c r="B156" t="s">
        <v>111</v>
      </c>
      <c r="C156" t="s">
        <v>107</v>
      </c>
      <c r="D156">
        <v>3.1202314644246856E-2</v>
      </c>
      <c r="E156">
        <f t="shared" si="2"/>
        <v>3.1202314644246854</v>
      </c>
    </row>
    <row r="157" spans="1:5" x14ac:dyDescent="0.25">
      <c r="A157" t="s">
        <v>45</v>
      </c>
      <c r="B157" t="s">
        <v>111</v>
      </c>
      <c r="C157" t="s">
        <v>107</v>
      </c>
      <c r="D157">
        <v>7.8733012291421819E-3</v>
      </c>
      <c r="E157">
        <f t="shared" si="2"/>
        <v>0.78733012291421822</v>
      </c>
    </row>
    <row r="158" spans="1:5" x14ac:dyDescent="0.25">
      <c r="A158" t="s">
        <v>46</v>
      </c>
      <c r="B158" t="s">
        <v>111</v>
      </c>
      <c r="C158" t="s">
        <v>107</v>
      </c>
      <c r="D158">
        <v>2.8248436621399864E-2</v>
      </c>
      <c r="E158">
        <f t="shared" si="2"/>
        <v>2.8248436621399864</v>
      </c>
    </row>
    <row r="159" spans="1:5" x14ac:dyDescent="0.25">
      <c r="A159" t="s">
        <v>47</v>
      </c>
      <c r="B159" t="s">
        <v>111</v>
      </c>
      <c r="C159" t="s">
        <v>107</v>
      </c>
      <c r="D159">
        <v>4.2902137306264715E-2</v>
      </c>
      <c r="E159">
        <f t="shared" si="2"/>
        <v>4.2902137306264718</v>
      </c>
    </row>
    <row r="160" spans="1:5" x14ac:dyDescent="0.25">
      <c r="A160" t="s">
        <v>48</v>
      </c>
      <c r="B160" t="s">
        <v>111</v>
      </c>
      <c r="C160" t="s">
        <v>107</v>
      </c>
      <c r="D160">
        <v>2.1146746377565733E-2</v>
      </c>
      <c r="E160">
        <f t="shared" si="2"/>
        <v>2.1146746377565733</v>
      </c>
    </row>
    <row r="161" spans="1:5" x14ac:dyDescent="0.25">
      <c r="A161" t="s">
        <v>49</v>
      </c>
      <c r="B161" t="s">
        <v>111</v>
      </c>
      <c r="C161" t="s">
        <v>107</v>
      </c>
      <c r="D161">
        <v>8.7659511966075437E-3</v>
      </c>
      <c r="E161">
        <f t="shared" si="2"/>
        <v>0.87659511966075443</v>
      </c>
    </row>
    <row r="162" spans="1:5" x14ac:dyDescent="0.25">
      <c r="A162" t="s">
        <v>50</v>
      </c>
      <c r="B162" t="s">
        <v>111</v>
      </c>
      <c r="C162" t="s">
        <v>107</v>
      </c>
      <c r="D162">
        <v>1.4971298368637871E-2</v>
      </c>
      <c r="E162">
        <f t="shared" si="2"/>
        <v>1.4971298368637871</v>
      </c>
    </row>
    <row r="163" spans="1:5" x14ac:dyDescent="0.25">
      <c r="A163" t="s">
        <v>51</v>
      </c>
      <c r="B163" t="s">
        <v>111</v>
      </c>
      <c r="C163" t="s">
        <v>107</v>
      </c>
      <c r="D163">
        <v>1.9349022519989996E-2</v>
      </c>
      <c r="E163">
        <f t="shared" si="2"/>
        <v>1.9349022519989996</v>
      </c>
    </row>
    <row r="164" spans="1:5" x14ac:dyDescent="0.25">
      <c r="A164" t="s">
        <v>52</v>
      </c>
      <c r="B164" t="s">
        <v>111</v>
      </c>
      <c r="C164" t="s">
        <v>107</v>
      </c>
      <c r="D164">
        <v>2.3792705896649467E-2</v>
      </c>
      <c r="E164">
        <f t="shared" si="2"/>
        <v>2.3792705896649466</v>
      </c>
    </row>
    <row r="165" spans="1:5" x14ac:dyDescent="0.25">
      <c r="A165" t="s">
        <v>53</v>
      </c>
      <c r="B165" t="s">
        <v>111</v>
      </c>
      <c r="C165" t="s">
        <v>107</v>
      </c>
      <c r="D165">
        <v>2.3793569867603483E-2</v>
      </c>
      <c r="E165">
        <f t="shared" si="2"/>
        <v>2.3793569867603481</v>
      </c>
    </row>
    <row r="166" spans="1:5" x14ac:dyDescent="0.25">
      <c r="A166" t="s">
        <v>54</v>
      </c>
      <c r="B166" t="s">
        <v>111</v>
      </c>
      <c r="C166" t="s">
        <v>107</v>
      </c>
      <c r="D166">
        <v>4.8530034151148668E-3</v>
      </c>
      <c r="E166">
        <f t="shared" si="2"/>
        <v>0.48530034151148665</v>
      </c>
    </row>
    <row r="167" spans="1:5" x14ac:dyDescent="0.25">
      <c r="A167" t="s">
        <v>55</v>
      </c>
      <c r="B167" t="s">
        <v>111</v>
      </c>
      <c r="C167" t="s">
        <v>107</v>
      </c>
      <c r="D167">
        <v>1.2335023106087186E-2</v>
      </c>
      <c r="E167">
        <f t="shared" si="2"/>
        <v>1.2335023106087186</v>
      </c>
    </row>
    <row r="168" spans="1:5" x14ac:dyDescent="0.25">
      <c r="A168" t="s">
        <v>56</v>
      </c>
      <c r="B168" t="s">
        <v>111</v>
      </c>
      <c r="C168" t="s">
        <v>107</v>
      </c>
      <c r="D168">
        <v>3.0904502158991067E-2</v>
      </c>
      <c r="E168">
        <f t="shared" si="2"/>
        <v>3.0904502158991067</v>
      </c>
    </row>
    <row r="169" spans="1:5" x14ac:dyDescent="0.25">
      <c r="A169" t="s">
        <v>74</v>
      </c>
      <c r="B169" t="s">
        <v>111</v>
      </c>
      <c r="C169" t="s">
        <v>107</v>
      </c>
      <c r="D169">
        <v>4.9810048359702711E-3</v>
      </c>
      <c r="E169">
        <f t="shared" si="2"/>
        <v>0.49810048359702713</v>
      </c>
    </row>
    <row r="170" spans="1:5" x14ac:dyDescent="0.25">
      <c r="A170" t="s">
        <v>86</v>
      </c>
      <c r="B170" t="s">
        <v>111</v>
      </c>
      <c r="C170" t="s">
        <v>107</v>
      </c>
      <c r="D170">
        <v>3.1846941839177739E-3</v>
      </c>
      <c r="E170">
        <f t="shared" si="2"/>
        <v>0.31846941839177739</v>
      </c>
    </row>
    <row r="171" spans="1:5" x14ac:dyDescent="0.25">
      <c r="A171" t="s">
        <v>16</v>
      </c>
      <c r="B171" t="s">
        <v>111</v>
      </c>
      <c r="C171" t="s">
        <v>107</v>
      </c>
      <c r="D171">
        <v>1.3955401480089122E-3</v>
      </c>
      <c r="E171">
        <f t="shared" si="2"/>
        <v>0.13955401480089122</v>
      </c>
    </row>
    <row r="172" spans="1:5" x14ac:dyDescent="0.25">
      <c r="A172" t="s">
        <v>20</v>
      </c>
      <c r="B172" t="s">
        <v>111</v>
      </c>
      <c r="C172" t="s">
        <v>107</v>
      </c>
      <c r="D172">
        <v>4.0077050404358503E-4</v>
      </c>
      <c r="E172">
        <f t="shared" si="2"/>
        <v>4.0077050404358501E-2</v>
      </c>
    </row>
    <row r="173" spans="1:5" x14ac:dyDescent="0.25">
      <c r="A173" t="s">
        <v>70</v>
      </c>
      <c r="B173" t="s">
        <v>111</v>
      </c>
      <c r="C173" t="s">
        <v>107</v>
      </c>
      <c r="D173">
        <v>5.1169805426993439E-3</v>
      </c>
      <c r="E173">
        <f t="shared" si="2"/>
        <v>0.51169805426993442</v>
      </c>
    </row>
    <row r="174" spans="1:5" x14ac:dyDescent="0.25">
      <c r="A174" t="s">
        <v>22</v>
      </c>
      <c r="B174" t="s">
        <v>111</v>
      </c>
      <c r="C174" t="s">
        <v>107</v>
      </c>
      <c r="D174">
        <v>1.5033748376787975E-3</v>
      </c>
      <c r="E174">
        <f t="shared" si="2"/>
        <v>0.15033748376787975</v>
      </c>
    </row>
    <row r="175" spans="1:5" x14ac:dyDescent="0.25">
      <c r="A175" t="s">
        <v>23</v>
      </c>
      <c r="B175" t="s">
        <v>111</v>
      </c>
      <c r="C175" t="s">
        <v>107</v>
      </c>
      <c r="D175">
        <v>1.0557692655522701E-3</v>
      </c>
      <c r="E175">
        <f t="shared" si="2"/>
        <v>0.105576926555227</v>
      </c>
    </row>
    <row r="176" spans="1:5" x14ac:dyDescent="0.25">
      <c r="A176" t="s">
        <v>24</v>
      </c>
      <c r="B176" t="s">
        <v>111</v>
      </c>
      <c r="C176" t="s">
        <v>107</v>
      </c>
      <c r="D176">
        <v>1.0559232335590665E-3</v>
      </c>
      <c r="E176">
        <f t="shared" si="2"/>
        <v>0.10559232335590665</v>
      </c>
    </row>
    <row r="177" spans="1:5" x14ac:dyDescent="0.25">
      <c r="A177" t="s">
        <v>25</v>
      </c>
      <c r="B177" t="s">
        <v>111</v>
      </c>
      <c r="C177" t="s">
        <v>107</v>
      </c>
      <c r="D177">
        <v>1.5019132059092102E-3</v>
      </c>
      <c r="E177">
        <f t="shared" si="2"/>
        <v>0.15019132059092102</v>
      </c>
    </row>
    <row r="178" spans="1:5" x14ac:dyDescent="0.25">
      <c r="A178" t="s">
        <v>71</v>
      </c>
      <c r="B178" t="s">
        <v>111</v>
      </c>
      <c r="C178" t="s">
        <v>107</v>
      </c>
      <c r="D178">
        <v>3.102393098265966E-2</v>
      </c>
      <c r="E178">
        <f t="shared" si="2"/>
        <v>3.1023930982659662</v>
      </c>
    </row>
    <row r="179" spans="1:5" x14ac:dyDescent="0.25">
      <c r="A179" t="s">
        <v>27</v>
      </c>
      <c r="B179" t="s">
        <v>111</v>
      </c>
      <c r="C179" t="s">
        <v>107</v>
      </c>
      <c r="D179">
        <v>9.1148670228497711E-3</v>
      </c>
      <c r="E179">
        <f t="shared" si="2"/>
        <v>0.91148670228497708</v>
      </c>
    </row>
    <row r="180" spans="1:5" x14ac:dyDescent="0.25">
      <c r="A180" t="s">
        <v>28</v>
      </c>
      <c r="B180" t="s">
        <v>111</v>
      </c>
      <c r="C180" t="s">
        <v>107</v>
      </c>
      <c r="D180">
        <v>6.4010626100267009E-3</v>
      </c>
      <c r="E180">
        <f t="shared" si="2"/>
        <v>0.6401062610026701</v>
      </c>
    </row>
    <row r="181" spans="1:5" x14ac:dyDescent="0.25">
      <c r="A181" t="s">
        <v>29</v>
      </c>
      <c r="B181" t="s">
        <v>111</v>
      </c>
      <c r="C181" t="s">
        <v>107</v>
      </c>
      <c r="D181">
        <v>6.4019961083616132E-3</v>
      </c>
      <c r="E181">
        <f t="shared" si="2"/>
        <v>0.64019961083616128</v>
      </c>
    </row>
    <row r="182" spans="1:5" x14ac:dyDescent="0.25">
      <c r="A182" t="s">
        <v>30</v>
      </c>
      <c r="B182" t="s">
        <v>111</v>
      </c>
      <c r="C182" t="s">
        <v>107</v>
      </c>
      <c r="D182">
        <v>9.1060052414215758E-3</v>
      </c>
      <c r="E182">
        <f t="shared" si="2"/>
        <v>0.91060052414215753</v>
      </c>
    </row>
    <row r="183" spans="1:5" x14ac:dyDescent="0.25">
      <c r="A183" t="s">
        <v>69</v>
      </c>
      <c r="B183" t="s">
        <v>111</v>
      </c>
      <c r="C183" t="s">
        <v>106</v>
      </c>
      <c r="D183">
        <v>0.22559695652509962</v>
      </c>
      <c r="E183">
        <f t="shared" si="2"/>
        <v>22.559695652509962</v>
      </c>
    </row>
    <row r="184" spans="1:5" x14ac:dyDescent="0.25">
      <c r="A184" t="s">
        <v>4</v>
      </c>
      <c r="B184" t="s">
        <v>111</v>
      </c>
      <c r="C184" t="s">
        <v>106</v>
      </c>
      <c r="D184">
        <v>8.8940553218540379E-3</v>
      </c>
      <c r="E184">
        <f t="shared" si="2"/>
        <v>0.88940553218540375</v>
      </c>
    </row>
    <row r="185" spans="1:5" x14ac:dyDescent="0.25">
      <c r="A185" t="s">
        <v>32</v>
      </c>
      <c r="B185" t="s">
        <v>111</v>
      </c>
      <c r="C185" t="s">
        <v>106</v>
      </c>
      <c r="D185">
        <v>1.2625165837095151E-2</v>
      </c>
      <c r="E185">
        <f t="shared" si="2"/>
        <v>1.2625165837095151</v>
      </c>
    </row>
    <row r="186" spans="1:5" x14ac:dyDescent="0.25">
      <c r="A186" t="s">
        <v>33</v>
      </c>
      <c r="B186" t="s">
        <v>111</v>
      </c>
      <c r="C186" t="s">
        <v>106</v>
      </c>
      <c r="D186">
        <v>2.2079796567388791E-3</v>
      </c>
      <c r="E186">
        <f t="shared" si="2"/>
        <v>0.2207979656738879</v>
      </c>
    </row>
    <row r="187" spans="1:5" x14ac:dyDescent="0.25">
      <c r="A187" t="s">
        <v>5</v>
      </c>
      <c r="B187" t="s">
        <v>111</v>
      </c>
      <c r="C187" t="s">
        <v>106</v>
      </c>
      <c r="D187">
        <v>1.9516883180177968E-3</v>
      </c>
      <c r="E187">
        <f t="shared" si="2"/>
        <v>0.19516883180177969</v>
      </c>
    </row>
    <row r="188" spans="1:5" x14ac:dyDescent="0.25">
      <c r="A188" t="s">
        <v>6</v>
      </c>
      <c r="B188" t="s">
        <v>111</v>
      </c>
      <c r="C188" t="s">
        <v>106</v>
      </c>
      <c r="D188">
        <v>6.3612824251783245E-2</v>
      </c>
      <c r="E188">
        <f t="shared" si="2"/>
        <v>6.3612824251783247</v>
      </c>
    </row>
    <row r="189" spans="1:5" x14ac:dyDescent="0.25">
      <c r="A189" t="s">
        <v>7</v>
      </c>
      <c r="B189" t="s">
        <v>111</v>
      </c>
      <c r="C189" t="s">
        <v>106</v>
      </c>
      <c r="D189">
        <v>5.5583868392880709E-2</v>
      </c>
      <c r="E189">
        <f t="shared" si="2"/>
        <v>5.5583868392880706</v>
      </c>
    </row>
    <row r="190" spans="1:5" x14ac:dyDescent="0.25">
      <c r="A190" t="s">
        <v>8</v>
      </c>
      <c r="B190" t="s">
        <v>111</v>
      </c>
      <c r="C190" t="s">
        <v>106</v>
      </c>
      <c r="D190">
        <v>1.3070610997985353E-4</v>
      </c>
      <c r="E190">
        <f t="shared" si="2"/>
        <v>1.3070610997985354E-2</v>
      </c>
    </row>
    <row r="191" spans="1:5" x14ac:dyDescent="0.25">
      <c r="A191" t="s">
        <v>9</v>
      </c>
      <c r="B191" t="s">
        <v>111</v>
      </c>
      <c r="C191" t="s">
        <v>106</v>
      </c>
      <c r="D191">
        <v>5.0051598460702555E-2</v>
      </c>
      <c r="E191">
        <f t="shared" si="2"/>
        <v>5.0051598460702555</v>
      </c>
    </row>
    <row r="192" spans="1:5" x14ac:dyDescent="0.25">
      <c r="A192" t="s">
        <v>10</v>
      </c>
      <c r="B192" t="s">
        <v>111</v>
      </c>
      <c r="C192" t="s">
        <v>106</v>
      </c>
      <c r="D192">
        <v>2.4442919553036072E-2</v>
      </c>
      <c r="E192">
        <f t="shared" si="2"/>
        <v>2.4442919553036071</v>
      </c>
    </row>
    <row r="193" spans="1:5" x14ac:dyDescent="0.25">
      <c r="A193" t="s">
        <v>11</v>
      </c>
      <c r="B193" t="s">
        <v>111</v>
      </c>
      <c r="C193" t="s">
        <v>106</v>
      </c>
      <c r="D193">
        <v>6.0961506230113576E-3</v>
      </c>
      <c r="E193">
        <f t="shared" si="2"/>
        <v>0.60961506230113571</v>
      </c>
    </row>
    <row r="194" spans="1:5" x14ac:dyDescent="0.25">
      <c r="A194" t="s">
        <v>73</v>
      </c>
      <c r="B194" t="s">
        <v>111</v>
      </c>
      <c r="C194" t="s">
        <v>106</v>
      </c>
      <c r="D194">
        <v>0.31025057438822756</v>
      </c>
      <c r="E194">
        <f t="shared" si="2"/>
        <v>31.025057438822756</v>
      </c>
    </row>
    <row r="195" spans="1:5" x14ac:dyDescent="0.25">
      <c r="A195" t="s">
        <v>72</v>
      </c>
      <c r="B195" t="s">
        <v>111</v>
      </c>
      <c r="C195" t="s">
        <v>106</v>
      </c>
      <c r="D195">
        <v>0.43163551556359658</v>
      </c>
      <c r="E195">
        <f t="shared" ref="E195:E258" si="3">D195*100</f>
        <v>43.163551556359657</v>
      </c>
    </row>
    <row r="196" spans="1:5" x14ac:dyDescent="0.25">
      <c r="A196" t="s">
        <v>34</v>
      </c>
      <c r="B196" t="s">
        <v>111</v>
      </c>
      <c r="C196" t="s">
        <v>106</v>
      </c>
      <c r="D196">
        <v>1.1282761957000656E-3</v>
      </c>
      <c r="E196">
        <f t="shared" si="3"/>
        <v>0.11282761957000656</v>
      </c>
    </row>
    <row r="197" spans="1:5" x14ac:dyDescent="0.25">
      <c r="A197" t="s">
        <v>35</v>
      </c>
      <c r="B197" t="s">
        <v>111</v>
      </c>
      <c r="C197" t="s">
        <v>106</v>
      </c>
      <c r="D197">
        <v>8.9123750560194823E-2</v>
      </c>
      <c r="E197">
        <f t="shared" si="3"/>
        <v>8.9123750560194814</v>
      </c>
    </row>
    <row r="198" spans="1:5" x14ac:dyDescent="0.25">
      <c r="A198" t="s">
        <v>36</v>
      </c>
      <c r="B198" t="s">
        <v>111</v>
      </c>
      <c r="C198" t="s">
        <v>106</v>
      </c>
      <c r="D198">
        <v>2.5352092019544137E-2</v>
      </c>
      <c r="E198">
        <f t="shared" si="3"/>
        <v>2.5352092019544137</v>
      </c>
    </row>
    <row r="199" spans="1:5" x14ac:dyDescent="0.25">
      <c r="A199" t="s">
        <v>14</v>
      </c>
      <c r="B199" t="s">
        <v>111</v>
      </c>
      <c r="C199" t="s">
        <v>106</v>
      </c>
      <c r="D199">
        <v>9.42734335833058E-3</v>
      </c>
      <c r="E199">
        <f t="shared" si="3"/>
        <v>0.94273433583305799</v>
      </c>
    </row>
    <row r="200" spans="1:5" x14ac:dyDescent="0.25">
      <c r="A200" t="s">
        <v>37</v>
      </c>
      <c r="B200" t="s">
        <v>111</v>
      </c>
      <c r="C200" t="s">
        <v>106</v>
      </c>
      <c r="D200">
        <v>2.7600999104994639E-2</v>
      </c>
      <c r="E200">
        <f t="shared" si="3"/>
        <v>2.7600999104994637</v>
      </c>
    </row>
    <row r="201" spans="1:5" x14ac:dyDescent="0.25">
      <c r="A201" t="s">
        <v>38</v>
      </c>
      <c r="B201" t="s">
        <v>111</v>
      </c>
      <c r="C201" t="s">
        <v>106</v>
      </c>
      <c r="D201">
        <v>1.746397503570922E-2</v>
      </c>
      <c r="E201">
        <f t="shared" si="3"/>
        <v>1.746397503570922</v>
      </c>
    </row>
    <row r="202" spans="1:5" x14ac:dyDescent="0.25">
      <c r="A202" t="s">
        <v>39</v>
      </c>
      <c r="B202" t="s">
        <v>111</v>
      </c>
      <c r="C202" t="s">
        <v>106</v>
      </c>
      <c r="D202">
        <v>1.1753973934855571E-2</v>
      </c>
      <c r="E202">
        <f t="shared" si="3"/>
        <v>1.1753973934855571</v>
      </c>
    </row>
    <row r="203" spans="1:5" x14ac:dyDescent="0.25">
      <c r="A203" t="s">
        <v>40</v>
      </c>
      <c r="B203" t="s">
        <v>111</v>
      </c>
      <c r="C203" t="s">
        <v>106</v>
      </c>
      <c r="D203">
        <v>1.4974250521911951E-2</v>
      </c>
      <c r="E203">
        <f t="shared" si="3"/>
        <v>1.4974250521911951</v>
      </c>
    </row>
    <row r="204" spans="1:5" x14ac:dyDescent="0.25">
      <c r="A204" t="s">
        <v>41</v>
      </c>
      <c r="B204" t="s">
        <v>111</v>
      </c>
      <c r="C204" t="s">
        <v>106</v>
      </c>
      <c r="D204">
        <v>3.0462321513380296E-3</v>
      </c>
      <c r="E204">
        <f t="shared" si="3"/>
        <v>0.30462321513380297</v>
      </c>
    </row>
    <row r="205" spans="1:5" x14ac:dyDescent="0.25">
      <c r="A205" t="s">
        <v>42</v>
      </c>
      <c r="B205" t="s">
        <v>111</v>
      </c>
      <c r="C205" t="s">
        <v>106</v>
      </c>
      <c r="D205">
        <v>1.9969311641096214E-2</v>
      </c>
      <c r="E205">
        <f t="shared" si="3"/>
        <v>1.9969311641096215</v>
      </c>
    </row>
    <row r="206" spans="1:5" x14ac:dyDescent="0.25">
      <c r="A206" t="s">
        <v>43</v>
      </c>
      <c r="B206" t="s">
        <v>111</v>
      </c>
      <c r="C206" t="s">
        <v>106</v>
      </c>
      <c r="D206">
        <v>1.4836266145662037E-2</v>
      </c>
      <c r="E206">
        <f t="shared" si="3"/>
        <v>1.4836266145662036</v>
      </c>
    </row>
    <row r="207" spans="1:5" x14ac:dyDescent="0.25">
      <c r="A207" t="s">
        <v>44</v>
      </c>
      <c r="B207" t="s">
        <v>111</v>
      </c>
      <c r="C207" t="s">
        <v>106</v>
      </c>
      <c r="D207">
        <v>2.2749771604550585E-2</v>
      </c>
      <c r="E207">
        <f t="shared" si="3"/>
        <v>2.2749771604550584</v>
      </c>
    </row>
    <row r="208" spans="1:5" x14ac:dyDescent="0.25">
      <c r="A208" t="s">
        <v>45</v>
      </c>
      <c r="B208" t="s">
        <v>111</v>
      </c>
      <c r="C208" t="s">
        <v>106</v>
      </c>
      <c r="D208">
        <v>5.7404653077504217E-3</v>
      </c>
      <c r="E208">
        <f t="shared" si="3"/>
        <v>0.5740465307750422</v>
      </c>
    </row>
    <row r="209" spans="1:5" x14ac:dyDescent="0.25">
      <c r="A209" t="s">
        <v>46</v>
      </c>
      <c r="B209" t="s">
        <v>111</v>
      </c>
      <c r="C209" t="s">
        <v>106</v>
      </c>
      <c r="D209">
        <v>2.0596083612693196E-2</v>
      </c>
      <c r="E209">
        <f t="shared" si="3"/>
        <v>2.0596083612693197</v>
      </c>
    </row>
    <row r="210" spans="1:5" x14ac:dyDescent="0.25">
      <c r="A210" t="s">
        <v>47</v>
      </c>
      <c r="B210" t="s">
        <v>111</v>
      </c>
      <c r="C210" t="s">
        <v>106</v>
      </c>
      <c r="D210">
        <v>3.1280173800969945E-2</v>
      </c>
      <c r="E210">
        <f t="shared" si="3"/>
        <v>3.1280173800969946</v>
      </c>
    </row>
    <row r="211" spans="1:5" x14ac:dyDescent="0.25">
      <c r="A211" t="s">
        <v>48</v>
      </c>
      <c r="B211" t="s">
        <v>111</v>
      </c>
      <c r="C211" t="s">
        <v>106</v>
      </c>
      <c r="D211">
        <v>1.5418203929870346E-2</v>
      </c>
      <c r="E211">
        <f t="shared" si="3"/>
        <v>1.5418203929870347</v>
      </c>
    </row>
    <row r="212" spans="1:5" x14ac:dyDescent="0.25">
      <c r="A212" t="s">
        <v>49</v>
      </c>
      <c r="B212" t="s">
        <v>111</v>
      </c>
      <c r="C212" t="s">
        <v>106</v>
      </c>
      <c r="D212">
        <v>6.3913010907422733E-3</v>
      </c>
      <c r="E212">
        <f t="shared" si="3"/>
        <v>0.63913010907422729</v>
      </c>
    </row>
    <row r="213" spans="1:5" x14ac:dyDescent="0.25">
      <c r="A213" t="s">
        <v>50</v>
      </c>
      <c r="B213" t="s">
        <v>111</v>
      </c>
      <c r="C213" t="s">
        <v>106</v>
      </c>
      <c r="D213">
        <v>1.0915652328789388E-2</v>
      </c>
      <c r="E213">
        <f t="shared" si="3"/>
        <v>1.0915652328789387</v>
      </c>
    </row>
    <row r="214" spans="1:5" x14ac:dyDescent="0.25">
      <c r="A214" t="s">
        <v>51</v>
      </c>
      <c r="B214" t="s">
        <v>111</v>
      </c>
      <c r="C214" t="s">
        <v>106</v>
      </c>
      <c r="D214">
        <v>1.4107474016586798E-2</v>
      </c>
      <c r="E214">
        <f t="shared" si="3"/>
        <v>1.4107474016586798</v>
      </c>
    </row>
    <row r="215" spans="1:5" x14ac:dyDescent="0.25">
      <c r="A215" t="s">
        <v>52</v>
      </c>
      <c r="B215" t="s">
        <v>111</v>
      </c>
      <c r="C215" t="s">
        <v>106</v>
      </c>
      <c r="D215">
        <v>1.7347386922233393E-2</v>
      </c>
      <c r="E215">
        <f t="shared" si="3"/>
        <v>1.7347386922233392</v>
      </c>
    </row>
    <row r="216" spans="1:5" x14ac:dyDescent="0.25">
      <c r="A216" t="s">
        <v>53</v>
      </c>
      <c r="B216" t="s">
        <v>111</v>
      </c>
      <c r="C216" t="s">
        <v>106</v>
      </c>
      <c r="D216">
        <v>1.7348016847996941E-2</v>
      </c>
      <c r="E216">
        <f t="shared" si="3"/>
        <v>1.7348016847996941</v>
      </c>
    </row>
    <row r="217" spans="1:5" x14ac:dyDescent="0.25">
      <c r="A217" t="s">
        <v>54</v>
      </c>
      <c r="B217" t="s">
        <v>111</v>
      </c>
      <c r="C217" t="s">
        <v>106</v>
      </c>
      <c r="D217">
        <v>3.5383502970451541E-3</v>
      </c>
      <c r="E217">
        <f t="shared" si="3"/>
        <v>0.35383502970451541</v>
      </c>
    </row>
    <row r="218" spans="1:5" x14ac:dyDescent="0.25">
      <c r="A218" t="s">
        <v>55</v>
      </c>
      <c r="B218" t="s">
        <v>111</v>
      </c>
      <c r="C218" t="s">
        <v>106</v>
      </c>
      <c r="D218">
        <v>8.9935301787644369E-3</v>
      </c>
      <c r="E218">
        <f t="shared" si="3"/>
        <v>0.89935301787644373</v>
      </c>
    </row>
    <row r="219" spans="1:5" x14ac:dyDescent="0.25">
      <c r="A219" t="s">
        <v>56</v>
      </c>
      <c r="B219" t="s">
        <v>111</v>
      </c>
      <c r="C219" t="s">
        <v>106</v>
      </c>
      <c r="D219">
        <v>2.2532634956266642E-2</v>
      </c>
      <c r="E219">
        <f t="shared" si="3"/>
        <v>2.2532634956266642</v>
      </c>
    </row>
    <row r="220" spans="1:5" x14ac:dyDescent="0.25">
      <c r="A220" t="s">
        <v>74</v>
      </c>
      <c r="B220" t="s">
        <v>111</v>
      </c>
      <c r="C220" t="s">
        <v>106</v>
      </c>
      <c r="D220">
        <v>4.838665886368651E-3</v>
      </c>
      <c r="E220">
        <f t="shared" si="3"/>
        <v>0.4838665886368651</v>
      </c>
    </row>
    <row r="221" spans="1:5" x14ac:dyDescent="0.25">
      <c r="A221" t="s">
        <v>86</v>
      </c>
      <c r="B221" t="s">
        <v>111</v>
      </c>
      <c r="C221" t="s">
        <v>106</v>
      </c>
      <c r="D221">
        <v>3.2556110356838784E-3</v>
      </c>
      <c r="E221">
        <f t="shared" si="3"/>
        <v>0.32556110356838786</v>
      </c>
    </row>
    <row r="222" spans="1:5" x14ac:dyDescent="0.25">
      <c r="A222" t="s">
        <v>16</v>
      </c>
      <c r="B222" t="s">
        <v>111</v>
      </c>
      <c r="C222" t="s">
        <v>106</v>
      </c>
      <c r="D222">
        <v>1.1691111794809802E-3</v>
      </c>
      <c r="E222">
        <f t="shared" si="3"/>
        <v>0.11691111794809803</v>
      </c>
    </row>
    <row r="223" spans="1:5" x14ac:dyDescent="0.25">
      <c r="A223" t="s">
        <v>20</v>
      </c>
      <c r="B223" t="s">
        <v>111</v>
      </c>
      <c r="C223" t="s">
        <v>106</v>
      </c>
      <c r="D223">
        <v>4.1394367120379204E-4</v>
      </c>
      <c r="E223">
        <f t="shared" si="3"/>
        <v>4.1394367120379201E-2</v>
      </c>
    </row>
    <row r="224" spans="1:5" x14ac:dyDescent="0.25">
      <c r="A224" t="s">
        <v>70</v>
      </c>
      <c r="B224" t="s">
        <v>111</v>
      </c>
      <c r="C224" t="s">
        <v>106</v>
      </c>
      <c r="D224">
        <v>4.5421927164524204E-3</v>
      </c>
      <c r="E224">
        <f t="shared" si="3"/>
        <v>0.45421927164524206</v>
      </c>
    </row>
    <row r="225" spans="1:5" x14ac:dyDescent="0.25">
      <c r="A225" t="s">
        <v>22</v>
      </c>
      <c r="B225" t="s">
        <v>111</v>
      </c>
      <c r="C225" t="s">
        <v>106</v>
      </c>
      <c r="D225">
        <v>1.3345015054913995E-3</v>
      </c>
      <c r="E225">
        <f t="shared" si="3"/>
        <v>0.13345015054913995</v>
      </c>
    </row>
    <row r="226" spans="1:5" x14ac:dyDescent="0.25">
      <c r="A226" t="s">
        <v>23</v>
      </c>
      <c r="B226" t="s">
        <v>111</v>
      </c>
      <c r="C226" t="s">
        <v>106</v>
      </c>
      <c r="D226">
        <v>9.3717524001294794E-4</v>
      </c>
      <c r="E226">
        <f t="shared" si="3"/>
        <v>9.3717524001294794E-2</v>
      </c>
    </row>
    <row r="227" spans="1:5" x14ac:dyDescent="0.25">
      <c r="A227" t="s">
        <v>24</v>
      </c>
      <c r="B227" t="s">
        <v>111</v>
      </c>
      <c r="C227" t="s">
        <v>106</v>
      </c>
      <c r="D227">
        <v>9.3731191287171726E-4</v>
      </c>
      <c r="E227">
        <f t="shared" si="3"/>
        <v>9.3731191287171722E-2</v>
      </c>
    </row>
    <row r="228" spans="1:5" x14ac:dyDescent="0.25">
      <c r="A228" t="s">
        <v>25</v>
      </c>
      <c r="B228" t="s">
        <v>111</v>
      </c>
      <c r="C228" t="s">
        <v>106</v>
      </c>
      <c r="D228">
        <v>1.333204058076356E-3</v>
      </c>
      <c r="E228">
        <f t="shared" si="3"/>
        <v>0.1333204058076356</v>
      </c>
    </row>
    <row r="229" spans="1:5" x14ac:dyDescent="0.25">
      <c r="A229" t="s">
        <v>71</v>
      </c>
      <c r="B229" t="s">
        <v>111</v>
      </c>
      <c r="C229" t="s">
        <v>106</v>
      </c>
      <c r="D229">
        <v>2.3136094920255187E-2</v>
      </c>
      <c r="E229">
        <f t="shared" si="3"/>
        <v>2.3136094920255186</v>
      </c>
    </row>
    <row r="230" spans="1:5" x14ac:dyDescent="0.25">
      <c r="A230" t="s">
        <v>27</v>
      </c>
      <c r="B230" t="s">
        <v>111</v>
      </c>
      <c r="C230" t="s">
        <v>106</v>
      </c>
      <c r="D230">
        <v>6.7974116092517599E-3</v>
      </c>
      <c r="E230">
        <f t="shared" si="3"/>
        <v>0.679741160925176</v>
      </c>
    </row>
    <row r="231" spans="1:5" x14ac:dyDescent="0.25">
      <c r="A231" t="s">
        <v>28</v>
      </c>
      <c r="B231" t="s">
        <v>111</v>
      </c>
      <c r="C231" t="s">
        <v>106</v>
      </c>
      <c r="D231">
        <v>4.7735921092285135E-3</v>
      </c>
      <c r="E231">
        <f t="shared" si="3"/>
        <v>0.47735921092285133</v>
      </c>
    </row>
    <row r="232" spans="1:5" x14ac:dyDescent="0.25">
      <c r="A232" t="s">
        <v>29</v>
      </c>
      <c r="B232" t="s">
        <v>111</v>
      </c>
      <c r="C232" t="s">
        <v>106</v>
      </c>
      <c r="D232">
        <v>4.7742882655633289E-3</v>
      </c>
      <c r="E232">
        <f t="shared" si="3"/>
        <v>0.4774288265563329</v>
      </c>
    </row>
    <row r="233" spans="1:5" x14ac:dyDescent="0.25">
      <c r="A233" t="s">
        <v>30</v>
      </c>
      <c r="B233" t="s">
        <v>111</v>
      </c>
      <c r="C233" t="s">
        <v>106</v>
      </c>
      <c r="D233">
        <v>6.7908029362115869E-3</v>
      </c>
      <c r="E233">
        <f t="shared" si="3"/>
        <v>0.67908029362115874</v>
      </c>
    </row>
    <row r="234" spans="1:5" x14ac:dyDescent="0.25">
      <c r="A234" t="s">
        <v>69</v>
      </c>
      <c r="B234" t="s">
        <v>112</v>
      </c>
      <c r="C234" t="s">
        <v>106</v>
      </c>
      <c r="D234">
        <v>0.2392047606799407</v>
      </c>
      <c r="E234">
        <f t="shared" si="3"/>
        <v>23.92047606799407</v>
      </c>
    </row>
    <row r="235" spans="1:5" x14ac:dyDescent="0.25">
      <c r="A235" t="s">
        <v>73</v>
      </c>
      <c r="B235" t="s">
        <v>112</v>
      </c>
      <c r="C235" t="s">
        <v>106</v>
      </c>
      <c r="D235">
        <v>0.26769774033121929</v>
      </c>
      <c r="E235">
        <f t="shared" si="3"/>
        <v>26.76977403312193</v>
      </c>
    </row>
    <row r="236" spans="1:5" x14ac:dyDescent="0.25">
      <c r="A236" t="s">
        <v>72</v>
      </c>
      <c r="B236" t="s">
        <v>112</v>
      </c>
      <c r="C236" t="s">
        <v>106</v>
      </c>
      <c r="D236">
        <v>0.44754756665931505</v>
      </c>
      <c r="E236">
        <f t="shared" si="3"/>
        <v>44.754756665931502</v>
      </c>
    </row>
    <row r="237" spans="1:5" x14ac:dyDescent="0.25">
      <c r="A237" t="s">
        <v>34</v>
      </c>
      <c r="B237" t="s">
        <v>112</v>
      </c>
      <c r="C237" t="s">
        <v>106</v>
      </c>
      <c r="D237">
        <v>1.1951527573237247E-3</v>
      </c>
      <c r="E237">
        <f t="shared" si="3"/>
        <v>0.11951527573237247</v>
      </c>
    </row>
    <row r="238" spans="1:5" x14ac:dyDescent="0.25">
      <c r="A238" t="s">
        <v>35</v>
      </c>
      <c r="B238" t="s">
        <v>112</v>
      </c>
      <c r="C238" t="s">
        <v>106</v>
      </c>
      <c r="D238">
        <v>2.2417026013698629E-2</v>
      </c>
      <c r="E238">
        <f t="shared" si="3"/>
        <v>2.2417026013698629</v>
      </c>
    </row>
    <row r="239" spans="1:5" x14ac:dyDescent="0.25">
      <c r="A239" t="s">
        <v>36</v>
      </c>
      <c r="B239" t="s">
        <v>112</v>
      </c>
      <c r="C239" t="s">
        <v>106</v>
      </c>
      <c r="D239">
        <v>7.3884568887322847E-3</v>
      </c>
      <c r="E239">
        <f t="shared" si="3"/>
        <v>0.73884568887322843</v>
      </c>
    </row>
    <row r="240" spans="1:5" x14ac:dyDescent="0.25">
      <c r="A240" t="s">
        <v>14</v>
      </c>
      <c r="B240" t="s">
        <v>112</v>
      </c>
      <c r="C240" t="s">
        <v>106</v>
      </c>
      <c r="D240">
        <v>3.117414101549359E-3</v>
      </c>
      <c r="E240">
        <f t="shared" si="3"/>
        <v>0.31174141015493589</v>
      </c>
    </row>
    <row r="241" spans="1:5" x14ac:dyDescent="0.25">
      <c r="A241" t="s">
        <v>37</v>
      </c>
      <c r="B241" t="s">
        <v>112</v>
      </c>
      <c r="C241" t="s">
        <v>106</v>
      </c>
      <c r="D241">
        <v>3.7217602305743953E-2</v>
      </c>
      <c r="E241">
        <f t="shared" si="3"/>
        <v>3.7217602305743953</v>
      </c>
    </row>
    <row r="242" spans="1:5" x14ac:dyDescent="0.25">
      <c r="A242" t="s">
        <v>38</v>
      </c>
      <c r="B242" t="s">
        <v>112</v>
      </c>
      <c r="C242" t="s">
        <v>106</v>
      </c>
      <c r="D242">
        <v>2.3548686592249086E-2</v>
      </c>
      <c r="E242">
        <f t="shared" si="3"/>
        <v>2.3548686592249086</v>
      </c>
    </row>
    <row r="243" spans="1:5" x14ac:dyDescent="0.25">
      <c r="A243" t="s">
        <v>39</v>
      </c>
      <c r="B243" t="s">
        <v>112</v>
      </c>
      <c r="C243" t="s">
        <v>106</v>
      </c>
      <c r="D243">
        <v>1.5849235230777345E-2</v>
      </c>
      <c r="E243">
        <f t="shared" si="3"/>
        <v>1.5849235230777345</v>
      </c>
    </row>
    <row r="244" spans="1:5" x14ac:dyDescent="0.25">
      <c r="A244" t="s">
        <v>40</v>
      </c>
      <c r="B244" t="s">
        <v>112</v>
      </c>
      <c r="C244" t="s">
        <v>106</v>
      </c>
      <c r="D244">
        <v>2.0191504612970642E-2</v>
      </c>
      <c r="E244">
        <f t="shared" si="3"/>
        <v>2.0191504612970643</v>
      </c>
    </row>
    <row r="245" spans="1:5" x14ac:dyDescent="0.25">
      <c r="A245" t="s">
        <v>41</v>
      </c>
      <c r="B245" t="s">
        <v>112</v>
      </c>
      <c r="C245" t="s">
        <v>106</v>
      </c>
      <c r="D245">
        <v>4.107585247483077E-3</v>
      </c>
      <c r="E245">
        <f t="shared" si="3"/>
        <v>0.41075852474830771</v>
      </c>
    </row>
    <row r="246" spans="1:5" x14ac:dyDescent="0.25">
      <c r="A246" t="s">
        <v>42</v>
      </c>
      <c r="B246" t="s">
        <v>112</v>
      </c>
      <c r="C246" t="s">
        <v>106</v>
      </c>
      <c r="D246">
        <v>2.6926920150629315E-2</v>
      </c>
      <c r="E246">
        <f t="shared" si="3"/>
        <v>2.6926920150629314</v>
      </c>
    </row>
    <row r="247" spans="1:5" x14ac:dyDescent="0.25">
      <c r="A247" t="s">
        <v>43</v>
      </c>
      <c r="B247" t="s">
        <v>112</v>
      </c>
      <c r="C247" t="s">
        <v>106</v>
      </c>
      <c r="D247">
        <v>2.0005444404782521E-2</v>
      </c>
      <c r="E247">
        <f t="shared" si="3"/>
        <v>2.0005444404782522</v>
      </c>
    </row>
    <row r="248" spans="1:5" x14ac:dyDescent="0.25">
      <c r="A248" t="s">
        <v>44</v>
      </c>
      <c r="B248" t="s">
        <v>112</v>
      </c>
      <c r="C248" t="s">
        <v>106</v>
      </c>
      <c r="D248">
        <v>3.0676134182818546E-2</v>
      </c>
      <c r="E248">
        <f t="shared" si="3"/>
        <v>3.0676134182818546</v>
      </c>
    </row>
    <row r="249" spans="1:5" x14ac:dyDescent="0.25">
      <c r="A249" t="s">
        <v>45</v>
      </c>
      <c r="B249" t="s">
        <v>112</v>
      </c>
      <c r="C249" t="s">
        <v>106</v>
      </c>
      <c r="D249">
        <v>7.7405297562258947E-3</v>
      </c>
      <c r="E249">
        <f t="shared" si="3"/>
        <v>0.77405297562258946</v>
      </c>
    </row>
    <row r="250" spans="1:5" x14ac:dyDescent="0.25">
      <c r="A250" t="s">
        <v>46</v>
      </c>
      <c r="B250" t="s">
        <v>112</v>
      </c>
      <c r="C250" t="s">
        <v>106</v>
      </c>
      <c r="D250">
        <v>2.7772068903634504E-2</v>
      </c>
      <c r="E250">
        <f t="shared" si="3"/>
        <v>2.7772068903634506</v>
      </c>
    </row>
    <row r="251" spans="1:5" x14ac:dyDescent="0.25">
      <c r="A251" t="s">
        <v>47</v>
      </c>
      <c r="B251" t="s">
        <v>112</v>
      </c>
      <c r="C251" t="s">
        <v>106</v>
      </c>
      <c r="D251">
        <v>4.217865679972372E-2</v>
      </c>
      <c r="E251">
        <f t="shared" si="3"/>
        <v>4.2178656799723724</v>
      </c>
    </row>
    <row r="252" spans="1:5" x14ac:dyDescent="0.25">
      <c r="A252" t="s">
        <v>48</v>
      </c>
      <c r="B252" t="s">
        <v>112</v>
      </c>
      <c r="C252" t="s">
        <v>106</v>
      </c>
      <c r="D252">
        <v>2.0790138065217133E-2</v>
      </c>
      <c r="E252">
        <f t="shared" si="3"/>
        <v>2.0790138065217132</v>
      </c>
    </row>
    <row r="253" spans="1:5" x14ac:dyDescent="0.25">
      <c r="A253" t="s">
        <v>49</v>
      </c>
      <c r="B253" t="s">
        <v>112</v>
      </c>
      <c r="C253" t="s">
        <v>106</v>
      </c>
      <c r="D253">
        <v>8.6181265144300162E-3</v>
      </c>
      <c r="E253">
        <f t="shared" si="3"/>
        <v>0.86181265144300156</v>
      </c>
    </row>
    <row r="254" spans="1:5" x14ac:dyDescent="0.25">
      <c r="A254" t="s">
        <v>50</v>
      </c>
      <c r="B254" t="s">
        <v>112</v>
      </c>
      <c r="C254" t="s">
        <v>106</v>
      </c>
      <c r="D254">
        <v>1.4718829768996874E-2</v>
      </c>
      <c r="E254">
        <f t="shared" si="3"/>
        <v>1.4718829768996875</v>
      </c>
    </row>
    <row r="255" spans="1:5" x14ac:dyDescent="0.25">
      <c r="A255" t="s">
        <v>51</v>
      </c>
      <c r="B255" t="s">
        <v>112</v>
      </c>
      <c r="C255" t="s">
        <v>106</v>
      </c>
      <c r="D255">
        <v>1.902273013707435E-2</v>
      </c>
      <c r="E255">
        <f t="shared" si="3"/>
        <v>1.9022730137074351</v>
      </c>
    </row>
    <row r="256" spans="1:5" x14ac:dyDescent="0.25">
      <c r="A256" t="s">
        <v>52</v>
      </c>
      <c r="B256" t="s">
        <v>112</v>
      </c>
      <c r="C256" t="s">
        <v>106</v>
      </c>
      <c r="D256">
        <v>2.3391477426580331E-2</v>
      </c>
      <c r="E256">
        <f t="shared" si="3"/>
        <v>2.3391477426580329</v>
      </c>
    </row>
    <row r="257" spans="1:5" x14ac:dyDescent="0.25">
      <c r="A257" t="s">
        <v>53</v>
      </c>
      <c r="B257" t="s">
        <v>112</v>
      </c>
      <c r="C257" t="s">
        <v>106</v>
      </c>
      <c r="D257">
        <v>2.3392326827953832E-2</v>
      </c>
      <c r="E257">
        <f t="shared" si="3"/>
        <v>2.3392326827953833</v>
      </c>
    </row>
    <row r="258" spans="1:5" x14ac:dyDescent="0.25">
      <c r="A258" t="s">
        <v>54</v>
      </c>
      <c r="B258" t="s">
        <v>112</v>
      </c>
      <c r="C258" t="s">
        <v>106</v>
      </c>
      <c r="D258">
        <v>4.7711647564963426E-3</v>
      </c>
      <c r="E258">
        <f t="shared" si="3"/>
        <v>0.47711647564963428</v>
      </c>
    </row>
    <row r="259" spans="1:5" x14ac:dyDescent="0.25">
      <c r="A259" t="s">
        <v>55</v>
      </c>
      <c r="B259" t="s">
        <v>112</v>
      </c>
      <c r="C259" t="s">
        <v>106</v>
      </c>
      <c r="D259">
        <v>1.2127011353635786E-2</v>
      </c>
      <c r="E259">
        <f t="shared" ref="E259:E322" si="4">D259*100</f>
        <v>1.2127011353635786</v>
      </c>
    </row>
    <row r="260" spans="1:5" x14ac:dyDescent="0.25">
      <c r="A260" t="s">
        <v>56</v>
      </c>
      <c r="B260" t="s">
        <v>112</v>
      </c>
      <c r="C260" t="s">
        <v>106</v>
      </c>
      <c r="D260">
        <v>3.0383343860588091E-2</v>
      </c>
      <c r="E260">
        <f t="shared" si="4"/>
        <v>3.0383343860588092</v>
      </c>
    </row>
    <row r="261" spans="1:5" x14ac:dyDescent="0.25">
      <c r="A261" t="s">
        <v>74</v>
      </c>
      <c r="B261" t="s">
        <v>112</v>
      </c>
      <c r="C261" t="s">
        <v>106</v>
      </c>
      <c r="D261">
        <v>1.785046585594606E-2</v>
      </c>
      <c r="E261">
        <f t="shared" si="4"/>
        <v>1.7850465855946061</v>
      </c>
    </row>
    <row r="262" spans="1:5" x14ac:dyDescent="0.25">
      <c r="A262" t="s">
        <v>86</v>
      </c>
      <c r="B262" t="s">
        <v>112</v>
      </c>
      <c r="C262" t="s">
        <v>106</v>
      </c>
      <c r="D262">
        <v>3.4574147748515998E-3</v>
      </c>
      <c r="E262">
        <f t="shared" si="4"/>
        <v>0.34574147748515999</v>
      </c>
    </row>
    <row r="263" spans="1:5" x14ac:dyDescent="0.25">
      <c r="A263" t="s">
        <v>16</v>
      </c>
      <c r="B263" t="s">
        <v>112</v>
      </c>
      <c r="C263" t="s">
        <v>106</v>
      </c>
      <c r="D263">
        <v>1.0433232184331044E-2</v>
      </c>
      <c r="E263">
        <f t="shared" si="4"/>
        <v>1.0433232184331045</v>
      </c>
    </row>
    <row r="264" spans="1:5" x14ac:dyDescent="0.25">
      <c r="A264" t="s">
        <v>20</v>
      </c>
      <c r="B264" t="s">
        <v>112</v>
      </c>
      <c r="C264" t="s">
        <v>106</v>
      </c>
      <c r="D264">
        <v>3.9598188967634165E-3</v>
      </c>
      <c r="E264">
        <f t="shared" si="4"/>
        <v>0.39598188967634163</v>
      </c>
    </row>
    <row r="265" spans="1:5" x14ac:dyDescent="0.25">
      <c r="A265" t="s">
        <v>70</v>
      </c>
      <c r="B265" t="s">
        <v>112</v>
      </c>
      <c r="C265" t="s">
        <v>106</v>
      </c>
      <c r="D265">
        <v>3.9765435872652268E-3</v>
      </c>
      <c r="E265">
        <f t="shared" si="4"/>
        <v>0.39765435872652266</v>
      </c>
    </row>
    <row r="266" spans="1:5" x14ac:dyDescent="0.25">
      <c r="A266" t="s">
        <v>22</v>
      </c>
      <c r="B266" t="s">
        <v>112</v>
      </c>
      <c r="C266" t="s">
        <v>106</v>
      </c>
      <c r="D266">
        <v>1.1683131331341439E-3</v>
      </c>
      <c r="E266">
        <f t="shared" si="4"/>
        <v>0.1168313133134144</v>
      </c>
    </row>
    <row r="267" spans="1:5" x14ac:dyDescent="0.25">
      <c r="A267" t="s">
        <v>23</v>
      </c>
      <c r="B267" t="s">
        <v>112</v>
      </c>
      <c r="C267" t="s">
        <v>106</v>
      </c>
      <c r="D267">
        <v>8.204667708876758E-4</v>
      </c>
      <c r="E267">
        <f t="shared" si="4"/>
        <v>8.2046677088767575E-2</v>
      </c>
    </row>
    <row r="268" spans="1:5" x14ac:dyDescent="0.25">
      <c r="A268" t="s">
        <v>24</v>
      </c>
      <c r="B268" t="s">
        <v>112</v>
      </c>
      <c r="C268" t="s">
        <v>106</v>
      </c>
      <c r="D268">
        <v>8.2058642357835175E-4</v>
      </c>
      <c r="E268">
        <f t="shared" si="4"/>
        <v>8.2058642357835179E-2</v>
      </c>
    </row>
    <row r="269" spans="1:5" x14ac:dyDescent="0.25">
      <c r="A269" t="s">
        <v>25</v>
      </c>
      <c r="B269" t="s">
        <v>112</v>
      </c>
      <c r="C269" t="s">
        <v>106</v>
      </c>
      <c r="D269">
        <v>1.1671772596650552E-3</v>
      </c>
      <c r="E269">
        <f t="shared" si="4"/>
        <v>0.11671772596650552</v>
      </c>
    </row>
    <row r="270" spans="1:5" x14ac:dyDescent="0.25">
      <c r="A270" t="s">
        <v>71</v>
      </c>
      <c r="B270" t="s">
        <v>112</v>
      </c>
      <c r="C270" t="s">
        <v>106</v>
      </c>
      <c r="D270">
        <v>2.3722922886313696E-2</v>
      </c>
      <c r="E270">
        <f t="shared" si="4"/>
        <v>2.3722922886313698</v>
      </c>
    </row>
    <row r="271" spans="1:5" x14ac:dyDescent="0.25">
      <c r="A271" t="s">
        <v>27</v>
      </c>
      <c r="B271" t="s">
        <v>112</v>
      </c>
      <c r="C271" t="s">
        <v>106</v>
      </c>
      <c r="D271">
        <v>6.9698223485259786E-3</v>
      </c>
      <c r="E271">
        <f t="shared" si="4"/>
        <v>0.6969822348525978</v>
      </c>
    </row>
    <row r="272" spans="1:5" x14ac:dyDescent="0.25">
      <c r="A272" t="s">
        <v>28</v>
      </c>
      <c r="B272" t="s">
        <v>112</v>
      </c>
      <c r="C272" t="s">
        <v>106</v>
      </c>
      <c r="D272">
        <v>4.8946703360384777E-3</v>
      </c>
      <c r="E272">
        <f t="shared" si="4"/>
        <v>0.48946703360384775</v>
      </c>
    </row>
    <row r="273" spans="1:5" x14ac:dyDescent="0.25">
      <c r="A273" t="s">
        <v>29</v>
      </c>
      <c r="B273" t="s">
        <v>112</v>
      </c>
      <c r="C273" t="s">
        <v>106</v>
      </c>
      <c r="D273">
        <v>4.8953841498045672E-3</v>
      </c>
      <c r="E273">
        <f t="shared" si="4"/>
        <v>0.48953841498045669</v>
      </c>
    </row>
    <row r="274" spans="1:5" x14ac:dyDescent="0.25">
      <c r="A274" t="s">
        <v>30</v>
      </c>
      <c r="B274" t="s">
        <v>112</v>
      </c>
      <c r="C274" t="s">
        <v>106</v>
      </c>
      <c r="D274">
        <v>6.963046051944673E-3</v>
      </c>
      <c r="E274">
        <f t="shared" si="4"/>
        <v>0.69630460519446735</v>
      </c>
    </row>
    <row r="275" spans="1:5" x14ac:dyDescent="0.25">
      <c r="A275" t="s">
        <v>69</v>
      </c>
      <c r="B275" t="s">
        <v>112</v>
      </c>
      <c r="C275" t="s">
        <v>106</v>
      </c>
      <c r="D275">
        <v>0.32234591824299563</v>
      </c>
      <c r="E275">
        <f t="shared" si="4"/>
        <v>32.234591824299564</v>
      </c>
    </row>
    <row r="276" spans="1:5" x14ac:dyDescent="0.25">
      <c r="A276" t="s">
        <v>73</v>
      </c>
      <c r="B276" t="s">
        <v>112</v>
      </c>
      <c r="C276" t="s">
        <v>106</v>
      </c>
      <c r="D276">
        <v>0.24211355805966622</v>
      </c>
      <c r="E276">
        <f t="shared" si="4"/>
        <v>24.211355805966623</v>
      </c>
    </row>
    <row r="277" spans="1:5" x14ac:dyDescent="0.25">
      <c r="A277" t="s">
        <v>72</v>
      </c>
      <c r="B277" t="s">
        <v>112</v>
      </c>
      <c r="C277" t="s">
        <v>106</v>
      </c>
      <c r="D277">
        <v>0.39894263054124068</v>
      </c>
      <c r="E277">
        <f t="shared" si="4"/>
        <v>39.894263054124067</v>
      </c>
    </row>
    <row r="278" spans="1:5" x14ac:dyDescent="0.25">
      <c r="A278" t="s">
        <v>34</v>
      </c>
      <c r="B278" t="s">
        <v>112</v>
      </c>
      <c r="C278" t="s">
        <v>106</v>
      </c>
      <c r="D278">
        <v>1.2114659293465057E-3</v>
      </c>
      <c r="E278">
        <f t="shared" si="4"/>
        <v>0.12114659293465056</v>
      </c>
    </row>
    <row r="279" spans="1:5" x14ac:dyDescent="0.25">
      <c r="A279" t="s">
        <v>35</v>
      </c>
      <c r="B279" t="s">
        <v>112</v>
      </c>
      <c r="C279" t="s">
        <v>106</v>
      </c>
      <c r="D279">
        <v>1.3996388815946547E-2</v>
      </c>
      <c r="E279">
        <f t="shared" si="4"/>
        <v>1.3996388815946548</v>
      </c>
    </row>
    <row r="280" spans="1:5" x14ac:dyDescent="0.25">
      <c r="A280" t="s">
        <v>36</v>
      </c>
      <c r="B280" t="s">
        <v>112</v>
      </c>
      <c r="C280" t="s">
        <v>106</v>
      </c>
      <c r="D280">
        <v>4.0894242560586174E-3</v>
      </c>
      <c r="E280">
        <f t="shared" si="4"/>
        <v>0.40894242560586175</v>
      </c>
    </row>
    <row r="281" spans="1:5" x14ac:dyDescent="0.25">
      <c r="A281" t="s">
        <v>14</v>
      </c>
      <c r="B281" t="s">
        <v>112</v>
      </c>
      <c r="C281" t="s">
        <v>106</v>
      </c>
      <c r="D281">
        <v>1.5031069889045875E-3</v>
      </c>
      <c r="E281">
        <f t="shared" si="4"/>
        <v>0.15031069889045875</v>
      </c>
    </row>
    <row r="282" spans="1:5" x14ac:dyDescent="0.25">
      <c r="A282" t="s">
        <v>37</v>
      </c>
      <c r="B282" t="s">
        <v>112</v>
      </c>
      <c r="C282" t="s">
        <v>106</v>
      </c>
      <c r="D282">
        <v>3.4040984248765463E-2</v>
      </c>
      <c r="E282">
        <f t="shared" si="4"/>
        <v>3.4040984248765462</v>
      </c>
    </row>
    <row r="283" spans="1:5" x14ac:dyDescent="0.25">
      <c r="A283" t="s">
        <v>38</v>
      </c>
      <c r="B283" t="s">
        <v>112</v>
      </c>
      <c r="C283" t="s">
        <v>106</v>
      </c>
      <c r="D283">
        <v>2.1538745639241467E-2</v>
      </c>
      <c r="E283">
        <f t="shared" si="4"/>
        <v>2.1538745639241466</v>
      </c>
    </row>
    <row r="284" spans="1:5" x14ac:dyDescent="0.25">
      <c r="A284" t="s">
        <v>39</v>
      </c>
      <c r="B284" t="s">
        <v>112</v>
      </c>
      <c r="C284" t="s">
        <v>106</v>
      </c>
      <c r="D284">
        <v>1.4496462249600731E-2</v>
      </c>
      <c r="E284">
        <f t="shared" si="4"/>
        <v>1.449646224960073</v>
      </c>
    </row>
    <row r="285" spans="1:5" x14ac:dyDescent="0.25">
      <c r="A285" t="s">
        <v>40</v>
      </c>
      <c r="B285" t="s">
        <v>112</v>
      </c>
      <c r="C285" t="s">
        <v>106</v>
      </c>
      <c r="D285">
        <v>1.8468107774447601E-2</v>
      </c>
      <c r="E285">
        <f t="shared" si="4"/>
        <v>1.8468107774447602</v>
      </c>
    </row>
    <row r="286" spans="1:5" x14ac:dyDescent="0.25">
      <c r="A286" t="s">
        <v>41</v>
      </c>
      <c r="B286" t="s">
        <v>112</v>
      </c>
      <c r="C286" t="s">
        <v>106</v>
      </c>
      <c r="D286">
        <v>3.7569922844936429E-3</v>
      </c>
      <c r="E286">
        <f t="shared" si="4"/>
        <v>0.37569922844936426</v>
      </c>
    </row>
    <row r="287" spans="1:5" x14ac:dyDescent="0.25">
      <c r="A287" t="s">
        <v>42</v>
      </c>
      <c r="B287" t="s">
        <v>112</v>
      </c>
      <c r="C287" t="s">
        <v>106</v>
      </c>
      <c r="D287">
        <v>2.4628638276729405E-2</v>
      </c>
      <c r="E287">
        <f t="shared" si="4"/>
        <v>2.4628638276729404</v>
      </c>
    </row>
    <row r="288" spans="1:5" x14ac:dyDescent="0.25">
      <c r="A288" t="s">
        <v>43</v>
      </c>
      <c r="B288" t="s">
        <v>112</v>
      </c>
      <c r="C288" t="s">
        <v>106</v>
      </c>
      <c r="D288">
        <v>1.8297928283457762E-2</v>
      </c>
      <c r="E288">
        <f t="shared" si="4"/>
        <v>1.8297928283457763</v>
      </c>
    </row>
    <row r="289" spans="1:5" x14ac:dyDescent="0.25">
      <c r="A289" t="s">
        <v>44</v>
      </c>
      <c r="B289" t="s">
        <v>112</v>
      </c>
      <c r="C289" t="s">
        <v>106</v>
      </c>
      <c r="D289">
        <v>2.8057847250659108E-2</v>
      </c>
      <c r="E289">
        <f t="shared" si="4"/>
        <v>2.8057847250659109</v>
      </c>
    </row>
    <row r="290" spans="1:5" x14ac:dyDescent="0.25">
      <c r="A290" t="s">
        <v>45</v>
      </c>
      <c r="B290" t="s">
        <v>112</v>
      </c>
      <c r="C290" t="s">
        <v>106</v>
      </c>
      <c r="D290">
        <v>7.0798556377749174E-3</v>
      </c>
      <c r="E290">
        <f t="shared" si="4"/>
        <v>0.70798556377749178</v>
      </c>
    </row>
    <row r="291" spans="1:5" x14ac:dyDescent="0.25">
      <c r="A291" t="s">
        <v>46</v>
      </c>
      <c r="B291" t="s">
        <v>112</v>
      </c>
      <c r="C291" t="s">
        <v>106</v>
      </c>
      <c r="D291">
        <v>2.5401651410476421E-2</v>
      </c>
      <c r="E291">
        <f t="shared" si="4"/>
        <v>2.540165141047642</v>
      </c>
    </row>
    <row r="292" spans="1:5" x14ac:dyDescent="0.25">
      <c r="A292" t="s">
        <v>47</v>
      </c>
      <c r="B292" t="s">
        <v>112</v>
      </c>
      <c r="C292" t="s">
        <v>106</v>
      </c>
      <c r="D292">
        <v>3.8578599984983079E-2</v>
      </c>
      <c r="E292">
        <f t="shared" si="4"/>
        <v>3.857859998498308</v>
      </c>
    </row>
    <row r="293" spans="1:5" x14ac:dyDescent="0.25">
      <c r="A293" t="s">
        <v>48</v>
      </c>
      <c r="B293" t="s">
        <v>112</v>
      </c>
      <c r="C293" t="s">
        <v>106</v>
      </c>
      <c r="D293">
        <v>1.9015646322237446E-2</v>
      </c>
      <c r="E293">
        <f t="shared" si="4"/>
        <v>1.9015646322237445</v>
      </c>
    </row>
    <row r="294" spans="1:5" x14ac:dyDescent="0.25">
      <c r="A294" t="s">
        <v>49</v>
      </c>
      <c r="B294" t="s">
        <v>112</v>
      </c>
      <c r="C294" t="s">
        <v>106</v>
      </c>
      <c r="D294">
        <v>7.8825472560413497E-3</v>
      </c>
      <c r="E294">
        <f t="shared" si="4"/>
        <v>0.78825472560413501</v>
      </c>
    </row>
    <row r="295" spans="1:5" x14ac:dyDescent="0.25">
      <c r="A295" t="s">
        <v>50</v>
      </c>
      <c r="B295" t="s">
        <v>112</v>
      </c>
      <c r="C295" t="s">
        <v>106</v>
      </c>
      <c r="D295">
        <v>1.3462539800672616E-2</v>
      </c>
      <c r="E295">
        <f t="shared" si="4"/>
        <v>1.3462539800672615</v>
      </c>
    </row>
    <row r="296" spans="1:5" x14ac:dyDescent="0.25">
      <c r="A296" t="s">
        <v>51</v>
      </c>
      <c r="B296" t="s">
        <v>112</v>
      </c>
      <c r="C296" t="s">
        <v>106</v>
      </c>
      <c r="D296">
        <v>1.739909120541934E-2</v>
      </c>
      <c r="E296">
        <f t="shared" si="4"/>
        <v>1.7399091205419339</v>
      </c>
    </row>
    <row r="297" spans="1:5" x14ac:dyDescent="0.25">
      <c r="A297" t="s">
        <v>52</v>
      </c>
      <c r="B297" t="s">
        <v>112</v>
      </c>
      <c r="C297" t="s">
        <v>106</v>
      </c>
      <c r="D297">
        <v>2.1394954680105289E-2</v>
      </c>
      <c r="E297">
        <f t="shared" si="4"/>
        <v>2.1394954680105287</v>
      </c>
    </row>
    <row r="298" spans="1:5" x14ac:dyDescent="0.25">
      <c r="A298" t="s">
        <v>53</v>
      </c>
      <c r="B298" t="s">
        <v>112</v>
      </c>
      <c r="C298" t="s">
        <v>106</v>
      </c>
      <c r="D298">
        <v>2.1395731582887444E-2</v>
      </c>
      <c r="E298">
        <f t="shared" si="4"/>
        <v>2.1395731582887443</v>
      </c>
    </row>
    <row r="299" spans="1:5" x14ac:dyDescent="0.25">
      <c r="A299" t="s">
        <v>54</v>
      </c>
      <c r="B299" t="s">
        <v>112</v>
      </c>
      <c r="C299" t="s">
        <v>106</v>
      </c>
      <c r="D299">
        <v>4.3639335761049471E-3</v>
      </c>
      <c r="E299">
        <f t="shared" si="4"/>
        <v>0.43639335761049469</v>
      </c>
    </row>
    <row r="300" spans="1:5" x14ac:dyDescent="0.25">
      <c r="A300" t="s">
        <v>55</v>
      </c>
      <c r="B300" t="s">
        <v>112</v>
      </c>
      <c r="C300" t="s">
        <v>106</v>
      </c>
      <c r="D300">
        <v>1.1091939751583733E-2</v>
      </c>
      <c r="E300">
        <f t="shared" si="4"/>
        <v>1.1091939751583733</v>
      </c>
    </row>
    <row r="301" spans="1:5" x14ac:dyDescent="0.25">
      <c r="A301" t="s">
        <v>56</v>
      </c>
      <c r="B301" t="s">
        <v>112</v>
      </c>
      <c r="C301" t="s">
        <v>106</v>
      </c>
      <c r="D301">
        <v>2.7790047335302936E-2</v>
      </c>
      <c r="E301">
        <f t="shared" si="4"/>
        <v>2.7790047335302939</v>
      </c>
    </row>
    <row r="302" spans="1:5" x14ac:dyDescent="0.25">
      <c r="A302" t="s">
        <v>74</v>
      </c>
      <c r="B302" t="s">
        <v>112</v>
      </c>
      <c r="C302" t="s">
        <v>106</v>
      </c>
      <c r="D302">
        <v>1.5596248169428216E-2</v>
      </c>
      <c r="E302">
        <f t="shared" si="4"/>
        <v>1.5596248169428217</v>
      </c>
    </row>
    <row r="303" spans="1:5" x14ac:dyDescent="0.25">
      <c r="A303" t="s">
        <v>86</v>
      </c>
      <c r="B303" t="s">
        <v>112</v>
      </c>
      <c r="C303" t="s">
        <v>106</v>
      </c>
      <c r="D303">
        <v>3.1468563847249992E-3</v>
      </c>
      <c r="E303">
        <f t="shared" si="4"/>
        <v>0.31468563847249992</v>
      </c>
    </row>
    <row r="304" spans="1:5" x14ac:dyDescent="0.25">
      <c r="A304" t="s">
        <v>16</v>
      </c>
      <c r="B304" t="s">
        <v>112</v>
      </c>
      <c r="C304" t="s">
        <v>106</v>
      </c>
      <c r="D304">
        <v>8.9801032919757696E-3</v>
      </c>
      <c r="E304">
        <f t="shared" si="4"/>
        <v>0.89801032919757695</v>
      </c>
    </row>
    <row r="305" spans="1:5" x14ac:dyDescent="0.25">
      <c r="A305" t="s">
        <v>20</v>
      </c>
      <c r="B305" t="s">
        <v>112</v>
      </c>
      <c r="C305" t="s">
        <v>106</v>
      </c>
      <c r="D305">
        <v>3.4692884927274474E-3</v>
      </c>
      <c r="E305">
        <f t="shared" si="4"/>
        <v>0.34692884927274475</v>
      </c>
    </row>
    <row r="306" spans="1:5" x14ac:dyDescent="0.25">
      <c r="A306" t="s">
        <v>70</v>
      </c>
      <c r="B306" t="s">
        <v>112</v>
      </c>
      <c r="C306" t="s">
        <v>106</v>
      </c>
      <c r="D306">
        <v>4.2755791910971388E-3</v>
      </c>
      <c r="E306">
        <f t="shared" si="4"/>
        <v>0.42755791910971386</v>
      </c>
    </row>
    <row r="307" spans="1:5" x14ac:dyDescent="0.25">
      <c r="A307" t="s">
        <v>22</v>
      </c>
      <c r="B307" t="s">
        <v>112</v>
      </c>
      <c r="C307" t="s">
        <v>106</v>
      </c>
      <c r="D307">
        <v>1.2561701415045189E-3</v>
      </c>
      <c r="E307">
        <f t="shared" si="4"/>
        <v>0.12561701415045187</v>
      </c>
    </row>
    <row r="308" spans="1:5" x14ac:dyDescent="0.25">
      <c r="A308" t="s">
        <v>23</v>
      </c>
      <c r="B308" t="s">
        <v>112</v>
      </c>
      <c r="C308" t="s">
        <v>106</v>
      </c>
      <c r="D308">
        <v>8.8216577427396782E-4</v>
      </c>
      <c r="E308">
        <f t="shared" si="4"/>
        <v>8.8216577427396789E-2</v>
      </c>
    </row>
    <row r="309" spans="1:5" x14ac:dyDescent="0.25">
      <c r="A309" t="s">
        <v>24</v>
      </c>
      <c r="B309" t="s">
        <v>112</v>
      </c>
      <c r="C309" t="s">
        <v>106</v>
      </c>
      <c r="D309">
        <v>8.8229442483272222E-4</v>
      </c>
      <c r="E309">
        <f t="shared" si="4"/>
        <v>8.8229442483272219E-2</v>
      </c>
    </row>
    <row r="310" spans="1:5" x14ac:dyDescent="0.25">
      <c r="A310" t="s">
        <v>25</v>
      </c>
      <c r="B310" t="s">
        <v>112</v>
      </c>
      <c r="C310" t="s">
        <v>106</v>
      </c>
      <c r="D310">
        <v>1.2549488504859298E-3</v>
      </c>
      <c r="E310">
        <f t="shared" si="4"/>
        <v>0.12549488504859299</v>
      </c>
    </row>
    <row r="311" spans="1:5" x14ac:dyDescent="0.25">
      <c r="A311" t="s">
        <v>71</v>
      </c>
      <c r="B311" t="s">
        <v>112</v>
      </c>
      <c r="C311" t="s">
        <v>106</v>
      </c>
      <c r="D311">
        <v>1.6726065795572006E-2</v>
      </c>
      <c r="E311">
        <f t="shared" si="4"/>
        <v>1.6726065795572005</v>
      </c>
    </row>
    <row r="312" spans="1:5" x14ac:dyDescent="0.25">
      <c r="A312" t="s">
        <v>27</v>
      </c>
      <c r="B312" t="s">
        <v>112</v>
      </c>
      <c r="C312" t="s">
        <v>106</v>
      </c>
      <c r="D312">
        <v>4.9141375935656774E-3</v>
      </c>
      <c r="E312">
        <f t="shared" si="4"/>
        <v>0.49141375935656773</v>
      </c>
    </row>
    <row r="313" spans="1:5" x14ac:dyDescent="0.25">
      <c r="A313" t="s">
        <v>28</v>
      </c>
      <c r="B313" t="s">
        <v>112</v>
      </c>
      <c r="C313" t="s">
        <v>106</v>
      </c>
      <c r="D313">
        <v>3.4510325089597621E-3</v>
      </c>
      <c r="E313">
        <f t="shared" si="4"/>
        <v>0.34510325089597621</v>
      </c>
    </row>
    <row r="314" spans="1:5" x14ac:dyDescent="0.25">
      <c r="A314" t="s">
        <v>29</v>
      </c>
      <c r="B314" t="s">
        <v>112</v>
      </c>
      <c r="C314" t="s">
        <v>106</v>
      </c>
      <c r="D314">
        <v>3.4515357899456097E-3</v>
      </c>
      <c r="E314">
        <f t="shared" si="4"/>
        <v>0.34515357899456095</v>
      </c>
    </row>
    <row r="315" spans="1:5" x14ac:dyDescent="0.25">
      <c r="A315" t="s">
        <v>30</v>
      </c>
      <c r="B315" t="s">
        <v>112</v>
      </c>
      <c r="C315" t="s">
        <v>106</v>
      </c>
      <c r="D315">
        <v>4.9093599031009572E-3</v>
      </c>
      <c r="E315">
        <f t="shared" si="4"/>
        <v>0.49093599031009572</v>
      </c>
    </row>
    <row r="316" spans="1:5" x14ac:dyDescent="0.25">
      <c r="A316" t="s">
        <v>69</v>
      </c>
      <c r="B316" t="s">
        <v>112</v>
      </c>
      <c r="C316" t="s">
        <v>106</v>
      </c>
      <c r="D316">
        <v>0.24458590514252609</v>
      </c>
      <c r="E316">
        <f t="shared" si="4"/>
        <v>24.458590514252609</v>
      </c>
    </row>
    <row r="317" spans="1:5" x14ac:dyDescent="0.25">
      <c r="A317" t="s">
        <v>4</v>
      </c>
      <c r="B317" t="s">
        <v>112</v>
      </c>
      <c r="C317" t="s">
        <v>106</v>
      </c>
      <c r="D317">
        <v>3.3499857800070271E-3</v>
      </c>
      <c r="E317">
        <f t="shared" si="4"/>
        <v>0.33499857800070271</v>
      </c>
    </row>
    <row r="318" spans="1:5" x14ac:dyDescent="0.25">
      <c r="A318" t="s">
        <v>5</v>
      </c>
      <c r="B318" t="s">
        <v>112</v>
      </c>
      <c r="C318" t="s">
        <v>106</v>
      </c>
      <c r="D318">
        <v>7.5762604531709285E-2</v>
      </c>
      <c r="E318">
        <f t="shared" si="4"/>
        <v>7.5762604531709288</v>
      </c>
    </row>
    <row r="319" spans="1:5" x14ac:dyDescent="0.25">
      <c r="A319" t="s">
        <v>6</v>
      </c>
      <c r="B319" t="s">
        <v>112</v>
      </c>
      <c r="C319" t="s">
        <v>106</v>
      </c>
      <c r="D319">
        <v>4.8485993013222643E-2</v>
      </c>
      <c r="E319">
        <f t="shared" si="4"/>
        <v>4.8485993013222641</v>
      </c>
    </row>
    <row r="320" spans="1:5" x14ac:dyDescent="0.25">
      <c r="A320" t="s">
        <v>7</v>
      </c>
      <c r="B320" t="s">
        <v>112</v>
      </c>
      <c r="C320" t="s">
        <v>106</v>
      </c>
      <c r="D320">
        <v>3.581024001853414E-2</v>
      </c>
      <c r="E320">
        <f t="shared" si="4"/>
        <v>3.5810240018534141</v>
      </c>
    </row>
    <row r="321" spans="1:5" x14ac:dyDescent="0.25">
      <c r="A321" t="s">
        <v>8</v>
      </c>
      <c r="B321" t="s">
        <v>112</v>
      </c>
      <c r="C321" t="s">
        <v>106</v>
      </c>
      <c r="D321">
        <v>3.7692711938070722E-3</v>
      </c>
      <c r="E321">
        <f t="shared" si="4"/>
        <v>0.37692711938070722</v>
      </c>
    </row>
    <row r="322" spans="1:5" x14ac:dyDescent="0.25">
      <c r="A322" t="s">
        <v>9</v>
      </c>
      <c r="B322" t="s">
        <v>112</v>
      </c>
      <c r="C322" t="s">
        <v>106</v>
      </c>
      <c r="D322">
        <v>1.5239835129929062E-2</v>
      </c>
      <c r="E322">
        <f t="shared" si="4"/>
        <v>1.5239835129929062</v>
      </c>
    </row>
    <row r="323" spans="1:5" x14ac:dyDescent="0.25">
      <c r="A323" t="s">
        <v>10</v>
      </c>
      <c r="B323" t="s">
        <v>112</v>
      </c>
      <c r="C323" t="s">
        <v>106</v>
      </c>
      <c r="D323">
        <v>2.9013709912620485E-2</v>
      </c>
      <c r="E323">
        <f t="shared" ref="E323:E386" si="5">D323*100</f>
        <v>2.9013709912620484</v>
      </c>
    </row>
    <row r="324" spans="1:5" x14ac:dyDescent="0.25">
      <c r="A324" t="s">
        <v>11</v>
      </c>
      <c r="B324" t="s">
        <v>112</v>
      </c>
      <c r="C324" t="s">
        <v>106</v>
      </c>
      <c r="D324">
        <v>3.3154265562696406E-2</v>
      </c>
      <c r="E324">
        <f t="shared" si="5"/>
        <v>3.3154265562696406</v>
      </c>
    </row>
    <row r="325" spans="1:5" x14ac:dyDescent="0.25">
      <c r="A325" t="s">
        <v>73</v>
      </c>
      <c r="B325" t="s">
        <v>112</v>
      </c>
      <c r="C325" t="s">
        <v>106</v>
      </c>
      <c r="D325">
        <v>0.24087926096642809</v>
      </c>
      <c r="E325">
        <f t="shared" si="5"/>
        <v>24.087926096642811</v>
      </c>
    </row>
    <row r="326" spans="1:5" x14ac:dyDescent="0.25">
      <c r="A326" t="s">
        <v>72</v>
      </c>
      <c r="B326" t="s">
        <v>112</v>
      </c>
      <c r="C326" t="s">
        <v>106</v>
      </c>
      <c r="D326">
        <v>0.47535015787914336</v>
      </c>
      <c r="E326">
        <f t="shared" si="5"/>
        <v>47.53501578791434</v>
      </c>
    </row>
    <row r="327" spans="1:5" x14ac:dyDescent="0.25">
      <c r="A327" t="s">
        <v>34</v>
      </c>
      <c r="B327" t="s">
        <v>112</v>
      </c>
      <c r="C327" t="s">
        <v>106</v>
      </c>
      <c r="D327">
        <v>9.8880851648960461E-3</v>
      </c>
      <c r="E327">
        <f t="shared" si="5"/>
        <v>0.98880851648960455</v>
      </c>
    </row>
    <row r="328" spans="1:5" x14ac:dyDescent="0.25">
      <c r="A328" t="s">
        <v>35</v>
      </c>
      <c r="B328" t="s">
        <v>112</v>
      </c>
      <c r="C328" t="s">
        <v>106</v>
      </c>
      <c r="D328">
        <v>5.4626593831747089E-2</v>
      </c>
      <c r="E328">
        <f t="shared" si="5"/>
        <v>5.4626593831747092</v>
      </c>
    </row>
    <row r="329" spans="1:5" x14ac:dyDescent="0.25">
      <c r="A329" t="s">
        <v>36</v>
      </c>
      <c r="B329" t="s">
        <v>112</v>
      </c>
      <c r="C329" t="s">
        <v>106</v>
      </c>
      <c r="D329">
        <v>8.970006639540536E-3</v>
      </c>
      <c r="E329">
        <f t="shared" si="5"/>
        <v>0.89700066395405365</v>
      </c>
    </row>
    <row r="330" spans="1:5" x14ac:dyDescent="0.25">
      <c r="A330" t="s">
        <v>14</v>
      </c>
      <c r="B330" t="s">
        <v>112</v>
      </c>
      <c r="C330" t="s">
        <v>106</v>
      </c>
      <c r="D330">
        <v>2.1209067644160657E-3</v>
      </c>
      <c r="E330">
        <f t="shared" si="5"/>
        <v>0.21209067644160656</v>
      </c>
    </row>
    <row r="331" spans="1:5" x14ac:dyDescent="0.25">
      <c r="A331" t="s">
        <v>37</v>
      </c>
      <c r="B331" t="s">
        <v>112</v>
      </c>
      <c r="C331" t="s">
        <v>106</v>
      </c>
      <c r="D331">
        <v>3.5985660563111165E-2</v>
      </c>
      <c r="E331">
        <f t="shared" si="5"/>
        <v>3.5985660563111166</v>
      </c>
    </row>
    <row r="332" spans="1:5" x14ac:dyDescent="0.25">
      <c r="A332" t="s">
        <v>38</v>
      </c>
      <c r="B332" t="s">
        <v>112</v>
      </c>
      <c r="C332" t="s">
        <v>106</v>
      </c>
      <c r="D332">
        <v>2.2769200322315695E-2</v>
      </c>
      <c r="E332">
        <f t="shared" si="5"/>
        <v>2.2769200322315695</v>
      </c>
    </row>
    <row r="333" spans="1:5" x14ac:dyDescent="0.25">
      <c r="A333" t="s">
        <v>39</v>
      </c>
      <c r="B333" t="s">
        <v>112</v>
      </c>
      <c r="C333" t="s">
        <v>106</v>
      </c>
      <c r="D333">
        <v>1.5324608891090023E-2</v>
      </c>
      <c r="E333">
        <f t="shared" si="5"/>
        <v>1.5324608891090024</v>
      </c>
    </row>
    <row r="334" spans="1:5" x14ac:dyDescent="0.25">
      <c r="A334" t="s">
        <v>40</v>
      </c>
      <c r="B334" t="s">
        <v>112</v>
      </c>
      <c r="C334" t="s">
        <v>106</v>
      </c>
      <c r="D334">
        <v>1.9523144594102849E-2</v>
      </c>
      <c r="E334">
        <f t="shared" si="5"/>
        <v>1.952314459410285</v>
      </c>
    </row>
    <row r="335" spans="1:5" x14ac:dyDescent="0.25">
      <c r="A335" t="s">
        <v>41</v>
      </c>
      <c r="B335" t="s">
        <v>112</v>
      </c>
      <c r="C335" t="s">
        <v>106</v>
      </c>
      <c r="D335">
        <v>3.9716198597553451E-3</v>
      </c>
      <c r="E335">
        <f t="shared" si="5"/>
        <v>0.39716198597553448</v>
      </c>
    </row>
    <row r="336" spans="1:5" x14ac:dyDescent="0.25">
      <c r="A336" t="s">
        <v>42</v>
      </c>
      <c r="B336" t="s">
        <v>112</v>
      </c>
      <c r="C336" t="s">
        <v>106</v>
      </c>
      <c r="D336">
        <v>2.6035610800242158E-2</v>
      </c>
      <c r="E336">
        <f t="shared" si="5"/>
        <v>2.6035610800242157</v>
      </c>
    </row>
    <row r="337" spans="1:5" x14ac:dyDescent="0.25">
      <c r="A337" t="s">
        <v>43</v>
      </c>
      <c r="B337" t="s">
        <v>112</v>
      </c>
      <c r="C337" t="s">
        <v>106</v>
      </c>
      <c r="D337">
        <v>1.9343243174308106E-2</v>
      </c>
      <c r="E337">
        <f t="shared" si="5"/>
        <v>1.9343243174308107</v>
      </c>
    </row>
    <row r="338" spans="1:5" x14ac:dyDescent="0.25">
      <c r="A338" t="s">
        <v>44</v>
      </c>
      <c r="B338" t="s">
        <v>112</v>
      </c>
      <c r="C338" t="s">
        <v>106</v>
      </c>
      <c r="D338">
        <v>2.9660721908487637E-2</v>
      </c>
      <c r="E338">
        <f t="shared" si="5"/>
        <v>2.9660721908487635</v>
      </c>
    </row>
    <row r="339" spans="1:5" x14ac:dyDescent="0.25">
      <c r="A339" t="s">
        <v>45</v>
      </c>
      <c r="B339" t="s">
        <v>112</v>
      </c>
      <c r="C339" t="s">
        <v>106</v>
      </c>
      <c r="D339">
        <v>7.4843100879504292E-3</v>
      </c>
      <c r="E339">
        <f t="shared" si="5"/>
        <v>0.74843100879504287</v>
      </c>
    </row>
    <row r="340" spans="1:5" x14ac:dyDescent="0.25">
      <c r="A340" t="s">
        <v>46</v>
      </c>
      <c r="B340" t="s">
        <v>112</v>
      </c>
      <c r="C340" t="s">
        <v>106</v>
      </c>
      <c r="D340">
        <v>2.6852784241484708E-2</v>
      </c>
      <c r="E340">
        <f t="shared" si="5"/>
        <v>2.6852784241484708</v>
      </c>
    </row>
    <row r="341" spans="1:5" x14ac:dyDescent="0.25">
      <c r="A341" t="s">
        <v>47</v>
      </c>
      <c r="B341" t="s">
        <v>112</v>
      </c>
      <c r="C341" t="s">
        <v>106</v>
      </c>
      <c r="D341">
        <v>4.0782498940523257E-2</v>
      </c>
      <c r="E341">
        <f t="shared" si="5"/>
        <v>4.078249894052326</v>
      </c>
    </row>
    <row r="342" spans="1:5" x14ac:dyDescent="0.25">
      <c r="A342" t="s">
        <v>48</v>
      </c>
      <c r="B342" t="s">
        <v>112</v>
      </c>
      <c r="C342" t="s">
        <v>106</v>
      </c>
      <c r="D342">
        <v>2.0101962650067216E-2</v>
      </c>
      <c r="E342">
        <f t="shared" si="5"/>
        <v>2.0101962650067215</v>
      </c>
    </row>
    <row r="343" spans="1:5" x14ac:dyDescent="0.25">
      <c r="A343" t="s">
        <v>49</v>
      </c>
      <c r="B343" t="s">
        <v>112</v>
      </c>
      <c r="C343" t="s">
        <v>106</v>
      </c>
      <c r="D343">
        <v>8.3328574713251585E-3</v>
      </c>
      <c r="E343">
        <f t="shared" si="5"/>
        <v>0.83328574713251591</v>
      </c>
    </row>
    <row r="344" spans="1:5" x14ac:dyDescent="0.25">
      <c r="A344" t="s">
        <v>50</v>
      </c>
      <c r="B344" t="s">
        <v>112</v>
      </c>
      <c r="C344" t="s">
        <v>106</v>
      </c>
      <c r="D344">
        <v>1.4231621037865507E-2</v>
      </c>
      <c r="E344">
        <f t="shared" si="5"/>
        <v>1.4231621037865507</v>
      </c>
    </row>
    <row r="345" spans="1:5" x14ac:dyDescent="0.25">
      <c r="A345" t="s">
        <v>51</v>
      </c>
      <c r="B345" t="s">
        <v>112</v>
      </c>
      <c r="C345" t="s">
        <v>106</v>
      </c>
      <c r="D345">
        <v>1.8393057781445902E-2</v>
      </c>
      <c r="E345">
        <f t="shared" si="5"/>
        <v>1.8393057781445903</v>
      </c>
    </row>
    <row r="346" spans="1:5" x14ac:dyDescent="0.25">
      <c r="A346" t="s">
        <v>52</v>
      </c>
      <c r="B346" t="s">
        <v>112</v>
      </c>
      <c r="C346" t="s">
        <v>106</v>
      </c>
      <c r="D346">
        <v>2.2617194945217758E-2</v>
      </c>
      <c r="E346">
        <f t="shared" si="5"/>
        <v>2.2617194945217758</v>
      </c>
    </row>
    <row r="347" spans="1:5" x14ac:dyDescent="0.25">
      <c r="A347" t="s">
        <v>53</v>
      </c>
      <c r="B347" t="s">
        <v>112</v>
      </c>
      <c r="C347" t="s">
        <v>106</v>
      </c>
      <c r="D347">
        <v>2.261801623051329E-2</v>
      </c>
      <c r="E347">
        <f t="shared" si="5"/>
        <v>2.2618016230513289</v>
      </c>
    </row>
    <row r="348" spans="1:5" x14ac:dyDescent="0.25">
      <c r="A348" t="s">
        <v>54</v>
      </c>
      <c r="B348" t="s">
        <v>112</v>
      </c>
      <c r="C348" t="s">
        <v>106</v>
      </c>
      <c r="D348">
        <v>4.6132341897655808E-3</v>
      </c>
      <c r="E348">
        <f t="shared" si="5"/>
        <v>0.4613234189765581</v>
      </c>
    </row>
    <row r="349" spans="1:5" x14ac:dyDescent="0.25">
      <c r="A349" t="s">
        <v>55</v>
      </c>
      <c r="B349" t="s">
        <v>112</v>
      </c>
      <c r="C349" t="s">
        <v>106</v>
      </c>
      <c r="D349">
        <v>1.1725594535400294E-2</v>
      </c>
      <c r="E349">
        <f t="shared" si="5"/>
        <v>1.1725594535400294</v>
      </c>
    </row>
    <row r="350" spans="1:5" x14ac:dyDescent="0.25">
      <c r="A350" t="s">
        <v>56</v>
      </c>
      <c r="B350" t="s">
        <v>112</v>
      </c>
      <c r="C350" t="s">
        <v>106</v>
      </c>
      <c r="D350">
        <v>2.9377623253571787E-2</v>
      </c>
      <c r="E350">
        <f t="shared" si="5"/>
        <v>2.9377623253571787</v>
      </c>
    </row>
    <row r="351" spans="1:5" x14ac:dyDescent="0.25">
      <c r="A351" t="s">
        <v>74</v>
      </c>
      <c r="B351" t="s">
        <v>112</v>
      </c>
      <c r="C351" t="s">
        <v>106</v>
      </c>
      <c r="D351">
        <v>1.6606020269792569E-2</v>
      </c>
      <c r="E351">
        <f t="shared" si="5"/>
        <v>1.660602026979257</v>
      </c>
    </row>
    <row r="352" spans="1:5" x14ac:dyDescent="0.25">
      <c r="A352" t="s">
        <v>86</v>
      </c>
      <c r="B352" t="s">
        <v>112</v>
      </c>
      <c r="C352" t="s">
        <v>106</v>
      </c>
      <c r="D352">
        <v>2.803364654434802E-3</v>
      </c>
      <c r="E352">
        <f t="shared" si="5"/>
        <v>0.28033646544348018</v>
      </c>
    </row>
    <row r="353" spans="1:5" x14ac:dyDescent="0.25">
      <c r="A353" t="s">
        <v>16</v>
      </c>
      <c r="B353" t="s">
        <v>112</v>
      </c>
      <c r="C353" t="s">
        <v>106</v>
      </c>
      <c r="D353">
        <v>9.8431663992086509E-3</v>
      </c>
      <c r="E353">
        <f t="shared" si="5"/>
        <v>0.98431663992086504</v>
      </c>
    </row>
    <row r="354" spans="1:5" x14ac:dyDescent="0.25">
      <c r="A354" t="s">
        <v>20</v>
      </c>
      <c r="B354" t="s">
        <v>112</v>
      </c>
      <c r="C354" t="s">
        <v>106</v>
      </c>
      <c r="D354">
        <v>3.9594892161491186E-3</v>
      </c>
      <c r="E354">
        <f t="shared" si="5"/>
        <v>0.39594892161491185</v>
      </c>
    </row>
    <row r="355" spans="1:5" x14ac:dyDescent="0.25">
      <c r="A355" t="s">
        <v>70</v>
      </c>
      <c r="B355" t="s">
        <v>112</v>
      </c>
      <c r="C355" t="s">
        <v>106</v>
      </c>
      <c r="D355">
        <v>3.8828298782648111E-3</v>
      </c>
      <c r="E355">
        <f t="shared" si="5"/>
        <v>0.38828298782648113</v>
      </c>
    </row>
    <row r="356" spans="1:5" x14ac:dyDescent="0.25">
      <c r="A356" t="s">
        <v>22</v>
      </c>
      <c r="B356" t="s">
        <v>112</v>
      </c>
      <c r="C356" t="s">
        <v>106</v>
      </c>
      <c r="D356">
        <v>1.1407799363824407E-3</v>
      </c>
      <c r="E356">
        <f t="shared" si="5"/>
        <v>0.11407799363824407</v>
      </c>
    </row>
    <row r="357" spans="1:5" x14ac:dyDescent="0.25">
      <c r="A357" t="s">
        <v>23</v>
      </c>
      <c r="B357" t="s">
        <v>112</v>
      </c>
      <c r="C357" t="s">
        <v>106</v>
      </c>
      <c r="D357">
        <v>8.011311386924918E-4</v>
      </c>
      <c r="E357">
        <f t="shared" si="5"/>
        <v>8.0113113869249186E-2</v>
      </c>
    </row>
    <row r="358" spans="1:5" x14ac:dyDescent="0.25">
      <c r="A358" t="s">
        <v>24</v>
      </c>
      <c r="B358" t="s">
        <v>112</v>
      </c>
      <c r="C358" t="s">
        <v>106</v>
      </c>
      <c r="D358">
        <v>8.0124797157315195E-4</v>
      </c>
      <c r="E358">
        <f t="shared" si="5"/>
        <v>8.01247971573152E-2</v>
      </c>
    </row>
    <row r="359" spans="1:5" x14ac:dyDescent="0.25">
      <c r="A359" t="s">
        <v>25</v>
      </c>
      <c r="B359" t="s">
        <v>112</v>
      </c>
      <c r="C359" t="s">
        <v>106</v>
      </c>
      <c r="D359">
        <v>1.1396708316167266E-3</v>
      </c>
      <c r="E359">
        <f t="shared" si="5"/>
        <v>0.11396708316167266</v>
      </c>
    </row>
    <row r="360" spans="1:5" x14ac:dyDescent="0.25">
      <c r="A360" t="s">
        <v>71</v>
      </c>
      <c r="B360" t="s">
        <v>112</v>
      </c>
      <c r="C360" t="s">
        <v>106</v>
      </c>
      <c r="D360">
        <v>1.8695825863845068E-2</v>
      </c>
      <c r="E360">
        <f t="shared" si="5"/>
        <v>1.8695825863845068</v>
      </c>
    </row>
    <row r="361" spans="1:5" x14ac:dyDescent="0.25">
      <c r="A361" t="s">
        <v>27</v>
      </c>
      <c r="B361" t="s">
        <v>112</v>
      </c>
      <c r="C361" t="s">
        <v>106</v>
      </c>
      <c r="D361">
        <v>5.4928553936814525E-3</v>
      </c>
      <c r="E361">
        <f t="shared" si="5"/>
        <v>0.54928553936814528</v>
      </c>
    </row>
    <row r="362" spans="1:5" x14ac:dyDescent="0.25">
      <c r="A362" t="s">
        <v>28</v>
      </c>
      <c r="B362" t="s">
        <v>112</v>
      </c>
      <c r="C362" t="s">
        <v>106</v>
      </c>
      <c r="D362">
        <v>3.857446432804348E-3</v>
      </c>
      <c r="E362">
        <f t="shared" si="5"/>
        <v>0.38574464328043478</v>
      </c>
    </row>
    <row r="363" spans="1:5" x14ac:dyDescent="0.25">
      <c r="A363" t="s">
        <v>29</v>
      </c>
      <c r="B363" t="s">
        <v>112</v>
      </c>
      <c r="C363" t="s">
        <v>106</v>
      </c>
      <c r="D363">
        <v>3.8580089831247275E-3</v>
      </c>
      <c r="E363">
        <f t="shared" si="5"/>
        <v>0.38580089831247277</v>
      </c>
    </row>
    <row r="364" spans="1:5" x14ac:dyDescent="0.25">
      <c r="A364" t="s">
        <v>30</v>
      </c>
      <c r="B364" t="s">
        <v>112</v>
      </c>
      <c r="C364" t="s">
        <v>106</v>
      </c>
      <c r="D364">
        <v>5.4875150542345397E-3</v>
      </c>
      <c r="E364">
        <f t="shared" si="5"/>
        <v>0.54875150542345397</v>
      </c>
    </row>
    <row r="365" spans="1:5" x14ac:dyDescent="0.25">
      <c r="A365" t="s">
        <v>69</v>
      </c>
      <c r="B365" t="s">
        <v>112</v>
      </c>
      <c r="C365" t="s">
        <v>106</v>
      </c>
      <c r="D365">
        <v>0.18876027367048015</v>
      </c>
      <c r="E365">
        <f t="shared" si="5"/>
        <v>18.876027367048014</v>
      </c>
    </row>
    <row r="366" spans="1:5" x14ac:dyDescent="0.25">
      <c r="A366" t="s">
        <v>32</v>
      </c>
      <c r="B366" t="s">
        <v>112</v>
      </c>
      <c r="C366" t="s">
        <v>106</v>
      </c>
      <c r="D366">
        <v>3.7173921097209274E-2</v>
      </c>
      <c r="E366">
        <f t="shared" si="5"/>
        <v>3.7173921097209273</v>
      </c>
    </row>
    <row r="367" spans="1:5" x14ac:dyDescent="0.25">
      <c r="A367" t="s">
        <v>6</v>
      </c>
      <c r="B367" t="s">
        <v>112</v>
      </c>
      <c r="C367" t="s">
        <v>106</v>
      </c>
      <c r="D367">
        <v>4.6497715598289073E-2</v>
      </c>
      <c r="E367">
        <f t="shared" si="5"/>
        <v>4.6497715598289071</v>
      </c>
    </row>
    <row r="368" spans="1:5" x14ac:dyDescent="0.25">
      <c r="A368" t="s">
        <v>7</v>
      </c>
      <c r="B368" t="s">
        <v>112</v>
      </c>
      <c r="C368" t="s">
        <v>106</v>
      </c>
      <c r="D368">
        <v>2.8582984587738669E-2</v>
      </c>
      <c r="E368">
        <f t="shared" si="5"/>
        <v>2.8582984587738669</v>
      </c>
    </row>
    <row r="369" spans="1:5" x14ac:dyDescent="0.25">
      <c r="A369" t="s">
        <v>8</v>
      </c>
      <c r="B369" t="s">
        <v>112</v>
      </c>
      <c r="C369" t="s">
        <v>106</v>
      </c>
      <c r="D369">
        <v>5.4959212304049156E-3</v>
      </c>
      <c r="E369">
        <f t="shared" si="5"/>
        <v>0.54959212304049154</v>
      </c>
    </row>
    <row r="370" spans="1:5" x14ac:dyDescent="0.25">
      <c r="A370" t="s">
        <v>9</v>
      </c>
      <c r="B370" t="s">
        <v>112</v>
      </c>
      <c r="C370" t="s">
        <v>106</v>
      </c>
      <c r="D370">
        <v>6.9784996097834737E-3</v>
      </c>
      <c r="E370">
        <f t="shared" si="5"/>
        <v>0.69784996097834739</v>
      </c>
    </row>
    <row r="371" spans="1:5" x14ac:dyDescent="0.25">
      <c r="A371" t="s">
        <v>10</v>
      </c>
      <c r="B371" t="s">
        <v>112</v>
      </c>
      <c r="C371" t="s">
        <v>106</v>
      </c>
      <c r="D371">
        <v>2.1221062855450876E-2</v>
      </c>
      <c r="E371">
        <f t="shared" si="5"/>
        <v>2.1221062855450876</v>
      </c>
    </row>
    <row r="372" spans="1:5" x14ac:dyDescent="0.25">
      <c r="A372" t="s">
        <v>11</v>
      </c>
      <c r="B372" t="s">
        <v>112</v>
      </c>
      <c r="C372" t="s">
        <v>106</v>
      </c>
      <c r="D372">
        <v>4.281016869160386E-2</v>
      </c>
      <c r="E372">
        <f t="shared" si="5"/>
        <v>4.2810168691603856</v>
      </c>
    </row>
    <row r="373" spans="1:5" x14ac:dyDescent="0.25">
      <c r="A373" t="s">
        <v>73</v>
      </c>
      <c r="B373" t="s">
        <v>112</v>
      </c>
      <c r="C373" t="s">
        <v>106</v>
      </c>
      <c r="D373">
        <v>0.25009618662149641</v>
      </c>
      <c r="E373">
        <f t="shared" si="5"/>
        <v>25.009618662149641</v>
      </c>
    </row>
    <row r="374" spans="1:5" x14ac:dyDescent="0.25">
      <c r="A374" t="s">
        <v>72</v>
      </c>
      <c r="B374" t="s">
        <v>112</v>
      </c>
      <c r="C374" t="s">
        <v>106</v>
      </c>
      <c r="D374">
        <v>0.52413420148525791</v>
      </c>
      <c r="E374">
        <f t="shared" si="5"/>
        <v>52.413420148525788</v>
      </c>
    </row>
    <row r="375" spans="1:5" x14ac:dyDescent="0.25">
      <c r="A375" t="s">
        <v>34</v>
      </c>
      <c r="B375" t="s">
        <v>112</v>
      </c>
      <c r="C375" t="s">
        <v>106</v>
      </c>
      <c r="D375">
        <v>3.0046346447551273E-3</v>
      </c>
      <c r="E375">
        <f t="shared" si="5"/>
        <v>0.30046346447551275</v>
      </c>
    </row>
    <row r="376" spans="1:5" x14ac:dyDescent="0.25">
      <c r="A376" t="s">
        <v>35</v>
      </c>
      <c r="B376" t="s">
        <v>112</v>
      </c>
      <c r="C376" t="s">
        <v>106</v>
      </c>
      <c r="D376">
        <v>6.3317330082728593E-2</v>
      </c>
      <c r="E376">
        <f t="shared" si="5"/>
        <v>6.3317330082728596</v>
      </c>
    </row>
    <row r="377" spans="1:5" x14ac:dyDescent="0.25">
      <c r="A377" t="s">
        <v>36</v>
      </c>
      <c r="B377" t="s">
        <v>112</v>
      </c>
      <c r="C377" t="s">
        <v>106</v>
      </c>
      <c r="D377">
        <v>1.0110935177334888E-2</v>
      </c>
      <c r="E377">
        <f t="shared" si="5"/>
        <v>1.0110935177334888</v>
      </c>
    </row>
    <row r="378" spans="1:5" x14ac:dyDescent="0.25">
      <c r="A378" t="s">
        <v>14</v>
      </c>
      <c r="B378" t="s">
        <v>112</v>
      </c>
      <c r="C378" t="s">
        <v>106</v>
      </c>
      <c r="D378">
        <v>2.2930651741622128E-3</v>
      </c>
      <c r="E378">
        <f t="shared" si="5"/>
        <v>0.22930651741622127</v>
      </c>
    </row>
    <row r="379" spans="1:5" x14ac:dyDescent="0.25">
      <c r="A379" t="s">
        <v>37</v>
      </c>
      <c r="B379" t="s">
        <v>112</v>
      </c>
      <c r="C379" t="s">
        <v>106</v>
      </c>
      <c r="D379">
        <v>4.0096379016791375E-2</v>
      </c>
      <c r="E379">
        <f t="shared" si="5"/>
        <v>4.0096379016791373</v>
      </c>
    </row>
    <row r="380" spans="1:5" x14ac:dyDescent="0.25">
      <c r="A380" t="s">
        <v>38</v>
      </c>
      <c r="B380" t="s">
        <v>112</v>
      </c>
      <c r="C380" t="s">
        <v>106</v>
      </c>
      <c r="D380">
        <v>2.5370174445781737E-2</v>
      </c>
      <c r="E380">
        <f t="shared" si="5"/>
        <v>2.5370174445781735</v>
      </c>
    </row>
    <row r="381" spans="1:5" x14ac:dyDescent="0.25">
      <c r="A381" t="s">
        <v>39</v>
      </c>
      <c r="B381" t="s">
        <v>112</v>
      </c>
      <c r="C381" t="s">
        <v>106</v>
      </c>
      <c r="D381">
        <v>1.7075171520155998E-2</v>
      </c>
      <c r="E381">
        <f t="shared" si="5"/>
        <v>1.7075171520155998</v>
      </c>
    </row>
    <row r="382" spans="1:5" x14ac:dyDescent="0.25">
      <c r="A382" t="s">
        <v>40</v>
      </c>
      <c r="B382" t="s">
        <v>112</v>
      </c>
      <c r="C382" t="s">
        <v>106</v>
      </c>
      <c r="D382">
        <v>2.175331487584874E-2</v>
      </c>
      <c r="E382">
        <f t="shared" si="5"/>
        <v>2.1753314875848742</v>
      </c>
    </row>
    <row r="383" spans="1:5" x14ac:dyDescent="0.25">
      <c r="A383" t="s">
        <v>41</v>
      </c>
      <c r="B383" t="s">
        <v>112</v>
      </c>
      <c r="C383" t="s">
        <v>106</v>
      </c>
      <c r="D383">
        <v>4.425306433602348E-3</v>
      </c>
      <c r="E383">
        <f t="shared" si="5"/>
        <v>0.44253064336023479</v>
      </c>
    </row>
    <row r="384" spans="1:5" x14ac:dyDescent="0.25">
      <c r="A384" t="s">
        <v>42</v>
      </c>
      <c r="B384" t="s">
        <v>112</v>
      </c>
      <c r="C384" t="s">
        <v>106</v>
      </c>
      <c r="D384">
        <v>2.9009713931729554E-2</v>
      </c>
      <c r="E384">
        <f t="shared" si="5"/>
        <v>2.9009713931729553</v>
      </c>
    </row>
    <row r="385" spans="1:5" x14ac:dyDescent="0.25">
      <c r="A385" t="s">
        <v>43</v>
      </c>
      <c r="B385" t="s">
        <v>112</v>
      </c>
      <c r="C385" t="s">
        <v>106</v>
      </c>
      <c r="D385">
        <v>2.1552862934690172E-2</v>
      </c>
      <c r="E385">
        <f t="shared" si="5"/>
        <v>2.1552862934690173</v>
      </c>
    </row>
    <row r="386" spans="1:5" x14ac:dyDescent="0.25">
      <c r="A386" t="s">
        <v>44</v>
      </c>
      <c r="B386" t="s">
        <v>112</v>
      </c>
      <c r="C386" t="s">
        <v>106</v>
      </c>
      <c r="D386">
        <v>3.3048929183017543E-2</v>
      </c>
      <c r="E386">
        <f t="shared" si="5"/>
        <v>3.3048929183017544</v>
      </c>
    </row>
    <row r="387" spans="1:5" x14ac:dyDescent="0.25">
      <c r="A387" t="s">
        <v>45</v>
      </c>
      <c r="B387" t="s">
        <v>112</v>
      </c>
      <c r="C387" t="s">
        <v>106</v>
      </c>
      <c r="D387">
        <v>8.3392587288860613E-3</v>
      </c>
      <c r="E387">
        <f t="shared" ref="E387:E450" si="6">D387*100</f>
        <v>0.83392587288860609</v>
      </c>
    </row>
    <row r="388" spans="1:5" x14ac:dyDescent="0.25">
      <c r="A388" t="s">
        <v>46</v>
      </c>
      <c r="B388" t="s">
        <v>112</v>
      </c>
      <c r="C388" t="s">
        <v>106</v>
      </c>
      <c r="D388">
        <v>2.9920234831159839E-2</v>
      </c>
      <c r="E388">
        <f t="shared" si="6"/>
        <v>2.9920234831159838</v>
      </c>
    </row>
    <row r="389" spans="1:5" x14ac:dyDescent="0.25">
      <c r="A389" t="s">
        <v>47</v>
      </c>
      <c r="B389" t="s">
        <v>112</v>
      </c>
      <c r="C389" t="s">
        <v>106</v>
      </c>
      <c r="D389">
        <v>4.5441170432407876E-2</v>
      </c>
      <c r="E389">
        <f t="shared" si="6"/>
        <v>4.5441170432407878</v>
      </c>
    </row>
    <row r="390" spans="1:5" x14ac:dyDescent="0.25">
      <c r="A390" t="s">
        <v>48</v>
      </c>
      <c r="B390" t="s">
        <v>112</v>
      </c>
      <c r="C390" t="s">
        <v>106</v>
      </c>
      <c r="D390">
        <v>2.2398252547980863E-2</v>
      </c>
      <c r="E390">
        <f t="shared" si="6"/>
        <v>2.2398252547980864</v>
      </c>
    </row>
    <row r="391" spans="1:5" x14ac:dyDescent="0.25">
      <c r="A391" t="s">
        <v>49</v>
      </c>
      <c r="B391" t="s">
        <v>112</v>
      </c>
      <c r="C391" t="s">
        <v>106</v>
      </c>
      <c r="D391">
        <v>9.2847374825087547E-3</v>
      </c>
      <c r="E391">
        <f t="shared" si="6"/>
        <v>0.92847374825087547</v>
      </c>
    </row>
    <row r="392" spans="1:5" x14ac:dyDescent="0.25">
      <c r="A392" t="s">
        <v>50</v>
      </c>
      <c r="B392" t="s">
        <v>112</v>
      </c>
      <c r="C392" t="s">
        <v>106</v>
      </c>
      <c r="D392">
        <v>1.585732934252583E-2</v>
      </c>
      <c r="E392">
        <f t="shared" si="6"/>
        <v>1.585732934252583</v>
      </c>
    </row>
    <row r="393" spans="1:5" x14ac:dyDescent="0.25">
      <c r="A393" t="s">
        <v>51</v>
      </c>
      <c r="B393" t="s">
        <v>112</v>
      </c>
      <c r="C393" t="s">
        <v>106</v>
      </c>
      <c r="D393">
        <v>2.0494135845837539E-2</v>
      </c>
      <c r="E393">
        <f t="shared" si="6"/>
        <v>2.0494135845837538</v>
      </c>
    </row>
    <row r="394" spans="1:5" x14ac:dyDescent="0.25">
      <c r="A394" t="s">
        <v>52</v>
      </c>
      <c r="B394" t="s">
        <v>112</v>
      </c>
      <c r="C394" t="s">
        <v>106</v>
      </c>
      <c r="D394">
        <v>2.5200805171539286E-2</v>
      </c>
      <c r="E394">
        <f t="shared" si="6"/>
        <v>2.5200805171539287</v>
      </c>
    </row>
    <row r="395" spans="1:5" x14ac:dyDescent="0.25">
      <c r="A395" t="s">
        <v>53</v>
      </c>
      <c r="B395" t="s">
        <v>112</v>
      </c>
      <c r="C395" t="s">
        <v>106</v>
      </c>
      <c r="D395">
        <v>2.5201720273998862E-2</v>
      </c>
      <c r="E395">
        <f t="shared" si="6"/>
        <v>2.5201720273998864</v>
      </c>
    </row>
    <row r="396" spans="1:5" x14ac:dyDescent="0.25">
      <c r="A396" t="s">
        <v>54</v>
      </c>
      <c r="B396" t="s">
        <v>112</v>
      </c>
      <c r="C396" t="s">
        <v>106</v>
      </c>
      <c r="D396">
        <v>5.1402137315683383E-3</v>
      </c>
      <c r="E396">
        <f t="shared" si="6"/>
        <v>0.51402137315683383</v>
      </c>
    </row>
    <row r="397" spans="1:5" x14ac:dyDescent="0.25">
      <c r="A397" t="s">
        <v>55</v>
      </c>
      <c r="B397" t="s">
        <v>112</v>
      </c>
      <c r="C397" t="s">
        <v>106</v>
      </c>
      <c r="D397">
        <v>1.3065034108907863E-2</v>
      </c>
      <c r="E397">
        <f t="shared" si="6"/>
        <v>1.3065034108907863</v>
      </c>
    </row>
    <row r="398" spans="1:5" x14ac:dyDescent="0.25">
      <c r="A398" t="s">
        <v>56</v>
      </c>
      <c r="B398" t="s">
        <v>112</v>
      </c>
      <c r="C398" t="s">
        <v>106</v>
      </c>
      <c r="D398">
        <v>3.2733491567338867E-2</v>
      </c>
      <c r="E398">
        <f t="shared" si="6"/>
        <v>3.2733491567338868</v>
      </c>
    </row>
    <row r="399" spans="1:5" x14ac:dyDescent="0.25">
      <c r="A399" t="s">
        <v>74</v>
      </c>
      <c r="B399" t="s">
        <v>112</v>
      </c>
      <c r="C399" t="s">
        <v>106</v>
      </c>
      <c r="D399">
        <v>1.2655709558311442E-2</v>
      </c>
      <c r="E399">
        <f t="shared" si="6"/>
        <v>1.2655709558311441</v>
      </c>
    </row>
    <row r="400" spans="1:5" x14ac:dyDescent="0.25">
      <c r="A400" t="s">
        <v>86</v>
      </c>
      <c r="B400" t="s">
        <v>112</v>
      </c>
      <c r="C400" t="s">
        <v>106</v>
      </c>
      <c r="D400">
        <v>3.369271130070768E-3</v>
      </c>
      <c r="E400">
        <f t="shared" si="6"/>
        <v>0.33692711300707678</v>
      </c>
    </row>
    <row r="401" spans="1:5" x14ac:dyDescent="0.25">
      <c r="A401" t="s">
        <v>16</v>
      </c>
      <c r="B401" t="s">
        <v>112</v>
      </c>
      <c r="C401" t="s">
        <v>106</v>
      </c>
      <c r="D401">
        <v>6.7502893229762885E-3</v>
      </c>
      <c r="E401">
        <f t="shared" si="6"/>
        <v>0.67502893229762884</v>
      </c>
    </row>
    <row r="402" spans="1:5" x14ac:dyDescent="0.25">
      <c r="A402" t="s">
        <v>20</v>
      </c>
      <c r="B402" t="s">
        <v>112</v>
      </c>
      <c r="C402" t="s">
        <v>106</v>
      </c>
      <c r="D402">
        <v>2.5361491052643859E-3</v>
      </c>
      <c r="E402">
        <f t="shared" si="6"/>
        <v>0.25361491052643859</v>
      </c>
    </row>
    <row r="403" spans="1:5" x14ac:dyDescent="0.25">
      <c r="A403" t="s">
        <v>70</v>
      </c>
      <c r="B403" t="s">
        <v>112</v>
      </c>
      <c r="C403" t="s">
        <v>106</v>
      </c>
      <c r="D403">
        <v>3.2558327091515922E-3</v>
      </c>
      <c r="E403">
        <f t="shared" si="6"/>
        <v>0.32558327091515921</v>
      </c>
    </row>
    <row r="404" spans="1:5" x14ac:dyDescent="0.25">
      <c r="A404" t="s">
        <v>22</v>
      </c>
      <c r="B404" t="s">
        <v>112</v>
      </c>
      <c r="C404" t="s">
        <v>106</v>
      </c>
      <c r="D404">
        <v>9.5656743850895893E-4</v>
      </c>
      <c r="E404">
        <f t="shared" si="6"/>
        <v>9.5656743850895898E-2</v>
      </c>
    </row>
    <row r="405" spans="1:5" x14ac:dyDescent="0.25">
      <c r="A405" t="s">
        <v>23</v>
      </c>
      <c r="B405" t="s">
        <v>112</v>
      </c>
      <c r="C405" t="s">
        <v>106</v>
      </c>
      <c r="D405">
        <v>6.7176493625842673E-4</v>
      </c>
      <c r="E405">
        <f t="shared" si="6"/>
        <v>6.7176493625842673E-2</v>
      </c>
    </row>
    <row r="406" spans="1:5" x14ac:dyDescent="0.25">
      <c r="A406" t="s">
        <v>24</v>
      </c>
      <c r="B406" t="s">
        <v>112</v>
      </c>
      <c r="C406" t="s">
        <v>106</v>
      </c>
      <c r="D406">
        <v>6.7186290303170384E-4</v>
      </c>
      <c r="E406">
        <f t="shared" si="6"/>
        <v>6.7186290303170387E-2</v>
      </c>
    </row>
    <row r="407" spans="1:5" x14ac:dyDescent="0.25">
      <c r="A407" t="s">
        <v>25</v>
      </c>
      <c r="B407" t="s">
        <v>112</v>
      </c>
      <c r="C407" t="s">
        <v>106</v>
      </c>
      <c r="D407">
        <v>9.5563743135250272E-4</v>
      </c>
      <c r="E407">
        <f t="shared" si="6"/>
        <v>9.5563743135250276E-2</v>
      </c>
    </row>
    <row r="408" spans="1:5" x14ac:dyDescent="0.25">
      <c r="A408" t="s">
        <v>71</v>
      </c>
      <c r="B408" t="s">
        <v>112</v>
      </c>
      <c r="C408" t="s">
        <v>106</v>
      </c>
      <c r="D408">
        <v>2.1097795955302322E-2</v>
      </c>
      <c r="E408">
        <f t="shared" si="6"/>
        <v>2.1097795955302323</v>
      </c>
    </row>
    <row r="409" spans="1:5" x14ac:dyDescent="0.25">
      <c r="A409" t="s">
        <v>27</v>
      </c>
      <c r="B409" t="s">
        <v>112</v>
      </c>
      <c r="C409" t="s">
        <v>106</v>
      </c>
      <c r="D409">
        <v>6.1985570015380556E-3</v>
      </c>
      <c r="E409">
        <f t="shared" si="6"/>
        <v>0.61985570015380553</v>
      </c>
    </row>
    <row r="410" spans="1:5" x14ac:dyDescent="0.25">
      <c r="A410" t="s">
        <v>28</v>
      </c>
      <c r="B410" t="s">
        <v>112</v>
      </c>
      <c r="C410" t="s">
        <v>106</v>
      </c>
      <c r="D410">
        <v>4.3530367869546059E-3</v>
      </c>
      <c r="E410">
        <f t="shared" si="6"/>
        <v>0.43530367869546061</v>
      </c>
    </row>
    <row r="411" spans="1:5" x14ac:dyDescent="0.25">
      <c r="A411" t="s">
        <v>29</v>
      </c>
      <c r="B411" t="s">
        <v>112</v>
      </c>
      <c r="C411" t="s">
        <v>106</v>
      </c>
      <c r="D411">
        <v>4.3536716116454426E-3</v>
      </c>
      <c r="E411">
        <f t="shared" si="6"/>
        <v>0.43536716116454427</v>
      </c>
    </row>
    <row r="412" spans="1:5" x14ac:dyDescent="0.25">
      <c r="A412" t="s">
        <v>30</v>
      </c>
      <c r="B412" t="s">
        <v>112</v>
      </c>
      <c r="C412" t="s">
        <v>106</v>
      </c>
      <c r="D412">
        <v>6.1925305551642192E-3</v>
      </c>
      <c r="E412">
        <f t="shared" si="6"/>
        <v>0.61925305551642196</v>
      </c>
    </row>
    <row r="413" spans="1:5" x14ac:dyDescent="0.25">
      <c r="A413" t="s">
        <v>69</v>
      </c>
      <c r="B413" t="s">
        <v>112</v>
      </c>
      <c r="C413" t="s">
        <v>106</v>
      </c>
      <c r="D413">
        <v>0.12633110853791571</v>
      </c>
      <c r="E413">
        <f t="shared" si="6"/>
        <v>12.633110853791571</v>
      </c>
    </row>
    <row r="414" spans="1:5" x14ac:dyDescent="0.25">
      <c r="A414" t="s">
        <v>32</v>
      </c>
      <c r="B414" t="s">
        <v>112</v>
      </c>
      <c r="C414" t="s">
        <v>106</v>
      </c>
      <c r="D414">
        <v>1.5185302253930827E-2</v>
      </c>
      <c r="E414">
        <f t="shared" si="6"/>
        <v>1.5185302253930828</v>
      </c>
    </row>
    <row r="415" spans="1:5" x14ac:dyDescent="0.25">
      <c r="A415" t="s">
        <v>6</v>
      </c>
      <c r="B415" t="s">
        <v>112</v>
      </c>
      <c r="C415" t="s">
        <v>106</v>
      </c>
      <c r="D415">
        <v>3.6238227473283598E-2</v>
      </c>
      <c r="E415">
        <f t="shared" si="6"/>
        <v>3.6238227473283597</v>
      </c>
    </row>
    <row r="416" spans="1:5" x14ac:dyDescent="0.25">
      <c r="A416" t="s">
        <v>7</v>
      </c>
      <c r="B416" t="s">
        <v>112</v>
      </c>
      <c r="C416" t="s">
        <v>106</v>
      </c>
      <c r="D416">
        <v>2.2236173294942093E-2</v>
      </c>
      <c r="E416">
        <f t="shared" si="6"/>
        <v>2.2236173294942092</v>
      </c>
    </row>
    <row r="417" spans="1:5" x14ac:dyDescent="0.25">
      <c r="A417" t="s">
        <v>8</v>
      </c>
      <c r="B417" t="s">
        <v>112</v>
      </c>
      <c r="C417" t="s">
        <v>106</v>
      </c>
      <c r="D417">
        <v>2.618882551044038E-3</v>
      </c>
      <c r="E417">
        <f t="shared" si="6"/>
        <v>0.26188825510440378</v>
      </c>
    </row>
    <row r="418" spans="1:5" x14ac:dyDescent="0.25">
      <c r="A418" t="s">
        <v>9</v>
      </c>
      <c r="B418" t="s">
        <v>112</v>
      </c>
      <c r="C418" t="s">
        <v>106</v>
      </c>
      <c r="D418">
        <v>1.1566953209909922E-2</v>
      </c>
      <c r="E418">
        <f t="shared" si="6"/>
        <v>1.1566953209909923</v>
      </c>
    </row>
    <row r="419" spans="1:5" x14ac:dyDescent="0.25">
      <c r="A419" t="s">
        <v>10</v>
      </c>
      <c r="B419" t="s">
        <v>112</v>
      </c>
      <c r="C419" t="s">
        <v>106</v>
      </c>
      <c r="D419">
        <v>1.9720428629689098E-2</v>
      </c>
      <c r="E419">
        <f t="shared" si="6"/>
        <v>1.9720428629689097</v>
      </c>
    </row>
    <row r="420" spans="1:5" x14ac:dyDescent="0.25">
      <c r="A420" t="s">
        <v>11</v>
      </c>
      <c r="B420" t="s">
        <v>112</v>
      </c>
      <c r="C420" t="s">
        <v>106</v>
      </c>
      <c r="D420">
        <v>1.8765141125116135E-2</v>
      </c>
      <c r="E420">
        <f t="shared" si="6"/>
        <v>1.8765141125116136</v>
      </c>
    </row>
    <row r="421" spans="1:5" x14ac:dyDescent="0.25">
      <c r="A421" t="s">
        <v>73</v>
      </c>
      <c r="B421" t="s">
        <v>112</v>
      </c>
      <c r="C421" t="s">
        <v>106</v>
      </c>
      <c r="D421">
        <v>0.31255065045451247</v>
      </c>
      <c r="E421">
        <f t="shared" si="6"/>
        <v>31.255065045451246</v>
      </c>
    </row>
    <row r="422" spans="1:5" x14ac:dyDescent="0.25">
      <c r="A422" t="s">
        <v>72</v>
      </c>
      <c r="B422" t="s">
        <v>112</v>
      </c>
      <c r="C422" t="s">
        <v>106</v>
      </c>
      <c r="D422">
        <v>0.51649086010821577</v>
      </c>
      <c r="E422">
        <f t="shared" si="6"/>
        <v>51.649086010821577</v>
      </c>
    </row>
    <row r="423" spans="1:5" x14ac:dyDescent="0.25">
      <c r="A423" t="s">
        <v>34</v>
      </c>
      <c r="B423" t="s">
        <v>112</v>
      </c>
      <c r="C423" t="s">
        <v>106</v>
      </c>
      <c r="D423">
        <v>8.1579996421969544E-3</v>
      </c>
      <c r="E423">
        <f t="shared" si="6"/>
        <v>0.81579996421969547</v>
      </c>
    </row>
    <row r="424" spans="1:5" x14ac:dyDescent="0.25">
      <c r="A424" t="s">
        <v>35</v>
      </c>
      <c r="B424" t="s">
        <v>112</v>
      </c>
      <c r="C424" t="s">
        <v>106</v>
      </c>
      <c r="D424">
        <v>4.5914126295524701E-2</v>
      </c>
      <c r="E424">
        <f t="shared" si="6"/>
        <v>4.5914126295524698</v>
      </c>
    </row>
    <row r="425" spans="1:5" x14ac:dyDescent="0.25">
      <c r="A425" t="s">
        <v>36</v>
      </c>
      <c r="B425" t="s">
        <v>112</v>
      </c>
      <c r="C425" t="s">
        <v>106</v>
      </c>
      <c r="D425">
        <v>1.0366003452291708E-2</v>
      </c>
      <c r="E425">
        <f t="shared" si="6"/>
        <v>1.0366003452291708</v>
      </c>
    </row>
    <row r="426" spans="1:5" x14ac:dyDescent="0.25">
      <c r="A426" t="s">
        <v>14</v>
      </c>
      <c r="B426" t="s">
        <v>112</v>
      </c>
      <c r="C426" t="s">
        <v>106</v>
      </c>
      <c r="D426">
        <v>2.9694882093348083E-3</v>
      </c>
      <c r="E426">
        <f t="shared" si="6"/>
        <v>0.29694882093348085</v>
      </c>
    </row>
    <row r="427" spans="1:5" x14ac:dyDescent="0.25">
      <c r="A427" t="s">
        <v>37</v>
      </c>
      <c r="B427" t="s">
        <v>112</v>
      </c>
      <c r="C427" t="s">
        <v>106</v>
      </c>
      <c r="D427">
        <v>4.0427209085780215E-2</v>
      </c>
      <c r="E427">
        <f t="shared" si="6"/>
        <v>4.0427209085780218</v>
      </c>
    </row>
    <row r="428" spans="1:5" x14ac:dyDescent="0.25">
      <c r="A428" t="s">
        <v>38</v>
      </c>
      <c r="B428" t="s">
        <v>112</v>
      </c>
      <c r="C428" t="s">
        <v>106</v>
      </c>
      <c r="D428">
        <v>2.5579500493868073E-2</v>
      </c>
      <c r="E428">
        <f t="shared" si="6"/>
        <v>2.5579500493868075</v>
      </c>
    </row>
    <row r="429" spans="1:5" x14ac:dyDescent="0.25">
      <c r="A429" t="s">
        <v>39</v>
      </c>
      <c r="B429" t="s">
        <v>112</v>
      </c>
      <c r="C429" t="s">
        <v>106</v>
      </c>
      <c r="D429">
        <v>1.7216056565402694E-2</v>
      </c>
      <c r="E429">
        <f t="shared" si="6"/>
        <v>1.7216056565402693</v>
      </c>
    </row>
    <row r="430" spans="1:5" x14ac:dyDescent="0.25">
      <c r="A430" t="s">
        <v>40</v>
      </c>
      <c r="B430" t="s">
        <v>112</v>
      </c>
      <c r="C430" t="s">
        <v>106</v>
      </c>
      <c r="D430">
        <v>2.1932798680560861E-2</v>
      </c>
      <c r="E430">
        <f t="shared" si="6"/>
        <v>2.1932798680560861</v>
      </c>
    </row>
    <row r="431" spans="1:5" x14ac:dyDescent="0.25">
      <c r="A431" t="s">
        <v>41</v>
      </c>
      <c r="B431" t="s">
        <v>112</v>
      </c>
      <c r="C431" t="s">
        <v>106</v>
      </c>
      <c r="D431">
        <v>4.4618190681250895E-3</v>
      </c>
      <c r="E431">
        <f t="shared" si="6"/>
        <v>0.44618190681250897</v>
      </c>
    </row>
    <row r="432" spans="1:5" x14ac:dyDescent="0.25">
      <c r="A432" t="s">
        <v>42</v>
      </c>
      <c r="B432" t="s">
        <v>112</v>
      </c>
      <c r="C432" t="s">
        <v>106</v>
      </c>
      <c r="D432">
        <v>2.9249069352261702E-2</v>
      </c>
      <c r="E432">
        <f t="shared" si="6"/>
        <v>2.9249069352261703</v>
      </c>
    </row>
    <row r="433" spans="1:5" x14ac:dyDescent="0.25">
      <c r="A433" t="s">
        <v>43</v>
      </c>
      <c r="B433" t="s">
        <v>112</v>
      </c>
      <c r="C433" t="s">
        <v>106</v>
      </c>
      <c r="D433">
        <v>2.1730692836203335E-2</v>
      </c>
      <c r="E433">
        <f t="shared" si="6"/>
        <v>2.1730692836203334</v>
      </c>
    </row>
    <row r="434" spans="1:5" x14ac:dyDescent="0.25">
      <c r="A434" t="s">
        <v>44</v>
      </c>
      <c r="B434" t="s">
        <v>112</v>
      </c>
      <c r="C434" t="s">
        <v>106</v>
      </c>
      <c r="D434">
        <v>3.332161164935811E-2</v>
      </c>
      <c r="E434">
        <f t="shared" si="6"/>
        <v>3.3321611649358109</v>
      </c>
    </row>
    <row r="435" spans="1:5" x14ac:dyDescent="0.25">
      <c r="A435" t="s">
        <v>45</v>
      </c>
      <c r="B435" t="s">
        <v>112</v>
      </c>
      <c r="C435" t="s">
        <v>106</v>
      </c>
      <c r="D435">
        <v>8.4080648806694365E-3</v>
      </c>
      <c r="E435">
        <f t="shared" si="6"/>
        <v>0.84080648806694369</v>
      </c>
    </row>
    <row r="436" spans="1:5" x14ac:dyDescent="0.25">
      <c r="A436" t="s">
        <v>46</v>
      </c>
      <c r="B436" t="s">
        <v>112</v>
      </c>
      <c r="C436" t="s">
        <v>106</v>
      </c>
      <c r="D436">
        <v>3.016710284258824E-2</v>
      </c>
      <c r="E436">
        <f t="shared" si="6"/>
        <v>3.0167102842588238</v>
      </c>
    </row>
    <row r="437" spans="1:5" x14ac:dyDescent="0.25">
      <c r="A437" t="s">
        <v>47</v>
      </c>
      <c r="B437" t="s">
        <v>112</v>
      </c>
      <c r="C437" t="s">
        <v>106</v>
      </c>
      <c r="D437">
        <v>4.5816099688308798E-2</v>
      </c>
      <c r="E437">
        <f t="shared" si="6"/>
        <v>4.5816099688308798</v>
      </c>
    </row>
    <row r="438" spans="1:5" x14ac:dyDescent="0.25">
      <c r="A438" t="s">
        <v>48</v>
      </c>
      <c r="B438" t="s">
        <v>112</v>
      </c>
      <c r="C438" t="s">
        <v>106</v>
      </c>
      <c r="D438">
        <v>2.258305765052079E-2</v>
      </c>
      <c r="E438">
        <f t="shared" si="6"/>
        <v>2.258305765052079</v>
      </c>
    </row>
    <row r="439" spans="1:5" x14ac:dyDescent="0.25">
      <c r="A439" t="s">
        <v>49</v>
      </c>
      <c r="B439" t="s">
        <v>112</v>
      </c>
      <c r="C439" t="s">
        <v>106</v>
      </c>
      <c r="D439">
        <v>9.3613446579495913E-3</v>
      </c>
      <c r="E439">
        <f t="shared" si="6"/>
        <v>0.93613446579495907</v>
      </c>
    </row>
    <row r="440" spans="1:5" x14ac:dyDescent="0.25">
      <c r="A440" t="s">
        <v>50</v>
      </c>
      <c r="B440" t="s">
        <v>112</v>
      </c>
      <c r="C440" t="s">
        <v>106</v>
      </c>
      <c r="D440">
        <v>1.5988166128515148E-2</v>
      </c>
      <c r="E440">
        <f t="shared" si="6"/>
        <v>1.5988166128515149</v>
      </c>
    </row>
    <row r="441" spans="1:5" x14ac:dyDescent="0.25">
      <c r="A441" t="s">
        <v>51</v>
      </c>
      <c r="B441" t="s">
        <v>112</v>
      </c>
      <c r="C441" t="s">
        <v>106</v>
      </c>
      <c r="D441">
        <v>2.0663230326237021E-2</v>
      </c>
      <c r="E441">
        <f t="shared" si="6"/>
        <v>2.0663230326237021</v>
      </c>
    </row>
    <row r="442" spans="1:5" x14ac:dyDescent="0.25">
      <c r="A442" t="s">
        <v>52</v>
      </c>
      <c r="B442" t="s">
        <v>112</v>
      </c>
      <c r="C442" t="s">
        <v>106</v>
      </c>
      <c r="D442">
        <v>2.5408733775515797E-2</v>
      </c>
      <c r="E442">
        <f t="shared" si="6"/>
        <v>2.5408733775515797</v>
      </c>
    </row>
    <row r="443" spans="1:5" x14ac:dyDescent="0.25">
      <c r="A443" t="s">
        <v>53</v>
      </c>
      <c r="B443" t="s">
        <v>112</v>
      </c>
      <c r="C443" t="s">
        <v>106</v>
      </c>
      <c r="D443">
        <v>2.5409656428368135E-2</v>
      </c>
      <c r="E443">
        <f t="shared" si="6"/>
        <v>2.5409656428368135</v>
      </c>
    </row>
    <row r="444" spans="1:5" x14ac:dyDescent="0.25">
      <c r="A444" t="s">
        <v>54</v>
      </c>
      <c r="B444" t="s">
        <v>112</v>
      </c>
      <c r="C444" t="s">
        <v>106</v>
      </c>
      <c r="D444">
        <v>5.1826249743072384E-3</v>
      </c>
      <c r="E444">
        <f t="shared" si="6"/>
        <v>0.51826249743072383</v>
      </c>
    </row>
    <row r="445" spans="1:5" x14ac:dyDescent="0.25">
      <c r="A445" t="s">
        <v>55</v>
      </c>
      <c r="B445" t="s">
        <v>112</v>
      </c>
      <c r="C445" t="s">
        <v>106</v>
      </c>
      <c r="D445">
        <v>1.3172832025866436E-2</v>
      </c>
      <c r="E445">
        <f t="shared" si="6"/>
        <v>1.3172832025866437</v>
      </c>
    </row>
    <row r="446" spans="1:5" x14ac:dyDescent="0.25">
      <c r="A446" t="s">
        <v>56</v>
      </c>
      <c r="B446" t="s">
        <v>112</v>
      </c>
      <c r="C446" t="s">
        <v>106</v>
      </c>
      <c r="D446">
        <v>3.3003571398461107E-2</v>
      </c>
      <c r="E446">
        <f t="shared" si="6"/>
        <v>3.3003571398461107</v>
      </c>
    </row>
    <row r="447" spans="1:5" x14ac:dyDescent="0.25">
      <c r="A447" t="s">
        <v>74</v>
      </c>
      <c r="B447" t="s">
        <v>112</v>
      </c>
      <c r="C447" t="s">
        <v>106</v>
      </c>
      <c r="D447">
        <v>1.8858483477186154E-2</v>
      </c>
      <c r="E447">
        <f t="shared" si="6"/>
        <v>1.8858483477186154</v>
      </c>
    </row>
    <row r="448" spans="1:5" x14ac:dyDescent="0.25">
      <c r="A448" t="s">
        <v>86</v>
      </c>
      <c r="B448" t="s">
        <v>112</v>
      </c>
      <c r="C448" t="s">
        <v>106</v>
      </c>
      <c r="D448">
        <v>2.9940806929113187E-3</v>
      </c>
      <c r="E448">
        <f t="shared" si="6"/>
        <v>0.2994080692911319</v>
      </c>
    </row>
    <row r="449" spans="1:5" x14ac:dyDescent="0.25">
      <c r="A449" t="s">
        <v>16</v>
      </c>
      <c r="B449" t="s">
        <v>112</v>
      </c>
      <c r="C449" t="s">
        <v>106</v>
      </c>
      <c r="D449">
        <v>1.1319519326336056E-2</v>
      </c>
      <c r="E449">
        <f t="shared" si="6"/>
        <v>1.1319519326336056</v>
      </c>
    </row>
    <row r="450" spans="1:5" x14ac:dyDescent="0.25">
      <c r="A450" t="s">
        <v>20</v>
      </c>
      <c r="B450" t="s">
        <v>112</v>
      </c>
      <c r="C450" t="s">
        <v>106</v>
      </c>
      <c r="D450">
        <v>4.5448834579387819E-3</v>
      </c>
      <c r="E450">
        <f t="shared" si="6"/>
        <v>0.4544883457938782</v>
      </c>
    </row>
    <row r="451" spans="1:5" x14ac:dyDescent="0.25">
      <c r="A451" t="s">
        <v>70</v>
      </c>
      <c r="B451" t="s">
        <v>112</v>
      </c>
      <c r="C451" t="s">
        <v>106</v>
      </c>
      <c r="D451">
        <v>3.8087977714061881E-3</v>
      </c>
      <c r="E451">
        <f t="shared" ref="E451:E514" si="7">D451*100</f>
        <v>0.38087977714061882</v>
      </c>
    </row>
    <row r="452" spans="1:5" x14ac:dyDescent="0.25">
      <c r="A452" t="s">
        <v>22</v>
      </c>
      <c r="B452" t="s">
        <v>112</v>
      </c>
      <c r="C452" t="s">
        <v>106</v>
      </c>
      <c r="D452">
        <v>1.1190292172419513E-3</v>
      </c>
      <c r="E452">
        <f t="shared" si="7"/>
        <v>0.11190292172419514</v>
      </c>
    </row>
    <row r="453" spans="1:5" x14ac:dyDescent="0.25">
      <c r="A453" t="s">
        <v>23</v>
      </c>
      <c r="B453" t="s">
        <v>112</v>
      </c>
      <c r="C453" t="s">
        <v>106</v>
      </c>
      <c r="D453">
        <v>7.8585634481098449E-4</v>
      </c>
      <c r="E453">
        <f t="shared" si="7"/>
        <v>7.8585634481098454E-2</v>
      </c>
    </row>
    <row r="454" spans="1:5" x14ac:dyDescent="0.25">
      <c r="A454" t="s">
        <v>24</v>
      </c>
      <c r="B454" t="s">
        <v>112</v>
      </c>
      <c r="C454" t="s">
        <v>106</v>
      </c>
      <c r="D454">
        <v>7.859709500935843E-4</v>
      </c>
      <c r="E454">
        <f t="shared" si="7"/>
        <v>7.8597095009358436E-2</v>
      </c>
    </row>
    <row r="455" spans="1:5" x14ac:dyDescent="0.25">
      <c r="A455" t="s">
        <v>25</v>
      </c>
      <c r="B455" t="s">
        <v>112</v>
      </c>
      <c r="C455" t="s">
        <v>106</v>
      </c>
      <c r="D455">
        <v>1.1179412592596677E-3</v>
      </c>
      <c r="E455">
        <f t="shared" si="7"/>
        <v>0.11179412592596677</v>
      </c>
    </row>
    <row r="456" spans="1:5" x14ac:dyDescent="0.25">
      <c r="A456" t="s">
        <v>71</v>
      </c>
      <c r="B456" t="s">
        <v>112</v>
      </c>
      <c r="C456" t="s">
        <v>106</v>
      </c>
      <c r="D456">
        <v>2.1960099650763801E-2</v>
      </c>
      <c r="E456">
        <f t="shared" si="7"/>
        <v>2.1960099650763802</v>
      </c>
    </row>
    <row r="457" spans="1:5" x14ac:dyDescent="0.25">
      <c r="A457" t="s">
        <v>27</v>
      </c>
      <c r="B457" t="s">
        <v>112</v>
      </c>
      <c r="C457" t="s">
        <v>106</v>
      </c>
      <c r="D457">
        <v>6.451902830660626E-3</v>
      </c>
      <c r="E457">
        <f t="shared" si="7"/>
        <v>0.64519028306606263</v>
      </c>
    </row>
    <row r="458" spans="1:5" x14ac:dyDescent="0.25">
      <c r="A458" t="s">
        <v>28</v>
      </c>
      <c r="B458" t="s">
        <v>112</v>
      </c>
      <c r="C458" t="s">
        <v>106</v>
      </c>
      <c r="D458">
        <v>4.5309529880508317E-3</v>
      </c>
      <c r="E458">
        <f t="shared" si="7"/>
        <v>0.45309529880508315</v>
      </c>
    </row>
    <row r="459" spans="1:5" x14ac:dyDescent="0.25">
      <c r="A459" t="s">
        <v>29</v>
      </c>
      <c r="B459" t="s">
        <v>112</v>
      </c>
      <c r="C459" t="s">
        <v>106</v>
      </c>
      <c r="D459">
        <v>4.5316137591333225E-3</v>
      </c>
      <c r="E459">
        <f t="shared" si="7"/>
        <v>0.45316137591333228</v>
      </c>
    </row>
    <row r="460" spans="1:5" x14ac:dyDescent="0.25">
      <c r="A460" t="s">
        <v>30</v>
      </c>
      <c r="B460" t="s">
        <v>112</v>
      </c>
      <c r="C460" t="s">
        <v>106</v>
      </c>
      <c r="D460">
        <v>6.4456300729190215E-3</v>
      </c>
      <c r="E460">
        <f t="shared" si="7"/>
        <v>0.64456300729190219</v>
      </c>
    </row>
    <row r="461" spans="1:5" x14ac:dyDescent="0.25">
      <c r="A461" t="s">
        <v>69</v>
      </c>
      <c r="B461" t="s">
        <v>112</v>
      </c>
      <c r="C461" t="s">
        <v>107</v>
      </c>
      <c r="D461">
        <v>0.16737994606781331</v>
      </c>
      <c r="E461">
        <f t="shared" si="7"/>
        <v>16.737994606781331</v>
      </c>
    </row>
    <row r="462" spans="1:5" x14ac:dyDescent="0.25">
      <c r="A462" t="s">
        <v>32</v>
      </c>
      <c r="B462" t="s">
        <v>112</v>
      </c>
      <c r="C462" t="s">
        <v>107</v>
      </c>
      <c r="D462">
        <v>4.3212283099954736E-2</v>
      </c>
      <c r="E462">
        <f t="shared" si="7"/>
        <v>4.3212283099954734</v>
      </c>
    </row>
    <row r="463" spans="1:5" x14ac:dyDescent="0.25">
      <c r="A463" t="s">
        <v>6</v>
      </c>
      <c r="B463" t="s">
        <v>112</v>
      </c>
      <c r="C463" t="s">
        <v>107</v>
      </c>
      <c r="D463">
        <v>3.6696457702370781E-2</v>
      </c>
      <c r="E463">
        <f t="shared" si="7"/>
        <v>3.6696457702370782</v>
      </c>
    </row>
    <row r="464" spans="1:5" x14ac:dyDescent="0.25">
      <c r="A464" t="s">
        <v>7</v>
      </c>
      <c r="B464" t="s">
        <v>112</v>
      </c>
      <c r="C464" t="s">
        <v>107</v>
      </c>
      <c r="D464">
        <v>1.7322295273874268E-2</v>
      </c>
      <c r="E464">
        <f t="shared" si="7"/>
        <v>1.7322295273874269</v>
      </c>
    </row>
    <row r="465" spans="1:5" x14ac:dyDescent="0.25">
      <c r="A465" t="s">
        <v>9</v>
      </c>
      <c r="B465" t="s">
        <v>112</v>
      </c>
      <c r="C465" t="s">
        <v>107</v>
      </c>
      <c r="D465">
        <v>6.7271607185949052E-3</v>
      </c>
      <c r="E465">
        <f t="shared" si="7"/>
        <v>0.67271607185949056</v>
      </c>
    </row>
    <row r="466" spans="1:5" x14ac:dyDescent="0.25">
      <c r="A466" t="s">
        <v>10</v>
      </c>
      <c r="B466" t="s">
        <v>112</v>
      </c>
      <c r="C466" t="s">
        <v>107</v>
      </c>
      <c r="D466">
        <v>3.556068697791568E-2</v>
      </c>
      <c r="E466">
        <f t="shared" si="7"/>
        <v>3.5560686977915679</v>
      </c>
    </row>
    <row r="467" spans="1:5" x14ac:dyDescent="0.25">
      <c r="A467" t="s">
        <v>11</v>
      </c>
      <c r="B467" t="s">
        <v>112</v>
      </c>
      <c r="C467" t="s">
        <v>107</v>
      </c>
      <c r="D467">
        <v>2.786106229510291E-2</v>
      </c>
      <c r="E467">
        <f t="shared" si="7"/>
        <v>2.786106229510291</v>
      </c>
    </row>
    <row r="468" spans="1:5" x14ac:dyDescent="0.25">
      <c r="A468" t="s">
        <v>73</v>
      </c>
      <c r="B468" t="s">
        <v>112</v>
      </c>
      <c r="C468" t="s">
        <v>107</v>
      </c>
      <c r="D468">
        <v>0.21322337576976924</v>
      </c>
      <c r="E468">
        <f t="shared" si="7"/>
        <v>21.322337576976924</v>
      </c>
    </row>
    <row r="469" spans="1:5" x14ac:dyDescent="0.25">
      <c r="A469" t="s">
        <v>72</v>
      </c>
      <c r="B469" t="s">
        <v>112</v>
      </c>
      <c r="C469" t="s">
        <v>107</v>
      </c>
      <c r="D469">
        <v>0.57570362333926894</v>
      </c>
      <c r="E469">
        <f t="shared" si="7"/>
        <v>57.570362333926894</v>
      </c>
    </row>
    <row r="470" spans="1:5" x14ac:dyDescent="0.25">
      <c r="A470" t="s">
        <v>34</v>
      </c>
      <c r="B470" t="s">
        <v>112</v>
      </c>
      <c r="C470" t="s">
        <v>107</v>
      </c>
      <c r="D470">
        <v>5.3078488319673843E-3</v>
      </c>
      <c r="E470">
        <f t="shared" si="7"/>
        <v>0.53078488319673844</v>
      </c>
    </row>
    <row r="471" spans="1:5" x14ac:dyDescent="0.25">
      <c r="A471" t="s">
        <v>35</v>
      </c>
      <c r="B471" t="s">
        <v>112</v>
      </c>
      <c r="C471" t="s">
        <v>107</v>
      </c>
      <c r="D471">
        <v>4.9453566964508838E-2</v>
      </c>
      <c r="E471">
        <f t="shared" si="7"/>
        <v>4.9453566964508839</v>
      </c>
    </row>
    <row r="472" spans="1:5" x14ac:dyDescent="0.25">
      <c r="A472" t="s">
        <v>36</v>
      </c>
      <c r="B472" t="s">
        <v>112</v>
      </c>
      <c r="C472" t="s">
        <v>107</v>
      </c>
      <c r="D472">
        <v>1.1435070468869575E-2</v>
      </c>
      <c r="E472">
        <f t="shared" si="7"/>
        <v>1.1435070468869575</v>
      </c>
    </row>
    <row r="473" spans="1:5" x14ac:dyDescent="0.25">
      <c r="A473" t="s">
        <v>14</v>
      </c>
      <c r="B473" t="s">
        <v>112</v>
      </c>
      <c r="C473" t="s">
        <v>107</v>
      </c>
      <c r="D473">
        <v>3.1545852989990041E-3</v>
      </c>
      <c r="E473">
        <f t="shared" si="7"/>
        <v>0.31545852989990042</v>
      </c>
    </row>
    <row r="474" spans="1:5" x14ac:dyDescent="0.25">
      <c r="A474" t="s">
        <v>37</v>
      </c>
      <c r="B474" t="s">
        <v>112</v>
      </c>
      <c r="C474" t="s">
        <v>107</v>
      </c>
      <c r="D474">
        <v>4.5582686112628668E-2</v>
      </c>
      <c r="E474">
        <f t="shared" si="7"/>
        <v>4.558268611262867</v>
      </c>
    </row>
    <row r="475" spans="1:5" x14ac:dyDescent="0.25">
      <c r="A475" t="s">
        <v>38</v>
      </c>
      <c r="B475" t="s">
        <v>112</v>
      </c>
      <c r="C475" t="s">
        <v>107</v>
      </c>
      <c r="D475">
        <v>2.8841524515228995E-2</v>
      </c>
      <c r="E475">
        <f t="shared" si="7"/>
        <v>2.8841524515228993</v>
      </c>
    </row>
    <row r="476" spans="1:5" x14ac:dyDescent="0.25">
      <c r="A476" t="s">
        <v>39</v>
      </c>
      <c r="B476" t="s">
        <v>112</v>
      </c>
      <c r="C476" t="s">
        <v>107</v>
      </c>
      <c r="D476">
        <v>1.9411532981484958E-2</v>
      </c>
      <c r="E476">
        <f t="shared" si="7"/>
        <v>1.9411532981484958</v>
      </c>
    </row>
    <row r="477" spans="1:5" x14ac:dyDescent="0.25">
      <c r="A477" t="s">
        <v>40</v>
      </c>
      <c r="B477" t="s">
        <v>112</v>
      </c>
      <c r="C477" t="s">
        <v>107</v>
      </c>
      <c r="D477">
        <v>2.4729777306817208E-2</v>
      </c>
      <c r="E477">
        <f t="shared" si="7"/>
        <v>2.4729777306817207</v>
      </c>
    </row>
    <row r="478" spans="1:5" x14ac:dyDescent="0.25">
      <c r="A478" t="s">
        <v>41</v>
      </c>
      <c r="B478" t="s">
        <v>112</v>
      </c>
      <c r="C478" t="s">
        <v>107</v>
      </c>
      <c r="D478">
        <v>5.0308122344568272E-3</v>
      </c>
      <c r="E478">
        <f t="shared" si="7"/>
        <v>0.50308122344568273</v>
      </c>
    </row>
    <row r="479" spans="1:5" x14ac:dyDescent="0.25">
      <c r="A479" t="s">
        <v>42</v>
      </c>
      <c r="B479" t="s">
        <v>112</v>
      </c>
      <c r="C479" t="s">
        <v>107</v>
      </c>
      <c r="D479">
        <v>3.2979054887061376E-2</v>
      </c>
      <c r="E479">
        <f t="shared" si="7"/>
        <v>3.2979054887061379</v>
      </c>
    </row>
    <row r="480" spans="1:5" x14ac:dyDescent="0.25">
      <c r="A480" t="s">
        <v>43</v>
      </c>
      <c r="B480" t="s">
        <v>112</v>
      </c>
      <c r="C480" t="s">
        <v>107</v>
      </c>
      <c r="D480">
        <v>2.4501897928714964E-2</v>
      </c>
      <c r="E480">
        <f t="shared" si="7"/>
        <v>2.4501897928714964</v>
      </c>
    </row>
    <row r="481" spans="1:5" x14ac:dyDescent="0.25">
      <c r="A481" t="s">
        <v>44</v>
      </c>
      <c r="B481" t="s">
        <v>112</v>
      </c>
      <c r="C481" t="s">
        <v>107</v>
      </c>
      <c r="D481">
        <v>3.757094785733929E-2</v>
      </c>
      <c r="E481">
        <f t="shared" si="7"/>
        <v>3.757094785733929</v>
      </c>
    </row>
    <row r="482" spans="1:5" x14ac:dyDescent="0.25">
      <c r="A482" t="s">
        <v>45</v>
      </c>
      <c r="B482" t="s">
        <v>112</v>
      </c>
      <c r="C482" t="s">
        <v>107</v>
      </c>
      <c r="D482">
        <v>9.4803027697744138E-3</v>
      </c>
      <c r="E482">
        <f t="shared" si="7"/>
        <v>0.94803027697744136</v>
      </c>
    </row>
    <row r="483" spans="1:5" x14ac:dyDescent="0.25">
      <c r="A483" t="s">
        <v>46</v>
      </c>
      <c r="B483" t="s">
        <v>112</v>
      </c>
      <c r="C483" t="s">
        <v>107</v>
      </c>
      <c r="D483">
        <v>3.4014160534390235E-2</v>
      </c>
      <c r="E483">
        <f t="shared" si="7"/>
        <v>3.4014160534390236</v>
      </c>
    </row>
    <row r="484" spans="1:5" x14ac:dyDescent="0.25">
      <c r="A484" t="s">
        <v>47</v>
      </c>
      <c r="B484" t="s">
        <v>112</v>
      </c>
      <c r="C484" t="s">
        <v>107</v>
      </c>
      <c r="D484">
        <v>5.1658794614433602E-2</v>
      </c>
      <c r="E484">
        <f t="shared" si="7"/>
        <v>5.1658794614433603</v>
      </c>
    </row>
    <row r="485" spans="1:5" x14ac:dyDescent="0.25">
      <c r="A485" t="s">
        <v>48</v>
      </c>
      <c r="B485" t="s">
        <v>112</v>
      </c>
      <c r="C485" t="s">
        <v>107</v>
      </c>
      <c r="D485">
        <v>2.5462960506694103E-2</v>
      </c>
      <c r="E485">
        <f t="shared" si="7"/>
        <v>2.5462960506694103</v>
      </c>
    </row>
    <row r="486" spans="1:5" x14ac:dyDescent="0.25">
      <c r="A486" t="s">
        <v>49</v>
      </c>
      <c r="B486" t="s">
        <v>112</v>
      </c>
      <c r="C486" t="s">
        <v>107</v>
      </c>
      <c r="D486">
        <v>1.0555149484349177E-2</v>
      </c>
      <c r="E486">
        <f t="shared" si="7"/>
        <v>1.0555149484349178</v>
      </c>
    </row>
    <row r="487" spans="1:5" x14ac:dyDescent="0.25">
      <c r="A487" t="s">
        <v>50</v>
      </c>
      <c r="B487" t="s">
        <v>112</v>
      </c>
      <c r="C487" t="s">
        <v>107</v>
      </c>
      <c r="D487">
        <v>1.8027055902036244E-2</v>
      </c>
      <c r="E487">
        <f t="shared" si="7"/>
        <v>1.8027055902036244</v>
      </c>
    </row>
    <row r="488" spans="1:5" x14ac:dyDescent="0.25">
      <c r="A488" t="s">
        <v>51</v>
      </c>
      <c r="B488" t="s">
        <v>112</v>
      </c>
      <c r="C488" t="s">
        <v>107</v>
      </c>
      <c r="D488">
        <v>2.3298307336409942E-2</v>
      </c>
      <c r="E488">
        <f t="shared" si="7"/>
        <v>2.329830733640994</v>
      </c>
    </row>
    <row r="489" spans="1:5" x14ac:dyDescent="0.25">
      <c r="A489" t="s">
        <v>52</v>
      </c>
      <c r="B489" t="s">
        <v>112</v>
      </c>
      <c r="C489" t="s">
        <v>107</v>
      </c>
      <c r="D489">
        <v>2.864898078299611E-2</v>
      </c>
      <c r="E489">
        <f t="shared" si="7"/>
        <v>2.864898078299611</v>
      </c>
    </row>
    <row r="490" spans="1:5" x14ac:dyDescent="0.25">
      <c r="A490" t="s">
        <v>53</v>
      </c>
      <c r="B490" t="s">
        <v>112</v>
      </c>
      <c r="C490" t="s">
        <v>107</v>
      </c>
      <c r="D490">
        <v>2.8650021097089265E-2</v>
      </c>
      <c r="E490">
        <f t="shared" si="7"/>
        <v>2.8650021097089264</v>
      </c>
    </row>
    <row r="491" spans="1:5" x14ac:dyDescent="0.25">
      <c r="A491" t="s">
        <v>54</v>
      </c>
      <c r="B491" t="s">
        <v>112</v>
      </c>
      <c r="C491" t="s">
        <v>107</v>
      </c>
      <c r="D491">
        <v>5.8435388636909639E-3</v>
      </c>
      <c r="E491">
        <f t="shared" si="7"/>
        <v>0.58435388636909635</v>
      </c>
    </row>
    <row r="492" spans="1:5" x14ac:dyDescent="0.25">
      <c r="A492" t="s">
        <v>55</v>
      </c>
      <c r="B492" t="s">
        <v>112</v>
      </c>
      <c r="C492" t="s">
        <v>107</v>
      </c>
      <c r="D492">
        <v>1.4852696513760935E-2</v>
      </c>
      <c r="E492">
        <f t="shared" si="7"/>
        <v>1.4852696513760935</v>
      </c>
    </row>
    <row r="493" spans="1:5" x14ac:dyDescent="0.25">
      <c r="A493" t="s">
        <v>56</v>
      </c>
      <c r="B493" t="s">
        <v>112</v>
      </c>
      <c r="C493" t="s">
        <v>107</v>
      </c>
      <c r="D493">
        <v>3.7212349545567153E-2</v>
      </c>
      <c r="E493">
        <f t="shared" si="7"/>
        <v>3.7212349545567154</v>
      </c>
    </row>
    <row r="494" spans="1:5" x14ac:dyDescent="0.25">
      <c r="A494" t="s">
        <v>74</v>
      </c>
      <c r="B494" t="s">
        <v>112</v>
      </c>
      <c r="C494" t="s">
        <v>107</v>
      </c>
      <c r="D494">
        <v>1.8219396963062622E-2</v>
      </c>
      <c r="E494">
        <f t="shared" si="7"/>
        <v>1.8219396963062622</v>
      </c>
    </row>
    <row r="495" spans="1:5" x14ac:dyDescent="0.25">
      <c r="A495" t="s">
        <v>86</v>
      </c>
      <c r="B495" t="s">
        <v>112</v>
      </c>
      <c r="C495" t="s">
        <v>107</v>
      </c>
      <c r="D495">
        <v>3.3963806071219227E-3</v>
      </c>
      <c r="E495">
        <f t="shared" si="7"/>
        <v>0.33963806071219227</v>
      </c>
    </row>
    <row r="496" spans="1:5" x14ac:dyDescent="0.25">
      <c r="A496" t="s">
        <v>16</v>
      </c>
      <c r="B496" t="s">
        <v>112</v>
      </c>
      <c r="C496" t="s">
        <v>107</v>
      </c>
      <c r="D496">
        <v>1.0312047742105989E-2</v>
      </c>
      <c r="E496">
        <f t="shared" si="7"/>
        <v>1.031204774210599</v>
      </c>
    </row>
    <row r="497" spans="1:5" x14ac:dyDescent="0.25">
      <c r="A497" t="s">
        <v>20</v>
      </c>
      <c r="B497" t="s">
        <v>112</v>
      </c>
      <c r="C497" t="s">
        <v>107</v>
      </c>
      <c r="D497">
        <v>4.5109686138347102E-3</v>
      </c>
      <c r="E497">
        <f t="shared" si="7"/>
        <v>0.45109686138347105</v>
      </c>
    </row>
    <row r="498" spans="1:5" x14ac:dyDescent="0.25">
      <c r="A498" t="s">
        <v>70</v>
      </c>
      <c r="B498" t="s">
        <v>112</v>
      </c>
      <c r="C498" t="s">
        <v>107</v>
      </c>
      <c r="D498">
        <v>3.9289729303295462E-3</v>
      </c>
      <c r="E498">
        <f t="shared" si="7"/>
        <v>0.39289729303295462</v>
      </c>
    </row>
    <row r="499" spans="1:5" x14ac:dyDescent="0.25">
      <c r="A499" t="s">
        <v>22</v>
      </c>
      <c r="B499" t="s">
        <v>112</v>
      </c>
      <c r="C499" t="s">
        <v>107</v>
      </c>
      <c r="D499">
        <v>1.154336818772154E-3</v>
      </c>
      <c r="E499">
        <f t="shared" si="7"/>
        <v>0.11543368187721539</v>
      </c>
    </row>
    <row r="500" spans="1:5" x14ac:dyDescent="0.25">
      <c r="A500" t="s">
        <v>23</v>
      </c>
      <c r="B500" t="s">
        <v>112</v>
      </c>
      <c r="C500" t="s">
        <v>107</v>
      </c>
      <c r="D500">
        <v>8.1065167835102771E-4</v>
      </c>
      <c r="E500">
        <f t="shared" si="7"/>
        <v>8.1065167835102772E-2</v>
      </c>
    </row>
    <row r="501" spans="1:5" x14ac:dyDescent="0.25">
      <c r="A501" t="s">
        <v>24</v>
      </c>
      <c r="B501" t="s">
        <v>112</v>
      </c>
      <c r="C501" t="s">
        <v>107</v>
      </c>
      <c r="D501">
        <v>8.1076989965865078E-4</v>
      </c>
      <c r="E501">
        <f t="shared" si="7"/>
        <v>8.1076989965865071E-2</v>
      </c>
    </row>
    <row r="502" spans="1:5" x14ac:dyDescent="0.25">
      <c r="A502" t="s">
        <v>25</v>
      </c>
      <c r="B502" t="s">
        <v>112</v>
      </c>
      <c r="C502" t="s">
        <v>107</v>
      </c>
      <c r="D502">
        <v>1.1532145335477141E-3</v>
      </c>
      <c r="E502">
        <f t="shared" si="7"/>
        <v>0.11532145335477141</v>
      </c>
    </row>
    <row r="503" spans="1:5" x14ac:dyDescent="0.25">
      <c r="A503" t="s">
        <v>71</v>
      </c>
      <c r="B503" t="s">
        <v>112</v>
      </c>
      <c r="C503" t="s">
        <v>107</v>
      </c>
      <c r="D503">
        <v>2.1544684929756378E-2</v>
      </c>
      <c r="E503">
        <f t="shared" si="7"/>
        <v>2.1544684929756377</v>
      </c>
    </row>
    <row r="504" spans="1:5" x14ac:dyDescent="0.25">
      <c r="A504" t="s">
        <v>27</v>
      </c>
      <c r="B504" t="s">
        <v>112</v>
      </c>
      <c r="C504" t="s">
        <v>107</v>
      </c>
      <c r="D504">
        <v>6.3298535022427256E-3</v>
      </c>
      <c r="E504">
        <f t="shared" si="7"/>
        <v>0.6329853502242726</v>
      </c>
    </row>
    <row r="505" spans="1:5" x14ac:dyDescent="0.25">
      <c r="A505" t="s">
        <v>28</v>
      </c>
      <c r="B505" t="s">
        <v>112</v>
      </c>
      <c r="C505" t="s">
        <v>107</v>
      </c>
      <c r="D505">
        <v>4.4452418755621679E-3</v>
      </c>
      <c r="E505">
        <f t="shared" si="7"/>
        <v>0.44452418755621681</v>
      </c>
    </row>
    <row r="506" spans="1:5" x14ac:dyDescent="0.25">
      <c r="A506" t="s">
        <v>29</v>
      </c>
      <c r="B506" t="s">
        <v>112</v>
      </c>
      <c r="C506" t="s">
        <v>107</v>
      </c>
      <c r="D506">
        <v>4.4458901469730146E-3</v>
      </c>
      <c r="E506">
        <f t="shared" si="7"/>
        <v>0.44458901469730144</v>
      </c>
    </row>
    <row r="507" spans="1:5" x14ac:dyDescent="0.25">
      <c r="A507" t="s">
        <v>30</v>
      </c>
      <c r="B507" t="s">
        <v>112</v>
      </c>
      <c r="C507" t="s">
        <v>107</v>
      </c>
      <c r="D507">
        <v>6.3236994049784695E-3</v>
      </c>
      <c r="E507">
        <f t="shared" si="7"/>
        <v>0.63236994049784689</v>
      </c>
    </row>
    <row r="508" spans="1:5" x14ac:dyDescent="0.25">
      <c r="A508" t="s">
        <v>69</v>
      </c>
      <c r="B508" t="s">
        <v>112</v>
      </c>
      <c r="C508" t="s">
        <v>107</v>
      </c>
      <c r="D508">
        <v>0.11490360803171709</v>
      </c>
      <c r="E508">
        <f t="shared" si="7"/>
        <v>11.490360803171709</v>
      </c>
    </row>
    <row r="509" spans="1:5" x14ac:dyDescent="0.25">
      <c r="A509" t="s">
        <v>32</v>
      </c>
      <c r="B509" t="s">
        <v>112</v>
      </c>
      <c r="C509" t="s">
        <v>107</v>
      </c>
      <c r="D509">
        <v>2.3485159620431576E-2</v>
      </c>
      <c r="E509">
        <f t="shared" si="7"/>
        <v>2.3485159620431575</v>
      </c>
    </row>
    <row r="510" spans="1:5" x14ac:dyDescent="0.25">
      <c r="A510" t="s">
        <v>6</v>
      </c>
      <c r="B510" t="s">
        <v>112</v>
      </c>
      <c r="C510" t="s">
        <v>107</v>
      </c>
      <c r="D510">
        <v>3.4232753376719084E-2</v>
      </c>
      <c r="E510">
        <f t="shared" si="7"/>
        <v>3.4232753376719085</v>
      </c>
    </row>
    <row r="511" spans="1:5" x14ac:dyDescent="0.25">
      <c r="A511" t="s">
        <v>7</v>
      </c>
      <c r="B511" t="s">
        <v>112</v>
      </c>
      <c r="C511" t="s">
        <v>107</v>
      </c>
      <c r="D511">
        <v>1.4120166814414144E-2</v>
      </c>
      <c r="E511">
        <f t="shared" si="7"/>
        <v>1.4120166814414143</v>
      </c>
    </row>
    <row r="512" spans="1:5" x14ac:dyDescent="0.25">
      <c r="A512" t="s">
        <v>8</v>
      </c>
      <c r="B512" t="s">
        <v>112</v>
      </c>
      <c r="C512" t="s">
        <v>107</v>
      </c>
      <c r="D512">
        <v>2.7815788032842237E-3</v>
      </c>
      <c r="E512">
        <f t="shared" si="7"/>
        <v>0.27815788032842237</v>
      </c>
    </row>
    <row r="513" spans="1:5" x14ac:dyDescent="0.25">
      <c r="A513" t="s">
        <v>9</v>
      </c>
      <c r="B513" t="s">
        <v>112</v>
      </c>
      <c r="C513" t="s">
        <v>107</v>
      </c>
      <c r="D513">
        <v>2.2926781736206468E-3</v>
      </c>
      <c r="E513">
        <f t="shared" si="7"/>
        <v>0.22926781736206467</v>
      </c>
    </row>
    <row r="514" spans="1:5" x14ac:dyDescent="0.25">
      <c r="A514" t="s">
        <v>10</v>
      </c>
      <c r="B514" t="s">
        <v>112</v>
      </c>
      <c r="C514" t="s">
        <v>107</v>
      </c>
      <c r="D514">
        <v>9.9524515131490555E-3</v>
      </c>
      <c r="E514">
        <f t="shared" si="7"/>
        <v>0.99524515131490554</v>
      </c>
    </row>
    <row r="515" spans="1:5" x14ac:dyDescent="0.25">
      <c r="A515" t="s">
        <v>11</v>
      </c>
      <c r="B515" t="s">
        <v>112</v>
      </c>
      <c r="C515" t="s">
        <v>107</v>
      </c>
      <c r="D515">
        <v>2.5656250321012784E-2</v>
      </c>
      <c r="E515">
        <f t="shared" ref="E515:E578" si="8">D515*100</f>
        <v>2.5656250321012783</v>
      </c>
    </row>
    <row r="516" spans="1:5" x14ac:dyDescent="0.25">
      <c r="A516" t="s">
        <v>73</v>
      </c>
      <c r="B516" t="s">
        <v>112</v>
      </c>
      <c r="C516" t="s">
        <v>107</v>
      </c>
      <c r="D516">
        <v>0.21167506909307748</v>
      </c>
      <c r="E516">
        <f t="shared" si="8"/>
        <v>21.167506909307747</v>
      </c>
    </row>
    <row r="517" spans="1:5" x14ac:dyDescent="0.25">
      <c r="A517" t="s">
        <v>72</v>
      </c>
      <c r="B517" t="s">
        <v>112</v>
      </c>
      <c r="C517" t="s">
        <v>107</v>
      </c>
      <c r="D517">
        <v>0.62749143000993346</v>
      </c>
      <c r="E517">
        <f t="shared" si="8"/>
        <v>62.749143000993342</v>
      </c>
    </row>
    <row r="518" spans="1:5" x14ac:dyDescent="0.25">
      <c r="A518" t="s">
        <v>34</v>
      </c>
      <c r="B518" t="s">
        <v>112</v>
      </c>
      <c r="C518" t="s">
        <v>107</v>
      </c>
      <c r="D518">
        <v>5.6569825152913015E-3</v>
      </c>
      <c r="E518">
        <f t="shared" si="8"/>
        <v>0.56569825152913011</v>
      </c>
    </row>
    <row r="519" spans="1:5" x14ac:dyDescent="0.25">
      <c r="A519" t="s">
        <v>35</v>
      </c>
      <c r="B519" t="s">
        <v>112</v>
      </c>
      <c r="C519" t="s">
        <v>107</v>
      </c>
      <c r="D519">
        <v>4.5386909910329447E-2</v>
      </c>
      <c r="E519">
        <f t="shared" si="8"/>
        <v>4.5386909910329445</v>
      </c>
    </row>
    <row r="520" spans="1:5" x14ac:dyDescent="0.25">
      <c r="A520" t="s">
        <v>36</v>
      </c>
      <c r="B520" t="s">
        <v>112</v>
      </c>
      <c r="C520" t="s">
        <v>107</v>
      </c>
      <c r="D520">
        <v>1.1348911640715678E-2</v>
      </c>
      <c r="E520">
        <f t="shared" si="8"/>
        <v>1.1348911640715678</v>
      </c>
    </row>
    <row r="521" spans="1:5" x14ac:dyDescent="0.25">
      <c r="A521" t="s">
        <v>14</v>
      </c>
      <c r="B521" t="s">
        <v>112</v>
      </c>
      <c r="C521" t="s">
        <v>107</v>
      </c>
      <c r="D521">
        <v>3.12335328064346E-3</v>
      </c>
      <c r="E521">
        <f t="shared" si="8"/>
        <v>0.312335328064346</v>
      </c>
    </row>
    <row r="522" spans="1:5" x14ac:dyDescent="0.25">
      <c r="A522" t="s">
        <v>37</v>
      </c>
      <c r="B522" t="s">
        <v>112</v>
      </c>
      <c r="C522" t="s">
        <v>107</v>
      </c>
      <c r="D522">
        <v>5.0589934556587168E-2</v>
      </c>
      <c r="E522">
        <f t="shared" si="8"/>
        <v>5.0589934556587171</v>
      </c>
    </row>
    <row r="523" spans="1:5" x14ac:dyDescent="0.25">
      <c r="A523" t="s">
        <v>38</v>
      </c>
      <c r="B523" t="s">
        <v>112</v>
      </c>
      <c r="C523" t="s">
        <v>107</v>
      </c>
      <c r="D523">
        <v>3.2009759892877361E-2</v>
      </c>
      <c r="E523">
        <f t="shared" si="8"/>
        <v>3.2009759892877363</v>
      </c>
    </row>
    <row r="524" spans="1:5" x14ac:dyDescent="0.25">
      <c r="A524" t="s">
        <v>39</v>
      </c>
      <c r="B524" t="s">
        <v>112</v>
      </c>
      <c r="C524" t="s">
        <v>107</v>
      </c>
      <c r="D524">
        <v>2.1543885780445197E-2</v>
      </c>
      <c r="E524">
        <f t="shared" si="8"/>
        <v>2.1543885780445198</v>
      </c>
    </row>
    <row r="525" spans="1:5" x14ac:dyDescent="0.25">
      <c r="A525" t="s">
        <v>40</v>
      </c>
      <c r="B525" t="s">
        <v>112</v>
      </c>
      <c r="C525" t="s">
        <v>107</v>
      </c>
      <c r="D525">
        <v>2.7446338121882779E-2</v>
      </c>
      <c r="E525">
        <f t="shared" si="8"/>
        <v>2.7446338121882778</v>
      </c>
    </row>
    <row r="526" spans="1:5" x14ac:dyDescent="0.25">
      <c r="A526" t="s">
        <v>41</v>
      </c>
      <c r="B526" t="s">
        <v>112</v>
      </c>
      <c r="C526" t="s">
        <v>107</v>
      </c>
      <c r="D526">
        <v>5.5834458960753834E-3</v>
      </c>
      <c r="E526">
        <f t="shared" si="8"/>
        <v>0.5583445896075383</v>
      </c>
    </row>
    <row r="527" spans="1:5" x14ac:dyDescent="0.25">
      <c r="A527" t="s">
        <v>42</v>
      </c>
      <c r="B527" t="s">
        <v>112</v>
      </c>
      <c r="C527" t="s">
        <v>107</v>
      </c>
      <c r="D527">
        <v>3.660179710234978E-2</v>
      </c>
      <c r="E527">
        <f t="shared" si="8"/>
        <v>3.6601797102349778</v>
      </c>
    </row>
    <row r="528" spans="1:5" x14ac:dyDescent="0.25">
      <c r="A528" t="s">
        <v>43</v>
      </c>
      <c r="B528" t="s">
        <v>112</v>
      </c>
      <c r="C528" t="s">
        <v>107</v>
      </c>
      <c r="D528">
        <v>2.7193426242216382E-2</v>
      </c>
      <c r="E528">
        <f t="shared" si="8"/>
        <v>2.7193426242216381</v>
      </c>
    </row>
    <row r="529" spans="1:5" x14ac:dyDescent="0.25">
      <c r="A529" t="s">
        <v>44</v>
      </c>
      <c r="B529" t="s">
        <v>112</v>
      </c>
      <c r="C529" t="s">
        <v>107</v>
      </c>
      <c r="D529">
        <v>4.169810854576101E-2</v>
      </c>
      <c r="E529">
        <f t="shared" si="8"/>
        <v>4.1698108545761015</v>
      </c>
    </row>
    <row r="530" spans="1:5" x14ac:dyDescent="0.25">
      <c r="A530" t="s">
        <v>45</v>
      </c>
      <c r="B530" t="s">
        <v>112</v>
      </c>
      <c r="C530" t="s">
        <v>107</v>
      </c>
      <c r="D530">
        <v>1.0521712027116464E-2</v>
      </c>
      <c r="E530">
        <f t="shared" si="8"/>
        <v>1.0521712027116465</v>
      </c>
    </row>
    <row r="531" spans="1:5" x14ac:dyDescent="0.25">
      <c r="A531" t="s">
        <v>46</v>
      </c>
      <c r="B531" t="s">
        <v>112</v>
      </c>
      <c r="C531" t="s">
        <v>107</v>
      </c>
      <c r="D531">
        <v>3.7750608886458578E-2</v>
      </c>
      <c r="E531">
        <f t="shared" si="8"/>
        <v>3.7750608886458576</v>
      </c>
    </row>
    <row r="532" spans="1:5" x14ac:dyDescent="0.25">
      <c r="A532" t="s">
        <v>47</v>
      </c>
      <c r="B532" t="s">
        <v>112</v>
      </c>
      <c r="C532" t="s">
        <v>107</v>
      </c>
      <c r="D532">
        <v>5.7333502294247815E-2</v>
      </c>
      <c r="E532">
        <f t="shared" si="8"/>
        <v>5.7333502294247811</v>
      </c>
    </row>
    <row r="533" spans="1:5" x14ac:dyDescent="0.25">
      <c r="A533" t="s">
        <v>48</v>
      </c>
      <c r="B533" t="s">
        <v>112</v>
      </c>
      <c r="C533" t="s">
        <v>107</v>
      </c>
      <c r="D533">
        <v>2.8260061341442783E-2</v>
      </c>
      <c r="E533">
        <f t="shared" si="8"/>
        <v>2.8260061341442784</v>
      </c>
    </row>
    <row r="534" spans="1:5" x14ac:dyDescent="0.25">
      <c r="A534" t="s">
        <v>49</v>
      </c>
      <c r="B534" t="s">
        <v>112</v>
      </c>
      <c r="C534" t="s">
        <v>107</v>
      </c>
      <c r="D534">
        <v>1.1714630426316177E-2</v>
      </c>
      <c r="E534">
        <f t="shared" si="8"/>
        <v>1.1714630426316177</v>
      </c>
    </row>
    <row r="535" spans="1:5" x14ac:dyDescent="0.25">
      <c r="A535" t="s">
        <v>50</v>
      </c>
      <c r="B535" t="s">
        <v>112</v>
      </c>
      <c r="C535" t="s">
        <v>107</v>
      </c>
      <c r="D535">
        <v>2.0007324186173535E-2</v>
      </c>
      <c r="E535">
        <f t="shared" si="8"/>
        <v>2.0007324186173534</v>
      </c>
    </row>
    <row r="536" spans="1:5" x14ac:dyDescent="0.25">
      <c r="A536" t="s">
        <v>51</v>
      </c>
      <c r="B536" t="s">
        <v>112</v>
      </c>
      <c r="C536" t="s">
        <v>107</v>
      </c>
      <c r="D536">
        <v>2.5857621477504072E-2</v>
      </c>
      <c r="E536">
        <f t="shared" si="8"/>
        <v>2.5857621477504074</v>
      </c>
    </row>
    <row r="537" spans="1:5" x14ac:dyDescent="0.25">
      <c r="A537" t="s">
        <v>52</v>
      </c>
      <c r="B537" t="s">
        <v>112</v>
      </c>
      <c r="C537" t="s">
        <v>107</v>
      </c>
      <c r="D537">
        <v>3.1796065272317389E-2</v>
      </c>
      <c r="E537">
        <f t="shared" si="8"/>
        <v>3.1796065272317389</v>
      </c>
    </row>
    <row r="538" spans="1:5" x14ac:dyDescent="0.25">
      <c r="A538" t="s">
        <v>53</v>
      </c>
      <c r="B538" t="s">
        <v>112</v>
      </c>
      <c r="C538" t="s">
        <v>107</v>
      </c>
      <c r="D538">
        <v>3.1797219864693999E-2</v>
      </c>
      <c r="E538">
        <f t="shared" si="8"/>
        <v>3.1797219864693997</v>
      </c>
    </row>
    <row r="539" spans="1:5" x14ac:dyDescent="0.25">
      <c r="A539" t="s">
        <v>54</v>
      </c>
      <c r="B539" t="s">
        <v>112</v>
      </c>
      <c r="C539" t="s">
        <v>107</v>
      </c>
      <c r="D539">
        <v>6.4854503739106544E-3</v>
      </c>
      <c r="E539">
        <f t="shared" si="8"/>
        <v>0.64854503739106539</v>
      </c>
    </row>
    <row r="540" spans="1:5" x14ac:dyDescent="0.25">
      <c r="A540" t="s">
        <v>55</v>
      </c>
      <c r="B540" t="s">
        <v>112</v>
      </c>
      <c r="C540" t="s">
        <v>107</v>
      </c>
      <c r="D540">
        <v>1.6484262089412973E-2</v>
      </c>
      <c r="E540">
        <f t="shared" si="8"/>
        <v>1.6484262089412973</v>
      </c>
    </row>
    <row r="541" spans="1:5" x14ac:dyDescent="0.25">
      <c r="A541" t="s">
        <v>56</v>
      </c>
      <c r="B541" t="s">
        <v>112</v>
      </c>
      <c r="C541" t="s">
        <v>107</v>
      </c>
      <c r="D541">
        <v>4.1300118285164486E-2</v>
      </c>
      <c r="E541">
        <f t="shared" si="8"/>
        <v>4.1300118285164489</v>
      </c>
    </row>
    <row r="542" spans="1:5" x14ac:dyDescent="0.25">
      <c r="A542" t="s">
        <v>74</v>
      </c>
      <c r="B542" t="s">
        <v>112</v>
      </c>
      <c r="C542" t="s">
        <v>107</v>
      </c>
      <c r="D542">
        <v>1.8652753158528081E-2</v>
      </c>
      <c r="E542">
        <f t="shared" si="8"/>
        <v>1.8652753158528081</v>
      </c>
    </row>
    <row r="543" spans="1:5" x14ac:dyDescent="0.25">
      <c r="A543" t="s">
        <v>86</v>
      </c>
      <c r="B543" t="s">
        <v>112</v>
      </c>
      <c r="C543" t="s">
        <v>107</v>
      </c>
      <c r="D543">
        <v>3.5383442759737106E-3</v>
      </c>
      <c r="E543">
        <f t="shared" si="8"/>
        <v>0.35383442759737105</v>
      </c>
    </row>
    <row r="544" spans="1:5" x14ac:dyDescent="0.25">
      <c r="A544" t="s">
        <v>16</v>
      </c>
      <c r="B544" t="s">
        <v>112</v>
      </c>
      <c r="C544" t="s">
        <v>107</v>
      </c>
      <c r="D544">
        <v>1.0352933251923078E-2</v>
      </c>
      <c r="E544">
        <f t="shared" si="8"/>
        <v>1.0352933251923078</v>
      </c>
    </row>
    <row r="545" spans="1:5" x14ac:dyDescent="0.25">
      <c r="A545" t="s">
        <v>20</v>
      </c>
      <c r="B545" t="s">
        <v>112</v>
      </c>
      <c r="C545" t="s">
        <v>107</v>
      </c>
      <c r="D545">
        <v>4.7614756306312896E-3</v>
      </c>
      <c r="E545">
        <f t="shared" si="8"/>
        <v>0.47614756306312894</v>
      </c>
    </row>
    <row r="546" spans="1:5" x14ac:dyDescent="0.25">
      <c r="A546" t="s">
        <v>70</v>
      </c>
      <c r="B546" t="s">
        <v>112</v>
      </c>
      <c r="C546" t="s">
        <v>107</v>
      </c>
      <c r="D546">
        <v>4.1686937562490272E-3</v>
      </c>
      <c r="E546">
        <f t="shared" si="8"/>
        <v>0.41686937562490273</v>
      </c>
    </row>
    <row r="547" spans="1:5" x14ac:dyDescent="0.25">
      <c r="A547" t="s">
        <v>22</v>
      </c>
      <c r="B547" t="s">
        <v>112</v>
      </c>
      <c r="C547" t="s">
        <v>107</v>
      </c>
      <c r="D547">
        <v>1.224767076371846E-3</v>
      </c>
      <c r="E547">
        <f t="shared" si="8"/>
        <v>0.1224767076371846</v>
      </c>
    </row>
    <row r="548" spans="1:5" x14ac:dyDescent="0.25">
      <c r="A548" t="s">
        <v>23</v>
      </c>
      <c r="B548" t="s">
        <v>112</v>
      </c>
      <c r="C548" t="s">
        <v>107</v>
      </c>
      <c r="D548">
        <v>8.6011246449368549E-4</v>
      </c>
      <c r="E548">
        <f t="shared" si="8"/>
        <v>8.6011246449368556E-2</v>
      </c>
    </row>
    <row r="549" spans="1:5" x14ac:dyDescent="0.25">
      <c r="A549" t="s">
        <v>24</v>
      </c>
      <c r="B549" t="s">
        <v>112</v>
      </c>
      <c r="C549" t="s">
        <v>107</v>
      </c>
      <c r="D549">
        <v>8.6023789891018145E-4</v>
      </c>
      <c r="E549">
        <f t="shared" si="8"/>
        <v>8.6023789891018151E-2</v>
      </c>
    </row>
    <row r="550" spans="1:5" x14ac:dyDescent="0.25">
      <c r="A550" t="s">
        <v>25</v>
      </c>
      <c r="B550" t="s">
        <v>112</v>
      </c>
      <c r="C550" t="s">
        <v>107</v>
      </c>
      <c r="D550">
        <v>1.223576316473314E-3</v>
      </c>
      <c r="E550">
        <f t="shared" si="8"/>
        <v>0.12235763164733141</v>
      </c>
    </row>
    <row r="551" spans="1:5" x14ac:dyDescent="0.25">
      <c r="A551" t="s">
        <v>71</v>
      </c>
      <c r="B551" t="s">
        <v>112</v>
      </c>
      <c r="C551" t="s">
        <v>107</v>
      </c>
      <c r="D551">
        <v>2.3108445950494973E-2</v>
      </c>
      <c r="E551">
        <f t="shared" si="8"/>
        <v>2.3108445950494971</v>
      </c>
    </row>
    <row r="552" spans="1:5" x14ac:dyDescent="0.25">
      <c r="A552" t="s">
        <v>27</v>
      </c>
      <c r="B552" t="s">
        <v>112</v>
      </c>
      <c r="C552" t="s">
        <v>107</v>
      </c>
      <c r="D552">
        <v>6.7892883097632447E-3</v>
      </c>
      <c r="E552">
        <f t="shared" si="8"/>
        <v>0.6789288309763245</v>
      </c>
    </row>
    <row r="553" spans="1:5" x14ac:dyDescent="0.25">
      <c r="A553" t="s">
        <v>28</v>
      </c>
      <c r="B553" t="s">
        <v>112</v>
      </c>
      <c r="C553" t="s">
        <v>107</v>
      </c>
      <c r="D553">
        <v>4.7678873909374371E-3</v>
      </c>
      <c r="E553">
        <f t="shared" si="8"/>
        <v>0.4767887390937437</v>
      </c>
    </row>
    <row r="554" spans="1:5" x14ac:dyDescent="0.25">
      <c r="A554" t="s">
        <v>29</v>
      </c>
      <c r="B554" t="s">
        <v>112</v>
      </c>
      <c r="C554" t="s">
        <v>107</v>
      </c>
      <c r="D554">
        <v>4.7685827153252222E-3</v>
      </c>
      <c r="E554">
        <f t="shared" si="8"/>
        <v>0.47685827153252219</v>
      </c>
    </row>
    <row r="555" spans="1:5" x14ac:dyDescent="0.25">
      <c r="A555" t="s">
        <v>30</v>
      </c>
      <c r="B555" t="s">
        <v>112</v>
      </c>
      <c r="C555" t="s">
        <v>107</v>
      </c>
      <c r="D555">
        <v>6.7826875344690687E-3</v>
      </c>
      <c r="E555">
        <f t="shared" si="8"/>
        <v>0.67826875344690685</v>
      </c>
    </row>
    <row r="556" spans="1:5" x14ac:dyDescent="0.25">
      <c r="A556" t="s">
        <v>69</v>
      </c>
      <c r="B556" t="s">
        <v>112</v>
      </c>
      <c r="C556" t="s">
        <v>107</v>
      </c>
      <c r="D556">
        <v>0.204940034996657</v>
      </c>
      <c r="E556">
        <f t="shared" si="8"/>
        <v>20.494003499665698</v>
      </c>
    </row>
    <row r="557" spans="1:5" x14ac:dyDescent="0.25">
      <c r="A557" t="s">
        <v>32</v>
      </c>
      <c r="B557" t="s">
        <v>112</v>
      </c>
      <c r="C557" t="s">
        <v>107</v>
      </c>
      <c r="D557">
        <v>4.2660249958048013E-2</v>
      </c>
      <c r="E557">
        <f t="shared" si="8"/>
        <v>4.2660249958048011</v>
      </c>
    </row>
    <row r="558" spans="1:5" x14ac:dyDescent="0.25">
      <c r="A558" t="s">
        <v>6</v>
      </c>
      <c r="B558" t="s">
        <v>112</v>
      </c>
      <c r="C558" t="s">
        <v>107</v>
      </c>
      <c r="D558">
        <v>5.4596271195472432E-2</v>
      </c>
      <c r="E558">
        <f t="shared" si="8"/>
        <v>5.4596271195472434</v>
      </c>
    </row>
    <row r="559" spans="1:5" x14ac:dyDescent="0.25">
      <c r="A559" t="s">
        <v>7</v>
      </c>
      <c r="B559" t="s">
        <v>112</v>
      </c>
      <c r="C559" t="s">
        <v>107</v>
      </c>
      <c r="D559">
        <v>2.3809913579492262E-2</v>
      </c>
      <c r="E559">
        <f t="shared" si="8"/>
        <v>2.3809913579492261</v>
      </c>
    </row>
    <row r="560" spans="1:5" x14ac:dyDescent="0.25">
      <c r="A560" t="s">
        <v>9</v>
      </c>
      <c r="B560" t="s">
        <v>112</v>
      </c>
      <c r="C560" t="s">
        <v>107</v>
      </c>
      <c r="D560">
        <v>1.1818770500519892E-2</v>
      </c>
      <c r="E560">
        <f t="shared" si="8"/>
        <v>1.1818770500519893</v>
      </c>
    </row>
    <row r="561" spans="1:5" x14ac:dyDescent="0.25">
      <c r="A561" t="s">
        <v>10</v>
      </c>
      <c r="B561" t="s">
        <v>112</v>
      </c>
      <c r="C561" t="s">
        <v>107</v>
      </c>
      <c r="D561">
        <v>2.4626377090357615E-2</v>
      </c>
      <c r="E561">
        <f t="shared" si="8"/>
        <v>2.4626377090357616</v>
      </c>
    </row>
    <row r="562" spans="1:5" x14ac:dyDescent="0.25">
      <c r="A562" t="s">
        <v>11</v>
      </c>
      <c r="B562" t="s">
        <v>112</v>
      </c>
      <c r="C562" t="s">
        <v>107</v>
      </c>
      <c r="D562">
        <v>4.3317279604627751E-2</v>
      </c>
      <c r="E562">
        <f t="shared" si="8"/>
        <v>4.331727960462775</v>
      </c>
    </row>
    <row r="563" spans="1:5" x14ac:dyDescent="0.25">
      <c r="A563" t="s">
        <v>73</v>
      </c>
      <c r="B563" t="s">
        <v>112</v>
      </c>
      <c r="C563" t="s">
        <v>107</v>
      </c>
      <c r="D563">
        <v>0.20481845306468655</v>
      </c>
      <c r="E563">
        <f t="shared" si="8"/>
        <v>20.481845306468653</v>
      </c>
    </row>
    <row r="564" spans="1:5" x14ac:dyDescent="0.25">
      <c r="A564" t="s">
        <v>72</v>
      </c>
      <c r="B564" t="s">
        <v>112</v>
      </c>
      <c r="C564" t="s">
        <v>107</v>
      </c>
      <c r="D564">
        <v>0.54431957621392912</v>
      </c>
      <c r="E564">
        <f t="shared" si="8"/>
        <v>54.431957621392911</v>
      </c>
    </row>
    <row r="565" spans="1:5" x14ac:dyDescent="0.25">
      <c r="A565" t="s">
        <v>34</v>
      </c>
      <c r="B565" t="s">
        <v>112</v>
      </c>
      <c r="C565" t="s">
        <v>107</v>
      </c>
      <c r="D565">
        <v>4.163057949611592E-3</v>
      </c>
      <c r="E565">
        <f t="shared" si="8"/>
        <v>0.41630579496115921</v>
      </c>
    </row>
    <row r="566" spans="1:5" x14ac:dyDescent="0.25">
      <c r="A566" t="s">
        <v>35</v>
      </c>
      <c r="B566" t="s">
        <v>112</v>
      </c>
      <c r="C566" t="s">
        <v>107</v>
      </c>
      <c r="D566">
        <v>4.8607351426548956E-2</v>
      </c>
      <c r="E566">
        <f t="shared" si="8"/>
        <v>4.8607351426548959</v>
      </c>
    </row>
    <row r="567" spans="1:5" x14ac:dyDescent="0.25">
      <c r="A567" t="s">
        <v>36</v>
      </c>
      <c r="B567" t="s">
        <v>112</v>
      </c>
      <c r="C567" t="s">
        <v>107</v>
      </c>
      <c r="D567">
        <v>1.0179804826839825E-2</v>
      </c>
      <c r="E567">
        <f t="shared" si="8"/>
        <v>1.0179804826839824</v>
      </c>
    </row>
    <row r="568" spans="1:5" x14ac:dyDescent="0.25">
      <c r="A568" t="s">
        <v>14</v>
      </c>
      <c r="B568" t="s">
        <v>112</v>
      </c>
      <c r="C568" t="s">
        <v>107</v>
      </c>
      <c r="D568">
        <v>1.8253748246649768E-3</v>
      </c>
      <c r="E568">
        <f t="shared" si="8"/>
        <v>0.18253748246649767</v>
      </c>
    </row>
    <row r="569" spans="1:5" x14ac:dyDescent="0.25">
      <c r="A569" t="s">
        <v>37</v>
      </c>
      <c r="B569" t="s">
        <v>112</v>
      </c>
      <c r="C569" t="s">
        <v>107</v>
      </c>
      <c r="D569">
        <v>4.3169335216120847E-2</v>
      </c>
      <c r="E569">
        <f t="shared" si="8"/>
        <v>4.3169335216120848</v>
      </c>
    </row>
    <row r="570" spans="1:5" x14ac:dyDescent="0.25">
      <c r="A570" t="s">
        <v>38</v>
      </c>
      <c r="B570" t="s">
        <v>112</v>
      </c>
      <c r="C570" t="s">
        <v>107</v>
      </c>
      <c r="D570">
        <v>2.731452545085845E-2</v>
      </c>
      <c r="E570">
        <f t="shared" si="8"/>
        <v>2.7314525450858449</v>
      </c>
    </row>
    <row r="571" spans="1:5" x14ac:dyDescent="0.25">
      <c r="A571" t="s">
        <v>39</v>
      </c>
      <c r="B571" t="s">
        <v>112</v>
      </c>
      <c r="C571" t="s">
        <v>107</v>
      </c>
      <c r="D571">
        <v>1.838379976699853E-2</v>
      </c>
      <c r="E571">
        <f t="shared" si="8"/>
        <v>1.838379976699853</v>
      </c>
    </row>
    <row r="572" spans="1:5" x14ac:dyDescent="0.25">
      <c r="A572" t="s">
        <v>40</v>
      </c>
      <c r="B572" t="s">
        <v>112</v>
      </c>
      <c r="C572" t="s">
        <v>107</v>
      </c>
      <c r="D572">
        <v>2.3420472495635593E-2</v>
      </c>
      <c r="E572">
        <f t="shared" si="8"/>
        <v>2.3420472495635591</v>
      </c>
    </row>
    <row r="573" spans="1:5" x14ac:dyDescent="0.25">
      <c r="A573" t="s">
        <v>41</v>
      </c>
      <c r="B573" t="s">
        <v>112</v>
      </c>
      <c r="C573" t="s">
        <v>107</v>
      </c>
      <c r="D573">
        <v>4.7644585758288586E-3</v>
      </c>
      <c r="E573">
        <f t="shared" si="8"/>
        <v>0.47644585758288588</v>
      </c>
    </row>
    <row r="574" spans="1:5" x14ac:dyDescent="0.25">
      <c r="A574" t="s">
        <v>42</v>
      </c>
      <c r="B574" t="s">
        <v>112</v>
      </c>
      <c r="C574" t="s">
        <v>107</v>
      </c>
      <c r="D574">
        <v>3.1232996493727256E-2</v>
      </c>
      <c r="E574">
        <f t="shared" si="8"/>
        <v>3.1232996493727256</v>
      </c>
    </row>
    <row r="575" spans="1:5" x14ac:dyDescent="0.25">
      <c r="A575" t="s">
        <v>43</v>
      </c>
      <c r="B575" t="s">
        <v>112</v>
      </c>
      <c r="C575" t="s">
        <v>107</v>
      </c>
      <c r="D575">
        <v>2.3204658069126593E-2</v>
      </c>
      <c r="E575">
        <f t="shared" si="8"/>
        <v>2.3204658069126594</v>
      </c>
    </row>
    <row r="576" spans="1:5" x14ac:dyDescent="0.25">
      <c r="A576" t="s">
        <v>44</v>
      </c>
      <c r="B576" t="s">
        <v>112</v>
      </c>
      <c r="C576" t="s">
        <v>107</v>
      </c>
      <c r="D576">
        <v>3.5581774150679701E-2</v>
      </c>
      <c r="E576">
        <f t="shared" si="8"/>
        <v>3.5581774150679699</v>
      </c>
    </row>
    <row r="577" spans="1:5" x14ac:dyDescent="0.25">
      <c r="A577" t="s">
        <v>45</v>
      </c>
      <c r="B577" t="s">
        <v>112</v>
      </c>
      <c r="C577" t="s">
        <v>107</v>
      </c>
      <c r="D577">
        <v>8.9783732184515967E-3</v>
      </c>
      <c r="E577">
        <f t="shared" si="8"/>
        <v>0.89783732184515963</v>
      </c>
    </row>
    <row r="578" spans="1:5" x14ac:dyDescent="0.25">
      <c r="A578" t="s">
        <v>46</v>
      </c>
      <c r="B578" t="s">
        <v>112</v>
      </c>
      <c r="C578" t="s">
        <v>107</v>
      </c>
      <c r="D578">
        <v>3.2213299027088915E-2</v>
      </c>
      <c r="E578">
        <f t="shared" si="8"/>
        <v>3.2213299027088915</v>
      </c>
    </row>
    <row r="579" spans="1:5" x14ac:dyDescent="0.25">
      <c r="A579" t="s">
        <v>47</v>
      </c>
      <c r="B579" t="s">
        <v>112</v>
      </c>
      <c r="C579" t="s">
        <v>107</v>
      </c>
      <c r="D579">
        <v>4.8923747408413064E-2</v>
      </c>
      <c r="E579">
        <f t="shared" ref="E579:E642" si="9">D579*100</f>
        <v>4.8923747408413067</v>
      </c>
    </row>
    <row r="580" spans="1:5" x14ac:dyDescent="0.25">
      <c r="A580" t="s">
        <v>48</v>
      </c>
      <c r="B580" t="s">
        <v>112</v>
      </c>
      <c r="C580" t="s">
        <v>107</v>
      </c>
      <c r="D580">
        <v>2.4114837703778626E-2</v>
      </c>
      <c r="E580">
        <f t="shared" si="9"/>
        <v>2.4114837703778624</v>
      </c>
    </row>
    <row r="581" spans="1:5" x14ac:dyDescent="0.25">
      <c r="A581" t="s">
        <v>49</v>
      </c>
      <c r="B581" t="s">
        <v>112</v>
      </c>
      <c r="C581" t="s">
        <v>107</v>
      </c>
      <c r="D581">
        <v>9.9963127495440573E-3</v>
      </c>
      <c r="E581">
        <f t="shared" si="9"/>
        <v>0.99963127495440574</v>
      </c>
    </row>
    <row r="582" spans="1:5" x14ac:dyDescent="0.25">
      <c r="A582" t="s">
        <v>50</v>
      </c>
      <c r="B582" t="s">
        <v>112</v>
      </c>
      <c r="C582" t="s">
        <v>107</v>
      </c>
      <c r="D582">
        <v>1.7072623084824042E-2</v>
      </c>
      <c r="E582">
        <f t="shared" si="9"/>
        <v>1.7072623084824041</v>
      </c>
    </row>
    <row r="583" spans="1:5" x14ac:dyDescent="0.25">
      <c r="A583" t="s">
        <v>51</v>
      </c>
      <c r="B583" t="s">
        <v>112</v>
      </c>
      <c r="C583" t="s">
        <v>107</v>
      </c>
      <c r="D583">
        <v>2.206479093593915E-2</v>
      </c>
      <c r="E583">
        <f t="shared" si="9"/>
        <v>2.2064790935939151</v>
      </c>
    </row>
    <row r="584" spans="1:5" x14ac:dyDescent="0.25">
      <c r="A584" t="s">
        <v>52</v>
      </c>
      <c r="B584" t="s">
        <v>112</v>
      </c>
      <c r="C584" t="s">
        <v>107</v>
      </c>
      <c r="D584">
        <v>2.7132175843378396E-2</v>
      </c>
      <c r="E584">
        <f t="shared" si="9"/>
        <v>2.7132175843378397</v>
      </c>
    </row>
    <row r="585" spans="1:5" x14ac:dyDescent="0.25">
      <c r="A585" t="s">
        <v>53</v>
      </c>
      <c r="B585" t="s">
        <v>112</v>
      </c>
      <c r="C585" t="s">
        <v>107</v>
      </c>
      <c r="D585">
        <v>2.713316107859921E-2</v>
      </c>
      <c r="E585">
        <f t="shared" si="9"/>
        <v>2.7133161078599208</v>
      </c>
    </row>
    <row r="586" spans="1:5" x14ac:dyDescent="0.25">
      <c r="A586" t="s">
        <v>54</v>
      </c>
      <c r="B586" t="s">
        <v>112</v>
      </c>
      <c r="C586" t="s">
        <v>107</v>
      </c>
      <c r="D586">
        <v>5.5341558290751122E-3</v>
      </c>
      <c r="E586">
        <f t="shared" si="9"/>
        <v>0.55341558290751125</v>
      </c>
    </row>
    <row r="587" spans="1:5" x14ac:dyDescent="0.25">
      <c r="A587" t="s">
        <v>55</v>
      </c>
      <c r="B587" t="s">
        <v>112</v>
      </c>
      <c r="C587" t="s">
        <v>107</v>
      </c>
      <c r="D587">
        <v>1.4066328453781408E-2</v>
      </c>
      <c r="E587">
        <f t="shared" si="9"/>
        <v>1.4066328453781407</v>
      </c>
    </row>
    <row r="588" spans="1:5" x14ac:dyDescent="0.25">
      <c r="A588" t="s">
        <v>56</v>
      </c>
      <c r="B588" t="s">
        <v>112</v>
      </c>
      <c r="C588" t="s">
        <v>107</v>
      </c>
      <c r="D588">
        <v>3.5242161634414723E-2</v>
      </c>
      <c r="E588">
        <f t="shared" si="9"/>
        <v>3.5242161634414724</v>
      </c>
    </row>
    <row r="589" spans="1:5" x14ac:dyDescent="0.25">
      <c r="A589" t="s">
        <v>74</v>
      </c>
      <c r="B589" t="s">
        <v>112</v>
      </c>
      <c r="C589" t="s">
        <v>107</v>
      </c>
      <c r="D589">
        <v>1.9023537920648086E-2</v>
      </c>
      <c r="E589">
        <f t="shared" si="9"/>
        <v>1.9023537920648086</v>
      </c>
    </row>
    <row r="590" spans="1:5" x14ac:dyDescent="0.25">
      <c r="A590" t="s">
        <v>86</v>
      </c>
      <c r="B590" t="s">
        <v>112</v>
      </c>
      <c r="C590" t="s">
        <v>107</v>
      </c>
      <c r="D590">
        <v>3.6277444406817277E-3</v>
      </c>
      <c r="E590">
        <f t="shared" si="9"/>
        <v>0.36277444406817277</v>
      </c>
    </row>
    <row r="591" spans="1:5" x14ac:dyDescent="0.25">
      <c r="A591" t="s">
        <v>16</v>
      </c>
      <c r="B591" t="s">
        <v>112</v>
      </c>
      <c r="C591" t="s">
        <v>107</v>
      </c>
      <c r="D591">
        <v>1.0662029392735323E-2</v>
      </c>
      <c r="E591">
        <f t="shared" si="9"/>
        <v>1.0662029392735324</v>
      </c>
    </row>
    <row r="592" spans="1:5" x14ac:dyDescent="0.25">
      <c r="A592" t="s">
        <v>20</v>
      </c>
      <c r="B592" t="s">
        <v>112</v>
      </c>
      <c r="C592" t="s">
        <v>107</v>
      </c>
      <c r="D592">
        <v>4.7337640872310354E-3</v>
      </c>
      <c r="E592">
        <f t="shared" si="9"/>
        <v>0.47337640872310355</v>
      </c>
    </row>
    <row r="593" spans="1:5" x14ac:dyDescent="0.25">
      <c r="A593" t="s">
        <v>70</v>
      </c>
      <c r="B593" t="s">
        <v>112</v>
      </c>
      <c r="C593" t="s">
        <v>107</v>
      </c>
      <c r="D593">
        <v>4.0259115134394785E-3</v>
      </c>
      <c r="E593">
        <f t="shared" si="9"/>
        <v>0.40259115134394785</v>
      </c>
    </row>
    <row r="594" spans="1:5" x14ac:dyDescent="0.25">
      <c r="A594" t="s">
        <v>22</v>
      </c>
      <c r="B594" t="s">
        <v>112</v>
      </c>
      <c r="C594" t="s">
        <v>107</v>
      </c>
      <c r="D594">
        <v>1.1828174872897692E-3</v>
      </c>
      <c r="E594">
        <f t="shared" si="9"/>
        <v>0.11828174872897691</v>
      </c>
    </row>
    <row r="595" spans="1:5" x14ac:dyDescent="0.25">
      <c r="A595" t="s">
        <v>23</v>
      </c>
      <c r="B595" t="s">
        <v>112</v>
      </c>
      <c r="C595" t="s">
        <v>107</v>
      </c>
      <c r="D595">
        <v>8.306526878994558E-4</v>
      </c>
      <c r="E595">
        <f t="shared" si="9"/>
        <v>8.3065268789945579E-2</v>
      </c>
    </row>
    <row r="596" spans="1:5" x14ac:dyDescent="0.25">
      <c r="A596" t="s">
        <v>24</v>
      </c>
      <c r="B596" t="s">
        <v>112</v>
      </c>
      <c r="C596" t="s">
        <v>107</v>
      </c>
      <c r="D596">
        <v>8.307738260523354E-4</v>
      </c>
      <c r="E596">
        <f t="shared" si="9"/>
        <v>8.3077382605233535E-2</v>
      </c>
    </row>
    <row r="597" spans="1:5" x14ac:dyDescent="0.25">
      <c r="A597" t="s">
        <v>25</v>
      </c>
      <c r="B597" t="s">
        <v>112</v>
      </c>
      <c r="C597" t="s">
        <v>107</v>
      </c>
      <c r="D597">
        <v>1.1816675121979182E-3</v>
      </c>
      <c r="E597">
        <f t="shared" si="9"/>
        <v>0.11816675121979181</v>
      </c>
    </row>
    <row r="598" spans="1:5" x14ac:dyDescent="0.25">
      <c r="A598" t="s">
        <v>71</v>
      </c>
      <c r="B598" t="s">
        <v>112</v>
      </c>
      <c r="C598" t="s">
        <v>107</v>
      </c>
      <c r="D598">
        <v>2.2872486290639673E-2</v>
      </c>
      <c r="E598">
        <f t="shared" si="9"/>
        <v>2.2872486290639671</v>
      </c>
    </row>
    <row r="599" spans="1:5" x14ac:dyDescent="0.25">
      <c r="A599" t="s">
        <v>27</v>
      </c>
      <c r="B599" t="s">
        <v>112</v>
      </c>
      <c r="C599" t="s">
        <v>107</v>
      </c>
      <c r="D599">
        <v>6.7199630871297867E-3</v>
      </c>
      <c r="E599">
        <f t="shared" si="9"/>
        <v>0.67199630871297866</v>
      </c>
    </row>
    <row r="600" spans="1:5" x14ac:dyDescent="0.25">
      <c r="A600" t="s">
        <v>28</v>
      </c>
      <c r="B600" t="s">
        <v>112</v>
      </c>
      <c r="C600" t="s">
        <v>107</v>
      </c>
      <c r="D600">
        <v>4.7192026334507541E-3</v>
      </c>
      <c r="E600">
        <f t="shared" si="9"/>
        <v>0.47192026334507542</v>
      </c>
    </row>
    <row r="601" spans="1:5" x14ac:dyDescent="0.25">
      <c r="A601" t="s">
        <v>29</v>
      </c>
      <c r="B601" t="s">
        <v>112</v>
      </c>
      <c r="C601" t="s">
        <v>107</v>
      </c>
      <c r="D601">
        <v>4.7198908579017297E-3</v>
      </c>
      <c r="E601">
        <f t="shared" si="9"/>
        <v>0.47198908579017296</v>
      </c>
    </row>
    <row r="602" spans="1:5" x14ac:dyDescent="0.25">
      <c r="A602" t="s">
        <v>30</v>
      </c>
      <c r="B602" t="s">
        <v>112</v>
      </c>
      <c r="C602" t="s">
        <v>107</v>
      </c>
      <c r="D602">
        <v>6.7134297121574033E-3</v>
      </c>
      <c r="E602">
        <f t="shared" si="9"/>
        <v>0.67134297121574038</v>
      </c>
    </row>
    <row r="603" spans="1:5" x14ac:dyDescent="0.25">
      <c r="A603" t="s">
        <v>69</v>
      </c>
      <c r="B603" t="s">
        <v>112</v>
      </c>
      <c r="C603" t="s">
        <v>106</v>
      </c>
      <c r="D603">
        <v>0.21610132161413922</v>
      </c>
      <c r="E603">
        <f t="shared" si="9"/>
        <v>21.610132161413922</v>
      </c>
    </row>
    <row r="604" spans="1:5" x14ac:dyDescent="0.25">
      <c r="A604" t="s">
        <v>32</v>
      </c>
      <c r="B604" t="s">
        <v>112</v>
      </c>
      <c r="C604" t="s">
        <v>106</v>
      </c>
      <c r="D604">
        <v>2.5595888071073276E-2</v>
      </c>
      <c r="E604">
        <f t="shared" si="9"/>
        <v>2.5595888071073278</v>
      </c>
    </row>
    <row r="605" spans="1:5" x14ac:dyDescent="0.25">
      <c r="A605" t="s">
        <v>6</v>
      </c>
      <c r="B605" t="s">
        <v>112</v>
      </c>
      <c r="C605" t="s">
        <v>106</v>
      </c>
      <c r="D605">
        <v>6.3592812006401545E-2</v>
      </c>
      <c r="E605">
        <f t="shared" si="9"/>
        <v>6.3592812006401545</v>
      </c>
    </row>
    <row r="606" spans="1:5" x14ac:dyDescent="0.25">
      <c r="A606" t="s">
        <v>7</v>
      </c>
      <c r="B606" t="s">
        <v>112</v>
      </c>
      <c r="C606" t="s">
        <v>106</v>
      </c>
      <c r="D606">
        <v>3.0601289421516933E-2</v>
      </c>
      <c r="E606">
        <f t="shared" si="9"/>
        <v>3.0601289421516933</v>
      </c>
    </row>
    <row r="607" spans="1:5" x14ac:dyDescent="0.25">
      <c r="A607" t="s">
        <v>8</v>
      </c>
      <c r="B607" t="s">
        <v>112</v>
      </c>
      <c r="C607" t="s">
        <v>106</v>
      </c>
      <c r="D607">
        <v>2.0124537172970074E-3</v>
      </c>
      <c r="E607">
        <f t="shared" si="9"/>
        <v>0.20124537172970075</v>
      </c>
    </row>
    <row r="608" spans="1:5" x14ac:dyDescent="0.25">
      <c r="A608" t="s">
        <v>9</v>
      </c>
      <c r="B608" t="s">
        <v>112</v>
      </c>
      <c r="C608" t="s">
        <v>106</v>
      </c>
      <c r="D608">
        <v>1.4813348558116087E-2</v>
      </c>
      <c r="E608">
        <f t="shared" si="9"/>
        <v>1.4813348558116086</v>
      </c>
    </row>
    <row r="609" spans="1:5" x14ac:dyDescent="0.25">
      <c r="A609" t="s">
        <v>10</v>
      </c>
      <c r="B609" t="s">
        <v>112</v>
      </c>
      <c r="C609" t="s">
        <v>106</v>
      </c>
      <c r="D609">
        <v>3.3225881192742723E-2</v>
      </c>
      <c r="E609">
        <f t="shared" si="9"/>
        <v>3.3225881192742723</v>
      </c>
    </row>
    <row r="610" spans="1:5" x14ac:dyDescent="0.25">
      <c r="A610" t="s">
        <v>11</v>
      </c>
      <c r="B610" t="s">
        <v>112</v>
      </c>
      <c r="C610" t="s">
        <v>106</v>
      </c>
      <c r="D610">
        <v>3.7444713994214819E-2</v>
      </c>
      <c r="E610">
        <f t="shared" si="9"/>
        <v>3.744471399421482</v>
      </c>
    </row>
    <row r="611" spans="1:5" x14ac:dyDescent="0.25">
      <c r="A611" t="s">
        <v>73</v>
      </c>
      <c r="B611" t="s">
        <v>112</v>
      </c>
      <c r="C611" t="s">
        <v>106</v>
      </c>
      <c r="D611">
        <v>0.18977288851595436</v>
      </c>
      <c r="E611">
        <f t="shared" si="9"/>
        <v>18.977288851595436</v>
      </c>
    </row>
    <row r="612" spans="1:5" x14ac:dyDescent="0.25">
      <c r="A612" t="s">
        <v>72</v>
      </c>
      <c r="B612" t="s">
        <v>112</v>
      </c>
      <c r="C612" t="s">
        <v>106</v>
      </c>
      <c r="D612">
        <v>0.55081629568501667</v>
      </c>
      <c r="E612">
        <f t="shared" si="9"/>
        <v>55.081629568501668</v>
      </c>
    </row>
    <row r="613" spans="1:5" x14ac:dyDescent="0.25">
      <c r="A613" t="s">
        <v>34</v>
      </c>
      <c r="B613" t="s">
        <v>112</v>
      </c>
      <c r="C613" t="s">
        <v>106</v>
      </c>
      <c r="D613">
        <v>6.3715298454789099E-3</v>
      </c>
      <c r="E613">
        <f t="shared" si="9"/>
        <v>0.63715298454789093</v>
      </c>
    </row>
    <row r="614" spans="1:5" x14ac:dyDescent="0.25">
      <c r="A614" t="s">
        <v>35</v>
      </c>
      <c r="B614" t="s">
        <v>112</v>
      </c>
      <c r="C614" t="s">
        <v>106</v>
      </c>
      <c r="D614">
        <v>3.9789396875807383E-2</v>
      </c>
      <c r="E614">
        <f t="shared" si="9"/>
        <v>3.9789396875807381</v>
      </c>
    </row>
    <row r="615" spans="1:5" x14ac:dyDescent="0.25">
      <c r="A615" t="s">
        <v>36</v>
      </c>
      <c r="B615" t="s">
        <v>112</v>
      </c>
      <c r="C615" t="s">
        <v>106</v>
      </c>
      <c r="D615">
        <v>8.9923883223284977E-3</v>
      </c>
      <c r="E615">
        <f t="shared" si="9"/>
        <v>0.89923883223284973</v>
      </c>
    </row>
    <row r="616" spans="1:5" x14ac:dyDescent="0.25">
      <c r="A616" t="s">
        <v>14</v>
      </c>
      <c r="B616" t="s">
        <v>112</v>
      </c>
      <c r="C616" t="s">
        <v>106</v>
      </c>
      <c r="D616">
        <v>3.7160852596972898E-3</v>
      </c>
      <c r="E616">
        <f t="shared" si="9"/>
        <v>0.37160852596972899</v>
      </c>
    </row>
    <row r="617" spans="1:5" x14ac:dyDescent="0.25">
      <c r="A617" t="s">
        <v>37</v>
      </c>
      <c r="B617" t="s">
        <v>112</v>
      </c>
      <c r="C617" t="s">
        <v>106</v>
      </c>
      <c r="D617">
        <v>4.4285865327749141E-2</v>
      </c>
      <c r="E617">
        <f t="shared" si="9"/>
        <v>4.4285865327749141</v>
      </c>
    </row>
    <row r="618" spans="1:5" x14ac:dyDescent="0.25">
      <c r="A618" t="s">
        <v>38</v>
      </c>
      <c r="B618" t="s">
        <v>112</v>
      </c>
      <c r="C618" t="s">
        <v>106</v>
      </c>
      <c r="D618">
        <v>2.8020987340948714E-2</v>
      </c>
      <c r="E618">
        <f t="shared" si="9"/>
        <v>2.8020987340948715</v>
      </c>
    </row>
    <row r="619" spans="1:5" x14ac:dyDescent="0.25">
      <c r="A619" t="s">
        <v>39</v>
      </c>
      <c r="B619" t="s">
        <v>112</v>
      </c>
      <c r="C619" t="s">
        <v>106</v>
      </c>
      <c r="D619">
        <v>1.8859277693708276E-2</v>
      </c>
      <c r="E619">
        <f t="shared" si="9"/>
        <v>1.8859277693708276</v>
      </c>
    </row>
    <row r="620" spans="1:5" x14ac:dyDescent="0.25">
      <c r="A620" t="s">
        <v>40</v>
      </c>
      <c r="B620" t="s">
        <v>112</v>
      </c>
      <c r="C620" t="s">
        <v>106</v>
      </c>
      <c r="D620">
        <v>2.4026218742109511E-2</v>
      </c>
      <c r="E620">
        <f t="shared" si="9"/>
        <v>2.4026218742109511</v>
      </c>
    </row>
    <row r="621" spans="1:5" x14ac:dyDescent="0.25">
      <c r="A621" t="s">
        <v>41</v>
      </c>
      <c r="B621" t="s">
        <v>112</v>
      </c>
      <c r="C621" t="s">
        <v>106</v>
      </c>
      <c r="D621">
        <v>4.8876863586725487E-3</v>
      </c>
      <c r="E621">
        <f t="shared" si="9"/>
        <v>0.48876863586725489</v>
      </c>
    </row>
    <row r="622" spans="1:5" x14ac:dyDescent="0.25">
      <c r="A622" t="s">
        <v>42</v>
      </c>
      <c r="B622" t="s">
        <v>112</v>
      </c>
      <c r="C622" t="s">
        <v>106</v>
      </c>
      <c r="D622">
        <v>3.2040805575962207E-2</v>
      </c>
      <c r="E622">
        <f t="shared" si="9"/>
        <v>3.2040805575962206</v>
      </c>
    </row>
    <row r="623" spans="1:5" x14ac:dyDescent="0.25">
      <c r="A623" t="s">
        <v>43</v>
      </c>
      <c r="B623" t="s">
        <v>112</v>
      </c>
      <c r="C623" t="s">
        <v>106</v>
      </c>
      <c r="D623">
        <v>2.3804822499144111E-2</v>
      </c>
      <c r="E623">
        <f t="shared" si="9"/>
        <v>2.3804822499144112</v>
      </c>
    </row>
    <row r="624" spans="1:5" x14ac:dyDescent="0.25">
      <c r="A624" t="s">
        <v>44</v>
      </c>
      <c r="B624" t="s">
        <v>112</v>
      </c>
      <c r="C624" t="s">
        <v>106</v>
      </c>
      <c r="D624">
        <v>3.6502059859632549E-2</v>
      </c>
      <c r="E624">
        <f t="shared" si="9"/>
        <v>3.6502059859632547</v>
      </c>
    </row>
    <row r="625" spans="1:5" x14ac:dyDescent="0.25">
      <c r="A625" t="s">
        <v>45</v>
      </c>
      <c r="B625" t="s">
        <v>112</v>
      </c>
      <c r="C625" t="s">
        <v>106</v>
      </c>
      <c r="D625">
        <v>9.2105895359290701E-3</v>
      </c>
      <c r="E625">
        <f t="shared" si="9"/>
        <v>0.92105895359290701</v>
      </c>
    </row>
    <row r="626" spans="1:5" x14ac:dyDescent="0.25">
      <c r="A626" t="s">
        <v>46</v>
      </c>
      <c r="B626" t="s">
        <v>112</v>
      </c>
      <c r="C626" t="s">
        <v>106</v>
      </c>
      <c r="D626">
        <v>3.304646261829474E-2</v>
      </c>
      <c r="E626">
        <f t="shared" si="9"/>
        <v>3.3046462618294741</v>
      </c>
    </row>
    <row r="627" spans="1:5" x14ac:dyDescent="0.25">
      <c r="A627" t="s">
        <v>47</v>
      </c>
      <c r="B627" t="s">
        <v>112</v>
      </c>
      <c r="C627" t="s">
        <v>106</v>
      </c>
      <c r="D627">
        <v>5.0189109427117282E-2</v>
      </c>
      <c r="E627">
        <f t="shared" si="9"/>
        <v>5.0189109427117282</v>
      </c>
    </row>
    <row r="628" spans="1:5" x14ac:dyDescent="0.25">
      <c r="A628" t="s">
        <v>48</v>
      </c>
      <c r="B628" t="s">
        <v>112</v>
      </c>
      <c r="C628" t="s">
        <v>106</v>
      </c>
      <c r="D628">
        <v>2.4738542986672198E-2</v>
      </c>
      <c r="E628">
        <f t="shared" si="9"/>
        <v>2.4738542986672196</v>
      </c>
    </row>
    <row r="629" spans="1:5" x14ac:dyDescent="0.25">
      <c r="A629" t="s">
        <v>49</v>
      </c>
      <c r="B629" t="s">
        <v>112</v>
      </c>
      <c r="C629" t="s">
        <v>106</v>
      </c>
      <c r="D629">
        <v>1.0254857017929079E-2</v>
      </c>
      <c r="E629">
        <f t="shared" si="9"/>
        <v>1.025485701792908</v>
      </c>
    </row>
    <row r="630" spans="1:5" x14ac:dyDescent="0.25">
      <c r="A630" t="s">
        <v>50</v>
      </c>
      <c r="B630" t="s">
        <v>112</v>
      </c>
      <c r="C630" t="s">
        <v>106</v>
      </c>
      <c r="D630">
        <v>1.7514188785645122E-2</v>
      </c>
      <c r="E630">
        <f t="shared" si="9"/>
        <v>1.7514188785645122</v>
      </c>
    </row>
    <row r="631" spans="1:5" x14ac:dyDescent="0.25">
      <c r="A631" t="s">
        <v>51</v>
      </c>
      <c r="B631" t="s">
        <v>112</v>
      </c>
      <c r="C631" t="s">
        <v>106</v>
      </c>
      <c r="D631">
        <v>2.2635473883995283E-2</v>
      </c>
      <c r="E631">
        <f t="shared" si="9"/>
        <v>2.2635473883995285</v>
      </c>
    </row>
    <row r="632" spans="1:5" x14ac:dyDescent="0.25">
      <c r="A632" t="s">
        <v>52</v>
      </c>
      <c r="B632" t="s">
        <v>112</v>
      </c>
      <c r="C632" t="s">
        <v>106</v>
      </c>
      <c r="D632">
        <v>2.7833921449871152E-2</v>
      </c>
      <c r="E632">
        <f t="shared" si="9"/>
        <v>2.7833921449871153</v>
      </c>
    </row>
    <row r="633" spans="1:5" x14ac:dyDescent="0.25">
      <c r="A633" t="s">
        <v>53</v>
      </c>
      <c r="B633" t="s">
        <v>112</v>
      </c>
      <c r="C633" t="s">
        <v>106</v>
      </c>
      <c r="D633">
        <v>2.7834932167179787E-2</v>
      </c>
      <c r="E633">
        <f t="shared" si="9"/>
        <v>2.7834932167179787</v>
      </c>
    </row>
    <row r="634" spans="1:5" x14ac:dyDescent="0.25">
      <c r="A634" t="s">
        <v>54</v>
      </c>
      <c r="B634" t="s">
        <v>112</v>
      </c>
      <c r="C634" t="s">
        <v>106</v>
      </c>
      <c r="D634">
        <v>5.6772910336056219E-3</v>
      </c>
      <c r="E634">
        <f t="shared" si="9"/>
        <v>0.56772910336056215</v>
      </c>
    </row>
    <row r="635" spans="1:5" x14ac:dyDescent="0.25">
      <c r="A635" t="s">
        <v>55</v>
      </c>
      <c r="B635" t="s">
        <v>112</v>
      </c>
      <c r="C635" t="s">
        <v>106</v>
      </c>
      <c r="D635">
        <v>1.4430139459905865E-2</v>
      </c>
      <c r="E635">
        <f t="shared" si="9"/>
        <v>1.4430139459905864</v>
      </c>
    </row>
    <row r="636" spans="1:5" x14ac:dyDescent="0.25">
      <c r="A636" t="s">
        <v>56</v>
      </c>
      <c r="B636" t="s">
        <v>112</v>
      </c>
      <c r="C636" t="s">
        <v>106</v>
      </c>
      <c r="D636">
        <v>3.6153663617632691E-2</v>
      </c>
      <c r="E636">
        <f t="shared" si="9"/>
        <v>3.615366361763269</v>
      </c>
    </row>
    <row r="637" spans="1:5" x14ac:dyDescent="0.25">
      <c r="A637" t="s">
        <v>74</v>
      </c>
      <c r="B637" t="s">
        <v>112</v>
      </c>
      <c r="C637" t="s">
        <v>106</v>
      </c>
      <c r="D637">
        <v>1.8638069813373168E-2</v>
      </c>
      <c r="E637">
        <f t="shared" si="9"/>
        <v>1.8638069813373168</v>
      </c>
    </row>
    <row r="638" spans="1:5" x14ac:dyDescent="0.25">
      <c r="A638" t="s">
        <v>86</v>
      </c>
      <c r="B638" t="s">
        <v>112</v>
      </c>
      <c r="C638" t="s">
        <v>106</v>
      </c>
      <c r="D638">
        <v>3.6123269329011915E-3</v>
      </c>
      <c r="E638">
        <f t="shared" si="9"/>
        <v>0.36123269329011914</v>
      </c>
    </row>
    <row r="639" spans="1:5" x14ac:dyDescent="0.25">
      <c r="A639" t="s">
        <v>16</v>
      </c>
      <c r="B639" t="s">
        <v>112</v>
      </c>
      <c r="C639" t="s">
        <v>106</v>
      </c>
      <c r="D639">
        <v>1.0260545649836363E-2</v>
      </c>
      <c r="E639">
        <f t="shared" si="9"/>
        <v>1.0260545649836363</v>
      </c>
    </row>
    <row r="640" spans="1:5" x14ac:dyDescent="0.25">
      <c r="A640" t="s">
        <v>20</v>
      </c>
      <c r="B640" t="s">
        <v>112</v>
      </c>
      <c r="C640" t="s">
        <v>106</v>
      </c>
      <c r="D640">
        <v>4.7651972306356144E-3</v>
      </c>
      <c r="E640">
        <f t="shared" si="9"/>
        <v>0.47651972306356144</v>
      </c>
    </row>
    <row r="641" spans="1:5" x14ac:dyDescent="0.25">
      <c r="A641" t="s">
        <v>70</v>
      </c>
      <c r="B641" t="s">
        <v>112</v>
      </c>
      <c r="C641" t="s">
        <v>106</v>
      </c>
      <c r="D641">
        <v>3.573897922976711E-3</v>
      </c>
      <c r="E641">
        <f t="shared" si="9"/>
        <v>0.35738979229767109</v>
      </c>
    </row>
    <row r="642" spans="1:5" x14ac:dyDescent="0.25">
      <c r="A642" t="s">
        <v>22</v>
      </c>
      <c r="B642" t="s">
        <v>112</v>
      </c>
      <c r="C642" t="s">
        <v>106</v>
      </c>
      <c r="D642">
        <v>1.0500153684386204E-3</v>
      </c>
      <c r="E642">
        <f t="shared" si="9"/>
        <v>0.10500153684386204</v>
      </c>
    </row>
    <row r="643" spans="1:5" x14ac:dyDescent="0.25">
      <c r="A643" t="s">
        <v>23</v>
      </c>
      <c r="B643" t="s">
        <v>112</v>
      </c>
      <c r="C643" t="s">
        <v>106</v>
      </c>
      <c r="D643">
        <v>7.3739025462649804E-4</v>
      </c>
      <c r="E643">
        <f t="shared" ref="E643:E698" si="10">D643*100</f>
        <v>7.3739025462649807E-2</v>
      </c>
    </row>
    <row r="644" spans="1:5" x14ac:dyDescent="0.25">
      <c r="A644" t="s">
        <v>24</v>
      </c>
      <c r="B644" t="s">
        <v>112</v>
      </c>
      <c r="C644" t="s">
        <v>106</v>
      </c>
      <c r="D644">
        <v>7.3749779186161224E-4</v>
      </c>
      <c r="E644">
        <f t="shared" si="10"/>
        <v>7.3749779186161227E-2</v>
      </c>
    </row>
    <row r="645" spans="1:5" x14ac:dyDescent="0.25">
      <c r="A645" t="s">
        <v>25</v>
      </c>
      <c r="B645" t="s">
        <v>112</v>
      </c>
      <c r="C645" t="s">
        <v>106</v>
      </c>
      <c r="D645">
        <v>1.0489945080499805E-3</v>
      </c>
      <c r="E645">
        <f t="shared" si="10"/>
        <v>0.10489945080499805</v>
      </c>
    </row>
    <row r="646" spans="1:5" x14ac:dyDescent="0.25">
      <c r="A646" t="s">
        <v>71</v>
      </c>
      <c r="B646" t="s">
        <v>112</v>
      </c>
      <c r="C646" t="s">
        <v>106</v>
      </c>
      <c r="D646">
        <v>2.109752644853994E-2</v>
      </c>
      <c r="E646">
        <f t="shared" si="10"/>
        <v>2.1097526448539941</v>
      </c>
    </row>
    <row r="647" spans="1:5" x14ac:dyDescent="0.25">
      <c r="A647" t="s">
        <v>27</v>
      </c>
      <c r="B647" t="s">
        <v>112</v>
      </c>
      <c r="C647" t="s">
        <v>106</v>
      </c>
      <c r="D647">
        <v>6.1984778201376626E-3</v>
      </c>
      <c r="E647">
        <f t="shared" si="10"/>
        <v>0.61984778201376622</v>
      </c>
    </row>
    <row r="648" spans="1:5" x14ac:dyDescent="0.25">
      <c r="A648" t="s">
        <v>28</v>
      </c>
      <c r="B648" t="s">
        <v>112</v>
      </c>
      <c r="C648" t="s">
        <v>106</v>
      </c>
      <c r="D648">
        <v>4.3529811805370694E-3</v>
      </c>
      <c r="E648">
        <f t="shared" si="10"/>
        <v>0.43529811805370694</v>
      </c>
    </row>
    <row r="649" spans="1:5" x14ac:dyDescent="0.25">
      <c r="A649" t="s">
        <v>29</v>
      </c>
      <c r="B649" t="s">
        <v>112</v>
      </c>
      <c r="C649" t="s">
        <v>106</v>
      </c>
      <c r="D649">
        <v>4.3536159971185491E-3</v>
      </c>
      <c r="E649">
        <f t="shared" si="10"/>
        <v>0.4353615997118549</v>
      </c>
    </row>
    <row r="650" spans="1:5" x14ac:dyDescent="0.25">
      <c r="A650" t="s">
        <v>30</v>
      </c>
      <c r="B650" t="s">
        <v>112</v>
      </c>
      <c r="C650" t="s">
        <v>106</v>
      </c>
      <c r="D650">
        <v>6.1924514507466577E-3</v>
      </c>
      <c r="E650">
        <f t="shared" si="10"/>
        <v>0.61924514507466577</v>
      </c>
    </row>
    <row r="651" spans="1:5" x14ac:dyDescent="0.25">
      <c r="A651" t="s">
        <v>69</v>
      </c>
      <c r="B651" t="s">
        <v>112</v>
      </c>
      <c r="C651" t="s">
        <v>106</v>
      </c>
      <c r="D651">
        <v>0.17632845552001106</v>
      </c>
      <c r="E651">
        <f t="shared" si="10"/>
        <v>17.632845552001104</v>
      </c>
    </row>
    <row r="652" spans="1:5" x14ac:dyDescent="0.25">
      <c r="A652" t="s">
        <v>32</v>
      </c>
      <c r="B652" t="s">
        <v>112</v>
      </c>
      <c r="C652" t="s">
        <v>106</v>
      </c>
      <c r="D652">
        <v>2.7350489677878943E-2</v>
      </c>
      <c r="E652">
        <f t="shared" si="10"/>
        <v>2.7350489677878942</v>
      </c>
    </row>
    <row r="653" spans="1:5" x14ac:dyDescent="0.25">
      <c r="A653" t="s">
        <v>6</v>
      </c>
      <c r="B653" t="s">
        <v>112</v>
      </c>
      <c r="C653" t="s">
        <v>106</v>
      </c>
      <c r="D653">
        <v>5.3144168334505859E-2</v>
      </c>
      <c r="E653">
        <f t="shared" si="10"/>
        <v>5.3144168334505864</v>
      </c>
    </row>
    <row r="654" spans="1:5" x14ac:dyDescent="0.25">
      <c r="A654" t="s">
        <v>7</v>
      </c>
      <c r="B654" t="s">
        <v>112</v>
      </c>
      <c r="C654" t="s">
        <v>106</v>
      </c>
      <c r="D654">
        <v>2.7517946529905059E-2</v>
      </c>
      <c r="E654">
        <f t="shared" si="10"/>
        <v>2.751794652990506</v>
      </c>
    </row>
    <row r="655" spans="1:5" x14ac:dyDescent="0.25">
      <c r="A655" t="s">
        <v>8</v>
      </c>
      <c r="B655" t="s">
        <v>112</v>
      </c>
      <c r="C655" t="s">
        <v>106</v>
      </c>
      <c r="D655">
        <v>1.8237134401813254E-3</v>
      </c>
      <c r="E655">
        <f t="shared" si="10"/>
        <v>0.18237134401813254</v>
      </c>
    </row>
    <row r="656" spans="1:5" x14ac:dyDescent="0.25">
      <c r="A656" t="s">
        <v>9</v>
      </c>
      <c r="B656" t="s">
        <v>112</v>
      </c>
      <c r="C656" t="s">
        <v>106</v>
      </c>
      <c r="D656">
        <v>2.9159550400613406E-3</v>
      </c>
      <c r="E656">
        <f t="shared" si="10"/>
        <v>0.29159550400613404</v>
      </c>
    </row>
    <row r="657" spans="1:5" x14ac:dyDescent="0.25">
      <c r="A657" t="s">
        <v>10</v>
      </c>
      <c r="B657" t="s">
        <v>112</v>
      </c>
      <c r="C657" t="s">
        <v>106</v>
      </c>
      <c r="D657">
        <v>1.7900456674215345E-2</v>
      </c>
      <c r="E657">
        <f t="shared" si="10"/>
        <v>1.7900456674215346</v>
      </c>
    </row>
    <row r="658" spans="1:5" x14ac:dyDescent="0.25">
      <c r="A658" t="s">
        <v>11</v>
      </c>
      <c r="B658" t="s">
        <v>112</v>
      </c>
      <c r="C658" t="s">
        <v>106</v>
      </c>
      <c r="D658">
        <v>3.2934630383668721E-2</v>
      </c>
      <c r="E658">
        <f t="shared" si="10"/>
        <v>3.2934630383668719</v>
      </c>
    </row>
    <row r="659" spans="1:5" x14ac:dyDescent="0.25">
      <c r="A659" t="s">
        <v>73</v>
      </c>
      <c r="B659" t="s">
        <v>112</v>
      </c>
      <c r="C659" t="s">
        <v>106</v>
      </c>
      <c r="D659">
        <v>0.23682081558300005</v>
      </c>
      <c r="E659">
        <f t="shared" si="10"/>
        <v>23.682081558300005</v>
      </c>
    </row>
    <row r="660" spans="1:5" x14ac:dyDescent="0.25">
      <c r="A660" t="s">
        <v>72</v>
      </c>
      <c r="B660" t="s">
        <v>112</v>
      </c>
      <c r="C660" t="s">
        <v>106</v>
      </c>
      <c r="D660">
        <v>0.53347828238268613</v>
      </c>
      <c r="E660">
        <f t="shared" si="10"/>
        <v>53.347828238268612</v>
      </c>
    </row>
    <row r="661" spans="1:5" x14ac:dyDescent="0.25">
      <c r="A661" t="s">
        <v>34</v>
      </c>
      <c r="B661" t="s">
        <v>112</v>
      </c>
      <c r="C661" t="s">
        <v>106</v>
      </c>
      <c r="D661">
        <v>5.7820526517672419E-3</v>
      </c>
      <c r="E661">
        <f t="shared" si="10"/>
        <v>0.57820526517672421</v>
      </c>
    </row>
    <row r="662" spans="1:5" x14ac:dyDescent="0.25">
      <c r="A662" t="s">
        <v>35</v>
      </c>
      <c r="B662" t="s">
        <v>112</v>
      </c>
      <c r="C662" t="s">
        <v>106</v>
      </c>
      <c r="D662">
        <v>3.5573356211626023E-2</v>
      </c>
      <c r="E662">
        <f t="shared" si="10"/>
        <v>3.5573356211626024</v>
      </c>
    </row>
    <row r="663" spans="1:5" x14ac:dyDescent="0.25">
      <c r="A663" t="s">
        <v>36</v>
      </c>
      <c r="B663" t="s">
        <v>112</v>
      </c>
      <c r="C663" t="s">
        <v>106</v>
      </c>
      <c r="D663">
        <v>9.1620066959309347E-3</v>
      </c>
      <c r="E663">
        <f t="shared" si="10"/>
        <v>0.91620066959309343</v>
      </c>
    </row>
    <row r="664" spans="1:5" x14ac:dyDescent="0.25">
      <c r="A664" t="s">
        <v>14</v>
      </c>
      <c r="B664" t="s">
        <v>112</v>
      </c>
      <c r="C664" t="s">
        <v>106</v>
      </c>
      <c r="D664">
        <v>3.9791246382248945E-3</v>
      </c>
      <c r="E664">
        <f t="shared" si="10"/>
        <v>0.39791246382248946</v>
      </c>
    </row>
    <row r="665" spans="1:5" x14ac:dyDescent="0.25">
      <c r="A665" t="s">
        <v>37</v>
      </c>
      <c r="B665" t="s">
        <v>112</v>
      </c>
      <c r="C665" t="s">
        <v>106</v>
      </c>
      <c r="D665">
        <v>4.3118721000166137E-2</v>
      </c>
      <c r="E665">
        <f t="shared" si="10"/>
        <v>4.3118721000166138</v>
      </c>
    </row>
    <row r="666" spans="1:5" x14ac:dyDescent="0.25">
      <c r="A666" t="s">
        <v>38</v>
      </c>
      <c r="B666" t="s">
        <v>112</v>
      </c>
      <c r="C666" t="s">
        <v>106</v>
      </c>
      <c r="D666">
        <v>2.7282500327401048E-2</v>
      </c>
      <c r="E666">
        <f t="shared" si="10"/>
        <v>2.7282500327401049</v>
      </c>
    </row>
    <row r="667" spans="1:5" x14ac:dyDescent="0.25">
      <c r="A667" t="s">
        <v>39</v>
      </c>
      <c r="B667" t="s">
        <v>112</v>
      </c>
      <c r="C667" t="s">
        <v>106</v>
      </c>
      <c r="D667">
        <v>1.8362245540906867E-2</v>
      </c>
      <c r="E667">
        <f t="shared" si="10"/>
        <v>1.8362245540906867</v>
      </c>
    </row>
    <row r="668" spans="1:5" x14ac:dyDescent="0.25">
      <c r="A668" t="s">
        <v>40</v>
      </c>
      <c r="B668" t="s">
        <v>112</v>
      </c>
      <c r="C668" t="s">
        <v>106</v>
      </c>
      <c r="D668">
        <v>2.3393012984231933E-2</v>
      </c>
      <c r="E668">
        <f t="shared" si="10"/>
        <v>2.3393012984231931</v>
      </c>
    </row>
    <row r="669" spans="1:5" x14ac:dyDescent="0.25">
      <c r="A669" t="s">
        <v>41</v>
      </c>
      <c r="B669" t="s">
        <v>112</v>
      </c>
      <c r="C669" t="s">
        <v>106</v>
      </c>
      <c r="D669">
        <v>4.7588724500741532E-3</v>
      </c>
      <c r="E669">
        <f t="shared" si="10"/>
        <v>0.4758872450074153</v>
      </c>
    </row>
    <row r="670" spans="1:5" x14ac:dyDescent="0.25">
      <c r="A670" t="s">
        <v>42</v>
      </c>
      <c r="B670" t="s">
        <v>112</v>
      </c>
      <c r="C670" t="s">
        <v>106</v>
      </c>
      <c r="D670">
        <v>3.1196377129043228E-2</v>
      </c>
      <c r="E670">
        <f t="shared" si="10"/>
        <v>3.1196377129043227</v>
      </c>
    </row>
    <row r="671" spans="1:5" x14ac:dyDescent="0.25">
      <c r="A671" t="s">
        <v>43</v>
      </c>
      <c r="B671" t="s">
        <v>112</v>
      </c>
      <c r="C671" t="s">
        <v>106</v>
      </c>
      <c r="D671">
        <v>2.3177451590991448E-2</v>
      </c>
      <c r="E671">
        <f t="shared" si="10"/>
        <v>2.3177451590991449</v>
      </c>
    </row>
    <row r="672" spans="1:5" x14ac:dyDescent="0.25">
      <c r="A672" t="s">
        <v>44</v>
      </c>
      <c r="B672" t="s">
        <v>112</v>
      </c>
      <c r="C672" t="s">
        <v>106</v>
      </c>
      <c r="D672">
        <v>3.5540056028501119E-2</v>
      </c>
      <c r="E672">
        <f t="shared" si="10"/>
        <v>3.5540056028501117</v>
      </c>
    </row>
    <row r="673" spans="1:5" x14ac:dyDescent="0.25">
      <c r="A673" t="s">
        <v>45</v>
      </c>
      <c r="B673" t="s">
        <v>112</v>
      </c>
      <c r="C673" t="s">
        <v>106</v>
      </c>
      <c r="D673">
        <v>8.967846456370927E-3</v>
      </c>
      <c r="E673">
        <f t="shared" si="10"/>
        <v>0.8967846456370927</v>
      </c>
    </row>
    <row r="674" spans="1:5" x14ac:dyDescent="0.25">
      <c r="A674" t="s">
        <v>46</v>
      </c>
      <c r="B674" t="s">
        <v>112</v>
      </c>
      <c r="C674" t="s">
        <v>106</v>
      </c>
      <c r="D674">
        <v>3.2175530299231321E-2</v>
      </c>
      <c r="E674">
        <f t="shared" si="10"/>
        <v>3.2175530299231321</v>
      </c>
    </row>
    <row r="675" spans="1:5" x14ac:dyDescent="0.25">
      <c r="A675" t="s">
        <v>47</v>
      </c>
      <c r="B675" t="s">
        <v>112</v>
      </c>
      <c r="C675" t="s">
        <v>106</v>
      </c>
      <c r="D675">
        <v>4.8866386388044171E-2</v>
      </c>
      <c r="E675">
        <f t="shared" si="10"/>
        <v>4.886638638804417</v>
      </c>
    </row>
    <row r="676" spans="1:5" x14ac:dyDescent="0.25">
      <c r="A676" t="s">
        <v>48</v>
      </c>
      <c r="B676" t="s">
        <v>112</v>
      </c>
      <c r="C676" t="s">
        <v>106</v>
      </c>
      <c r="D676">
        <v>2.4086564078596735E-2</v>
      </c>
      <c r="E676">
        <f t="shared" si="10"/>
        <v>2.4086564078596733</v>
      </c>
    </row>
    <row r="677" spans="1:5" x14ac:dyDescent="0.25">
      <c r="A677" t="s">
        <v>49</v>
      </c>
      <c r="B677" t="s">
        <v>112</v>
      </c>
      <c r="C677" t="s">
        <v>106</v>
      </c>
      <c r="D677">
        <v>9.9845924965051049E-3</v>
      </c>
      <c r="E677">
        <f t="shared" si="10"/>
        <v>0.99845924965051047</v>
      </c>
    </row>
    <row r="678" spans="1:5" x14ac:dyDescent="0.25">
      <c r="A678" t="s">
        <v>50</v>
      </c>
      <c r="B678" t="s">
        <v>112</v>
      </c>
      <c r="C678" t="s">
        <v>106</v>
      </c>
      <c r="D678">
        <v>1.7052606157822441E-2</v>
      </c>
      <c r="E678">
        <f t="shared" si="10"/>
        <v>1.7052606157822441</v>
      </c>
    </row>
    <row r="679" spans="1:5" x14ac:dyDescent="0.25">
      <c r="A679" t="s">
        <v>51</v>
      </c>
      <c r="B679" t="s">
        <v>112</v>
      </c>
      <c r="C679" t="s">
        <v>106</v>
      </c>
      <c r="D679">
        <v>2.2038920903708261E-2</v>
      </c>
      <c r="E679">
        <f t="shared" si="10"/>
        <v>2.2038920903708261</v>
      </c>
    </row>
    <row r="680" spans="1:5" x14ac:dyDescent="0.25">
      <c r="A680" t="s">
        <v>52</v>
      </c>
      <c r="B680" t="s">
        <v>112</v>
      </c>
      <c r="C680" t="s">
        <v>106</v>
      </c>
      <c r="D680">
        <v>2.7100364517107494E-2</v>
      </c>
      <c r="E680">
        <f t="shared" si="10"/>
        <v>2.7100364517107494</v>
      </c>
    </row>
    <row r="681" spans="1:5" x14ac:dyDescent="0.25">
      <c r="A681" t="s">
        <v>53</v>
      </c>
      <c r="B681" t="s">
        <v>112</v>
      </c>
      <c r="C681" t="s">
        <v>106</v>
      </c>
      <c r="D681">
        <v>2.710134859718177E-2</v>
      </c>
      <c r="E681">
        <f t="shared" si="10"/>
        <v>2.7101348597181771</v>
      </c>
    </row>
    <row r="682" spans="1:5" x14ac:dyDescent="0.25">
      <c r="A682" t="s">
        <v>54</v>
      </c>
      <c r="B682" t="s">
        <v>112</v>
      </c>
      <c r="C682" t="s">
        <v>106</v>
      </c>
      <c r="D682">
        <v>5.5276672659119886E-3</v>
      </c>
      <c r="E682">
        <f t="shared" si="10"/>
        <v>0.55276672659119885</v>
      </c>
    </row>
    <row r="683" spans="1:5" x14ac:dyDescent="0.25">
      <c r="A683" t="s">
        <v>55</v>
      </c>
      <c r="B683" t="s">
        <v>112</v>
      </c>
      <c r="C683" t="s">
        <v>106</v>
      </c>
      <c r="D683">
        <v>1.4049836279823081E-2</v>
      </c>
      <c r="E683">
        <f t="shared" si="10"/>
        <v>1.404983627982308</v>
      </c>
    </row>
    <row r="684" spans="1:5" x14ac:dyDescent="0.25">
      <c r="A684" t="s">
        <v>56</v>
      </c>
      <c r="B684" t="s">
        <v>112</v>
      </c>
      <c r="C684" t="s">
        <v>106</v>
      </c>
      <c r="D684">
        <v>3.5200841693518135E-2</v>
      </c>
      <c r="E684">
        <f t="shared" si="10"/>
        <v>3.5200841693518137</v>
      </c>
    </row>
    <row r="685" spans="1:5" x14ac:dyDescent="0.25">
      <c r="A685" t="s">
        <v>74</v>
      </c>
      <c r="B685" t="s">
        <v>112</v>
      </c>
      <c r="C685" t="s">
        <v>106</v>
      </c>
      <c r="D685">
        <v>2.5772234215363139E-2</v>
      </c>
      <c r="E685">
        <f t="shared" si="10"/>
        <v>2.5772234215363139</v>
      </c>
    </row>
    <row r="686" spans="1:5" x14ac:dyDescent="0.25">
      <c r="A686" t="s">
        <v>86</v>
      </c>
      <c r="B686" t="s">
        <v>112</v>
      </c>
      <c r="C686" t="s">
        <v>106</v>
      </c>
      <c r="D686">
        <v>9.1624580485441635E-3</v>
      </c>
      <c r="E686">
        <f t="shared" si="10"/>
        <v>0.91624580485441631</v>
      </c>
    </row>
    <row r="687" spans="1:5" x14ac:dyDescent="0.25">
      <c r="A687" t="s">
        <v>16</v>
      </c>
      <c r="B687" t="s">
        <v>112</v>
      </c>
      <c r="C687" t="s">
        <v>106</v>
      </c>
      <c r="D687">
        <v>1.1712600313286753E-2</v>
      </c>
      <c r="E687">
        <f t="shared" si="10"/>
        <v>1.1712600313286752</v>
      </c>
    </row>
    <row r="688" spans="1:5" x14ac:dyDescent="0.25">
      <c r="A688" t="s">
        <v>20</v>
      </c>
      <c r="B688" t="s">
        <v>112</v>
      </c>
      <c r="C688" t="s">
        <v>106</v>
      </c>
      <c r="D688">
        <v>4.8971758535322251E-3</v>
      </c>
      <c r="E688">
        <f t="shared" si="10"/>
        <v>0.48971758535322252</v>
      </c>
    </row>
    <row r="689" spans="1:5" x14ac:dyDescent="0.25">
      <c r="A689" t="s">
        <v>70</v>
      </c>
      <c r="B689" t="s">
        <v>112</v>
      </c>
      <c r="C689" t="s">
        <v>106</v>
      </c>
      <c r="D689">
        <v>3.7236590591374062E-3</v>
      </c>
      <c r="E689">
        <f t="shared" si="10"/>
        <v>0.37236590591374064</v>
      </c>
    </row>
    <row r="690" spans="1:5" x14ac:dyDescent="0.25">
      <c r="A690" t="s">
        <v>22</v>
      </c>
      <c r="B690" t="s">
        <v>112</v>
      </c>
      <c r="C690" t="s">
        <v>106</v>
      </c>
      <c r="D690">
        <v>1.0940153645080614E-3</v>
      </c>
      <c r="E690">
        <f t="shared" si="10"/>
        <v>0.10940153645080614</v>
      </c>
    </row>
    <row r="691" spans="1:5" x14ac:dyDescent="0.25">
      <c r="A691" t="s">
        <v>23</v>
      </c>
      <c r="B691" t="s">
        <v>112</v>
      </c>
      <c r="C691" t="s">
        <v>106</v>
      </c>
      <c r="D691">
        <v>7.6828996265025423E-4</v>
      </c>
      <c r="E691">
        <f t="shared" si="10"/>
        <v>7.6828996265025429E-2</v>
      </c>
    </row>
    <row r="692" spans="1:5" x14ac:dyDescent="0.25">
      <c r="A692" t="s">
        <v>24</v>
      </c>
      <c r="B692" t="s">
        <v>112</v>
      </c>
      <c r="C692" t="s">
        <v>106</v>
      </c>
      <c r="D692">
        <v>7.6840200614124285E-4</v>
      </c>
      <c r="E692">
        <f t="shared" si="10"/>
        <v>7.684020061412429E-2</v>
      </c>
    </row>
    <row r="693" spans="1:5" x14ac:dyDescent="0.25">
      <c r="A693" t="s">
        <v>25</v>
      </c>
      <c r="B693" t="s">
        <v>112</v>
      </c>
      <c r="C693" t="s">
        <v>106</v>
      </c>
      <c r="D693">
        <v>1.0929517258378477E-3</v>
      </c>
      <c r="E693">
        <f t="shared" si="10"/>
        <v>0.10929517258378477</v>
      </c>
    </row>
    <row r="694" spans="1:5" x14ac:dyDescent="0.25">
      <c r="A694" t="s">
        <v>71</v>
      </c>
      <c r="B694" t="s">
        <v>112</v>
      </c>
      <c r="C694" t="s">
        <v>106</v>
      </c>
      <c r="D694">
        <v>2.387655323980228E-2</v>
      </c>
      <c r="E694">
        <f t="shared" si="10"/>
        <v>2.3876553239802281</v>
      </c>
    </row>
    <row r="695" spans="1:5" x14ac:dyDescent="0.25">
      <c r="A695" t="s">
        <v>27</v>
      </c>
      <c r="B695" t="s">
        <v>112</v>
      </c>
      <c r="C695" t="s">
        <v>106</v>
      </c>
      <c r="D695">
        <v>7.0149591251486617E-3</v>
      </c>
      <c r="E695">
        <f t="shared" si="10"/>
        <v>0.7014959125148662</v>
      </c>
    </row>
    <row r="696" spans="1:5" x14ac:dyDescent="0.25">
      <c r="A696" t="s">
        <v>28</v>
      </c>
      <c r="B696" t="s">
        <v>112</v>
      </c>
      <c r="C696" t="s">
        <v>106</v>
      </c>
      <c r="D696">
        <v>4.9263683665695087E-3</v>
      </c>
      <c r="E696">
        <f t="shared" si="10"/>
        <v>0.49263683665695085</v>
      </c>
    </row>
    <row r="697" spans="1:5" x14ac:dyDescent="0.25">
      <c r="A697" t="s">
        <v>29</v>
      </c>
      <c r="B697" t="s">
        <v>112</v>
      </c>
      <c r="C697" t="s">
        <v>106</v>
      </c>
      <c r="D697">
        <v>4.9270868030147569E-3</v>
      </c>
      <c r="E697">
        <f t="shared" si="10"/>
        <v>0.49270868030147569</v>
      </c>
    </row>
    <row r="698" spans="1:5" x14ac:dyDescent="0.25">
      <c r="A698" t="s">
        <v>30</v>
      </c>
      <c r="B698" t="s">
        <v>112</v>
      </c>
      <c r="C698" t="s">
        <v>106</v>
      </c>
      <c r="D698">
        <v>7.0081389450693515E-3</v>
      </c>
      <c r="E698">
        <f t="shared" si="10"/>
        <v>0.7008138945069351</v>
      </c>
    </row>
  </sheetData>
  <autoFilter ref="A1:E69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22" workbookViewId="0">
      <selection activeCell="B127" sqref="B127:B151"/>
    </sheetView>
  </sheetViews>
  <sheetFormatPr defaultRowHeight="15" x14ac:dyDescent="0.25"/>
  <cols>
    <col min="1" max="1" width="26.5703125" bestFit="1" customWidth="1"/>
    <col min="2" max="2" width="15.42578125" bestFit="1" customWidth="1"/>
    <col min="3" max="3" width="7.85546875" customWidth="1"/>
    <col min="4" max="4" width="12" bestFit="1" customWidth="1"/>
    <col min="5" max="5" width="11.42578125" customWidth="1"/>
  </cols>
  <sheetData>
    <row r="1" spans="1:5" x14ac:dyDescent="0.25">
      <c r="A1" t="s">
        <v>1</v>
      </c>
      <c r="B1" t="s">
        <v>108</v>
      </c>
      <c r="C1" t="s">
        <v>109</v>
      </c>
      <c r="D1" t="s">
        <v>110</v>
      </c>
      <c r="E1" t="s">
        <v>115</v>
      </c>
    </row>
    <row r="2" spans="1:5" x14ac:dyDescent="0.25">
      <c r="A2" t="s">
        <v>69</v>
      </c>
      <c r="B2" t="s">
        <v>111</v>
      </c>
      <c r="C2" t="s">
        <v>106</v>
      </c>
      <c r="D2">
        <v>0.1600223418503772</v>
      </c>
      <c r="E2">
        <f>D2*100</f>
        <v>16.002234185037718</v>
      </c>
    </row>
    <row r="3" spans="1:5" x14ac:dyDescent="0.25">
      <c r="A3" t="s">
        <v>4</v>
      </c>
      <c r="B3" t="s">
        <v>111</v>
      </c>
      <c r="C3" t="s">
        <v>106</v>
      </c>
    </row>
    <row r="4" spans="1:5" x14ac:dyDescent="0.25">
      <c r="A4" t="s">
        <v>31</v>
      </c>
      <c r="B4" t="s">
        <v>111</v>
      </c>
      <c r="C4" t="s">
        <v>106</v>
      </c>
    </row>
    <row r="5" spans="1:5" x14ac:dyDescent="0.25">
      <c r="A5" t="s">
        <v>32</v>
      </c>
      <c r="B5" t="s">
        <v>111</v>
      </c>
      <c r="C5" t="s">
        <v>106</v>
      </c>
    </row>
    <row r="6" spans="1:5" x14ac:dyDescent="0.25">
      <c r="A6" t="s">
        <v>33</v>
      </c>
      <c r="B6" t="s">
        <v>111</v>
      </c>
      <c r="C6" t="s">
        <v>106</v>
      </c>
    </row>
    <row r="7" spans="1:5" x14ac:dyDescent="0.25">
      <c r="A7" t="s">
        <v>5</v>
      </c>
      <c r="B7" t="s">
        <v>111</v>
      </c>
      <c r="C7" t="s">
        <v>106</v>
      </c>
    </row>
    <row r="8" spans="1:5" x14ac:dyDescent="0.25">
      <c r="A8" t="s">
        <v>6</v>
      </c>
      <c r="B8" t="s">
        <v>111</v>
      </c>
      <c r="C8" t="s">
        <v>106</v>
      </c>
    </row>
    <row r="9" spans="1:5" x14ac:dyDescent="0.25">
      <c r="A9" t="s">
        <v>7</v>
      </c>
      <c r="B9" t="s">
        <v>111</v>
      </c>
      <c r="C9" t="s">
        <v>106</v>
      </c>
    </row>
    <row r="10" spans="1:5" x14ac:dyDescent="0.25">
      <c r="A10" t="s">
        <v>8</v>
      </c>
      <c r="B10" t="s">
        <v>111</v>
      </c>
      <c r="C10" t="s">
        <v>106</v>
      </c>
    </row>
    <row r="11" spans="1:5" x14ac:dyDescent="0.25">
      <c r="A11" t="s">
        <v>9</v>
      </c>
      <c r="B11" t="s">
        <v>111</v>
      </c>
      <c r="C11" t="s">
        <v>106</v>
      </c>
    </row>
    <row r="12" spans="1:5" x14ac:dyDescent="0.25">
      <c r="A12" t="s">
        <v>10</v>
      </c>
      <c r="B12" t="s">
        <v>111</v>
      </c>
      <c r="C12" t="s">
        <v>106</v>
      </c>
    </row>
    <row r="13" spans="1:5" x14ac:dyDescent="0.25">
      <c r="A13" t="s">
        <v>11</v>
      </c>
      <c r="B13" t="s">
        <v>111</v>
      </c>
      <c r="C13" t="s">
        <v>106</v>
      </c>
    </row>
    <row r="14" spans="1:5" x14ac:dyDescent="0.25">
      <c r="A14" t="s">
        <v>73</v>
      </c>
      <c r="B14" t="s">
        <v>111</v>
      </c>
      <c r="C14" t="s">
        <v>106</v>
      </c>
      <c r="D14">
        <v>0.32547467860113144</v>
      </c>
      <c r="E14">
        <f t="shared" ref="E14:E66" si="0">D14*100</f>
        <v>32.547467860113144</v>
      </c>
    </row>
    <row r="15" spans="1:5" x14ac:dyDescent="0.25">
      <c r="A15" t="s">
        <v>72</v>
      </c>
      <c r="B15" t="s">
        <v>111</v>
      </c>
      <c r="C15" t="s">
        <v>106</v>
      </c>
      <c r="D15">
        <v>0.47995435756116078</v>
      </c>
      <c r="E15">
        <f t="shared" si="0"/>
        <v>47.99543575611608</v>
      </c>
    </row>
    <row r="16" spans="1:5" x14ac:dyDescent="0.25">
      <c r="A16" t="s">
        <v>34</v>
      </c>
      <c r="B16" t="s">
        <v>111</v>
      </c>
      <c r="C16" t="s">
        <v>106</v>
      </c>
      <c r="D16">
        <v>1.8829319458613537E-3</v>
      </c>
      <c r="E16">
        <f t="shared" si="0"/>
        <v>0.18829319458613536</v>
      </c>
    </row>
    <row r="17" spans="1:5" x14ac:dyDescent="0.25">
      <c r="A17" t="s">
        <v>35</v>
      </c>
      <c r="B17" t="s">
        <v>111</v>
      </c>
      <c r="C17" t="s">
        <v>106</v>
      </c>
      <c r="D17">
        <v>0.10231632828002531</v>
      </c>
      <c r="E17">
        <f t="shared" si="0"/>
        <v>10.23163282800253</v>
      </c>
    </row>
    <row r="18" spans="1:5" x14ac:dyDescent="0.25">
      <c r="A18" t="s">
        <v>36</v>
      </c>
      <c r="B18" t="s">
        <v>111</v>
      </c>
      <c r="C18" t="s">
        <v>106</v>
      </c>
      <c r="D18">
        <v>2.453065870830707E-2</v>
      </c>
      <c r="E18">
        <f t="shared" si="0"/>
        <v>2.4530658708307072</v>
      </c>
    </row>
    <row r="19" spans="1:5" x14ac:dyDescent="0.25">
      <c r="A19" t="s">
        <v>14</v>
      </c>
      <c r="B19" t="s">
        <v>111</v>
      </c>
      <c r="C19" t="s">
        <v>106</v>
      </c>
      <c r="D19">
        <v>6.5855575191548464E-3</v>
      </c>
      <c r="E19">
        <f t="shared" si="0"/>
        <v>0.65855575191548466</v>
      </c>
    </row>
    <row r="20" spans="1:5" x14ac:dyDescent="0.25">
      <c r="A20" t="s">
        <v>113</v>
      </c>
      <c r="B20" t="s">
        <v>111</v>
      </c>
      <c r="C20" t="s">
        <v>106</v>
      </c>
      <c r="D20">
        <v>0.34463888110781221</v>
      </c>
      <c r="E20">
        <f t="shared" si="0"/>
        <v>34.46388811078122</v>
      </c>
    </row>
    <row r="21" spans="1:5" x14ac:dyDescent="0.25">
      <c r="A21" t="s">
        <v>74</v>
      </c>
      <c r="B21" t="s">
        <v>111</v>
      </c>
      <c r="C21" t="s">
        <v>106</v>
      </c>
      <c r="D21">
        <v>4.8664210885412647E-3</v>
      </c>
      <c r="E21">
        <f t="shared" si="0"/>
        <v>0.48664210885412645</v>
      </c>
    </row>
    <row r="22" spans="1:5" x14ac:dyDescent="0.25">
      <c r="A22" t="s">
        <v>114</v>
      </c>
      <c r="B22" t="s">
        <v>111</v>
      </c>
      <c r="C22" t="s">
        <v>106</v>
      </c>
      <c r="D22">
        <v>2.3323983963158467E-3</v>
      </c>
      <c r="E22">
        <f t="shared" si="0"/>
        <v>0.23323983963158468</v>
      </c>
    </row>
    <row r="23" spans="1:5" x14ac:dyDescent="0.25">
      <c r="A23" t="s">
        <v>16</v>
      </c>
      <c r="B23" t="s">
        <v>111</v>
      </c>
      <c r="C23" t="s">
        <v>106</v>
      </c>
      <c r="D23">
        <v>1.6566908170791896E-3</v>
      </c>
      <c r="E23">
        <f t="shared" si="0"/>
        <v>0.16566908170791897</v>
      </c>
    </row>
    <row r="24" spans="1:5" x14ac:dyDescent="0.25">
      <c r="A24" t="s">
        <v>20</v>
      </c>
      <c r="B24" t="s">
        <v>111</v>
      </c>
      <c r="C24" t="s">
        <v>106</v>
      </c>
      <c r="D24">
        <v>8.7733187514622813E-4</v>
      </c>
      <c r="E24">
        <f t="shared" si="0"/>
        <v>8.7733187514622807E-2</v>
      </c>
    </row>
    <row r="25" spans="1:5" x14ac:dyDescent="0.25">
      <c r="A25" t="s">
        <v>70</v>
      </c>
      <c r="B25" t="s">
        <v>111</v>
      </c>
      <c r="C25" t="s">
        <v>106</v>
      </c>
      <c r="D25">
        <v>4.0660549176423652E-3</v>
      </c>
      <c r="E25">
        <f t="shared" si="0"/>
        <v>0.40660549176423655</v>
      </c>
    </row>
    <row r="26" spans="1:5" x14ac:dyDescent="0.25">
      <c r="A26" t="s">
        <v>71</v>
      </c>
      <c r="B26" t="s">
        <v>111</v>
      </c>
      <c r="C26" t="s">
        <v>106</v>
      </c>
      <c r="D26">
        <v>2.56161459811469E-2</v>
      </c>
      <c r="E26">
        <f t="shared" si="0"/>
        <v>2.5616145981146898</v>
      </c>
    </row>
    <row r="27" spans="1:5" x14ac:dyDescent="0.25">
      <c r="A27" t="s">
        <v>69</v>
      </c>
      <c r="B27" t="s">
        <v>111</v>
      </c>
      <c r="C27" t="s">
        <v>106</v>
      </c>
      <c r="D27">
        <v>0.20619258799454057</v>
      </c>
      <c r="E27">
        <f t="shared" si="0"/>
        <v>20.619258799454059</v>
      </c>
    </row>
    <row r="28" spans="1:5" x14ac:dyDescent="0.25">
      <c r="A28" t="s">
        <v>4</v>
      </c>
      <c r="B28" t="s">
        <v>111</v>
      </c>
      <c r="C28" t="s">
        <v>106</v>
      </c>
    </row>
    <row r="29" spans="1:5" x14ac:dyDescent="0.25">
      <c r="A29" t="s">
        <v>31</v>
      </c>
      <c r="B29" t="s">
        <v>111</v>
      </c>
      <c r="C29" t="s">
        <v>106</v>
      </c>
    </row>
    <row r="30" spans="1:5" x14ac:dyDescent="0.25">
      <c r="A30" t="s">
        <v>32</v>
      </c>
      <c r="B30" t="s">
        <v>111</v>
      </c>
      <c r="C30" t="s">
        <v>106</v>
      </c>
    </row>
    <row r="31" spans="1:5" x14ac:dyDescent="0.25">
      <c r="A31" t="s">
        <v>33</v>
      </c>
      <c r="B31" t="s">
        <v>111</v>
      </c>
      <c r="C31" t="s">
        <v>106</v>
      </c>
    </row>
    <row r="32" spans="1:5" x14ac:dyDescent="0.25">
      <c r="A32" t="s">
        <v>5</v>
      </c>
      <c r="B32" t="s">
        <v>111</v>
      </c>
      <c r="C32" t="s">
        <v>106</v>
      </c>
    </row>
    <row r="33" spans="1:5" x14ac:dyDescent="0.25">
      <c r="A33" t="s">
        <v>6</v>
      </c>
      <c r="B33" t="s">
        <v>111</v>
      </c>
      <c r="C33" t="s">
        <v>106</v>
      </c>
    </row>
    <row r="34" spans="1:5" x14ac:dyDescent="0.25">
      <c r="A34" t="s">
        <v>7</v>
      </c>
      <c r="B34" t="s">
        <v>111</v>
      </c>
      <c r="C34" t="s">
        <v>106</v>
      </c>
    </row>
    <row r="35" spans="1:5" x14ac:dyDescent="0.25">
      <c r="A35" t="s">
        <v>8</v>
      </c>
      <c r="B35" t="s">
        <v>111</v>
      </c>
      <c r="C35" t="s">
        <v>106</v>
      </c>
    </row>
    <row r="36" spans="1:5" x14ac:dyDescent="0.25">
      <c r="A36" t="s">
        <v>9</v>
      </c>
      <c r="B36" t="s">
        <v>111</v>
      </c>
      <c r="C36" t="s">
        <v>106</v>
      </c>
    </row>
    <row r="37" spans="1:5" x14ac:dyDescent="0.25">
      <c r="A37" t="s">
        <v>10</v>
      </c>
      <c r="B37" t="s">
        <v>111</v>
      </c>
      <c r="C37" t="s">
        <v>106</v>
      </c>
    </row>
    <row r="38" spans="1:5" x14ac:dyDescent="0.25">
      <c r="A38" t="s">
        <v>11</v>
      </c>
      <c r="B38" t="s">
        <v>111</v>
      </c>
      <c r="C38" t="s">
        <v>106</v>
      </c>
    </row>
    <row r="39" spans="1:5" x14ac:dyDescent="0.25">
      <c r="A39" t="s">
        <v>73</v>
      </c>
      <c r="B39" t="s">
        <v>111</v>
      </c>
      <c r="C39" t="s">
        <v>106</v>
      </c>
      <c r="D39">
        <v>0.201858612966793</v>
      </c>
      <c r="E39">
        <f t="shared" si="0"/>
        <v>20.185861296679299</v>
      </c>
    </row>
    <row r="40" spans="1:5" x14ac:dyDescent="0.25">
      <c r="A40" t="s">
        <v>72</v>
      </c>
      <c r="B40" t="s">
        <v>111</v>
      </c>
      <c r="C40" t="s">
        <v>106</v>
      </c>
      <c r="D40">
        <v>0.54853306103541832</v>
      </c>
      <c r="E40">
        <f t="shared" si="0"/>
        <v>54.853306103541833</v>
      </c>
    </row>
    <row r="41" spans="1:5" x14ac:dyDescent="0.25">
      <c r="A41" t="s">
        <v>34</v>
      </c>
      <c r="B41" t="s">
        <v>111</v>
      </c>
      <c r="C41" t="s">
        <v>106</v>
      </c>
      <c r="D41">
        <v>8.6597274205897417E-4</v>
      </c>
      <c r="E41">
        <f t="shared" si="0"/>
        <v>8.6597274205897412E-2</v>
      </c>
    </row>
    <row r="42" spans="1:5" x14ac:dyDescent="0.25">
      <c r="A42" t="s">
        <v>35</v>
      </c>
      <c r="B42" t="s">
        <v>111</v>
      </c>
      <c r="C42" t="s">
        <v>106</v>
      </c>
      <c r="D42">
        <v>0.11301325190323062</v>
      </c>
      <c r="E42">
        <f t="shared" si="0"/>
        <v>11.301325190323062</v>
      </c>
    </row>
    <row r="43" spans="1:5" x14ac:dyDescent="0.25">
      <c r="A43" t="s">
        <v>36</v>
      </c>
      <c r="B43" t="s">
        <v>111</v>
      </c>
      <c r="C43" t="s">
        <v>106</v>
      </c>
      <c r="D43">
        <v>3.6988409543587099E-2</v>
      </c>
      <c r="E43">
        <f t="shared" si="0"/>
        <v>3.69884095435871</v>
      </c>
    </row>
    <row r="44" spans="1:5" x14ac:dyDescent="0.25">
      <c r="A44" t="s">
        <v>14</v>
      </c>
      <c r="B44" t="s">
        <v>111</v>
      </c>
      <c r="C44" t="s">
        <v>106</v>
      </c>
      <c r="D44">
        <v>5.8363704160407518E-3</v>
      </c>
      <c r="E44">
        <f t="shared" si="0"/>
        <v>0.58363704160407515</v>
      </c>
    </row>
    <row r="45" spans="1:5" x14ac:dyDescent="0.25">
      <c r="A45" t="s">
        <v>113</v>
      </c>
      <c r="B45" t="s">
        <v>111</v>
      </c>
      <c r="C45" t="s">
        <v>106</v>
      </c>
      <c r="D45">
        <v>0.39182905643050087</v>
      </c>
      <c r="E45">
        <f t="shared" si="0"/>
        <v>39.182905643050084</v>
      </c>
    </row>
    <row r="46" spans="1:5" x14ac:dyDescent="0.25">
      <c r="A46" t="s">
        <v>74</v>
      </c>
      <c r="B46" t="s">
        <v>111</v>
      </c>
      <c r="C46" t="s">
        <v>106</v>
      </c>
      <c r="D46">
        <v>5.0288711910380724E-3</v>
      </c>
      <c r="E46">
        <f t="shared" si="0"/>
        <v>0.50288711910380723</v>
      </c>
    </row>
    <row r="47" spans="1:5" x14ac:dyDescent="0.25">
      <c r="A47" t="s">
        <v>114</v>
      </c>
      <c r="B47" t="s">
        <v>111</v>
      </c>
      <c r="C47" t="s">
        <v>106</v>
      </c>
      <c r="D47">
        <v>3.211177077101281E-3</v>
      </c>
      <c r="E47">
        <f t="shared" si="0"/>
        <v>0.3211177077101281</v>
      </c>
    </row>
    <row r="48" spans="1:5" x14ac:dyDescent="0.25">
      <c r="A48" t="s">
        <v>16</v>
      </c>
      <c r="B48" t="s">
        <v>111</v>
      </c>
      <c r="C48" t="s">
        <v>106</v>
      </c>
      <c r="D48">
        <v>1.3506002265327856E-3</v>
      </c>
      <c r="E48">
        <f t="shared" si="0"/>
        <v>0.13506002265327854</v>
      </c>
    </row>
    <row r="49" spans="1:5" x14ac:dyDescent="0.25">
      <c r="A49" t="s">
        <v>20</v>
      </c>
      <c r="B49" t="s">
        <v>111</v>
      </c>
      <c r="C49" t="s">
        <v>106</v>
      </c>
      <c r="D49">
        <v>4.6709388740400669E-4</v>
      </c>
      <c r="E49">
        <f t="shared" si="0"/>
        <v>4.6709388740400669E-2</v>
      </c>
    </row>
    <row r="50" spans="1:5" x14ac:dyDescent="0.25">
      <c r="A50" t="s">
        <v>70</v>
      </c>
      <c r="B50" t="s">
        <v>111</v>
      </c>
      <c r="C50" t="s">
        <v>106</v>
      </c>
      <c r="D50">
        <v>6.0528630273576269E-3</v>
      </c>
      <c r="E50">
        <f t="shared" si="0"/>
        <v>0.60528630273576267</v>
      </c>
    </row>
    <row r="51" spans="1:5" x14ac:dyDescent="0.25">
      <c r="A51" t="s">
        <v>71</v>
      </c>
      <c r="B51" t="s">
        <v>111</v>
      </c>
      <c r="C51" t="s">
        <v>106</v>
      </c>
      <c r="D51">
        <v>3.2334003784852357E-2</v>
      </c>
      <c r="E51">
        <f t="shared" si="0"/>
        <v>3.2334003784852356</v>
      </c>
    </row>
    <row r="52" spans="1:5" x14ac:dyDescent="0.25">
      <c r="A52" t="s">
        <v>69</v>
      </c>
      <c r="B52" t="s">
        <v>111</v>
      </c>
      <c r="C52" t="s">
        <v>107</v>
      </c>
      <c r="D52">
        <v>0.15907939737555193</v>
      </c>
      <c r="E52">
        <f t="shared" si="0"/>
        <v>15.907939737555193</v>
      </c>
    </row>
    <row r="53" spans="1:5" x14ac:dyDescent="0.25">
      <c r="A53" t="s">
        <v>4</v>
      </c>
      <c r="B53" t="s">
        <v>111</v>
      </c>
      <c r="C53" t="s">
        <v>107</v>
      </c>
      <c r="D53">
        <v>5.9304146159226993E-3</v>
      </c>
      <c r="E53">
        <f t="shared" si="0"/>
        <v>0.59304146159226989</v>
      </c>
    </row>
    <row r="54" spans="1:5" x14ac:dyDescent="0.25">
      <c r="A54" t="s">
        <v>31</v>
      </c>
      <c r="B54" t="s">
        <v>111</v>
      </c>
      <c r="C54" t="s">
        <v>107</v>
      </c>
    </row>
    <row r="55" spans="1:5" x14ac:dyDescent="0.25">
      <c r="A55" t="s">
        <v>32</v>
      </c>
      <c r="B55" t="s">
        <v>111</v>
      </c>
      <c r="C55" t="s">
        <v>107</v>
      </c>
      <c r="D55">
        <v>6.0159034800240166E-3</v>
      </c>
      <c r="E55">
        <f t="shared" si="0"/>
        <v>0.60159034800240163</v>
      </c>
    </row>
    <row r="56" spans="1:5" x14ac:dyDescent="0.25">
      <c r="A56" t="s">
        <v>33</v>
      </c>
      <c r="B56" t="s">
        <v>111</v>
      </c>
      <c r="C56" t="s">
        <v>107</v>
      </c>
      <c r="D56">
        <v>6.9250226771187624E-3</v>
      </c>
      <c r="E56">
        <f t="shared" si="0"/>
        <v>0.69250226771187628</v>
      </c>
    </row>
    <row r="57" spans="1:5" x14ac:dyDescent="0.25">
      <c r="A57" t="s">
        <v>5</v>
      </c>
      <c r="B57" t="s">
        <v>111</v>
      </c>
      <c r="C57" t="s">
        <v>107</v>
      </c>
      <c r="D57">
        <v>7.0985398436708546E-3</v>
      </c>
      <c r="E57">
        <f t="shared" si="0"/>
        <v>0.70985398436708547</v>
      </c>
    </row>
    <row r="58" spans="1:5" x14ac:dyDescent="0.25">
      <c r="A58" t="s">
        <v>6</v>
      </c>
      <c r="B58" t="s">
        <v>111</v>
      </c>
      <c r="C58" t="s">
        <v>107</v>
      </c>
      <c r="D58">
        <v>4.118242638698439E-2</v>
      </c>
      <c r="E58">
        <f t="shared" si="0"/>
        <v>4.1182426386984394</v>
      </c>
    </row>
    <row r="59" spans="1:5" x14ac:dyDescent="0.25">
      <c r="A59" t="s">
        <v>7</v>
      </c>
      <c r="B59" t="s">
        <v>111</v>
      </c>
      <c r="C59" t="s">
        <v>107</v>
      </c>
      <c r="D59">
        <v>2.7513983801463922E-2</v>
      </c>
      <c r="E59">
        <f t="shared" si="0"/>
        <v>2.7513983801463922</v>
      </c>
    </row>
    <row r="60" spans="1:5" x14ac:dyDescent="0.25">
      <c r="A60" t="s">
        <v>8</v>
      </c>
      <c r="B60" t="s">
        <v>111</v>
      </c>
      <c r="C60" t="s">
        <v>107</v>
      </c>
      <c r="D60">
        <v>1.998342593260022E-3</v>
      </c>
      <c r="E60">
        <f t="shared" si="0"/>
        <v>0.19983425932600221</v>
      </c>
    </row>
    <row r="61" spans="1:5" x14ac:dyDescent="0.25">
      <c r="A61" t="s">
        <v>9</v>
      </c>
      <c r="B61" t="s">
        <v>111</v>
      </c>
      <c r="C61" t="s">
        <v>107</v>
      </c>
      <c r="D61">
        <v>6.1746560089197301E-3</v>
      </c>
      <c r="E61">
        <f t="shared" si="0"/>
        <v>0.617465600891973</v>
      </c>
    </row>
    <row r="62" spans="1:5" x14ac:dyDescent="0.25">
      <c r="A62" t="s">
        <v>10</v>
      </c>
      <c r="B62" t="s">
        <v>111</v>
      </c>
      <c r="C62" t="s">
        <v>107</v>
      </c>
      <c r="D62">
        <v>1.8728220559892584E-2</v>
      </c>
      <c r="E62">
        <f t="shared" si="0"/>
        <v>1.8728220559892583</v>
      </c>
    </row>
    <row r="63" spans="1:5" x14ac:dyDescent="0.25">
      <c r="A63" t="s">
        <v>11</v>
      </c>
      <c r="B63" t="s">
        <v>111</v>
      </c>
      <c r="C63" t="s">
        <v>107</v>
      </c>
      <c r="D63">
        <v>3.7511887408294954E-2</v>
      </c>
      <c r="E63">
        <f t="shared" si="0"/>
        <v>3.7511887408294955</v>
      </c>
    </row>
    <row r="64" spans="1:5" x14ac:dyDescent="0.25">
      <c r="A64" t="s">
        <v>73</v>
      </c>
      <c r="B64" t="s">
        <v>111</v>
      </c>
      <c r="C64" t="s">
        <v>107</v>
      </c>
      <c r="D64">
        <v>0.17279487570244179</v>
      </c>
      <c r="E64">
        <f t="shared" si="0"/>
        <v>17.279487570244179</v>
      </c>
    </row>
    <row r="65" spans="1:5" x14ac:dyDescent="0.25">
      <c r="A65" t="s">
        <v>72</v>
      </c>
      <c r="B65" t="s">
        <v>111</v>
      </c>
      <c r="C65" t="s">
        <v>107</v>
      </c>
      <c r="D65">
        <v>0.62344292823375902</v>
      </c>
      <c r="E65">
        <f t="shared" si="0"/>
        <v>62.344292823375902</v>
      </c>
    </row>
    <row r="66" spans="1:5" x14ac:dyDescent="0.25">
      <c r="A66" t="s">
        <v>34</v>
      </c>
      <c r="B66" t="s">
        <v>111</v>
      </c>
      <c r="C66" t="s">
        <v>107</v>
      </c>
      <c r="D66">
        <v>1.7559741296949499E-3</v>
      </c>
      <c r="E66">
        <f t="shared" si="0"/>
        <v>0.17559741296949499</v>
      </c>
    </row>
    <row r="67" spans="1:5" x14ac:dyDescent="0.25">
      <c r="A67" t="s">
        <v>35</v>
      </c>
      <c r="B67" t="s">
        <v>111</v>
      </c>
      <c r="C67" t="s">
        <v>107</v>
      </c>
      <c r="D67">
        <v>0.13163644042238962</v>
      </c>
      <c r="E67">
        <f t="shared" ref="E67:E126" si="1">D67*100</f>
        <v>13.163644042238962</v>
      </c>
    </row>
    <row r="68" spans="1:5" x14ac:dyDescent="0.25">
      <c r="A68" t="s">
        <v>36</v>
      </c>
      <c r="B68" t="s">
        <v>111</v>
      </c>
      <c r="C68" t="s">
        <v>107</v>
      </c>
      <c r="D68">
        <v>3.3344846617628189E-2</v>
      </c>
      <c r="E68">
        <f t="shared" si="1"/>
        <v>3.334484661762819</v>
      </c>
    </row>
    <row r="69" spans="1:5" x14ac:dyDescent="0.25">
      <c r="A69" t="s">
        <v>14</v>
      </c>
      <c r="B69" t="s">
        <v>111</v>
      </c>
      <c r="C69" t="s">
        <v>107</v>
      </c>
      <c r="D69">
        <v>7.6689626117417307E-3</v>
      </c>
      <c r="E69">
        <f t="shared" si="1"/>
        <v>0.76689626117417309</v>
      </c>
    </row>
    <row r="70" spans="1:5" x14ac:dyDescent="0.25">
      <c r="A70" t="s">
        <v>113</v>
      </c>
      <c r="B70" t="s">
        <v>111</v>
      </c>
      <c r="C70" t="s">
        <v>107</v>
      </c>
      <c r="D70">
        <v>0.44903670445230454</v>
      </c>
      <c r="E70">
        <f t="shared" si="1"/>
        <v>44.903670445230453</v>
      </c>
    </row>
    <row r="71" spans="1:5" x14ac:dyDescent="0.25">
      <c r="A71" t="s">
        <v>74</v>
      </c>
      <c r="B71" t="s">
        <v>111</v>
      </c>
      <c r="C71" t="s">
        <v>107</v>
      </c>
      <c r="D71">
        <v>5.5281319102086848E-3</v>
      </c>
      <c r="E71">
        <f t="shared" si="1"/>
        <v>0.55281319102086846</v>
      </c>
    </row>
    <row r="72" spans="1:5" x14ac:dyDescent="0.25">
      <c r="A72" t="s">
        <v>114</v>
      </c>
      <c r="B72" t="s">
        <v>111</v>
      </c>
      <c r="C72" t="s">
        <v>107</v>
      </c>
      <c r="D72">
        <v>3.5915251900718852E-3</v>
      </c>
      <c r="E72">
        <f t="shared" si="1"/>
        <v>0.35915251900718853</v>
      </c>
    </row>
    <row r="73" spans="1:5" x14ac:dyDescent="0.25">
      <c r="A73" t="s">
        <v>16</v>
      </c>
      <c r="B73" t="s">
        <v>111</v>
      </c>
      <c r="C73" t="s">
        <v>107</v>
      </c>
      <c r="D73">
        <v>1.4788633135590114E-3</v>
      </c>
      <c r="E73">
        <f t="shared" si="1"/>
        <v>0.14788633135590115</v>
      </c>
    </row>
    <row r="74" spans="1:5" x14ac:dyDescent="0.25">
      <c r="A74" t="s">
        <v>20</v>
      </c>
      <c r="B74" t="s">
        <v>111</v>
      </c>
      <c r="C74" t="s">
        <v>107</v>
      </c>
      <c r="D74">
        <v>4.5774340657778927E-4</v>
      </c>
      <c r="E74">
        <f t="shared" si="1"/>
        <v>4.5774340657778925E-2</v>
      </c>
    </row>
    <row r="75" spans="1:5" x14ac:dyDescent="0.25">
      <c r="A75" t="s">
        <v>70</v>
      </c>
      <c r="B75" t="s">
        <v>111</v>
      </c>
      <c r="C75" t="s">
        <v>107</v>
      </c>
      <c r="D75">
        <v>5.1055995349061105E-3</v>
      </c>
      <c r="E75">
        <f t="shared" si="1"/>
        <v>0.51055995349061101</v>
      </c>
    </row>
    <row r="76" spans="1:5" x14ac:dyDescent="0.25">
      <c r="A76" t="s">
        <v>71</v>
      </c>
      <c r="B76" t="s">
        <v>111</v>
      </c>
      <c r="C76" t="s">
        <v>107</v>
      </c>
      <c r="D76">
        <v>3.4049067243132475E-2</v>
      </c>
      <c r="E76">
        <f t="shared" si="1"/>
        <v>3.4049067243132476</v>
      </c>
    </row>
    <row r="77" spans="1:5" x14ac:dyDescent="0.25">
      <c r="A77" t="s">
        <v>69</v>
      </c>
      <c r="B77" t="s">
        <v>111</v>
      </c>
      <c r="C77" t="s">
        <v>107</v>
      </c>
      <c r="D77">
        <v>0.19008704716747804</v>
      </c>
      <c r="E77">
        <f t="shared" si="1"/>
        <v>19.008704716747804</v>
      </c>
    </row>
    <row r="78" spans="1:5" x14ac:dyDescent="0.25">
      <c r="A78" t="s">
        <v>4</v>
      </c>
      <c r="B78" t="s">
        <v>111</v>
      </c>
      <c r="C78" t="s">
        <v>107</v>
      </c>
      <c r="D78">
        <v>4.3595616622832166E-3</v>
      </c>
      <c r="E78">
        <f t="shared" si="1"/>
        <v>0.43595616622832167</v>
      </c>
    </row>
    <row r="79" spans="1:5" x14ac:dyDescent="0.25">
      <c r="A79" t="s">
        <v>31</v>
      </c>
      <c r="B79" t="s">
        <v>111</v>
      </c>
      <c r="C79" t="s">
        <v>107</v>
      </c>
    </row>
    <row r="80" spans="1:5" x14ac:dyDescent="0.25">
      <c r="A80" t="s">
        <v>32</v>
      </c>
      <c r="B80" t="s">
        <v>111</v>
      </c>
      <c r="C80" t="s">
        <v>107</v>
      </c>
      <c r="D80">
        <v>1.8426219760043203E-2</v>
      </c>
      <c r="E80">
        <f t="shared" si="1"/>
        <v>1.8426219760043203</v>
      </c>
    </row>
    <row r="81" spans="1:5" x14ac:dyDescent="0.25">
      <c r="A81" t="s">
        <v>33</v>
      </c>
      <c r="B81" t="s">
        <v>111</v>
      </c>
      <c r="C81" t="s">
        <v>107</v>
      </c>
    </row>
    <row r="82" spans="1:5" x14ac:dyDescent="0.25">
      <c r="A82" t="s">
        <v>5</v>
      </c>
      <c r="B82" t="s">
        <v>111</v>
      </c>
      <c r="C82" t="s">
        <v>107</v>
      </c>
    </row>
    <row r="83" spans="1:5" x14ac:dyDescent="0.25">
      <c r="A83" t="s">
        <v>6</v>
      </c>
      <c r="B83" t="s">
        <v>111</v>
      </c>
      <c r="C83" t="s">
        <v>107</v>
      </c>
      <c r="D83">
        <v>6.192539882841816E-2</v>
      </c>
      <c r="E83">
        <f t="shared" si="1"/>
        <v>6.1925398828418157</v>
      </c>
    </row>
    <row r="84" spans="1:5" x14ac:dyDescent="0.25">
      <c r="A84" t="s">
        <v>7</v>
      </c>
      <c r="B84" t="s">
        <v>111</v>
      </c>
      <c r="C84" t="s">
        <v>107</v>
      </c>
      <c r="D84">
        <v>2.7114201685672419E-2</v>
      </c>
      <c r="E84">
        <f t="shared" si="1"/>
        <v>2.7114201685672419</v>
      </c>
    </row>
    <row r="85" spans="1:5" x14ac:dyDescent="0.25">
      <c r="A85" t="s">
        <v>8</v>
      </c>
      <c r="B85" t="s">
        <v>111</v>
      </c>
      <c r="C85" t="s">
        <v>107</v>
      </c>
    </row>
    <row r="86" spans="1:5" x14ac:dyDescent="0.25">
      <c r="A86" t="s">
        <v>9</v>
      </c>
      <c r="B86" t="s">
        <v>111</v>
      </c>
      <c r="C86" t="s">
        <v>107</v>
      </c>
      <c r="D86">
        <v>1.7184011868163634E-2</v>
      </c>
      <c r="E86">
        <f t="shared" si="1"/>
        <v>1.7184011868163633</v>
      </c>
    </row>
    <row r="87" spans="1:5" x14ac:dyDescent="0.25">
      <c r="A87" t="s">
        <v>10</v>
      </c>
      <c r="B87" t="s">
        <v>111</v>
      </c>
      <c r="C87" t="s">
        <v>107</v>
      </c>
      <c r="D87">
        <v>2.0892435603807501E-2</v>
      </c>
      <c r="E87">
        <f t="shared" si="1"/>
        <v>2.08924356038075</v>
      </c>
    </row>
    <row r="88" spans="1:5" x14ac:dyDescent="0.25">
      <c r="A88" t="s">
        <v>11</v>
      </c>
      <c r="B88" t="s">
        <v>111</v>
      </c>
      <c r="C88" t="s">
        <v>107</v>
      </c>
      <c r="D88">
        <v>4.0185217759089911E-2</v>
      </c>
      <c r="E88">
        <f t="shared" si="1"/>
        <v>4.0185217759089911</v>
      </c>
    </row>
    <row r="89" spans="1:5" x14ac:dyDescent="0.25">
      <c r="A89" t="s">
        <v>73</v>
      </c>
      <c r="B89" t="s">
        <v>111</v>
      </c>
      <c r="C89" t="s">
        <v>107</v>
      </c>
      <c r="D89">
        <v>0.18885514823482427</v>
      </c>
      <c r="E89">
        <f t="shared" si="1"/>
        <v>18.885514823482428</v>
      </c>
    </row>
    <row r="90" spans="1:5" x14ac:dyDescent="0.25">
      <c r="A90" t="s">
        <v>72</v>
      </c>
      <c r="B90" t="s">
        <v>111</v>
      </c>
      <c r="C90" t="s">
        <v>107</v>
      </c>
      <c r="D90">
        <v>0.57993588823636832</v>
      </c>
      <c r="E90">
        <f t="shared" si="1"/>
        <v>57.993588823636834</v>
      </c>
    </row>
    <row r="91" spans="1:5" x14ac:dyDescent="0.25">
      <c r="A91" t="s">
        <v>34</v>
      </c>
      <c r="B91" t="s">
        <v>111</v>
      </c>
      <c r="C91" t="s">
        <v>107</v>
      </c>
      <c r="D91">
        <v>1.4755511164947564E-3</v>
      </c>
      <c r="E91">
        <f t="shared" si="1"/>
        <v>0.14755511164947563</v>
      </c>
    </row>
    <row r="92" spans="1:5" x14ac:dyDescent="0.25">
      <c r="A92" t="s">
        <v>35</v>
      </c>
      <c r="B92" t="s">
        <v>111</v>
      </c>
      <c r="C92" t="s">
        <v>107</v>
      </c>
      <c r="D92">
        <v>0.11880483761564896</v>
      </c>
      <c r="E92">
        <f t="shared" si="1"/>
        <v>11.880483761564896</v>
      </c>
    </row>
    <row r="93" spans="1:5" x14ac:dyDescent="0.25">
      <c r="A93" t="s">
        <v>36</v>
      </c>
      <c r="B93" t="s">
        <v>111</v>
      </c>
      <c r="C93" t="s">
        <v>107</v>
      </c>
      <c r="D93">
        <v>3.2069154770437619E-2</v>
      </c>
      <c r="E93">
        <f t="shared" si="1"/>
        <v>3.2069154770437618</v>
      </c>
    </row>
    <row r="94" spans="1:5" x14ac:dyDescent="0.25">
      <c r="A94" t="s">
        <v>14</v>
      </c>
      <c r="B94" t="s">
        <v>111</v>
      </c>
      <c r="C94" t="s">
        <v>107</v>
      </c>
      <c r="D94">
        <v>7.0653692878040941E-3</v>
      </c>
      <c r="E94">
        <f t="shared" si="1"/>
        <v>0.70653692878040941</v>
      </c>
    </row>
    <row r="95" spans="1:5" x14ac:dyDescent="0.25">
      <c r="A95" t="s">
        <v>113</v>
      </c>
      <c r="B95" t="s">
        <v>111</v>
      </c>
      <c r="C95" t="s">
        <v>107</v>
      </c>
      <c r="D95">
        <v>0.42052097544598288</v>
      </c>
      <c r="E95">
        <f t="shared" si="1"/>
        <v>42.05209754459829</v>
      </c>
    </row>
    <row r="96" spans="1:5" x14ac:dyDescent="0.25">
      <c r="A96" t="s">
        <v>74</v>
      </c>
      <c r="B96" t="s">
        <v>111</v>
      </c>
      <c r="C96" t="s">
        <v>107</v>
      </c>
      <c r="D96">
        <v>4.9810048359702711E-3</v>
      </c>
      <c r="E96">
        <f t="shared" si="1"/>
        <v>0.49810048359702713</v>
      </c>
    </row>
    <row r="97" spans="1:5" x14ac:dyDescent="0.25">
      <c r="A97" t="s">
        <v>114</v>
      </c>
      <c r="B97" t="s">
        <v>111</v>
      </c>
      <c r="C97" t="s">
        <v>107</v>
      </c>
      <c r="D97">
        <v>3.1846941839177739E-3</v>
      </c>
      <c r="E97">
        <f t="shared" si="1"/>
        <v>0.31846941839177739</v>
      </c>
    </row>
    <row r="98" spans="1:5" x14ac:dyDescent="0.25">
      <c r="A98" t="s">
        <v>16</v>
      </c>
      <c r="B98" t="s">
        <v>111</v>
      </c>
      <c r="C98" t="s">
        <v>107</v>
      </c>
      <c r="D98">
        <v>1.3955401480089122E-3</v>
      </c>
      <c r="E98">
        <f t="shared" si="1"/>
        <v>0.13955401480089122</v>
      </c>
    </row>
    <row r="99" spans="1:5" x14ac:dyDescent="0.25">
      <c r="A99" t="s">
        <v>20</v>
      </c>
      <c r="B99" t="s">
        <v>111</v>
      </c>
      <c r="C99" t="s">
        <v>107</v>
      </c>
      <c r="D99">
        <v>4.0077050404358503E-4</v>
      </c>
      <c r="E99">
        <f t="shared" si="1"/>
        <v>4.0077050404358501E-2</v>
      </c>
    </row>
    <row r="100" spans="1:5" x14ac:dyDescent="0.25">
      <c r="A100" t="s">
        <v>70</v>
      </c>
      <c r="B100" t="s">
        <v>111</v>
      </c>
      <c r="C100" t="s">
        <v>107</v>
      </c>
      <c r="D100">
        <v>5.1169805426993439E-3</v>
      </c>
      <c r="E100">
        <f t="shared" si="1"/>
        <v>0.51169805426993442</v>
      </c>
    </row>
    <row r="101" spans="1:5" x14ac:dyDescent="0.25">
      <c r="A101" t="s">
        <v>71</v>
      </c>
      <c r="B101" t="s">
        <v>111</v>
      </c>
      <c r="C101" t="s">
        <v>107</v>
      </c>
      <c r="D101">
        <v>3.102393098265966E-2</v>
      </c>
      <c r="E101">
        <f t="shared" si="1"/>
        <v>3.1023930982659662</v>
      </c>
    </row>
    <row r="102" spans="1:5" x14ac:dyDescent="0.25">
      <c r="A102" t="s">
        <v>69</v>
      </c>
      <c r="B102" t="s">
        <v>111</v>
      </c>
      <c r="C102" t="s">
        <v>106</v>
      </c>
      <c r="D102">
        <v>0.22559695652509962</v>
      </c>
      <c r="E102">
        <f t="shared" si="1"/>
        <v>22.559695652509962</v>
      </c>
    </row>
    <row r="103" spans="1:5" x14ac:dyDescent="0.25">
      <c r="A103" t="s">
        <v>4</v>
      </c>
      <c r="B103" t="s">
        <v>111</v>
      </c>
      <c r="C103" t="s">
        <v>106</v>
      </c>
      <c r="D103">
        <v>8.8940553218540379E-3</v>
      </c>
      <c r="E103">
        <f t="shared" si="1"/>
        <v>0.88940553218540375</v>
      </c>
    </row>
    <row r="104" spans="1:5" x14ac:dyDescent="0.25">
      <c r="A104" t="s">
        <v>31</v>
      </c>
      <c r="B104" t="s">
        <v>111</v>
      </c>
      <c r="C104" t="s">
        <v>106</v>
      </c>
    </row>
    <row r="105" spans="1:5" x14ac:dyDescent="0.25">
      <c r="A105" t="s">
        <v>32</v>
      </c>
      <c r="B105" t="s">
        <v>111</v>
      </c>
      <c r="C105" t="s">
        <v>106</v>
      </c>
      <c r="D105">
        <v>1.2625165837095151E-2</v>
      </c>
      <c r="E105">
        <f t="shared" si="1"/>
        <v>1.2625165837095151</v>
      </c>
    </row>
    <row r="106" spans="1:5" x14ac:dyDescent="0.25">
      <c r="A106" t="s">
        <v>33</v>
      </c>
      <c r="B106" t="s">
        <v>111</v>
      </c>
      <c r="C106" t="s">
        <v>106</v>
      </c>
      <c r="D106">
        <v>2.2079796567388791E-3</v>
      </c>
      <c r="E106">
        <f t="shared" si="1"/>
        <v>0.2207979656738879</v>
      </c>
    </row>
    <row r="107" spans="1:5" x14ac:dyDescent="0.25">
      <c r="A107" t="s">
        <v>5</v>
      </c>
      <c r="B107" t="s">
        <v>111</v>
      </c>
      <c r="C107" t="s">
        <v>106</v>
      </c>
      <c r="D107">
        <v>1.9516883180177968E-3</v>
      </c>
      <c r="E107">
        <f t="shared" si="1"/>
        <v>0.19516883180177969</v>
      </c>
    </row>
    <row r="108" spans="1:5" x14ac:dyDescent="0.25">
      <c r="A108" t="s">
        <v>6</v>
      </c>
      <c r="B108" t="s">
        <v>111</v>
      </c>
      <c r="C108" t="s">
        <v>106</v>
      </c>
      <c r="D108">
        <v>6.3612824251783245E-2</v>
      </c>
      <c r="E108">
        <f t="shared" si="1"/>
        <v>6.3612824251783247</v>
      </c>
    </row>
    <row r="109" spans="1:5" x14ac:dyDescent="0.25">
      <c r="A109" t="s">
        <v>7</v>
      </c>
      <c r="B109" t="s">
        <v>111</v>
      </c>
      <c r="C109" t="s">
        <v>106</v>
      </c>
      <c r="D109">
        <v>5.5583868392880709E-2</v>
      </c>
      <c r="E109">
        <f t="shared" si="1"/>
        <v>5.5583868392880706</v>
      </c>
    </row>
    <row r="110" spans="1:5" x14ac:dyDescent="0.25">
      <c r="A110" t="s">
        <v>8</v>
      </c>
      <c r="B110" t="s">
        <v>111</v>
      </c>
      <c r="C110" t="s">
        <v>106</v>
      </c>
      <c r="D110">
        <v>1.3070610997985353E-4</v>
      </c>
      <c r="E110">
        <f t="shared" si="1"/>
        <v>1.3070610997985354E-2</v>
      </c>
    </row>
    <row r="111" spans="1:5" x14ac:dyDescent="0.25">
      <c r="A111" t="s">
        <v>9</v>
      </c>
      <c r="B111" t="s">
        <v>111</v>
      </c>
      <c r="C111" t="s">
        <v>106</v>
      </c>
      <c r="D111">
        <v>5.0051598460702555E-2</v>
      </c>
      <c r="E111">
        <f t="shared" si="1"/>
        <v>5.0051598460702555</v>
      </c>
    </row>
    <row r="112" spans="1:5" x14ac:dyDescent="0.25">
      <c r="A112" t="s">
        <v>10</v>
      </c>
      <c r="B112" t="s">
        <v>111</v>
      </c>
      <c r="C112" t="s">
        <v>106</v>
      </c>
      <c r="D112">
        <v>2.4442919553036072E-2</v>
      </c>
      <c r="E112">
        <f t="shared" si="1"/>
        <v>2.4442919553036071</v>
      </c>
    </row>
    <row r="113" spans="1:5" x14ac:dyDescent="0.25">
      <c r="A113" t="s">
        <v>11</v>
      </c>
      <c r="B113" t="s">
        <v>111</v>
      </c>
      <c r="C113" t="s">
        <v>106</v>
      </c>
      <c r="D113">
        <v>6.0961506230113576E-3</v>
      </c>
      <c r="E113">
        <f t="shared" si="1"/>
        <v>0.60961506230113571</v>
      </c>
    </row>
    <row r="114" spans="1:5" x14ac:dyDescent="0.25">
      <c r="A114" t="s">
        <v>73</v>
      </c>
      <c r="B114" t="s">
        <v>111</v>
      </c>
      <c r="C114" t="s">
        <v>106</v>
      </c>
      <c r="D114">
        <v>0.31025057438822756</v>
      </c>
      <c r="E114">
        <f t="shared" si="1"/>
        <v>31.025057438822756</v>
      </c>
    </row>
    <row r="115" spans="1:5" x14ac:dyDescent="0.25">
      <c r="A115" t="s">
        <v>72</v>
      </c>
      <c r="B115" t="s">
        <v>111</v>
      </c>
      <c r="C115" t="s">
        <v>106</v>
      </c>
      <c r="D115">
        <v>0.43163551556359658</v>
      </c>
      <c r="E115">
        <f t="shared" si="1"/>
        <v>43.163551556359657</v>
      </c>
    </row>
    <row r="116" spans="1:5" x14ac:dyDescent="0.25">
      <c r="A116" t="s">
        <v>34</v>
      </c>
      <c r="B116" t="s">
        <v>111</v>
      </c>
      <c r="C116" t="s">
        <v>106</v>
      </c>
      <c r="D116">
        <v>1.1282761957000656E-3</v>
      </c>
      <c r="E116">
        <f t="shared" si="1"/>
        <v>0.11282761957000656</v>
      </c>
    </row>
    <row r="117" spans="1:5" x14ac:dyDescent="0.25">
      <c r="A117" t="s">
        <v>35</v>
      </c>
      <c r="B117" t="s">
        <v>111</v>
      </c>
      <c r="C117" t="s">
        <v>106</v>
      </c>
      <c r="D117">
        <v>8.9123750560194823E-2</v>
      </c>
      <c r="E117">
        <f t="shared" si="1"/>
        <v>8.9123750560194814</v>
      </c>
    </row>
    <row r="118" spans="1:5" x14ac:dyDescent="0.25">
      <c r="A118" t="s">
        <v>36</v>
      </c>
      <c r="B118" t="s">
        <v>111</v>
      </c>
      <c r="C118" t="s">
        <v>106</v>
      </c>
      <c r="D118">
        <v>2.5352092019544137E-2</v>
      </c>
      <c r="E118">
        <f t="shared" si="1"/>
        <v>2.5352092019544137</v>
      </c>
    </row>
    <row r="119" spans="1:5" x14ac:dyDescent="0.25">
      <c r="A119" t="s">
        <v>14</v>
      </c>
      <c r="B119" t="s">
        <v>111</v>
      </c>
      <c r="C119" t="s">
        <v>106</v>
      </c>
      <c r="D119">
        <v>9.42734335833058E-3</v>
      </c>
      <c r="E119">
        <f t="shared" si="1"/>
        <v>0.94273433583305799</v>
      </c>
    </row>
    <row r="120" spans="1:5" x14ac:dyDescent="0.25">
      <c r="A120" t="s">
        <v>113</v>
      </c>
      <c r="B120" t="s">
        <v>111</v>
      </c>
      <c r="C120" t="s">
        <v>106</v>
      </c>
      <c r="D120">
        <v>0.30660405342982699</v>
      </c>
      <c r="E120">
        <f t="shared" si="1"/>
        <v>30.660405342982699</v>
      </c>
    </row>
    <row r="121" spans="1:5" x14ac:dyDescent="0.25">
      <c r="A121" t="s">
        <v>74</v>
      </c>
      <c r="B121" t="s">
        <v>111</v>
      </c>
      <c r="C121" t="s">
        <v>106</v>
      </c>
      <c r="D121">
        <v>4.838665886368651E-3</v>
      </c>
      <c r="E121">
        <f t="shared" si="1"/>
        <v>0.4838665886368651</v>
      </c>
    </row>
    <row r="122" spans="1:5" x14ac:dyDescent="0.25">
      <c r="A122" t="s">
        <v>114</v>
      </c>
      <c r="B122" t="s">
        <v>111</v>
      </c>
      <c r="C122" t="s">
        <v>106</v>
      </c>
      <c r="D122">
        <v>3.2556110356838784E-3</v>
      </c>
      <c r="E122">
        <f t="shared" si="1"/>
        <v>0.32556110356838786</v>
      </c>
    </row>
    <row r="123" spans="1:5" x14ac:dyDescent="0.25">
      <c r="A123" t="s">
        <v>16</v>
      </c>
      <c r="B123" t="s">
        <v>111</v>
      </c>
      <c r="C123" t="s">
        <v>106</v>
      </c>
      <c r="D123">
        <v>1.1691111794809802E-3</v>
      </c>
      <c r="E123">
        <f t="shared" si="1"/>
        <v>0.11691111794809803</v>
      </c>
    </row>
    <row r="124" spans="1:5" x14ac:dyDescent="0.25">
      <c r="A124" t="s">
        <v>20</v>
      </c>
      <c r="B124" t="s">
        <v>111</v>
      </c>
      <c r="C124" t="s">
        <v>106</v>
      </c>
      <c r="D124">
        <v>4.1394367120379204E-4</v>
      </c>
      <c r="E124">
        <f t="shared" si="1"/>
        <v>4.1394367120379201E-2</v>
      </c>
    </row>
    <row r="125" spans="1:5" x14ac:dyDescent="0.25">
      <c r="A125" t="s">
        <v>70</v>
      </c>
      <c r="B125" t="s">
        <v>111</v>
      </c>
      <c r="C125" t="s">
        <v>106</v>
      </c>
      <c r="D125">
        <v>4.5421927164524204E-3</v>
      </c>
      <c r="E125">
        <f t="shared" si="1"/>
        <v>0.45421927164524206</v>
      </c>
    </row>
    <row r="126" spans="1:5" x14ac:dyDescent="0.25">
      <c r="A126" t="s">
        <v>71</v>
      </c>
      <c r="B126" t="s">
        <v>111</v>
      </c>
      <c r="C126" t="s">
        <v>106</v>
      </c>
      <c r="D126">
        <v>2.3136094920255187E-2</v>
      </c>
      <c r="E126">
        <f t="shared" si="1"/>
        <v>2.3136094920255186</v>
      </c>
    </row>
    <row r="127" spans="1:5" x14ac:dyDescent="0.25">
      <c r="A127" t="s">
        <v>69</v>
      </c>
      <c r="B127" t="s">
        <v>112</v>
      </c>
    </row>
    <row r="128" spans="1:5" x14ac:dyDescent="0.25">
      <c r="A128" t="s">
        <v>4</v>
      </c>
      <c r="B128" t="s">
        <v>112</v>
      </c>
    </row>
    <row r="129" spans="1:2" x14ac:dyDescent="0.25">
      <c r="A129" t="s">
        <v>31</v>
      </c>
      <c r="B129" t="s">
        <v>112</v>
      </c>
    </row>
    <row r="130" spans="1:2" x14ac:dyDescent="0.25">
      <c r="A130" t="s">
        <v>32</v>
      </c>
      <c r="B130" t="s">
        <v>112</v>
      </c>
    </row>
    <row r="131" spans="1:2" x14ac:dyDescent="0.25">
      <c r="A131" t="s">
        <v>33</v>
      </c>
      <c r="B131" t="s">
        <v>112</v>
      </c>
    </row>
    <row r="132" spans="1:2" x14ac:dyDescent="0.25">
      <c r="A132" t="s">
        <v>5</v>
      </c>
      <c r="B132" t="s">
        <v>112</v>
      </c>
    </row>
    <row r="133" spans="1:2" x14ac:dyDescent="0.25">
      <c r="A133" t="s">
        <v>6</v>
      </c>
      <c r="B133" t="s">
        <v>112</v>
      </c>
    </row>
    <row r="134" spans="1:2" x14ac:dyDescent="0.25">
      <c r="A134" t="s">
        <v>7</v>
      </c>
      <c r="B134" t="s">
        <v>112</v>
      </c>
    </row>
    <row r="135" spans="1:2" x14ac:dyDescent="0.25">
      <c r="A135" t="s">
        <v>8</v>
      </c>
      <c r="B135" t="s">
        <v>112</v>
      </c>
    </row>
    <row r="136" spans="1:2" x14ac:dyDescent="0.25">
      <c r="A136" t="s">
        <v>9</v>
      </c>
      <c r="B136" t="s">
        <v>112</v>
      </c>
    </row>
    <row r="137" spans="1:2" x14ac:dyDescent="0.25">
      <c r="A137" t="s">
        <v>10</v>
      </c>
      <c r="B137" t="s">
        <v>112</v>
      </c>
    </row>
    <row r="138" spans="1:2" x14ac:dyDescent="0.25">
      <c r="A138" t="s">
        <v>11</v>
      </c>
      <c r="B138" t="s">
        <v>112</v>
      </c>
    </row>
    <row r="139" spans="1:2" x14ac:dyDescent="0.25">
      <c r="A139" t="s">
        <v>73</v>
      </c>
      <c r="B139" t="s">
        <v>112</v>
      </c>
    </row>
    <row r="140" spans="1:2" x14ac:dyDescent="0.25">
      <c r="A140" t="s">
        <v>72</v>
      </c>
      <c r="B140" t="s">
        <v>112</v>
      </c>
    </row>
    <row r="141" spans="1:2" x14ac:dyDescent="0.25">
      <c r="A141" t="s">
        <v>34</v>
      </c>
      <c r="B141" t="s">
        <v>112</v>
      </c>
    </row>
    <row r="142" spans="1:2" x14ac:dyDescent="0.25">
      <c r="A142" t="s">
        <v>35</v>
      </c>
      <c r="B142" t="s">
        <v>112</v>
      </c>
    </row>
    <row r="143" spans="1:2" x14ac:dyDescent="0.25">
      <c r="A143" t="s">
        <v>36</v>
      </c>
      <c r="B143" t="s">
        <v>112</v>
      </c>
    </row>
    <row r="144" spans="1:2" x14ac:dyDescent="0.25">
      <c r="A144" t="s">
        <v>14</v>
      </c>
      <c r="B144" t="s">
        <v>112</v>
      </c>
    </row>
    <row r="145" spans="1:2" x14ac:dyDescent="0.25">
      <c r="A145" t="s">
        <v>113</v>
      </c>
      <c r="B145" t="s">
        <v>112</v>
      </c>
    </row>
    <row r="146" spans="1:2" x14ac:dyDescent="0.25">
      <c r="A146" t="s">
        <v>74</v>
      </c>
      <c r="B146" t="s">
        <v>112</v>
      </c>
    </row>
    <row r="147" spans="1:2" x14ac:dyDescent="0.25">
      <c r="A147" t="s">
        <v>114</v>
      </c>
      <c r="B147" t="s">
        <v>112</v>
      </c>
    </row>
    <row r="148" spans="1:2" x14ac:dyDescent="0.25">
      <c r="A148" t="s">
        <v>16</v>
      </c>
      <c r="B148" t="s">
        <v>112</v>
      </c>
    </row>
    <row r="149" spans="1:2" x14ac:dyDescent="0.25">
      <c r="A149" t="s">
        <v>20</v>
      </c>
      <c r="B149" t="s">
        <v>112</v>
      </c>
    </row>
    <row r="150" spans="1:2" x14ac:dyDescent="0.25">
      <c r="A150" t="s">
        <v>70</v>
      </c>
      <c r="B150" t="s">
        <v>112</v>
      </c>
    </row>
    <row r="151" spans="1:2" x14ac:dyDescent="0.25">
      <c r="A151" t="s">
        <v>71</v>
      </c>
      <c r="B151" t="s">
        <v>112</v>
      </c>
    </row>
  </sheetData>
  <autoFilter ref="A1:E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"/>
  <sheetViews>
    <sheetView topLeftCell="A49" zoomScale="85" zoomScaleNormal="85" workbookViewId="0">
      <selection activeCell="E146" sqref="E146"/>
    </sheetView>
  </sheetViews>
  <sheetFormatPr defaultRowHeight="15" x14ac:dyDescent="0.25"/>
  <cols>
    <col min="18" max="18" width="4.7109375" customWidth="1"/>
  </cols>
  <sheetData>
    <row r="1" spans="1:20" ht="23.25" x14ac:dyDescent="0.35">
      <c r="A1" s="95" t="s">
        <v>72</v>
      </c>
      <c r="S1" s="95" t="s">
        <v>36</v>
      </c>
      <c r="T1" s="94"/>
    </row>
    <row r="30" spans="1:19" ht="23.25" x14ac:dyDescent="0.35">
      <c r="A30" s="95" t="s">
        <v>69</v>
      </c>
      <c r="S30" s="95" t="s">
        <v>116</v>
      </c>
    </row>
    <row r="59" spans="1:19" ht="23.25" x14ac:dyDescent="0.35">
      <c r="A59" s="95" t="s">
        <v>73</v>
      </c>
      <c r="S59" s="95" t="s">
        <v>35</v>
      </c>
    </row>
    <row r="88" spans="1:19" ht="23.25" x14ac:dyDescent="0.35">
      <c r="A88" s="95" t="s">
        <v>117</v>
      </c>
      <c r="S88" s="95" t="s">
        <v>14</v>
      </c>
    </row>
    <row r="117" spans="1:19" ht="23.25" x14ac:dyDescent="0.35">
      <c r="A117" s="95" t="s">
        <v>70</v>
      </c>
      <c r="S117" s="95" t="s">
        <v>34</v>
      </c>
    </row>
    <row r="147" spans="1:19" ht="23.25" x14ac:dyDescent="0.35">
      <c r="A147" s="95" t="s">
        <v>71</v>
      </c>
      <c r="S147" s="95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B11" sqref="B11"/>
    </sheetView>
  </sheetViews>
  <sheetFormatPr defaultRowHeight="15" x14ac:dyDescent="0.25"/>
  <cols>
    <col min="1" max="1" width="27.28515625" customWidth="1"/>
    <col min="5" max="5" width="20" bestFit="1" customWidth="1"/>
    <col min="8" max="8" width="27.28515625" customWidth="1"/>
  </cols>
  <sheetData>
    <row r="1" spans="1:11" x14ac:dyDescent="0.25">
      <c r="A1" s="115" t="s">
        <v>122</v>
      </c>
      <c r="B1" s="115"/>
      <c r="C1" s="115"/>
      <c r="D1" s="115"/>
      <c r="H1" s="115" t="s">
        <v>123</v>
      </c>
      <c r="I1" s="115"/>
      <c r="J1" s="115"/>
      <c r="K1" s="115"/>
    </row>
    <row r="2" spans="1:11" x14ac:dyDescent="0.25">
      <c r="A2" t="s">
        <v>124</v>
      </c>
      <c r="B2" t="s">
        <v>125</v>
      </c>
      <c r="C2" t="s">
        <v>126</v>
      </c>
      <c r="D2" t="s">
        <v>127</v>
      </c>
      <c r="H2" t="s">
        <v>124</v>
      </c>
      <c r="I2" t="s">
        <v>125</v>
      </c>
      <c r="J2" t="s">
        <v>126</v>
      </c>
      <c r="K2" t="s">
        <v>127</v>
      </c>
    </row>
    <row r="3" spans="1:11" x14ac:dyDescent="0.25">
      <c r="A3" t="s">
        <v>128</v>
      </c>
      <c r="B3">
        <v>5.9304146159226993E-3</v>
      </c>
      <c r="C3">
        <v>4.3595616622832166E-3</v>
      </c>
      <c r="D3">
        <v>3.7389902893757345E-3</v>
      </c>
      <c r="H3" t="s">
        <v>128</v>
      </c>
      <c r="I3">
        <v>0</v>
      </c>
      <c r="J3">
        <v>0</v>
      </c>
      <c r="K3">
        <v>0</v>
      </c>
    </row>
    <row r="4" spans="1:11" x14ac:dyDescent="0.25">
      <c r="A4" t="s">
        <v>129</v>
      </c>
      <c r="B4">
        <v>0</v>
      </c>
      <c r="C4">
        <v>0</v>
      </c>
      <c r="D4">
        <v>0</v>
      </c>
      <c r="H4" t="s">
        <v>129</v>
      </c>
      <c r="I4">
        <v>0</v>
      </c>
      <c r="J4">
        <v>0</v>
      </c>
      <c r="K4">
        <v>0</v>
      </c>
    </row>
    <row r="5" spans="1:11" x14ac:dyDescent="0.25">
      <c r="A5" t="s">
        <v>130</v>
      </c>
      <c r="B5">
        <v>6.0159034800240166E-3</v>
      </c>
      <c r="C5">
        <v>1.8426219760043203E-2</v>
      </c>
      <c r="D5">
        <v>1.613107239130674E-2</v>
      </c>
      <c r="H5" t="s">
        <v>130</v>
      </c>
      <c r="I5">
        <v>4.3212283099954736E-2</v>
      </c>
      <c r="J5">
        <v>2.3485159620431576E-2</v>
      </c>
      <c r="K5">
        <v>4.2660249958048013E-2</v>
      </c>
    </row>
    <row r="6" spans="1:11" x14ac:dyDescent="0.25">
      <c r="A6" t="s">
        <v>131</v>
      </c>
      <c r="B6">
        <v>6.9250226771187624E-3</v>
      </c>
      <c r="C6">
        <v>0</v>
      </c>
      <c r="D6">
        <v>2.3858318989349926E-3</v>
      </c>
      <c r="H6" t="s">
        <v>131</v>
      </c>
      <c r="I6">
        <v>0</v>
      </c>
      <c r="J6">
        <v>0</v>
      </c>
      <c r="K6">
        <v>0</v>
      </c>
    </row>
    <row r="7" spans="1:11" x14ac:dyDescent="0.25">
      <c r="A7" t="s">
        <v>132</v>
      </c>
      <c r="B7">
        <v>7.0985398436708546E-3</v>
      </c>
      <c r="C7">
        <v>0</v>
      </c>
      <c r="D7">
        <v>3.6677714267209583E-3</v>
      </c>
      <c r="H7" t="s">
        <v>132</v>
      </c>
      <c r="I7">
        <v>0</v>
      </c>
      <c r="J7">
        <v>0</v>
      </c>
      <c r="K7">
        <v>0</v>
      </c>
    </row>
    <row r="8" spans="1:11" x14ac:dyDescent="0.25">
      <c r="A8" t="s">
        <v>133</v>
      </c>
      <c r="B8">
        <v>4.118242638698439E-2</v>
      </c>
      <c r="C8">
        <v>6.192539882841816E-2</v>
      </c>
      <c r="D8">
        <v>5.4069360527505855E-2</v>
      </c>
      <c r="H8" t="s">
        <v>133</v>
      </c>
      <c r="I8">
        <v>3.6696457702370781E-2</v>
      </c>
      <c r="J8">
        <v>3.4232753376719084E-2</v>
      </c>
      <c r="K8">
        <v>5.4596271195472432E-2</v>
      </c>
    </row>
    <row r="9" spans="1:11" x14ac:dyDescent="0.25">
      <c r="A9" t="s">
        <v>134</v>
      </c>
      <c r="B9">
        <v>2.7513983801463922E-2</v>
      </c>
      <c r="C9">
        <v>2.7114201685672419E-2</v>
      </c>
      <c r="D9">
        <v>2.4606117047225071E-2</v>
      </c>
      <c r="H9" t="s">
        <v>134</v>
      </c>
      <c r="I9">
        <v>1.7322295273874268E-2</v>
      </c>
      <c r="J9">
        <v>1.4120166814414144E-2</v>
      </c>
      <c r="K9">
        <v>2.3809913579492262E-2</v>
      </c>
    </row>
    <row r="10" spans="1:11" x14ac:dyDescent="0.25">
      <c r="A10" t="s">
        <v>135</v>
      </c>
      <c r="B10">
        <v>1.998342593260022E-3</v>
      </c>
      <c r="C10">
        <v>0</v>
      </c>
      <c r="D10">
        <v>2.1721753109706647E-3</v>
      </c>
      <c r="H10" t="s">
        <v>135</v>
      </c>
      <c r="I10">
        <v>0</v>
      </c>
      <c r="J10">
        <v>2.7815788032842237E-3</v>
      </c>
      <c r="K10">
        <v>0</v>
      </c>
    </row>
    <row r="11" spans="1:11" x14ac:dyDescent="0.25">
      <c r="A11" t="s">
        <v>136</v>
      </c>
      <c r="B11">
        <v>6.1746560089197301E-3</v>
      </c>
      <c r="C11">
        <v>1.7184011868163634E-2</v>
      </c>
      <c r="D11">
        <v>1.1110142574145039E-2</v>
      </c>
      <c r="H11" t="s">
        <v>136</v>
      </c>
      <c r="I11">
        <v>6.7271607185949052E-3</v>
      </c>
      <c r="J11">
        <v>2.2926781736206468E-3</v>
      </c>
      <c r="K11">
        <v>1.1818770500519892E-2</v>
      </c>
    </row>
    <row r="12" spans="1:11" x14ac:dyDescent="0.25">
      <c r="A12" t="s">
        <v>137</v>
      </c>
      <c r="B12">
        <v>1.8728220559892584E-2</v>
      </c>
      <c r="C12">
        <v>2.0892435603807501E-2</v>
      </c>
      <c r="D12">
        <v>1.7234964762455764E-2</v>
      </c>
      <c r="H12" t="s">
        <v>137</v>
      </c>
      <c r="I12">
        <v>3.556068697791568E-2</v>
      </c>
      <c r="J12">
        <v>9.9524515131490555E-3</v>
      </c>
      <c r="K12">
        <v>2.4626377090357615E-2</v>
      </c>
    </row>
    <row r="13" spans="1:11" x14ac:dyDescent="0.25">
      <c r="A13" t="s">
        <v>138</v>
      </c>
      <c r="B13">
        <v>3.7511887408294954E-2</v>
      </c>
      <c r="C13">
        <v>4.0185217759089911E-2</v>
      </c>
      <c r="D13">
        <v>3.728307459977518E-2</v>
      </c>
      <c r="H13" t="s">
        <v>138</v>
      </c>
      <c r="I13">
        <v>2.786106229510291E-2</v>
      </c>
      <c r="J13">
        <v>2.5656250321012784E-2</v>
      </c>
      <c r="K13">
        <v>4.3317279604627751E-2</v>
      </c>
    </row>
    <row r="14" spans="1:11" x14ac:dyDescent="0.25">
      <c r="A14" s="90" t="s">
        <v>139</v>
      </c>
      <c r="B14" s="90">
        <f>SUM(B3:B13)</f>
        <v>0.15907939737555193</v>
      </c>
      <c r="C14" s="90">
        <f>SUM(C3:C13)</f>
        <v>0.19008704716747804</v>
      </c>
      <c r="D14" s="90">
        <f>SUM(D3:D13)</f>
        <v>0.17239950082841599</v>
      </c>
      <c r="H14" s="90" t="s">
        <v>139</v>
      </c>
      <c r="I14" s="90">
        <v>0.16737994606781331</v>
      </c>
      <c r="J14" s="90">
        <v>0.11490360803171709</v>
      </c>
      <c r="K14" s="90">
        <v>0.204940034996657</v>
      </c>
    </row>
    <row r="15" spans="1:11" x14ac:dyDescent="0.25">
      <c r="A15" s="90" t="s">
        <v>12</v>
      </c>
      <c r="B15">
        <v>0.17279487570244179</v>
      </c>
      <c r="C15">
        <v>0.18885514823482427</v>
      </c>
      <c r="D15">
        <v>0.18340999999999999</v>
      </c>
      <c r="H15" s="90" t="s">
        <v>12</v>
      </c>
      <c r="I15">
        <v>0.21322337576976924</v>
      </c>
      <c r="J15">
        <v>0.21167506909307748</v>
      </c>
      <c r="K15">
        <v>0.20481845306468655</v>
      </c>
    </row>
    <row r="16" spans="1:11" x14ac:dyDescent="0.25">
      <c r="A16" s="90" t="s">
        <v>13</v>
      </c>
      <c r="B16" s="90">
        <v>0.62344292823375902</v>
      </c>
      <c r="C16" s="90">
        <v>0.57993588823636832</v>
      </c>
      <c r="D16" s="90">
        <v>0.60432788102255608</v>
      </c>
      <c r="H16" s="90" t="s">
        <v>13</v>
      </c>
      <c r="I16" s="90">
        <v>0.57570362333926894</v>
      </c>
      <c r="J16" s="90">
        <v>0.62749143000993346</v>
      </c>
      <c r="K16" s="90">
        <v>0.54431957621392912</v>
      </c>
    </row>
    <row r="17" spans="1:13" x14ac:dyDescent="0.25">
      <c r="A17" t="s">
        <v>34</v>
      </c>
      <c r="B17">
        <v>1.7559741296949499E-3</v>
      </c>
      <c r="C17">
        <v>1.4755511164947564E-3</v>
      </c>
      <c r="D17">
        <v>1.3958897080336074E-3</v>
      </c>
      <c r="H17" t="s">
        <v>34</v>
      </c>
      <c r="I17">
        <v>5.3078488319673843E-3</v>
      </c>
      <c r="J17">
        <v>5.6569825152913015E-3</v>
      </c>
      <c r="K17">
        <v>4.163057949611592E-3</v>
      </c>
    </row>
    <row r="18" spans="1:13" x14ac:dyDescent="0.25">
      <c r="A18" t="s">
        <v>35</v>
      </c>
      <c r="B18">
        <v>0.13163644042238962</v>
      </c>
      <c r="C18">
        <v>0.11880483761564896</v>
      </c>
      <c r="D18">
        <v>0.11098676337257619</v>
      </c>
      <c r="H18" t="s">
        <v>35</v>
      </c>
      <c r="I18">
        <v>4.9453566964508838E-2</v>
      </c>
      <c r="J18">
        <v>4.5386909910329447E-2</v>
      </c>
      <c r="K18">
        <v>4.8607351426548956E-2</v>
      </c>
    </row>
    <row r="19" spans="1:13" x14ac:dyDescent="0.25">
      <c r="A19" t="s">
        <v>36</v>
      </c>
      <c r="B19">
        <v>3.3344846617628189E-2</v>
      </c>
      <c r="C19">
        <v>3.2069154770437619E-2</v>
      </c>
      <c r="D19">
        <v>3.0510516855619264E-2</v>
      </c>
      <c r="H19" t="s">
        <v>36</v>
      </c>
      <c r="I19">
        <v>1.1435070468869575E-2</v>
      </c>
      <c r="J19">
        <v>1.1348911640715678E-2</v>
      </c>
      <c r="K19">
        <v>1.0179804826839825E-2</v>
      </c>
    </row>
    <row r="20" spans="1:13" x14ac:dyDescent="0.25">
      <c r="A20" t="s">
        <v>14</v>
      </c>
      <c r="B20">
        <v>7.6689626117417307E-3</v>
      </c>
      <c r="C20">
        <v>7.0653692878040941E-3</v>
      </c>
      <c r="D20">
        <v>7.3159576662118536E-3</v>
      </c>
      <c r="H20" t="s">
        <v>14</v>
      </c>
      <c r="I20">
        <v>3.1545852989990041E-3</v>
      </c>
      <c r="J20">
        <v>3.12335328064346E-3</v>
      </c>
      <c r="K20">
        <v>1.8253748246649768E-3</v>
      </c>
    </row>
    <row r="21" spans="1:13" x14ac:dyDescent="0.25">
      <c r="A21" t="s">
        <v>113</v>
      </c>
      <c r="B21">
        <f>B16-SUM(B17:B20)</f>
        <v>0.44903670445230454</v>
      </c>
      <c r="C21">
        <f t="shared" ref="C21:D21" si="0">C16-SUM(C17:C20)</f>
        <v>0.42052097544598288</v>
      </c>
      <c r="D21">
        <f t="shared" si="0"/>
        <v>0.45411875342011521</v>
      </c>
      <c r="H21" t="s">
        <v>113</v>
      </c>
      <c r="I21">
        <f>I16-SUM(I17:I20)</f>
        <v>0.50635255177492411</v>
      </c>
      <c r="J21">
        <f t="shared" ref="J21:K21" si="1">J16-SUM(J17:J20)</f>
        <v>0.56197527266295355</v>
      </c>
      <c r="K21">
        <f t="shared" si="1"/>
        <v>0.47954398718626379</v>
      </c>
    </row>
    <row r="22" spans="1:13" x14ac:dyDescent="0.25">
      <c r="A22" t="s">
        <v>114</v>
      </c>
      <c r="B22">
        <v>3.5915251900718852E-3</v>
      </c>
      <c r="C22">
        <v>3.1846941839177739E-3</v>
      </c>
      <c r="D22">
        <v>3.1371908999428778E-3</v>
      </c>
      <c r="H22" t="s">
        <v>114</v>
      </c>
      <c r="I22">
        <v>3.3963806071219227E-3</v>
      </c>
      <c r="J22">
        <v>3.5383442759737106E-3</v>
      </c>
      <c r="K22">
        <v>3.6277444406817277E-3</v>
      </c>
    </row>
    <row r="23" spans="1:13" x14ac:dyDescent="0.25">
      <c r="A23" t="s">
        <v>16</v>
      </c>
      <c r="B23">
        <v>1.3955401480089122E-3</v>
      </c>
      <c r="C23">
        <v>1.4788633135590114E-3</v>
      </c>
      <c r="D23">
        <v>1.456425741290167E-3</v>
      </c>
      <c r="H23" t="s">
        <v>16</v>
      </c>
      <c r="I23">
        <v>1.0312047742105989E-2</v>
      </c>
      <c r="J23">
        <v>1.0352933251923078E-2</v>
      </c>
      <c r="K23">
        <v>1.0662029392735323E-2</v>
      </c>
    </row>
    <row r="24" spans="1:13" x14ac:dyDescent="0.25">
      <c r="A24" s="90" t="s">
        <v>21</v>
      </c>
      <c r="B24" s="90">
        <v>5.1055995349061105E-3</v>
      </c>
      <c r="C24" s="90">
        <v>5.1169805426993439E-3</v>
      </c>
      <c r="D24" s="90">
        <v>5.0000000000000001E-3</v>
      </c>
      <c r="H24" s="90" t="s">
        <v>21</v>
      </c>
      <c r="I24" s="90">
        <v>3.9289729303295462E-3</v>
      </c>
      <c r="J24" s="90">
        <v>4.1686937562490272E-3</v>
      </c>
      <c r="K24" s="90">
        <v>4.0259115134394785E-3</v>
      </c>
    </row>
    <row r="25" spans="1:13" x14ac:dyDescent="0.25">
      <c r="A25" s="90" t="s">
        <v>26</v>
      </c>
      <c r="B25" s="90">
        <v>3.4049067243132475E-2</v>
      </c>
      <c r="C25" s="90">
        <v>3.102393098265966E-2</v>
      </c>
      <c r="D25" s="90">
        <v>2.9829999999999999E-2</v>
      </c>
      <c r="H25" s="90" t="s">
        <v>26</v>
      </c>
      <c r="I25" s="90">
        <v>2.1544684929756378E-2</v>
      </c>
      <c r="J25" s="90">
        <v>2.3108445950494973E-2</v>
      </c>
      <c r="K25" s="90">
        <v>2.2872486290639673E-2</v>
      </c>
    </row>
    <row r="29" spans="1:13" x14ac:dyDescent="0.25">
      <c r="A29" t="s">
        <v>122</v>
      </c>
      <c r="H29" t="s">
        <v>123</v>
      </c>
    </row>
    <row r="30" spans="1:13" x14ac:dyDescent="0.25">
      <c r="A30" t="s">
        <v>124</v>
      </c>
      <c r="B30" t="s">
        <v>125</v>
      </c>
      <c r="C30" t="s">
        <v>126</v>
      </c>
      <c r="D30" t="s">
        <v>127</v>
      </c>
      <c r="E30" t="s">
        <v>140</v>
      </c>
      <c r="F30" t="s">
        <v>141</v>
      </c>
      <c r="H30" t="s">
        <v>124</v>
      </c>
      <c r="I30" t="s">
        <v>125</v>
      </c>
      <c r="J30" t="s">
        <v>126</v>
      </c>
      <c r="K30" t="s">
        <v>127</v>
      </c>
      <c r="L30" t="s">
        <v>140</v>
      </c>
      <c r="M30" t="s">
        <v>141</v>
      </c>
    </row>
    <row r="31" spans="1:13" x14ac:dyDescent="0.25">
      <c r="A31" t="s">
        <v>128</v>
      </c>
      <c r="B31">
        <v>5.9304146159226993E-3</v>
      </c>
      <c r="C31">
        <v>4.3595616622832166E-3</v>
      </c>
      <c r="D31">
        <v>3.7389902893757345E-3</v>
      </c>
      <c r="E31" s="101">
        <f>AVERAGE(B31:D31)</f>
        <v>4.6763221891938838E-3</v>
      </c>
      <c r="F31">
        <f>_xlfn.STDEV.S(B31:D31)</f>
        <v>1.1295300209830622E-3</v>
      </c>
      <c r="H31" t="s">
        <v>128</v>
      </c>
      <c r="I31">
        <v>0</v>
      </c>
      <c r="J31">
        <v>0</v>
      </c>
      <c r="K31">
        <v>0</v>
      </c>
      <c r="L31">
        <f>AVERAGE(I31:K31)</f>
        <v>0</v>
      </c>
      <c r="M31">
        <f>_xlfn.STDEV.S(I31:K31)</f>
        <v>0</v>
      </c>
    </row>
    <row r="32" spans="1:13" x14ac:dyDescent="0.25">
      <c r="A32" t="s">
        <v>129</v>
      </c>
      <c r="B32">
        <v>0</v>
      </c>
      <c r="C32">
        <v>0</v>
      </c>
      <c r="D32">
        <v>0</v>
      </c>
      <c r="E32" s="101">
        <f t="shared" ref="E32:E51" si="2">AVERAGE(B32:D32)</f>
        <v>0</v>
      </c>
      <c r="F32">
        <f t="shared" ref="F32:F51" si="3">_xlfn.STDEV.S(B32:D32)</f>
        <v>0</v>
      </c>
      <c r="H32" t="s">
        <v>129</v>
      </c>
      <c r="I32">
        <v>0</v>
      </c>
      <c r="J32">
        <v>0</v>
      </c>
      <c r="K32">
        <v>0</v>
      </c>
      <c r="L32">
        <f t="shared" ref="L32:L51" si="4">AVERAGE(I32:K32)</f>
        <v>0</v>
      </c>
      <c r="M32">
        <f t="shared" ref="M32:M51" si="5">_xlfn.STDEV.S(I32:K32)</f>
        <v>0</v>
      </c>
    </row>
    <row r="33" spans="1:13" x14ac:dyDescent="0.25">
      <c r="A33" t="s">
        <v>130</v>
      </c>
      <c r="B33">
        <v>6.0159034800240166E-3</v>
      </c>
      <c r="C33">
        <v>1.8426219760043203E-2</v>
      </c>
      <c r="D33">
        <v>1.613107239130674E-2</v>
      </c>
      <c r="E33" s="101">
        <f t="shared" si="2"/>
        <v>1.3524398543791319E-2</v>
      </c>
      <c r="F33">
        <f t="shared" si="3"/>
        <v>6.6030333145470346E-3</v>
      </c>
      <c r="H33" t="s">
        <v>130</v>
      </c>
      <c r="I33">
        <v>4.3212283099954736E-2</v>
      </c>
      <c r="J33">
        <v>2.3485159620431576E-2</v>
      </c>
      <c r="K33">
        <v>4.2660249958048013E-2</v>
      </c>
      <c r="L33">
        <f t="shared" si="4"/>
        <v>3.6452564226144776E-2</v>
      </c>
      <c r="M33">
        <f t="shared" si="5"/>
        <v>1.1233493303672043E-2</v>
      </c>
    </row>
    <row r="34" spans="1:13" x14ac:dyDescent="0.25">
      <c r="A34" t="s">
        <v>131</v>
      </c>
      <c r="B34">
        <v>6.9250226771187624E-3</v>
      </c>
      <c r="C34">
        <v>0</v>
      </c>
      <c r="D34">
        <v>2.3858318989349926E-3</v>
      </c>
      <c r="E34" s="101">
        <f t="shared" si="2"/>
        <v>3.1036181920179183E-3</v>
      </c>
      <c r="F34">
        <f t="shared" si="3"/>
        <v>3.5178683377232256E-3</v>
      </c>
      <c r="H34" t="s">
        <v>131</v>
      </c>
      <c r="I34">
        <v>0</v>
      </c>
      <c r="J34">
        <v>0</v>
      </c>
      <c r="K34">
        <v>0</v>
      </c>
      <c r="L34">
        <f t="shared" si="4"/>
        <v>0</v>
      </c>
      <c r="M34">
        <f t="shared" si="5"/>
        <v>0</v>
      </c>
    </row>
    <row r="35" spans="1:13" x14ac:dyDescent="0.25">
      <c r="A35" t="s">
        <v>132</v>
      </c>
      <c r="B35">
        <v>7.0985398436708546E-3</v>
      </c>
      <c r="C35">
        <v>0</v>
      </c>
      <c r="D35">
        <v>3.6677714267209583E-3</v>
      </c>
      <c r="E35" s="101">
        <f t="shared" si="2"/>
        <v>3.5887704234639378E-3</v>
      </c>
      <c r="F35">
        <f t="shared" si="3"/>
        <v>3.5499292735112868E-3</v>
      </c>
      <c r="H35" t="s">
        <v>132</v>
      </c>
      <c r="I35">
        <v>0</v>
      </c>
      <c r="J35">
        <v>0</v>
      </c>
      <c r="K35">
        <v>0</v>
      </c>
      <c r="L35">
        <f t="shared" si="4"/>
        <v>0</v>
      </c>
      <c r="M35">
        <f t="shared" si="5"/>
        <v>0</v>
      </c>
    </row>
    <row r="36" spans="1:13" x14ac:dyDescent="0.25">
      <c r="A36" t="s">
        <v>133</v>
      </c>
      <c r="B36">
        <v>4.118242638698439E-2</v>
      </c>
      <c r="C36">
        <v>6.192539882841816E-2</v>
      </c>
      <c r="D36">
        <v>5.4069360527505855E-2</v>
      </c>
      <c r="E36" s="101">
        <f t="shared" si="2"/>
        <v>5.2392395247636135E-2</v>
      </c>
      <c r="F36">
        <f t="shared" si="3"/>
        <v>1.0472673289993215E-2</v>
      </c>
      <c r="H36" t="s">
        <v>133</v>
      </c>
      <c r="I36">
        <v>3.6696457702370781E-2</v>
      </c>
      <c r="J36">
        <v>3.4232753376719084E-2</v>
      </c>
      <c r="K36">
        <v>5.4596271195472432E-2</v>
      </c>
      <c r="L36">
        <f t="shared" si="4"/>
        <v>4.1841827424854094E-2</v>
      </c>
      <c r="M36">
        <f t="shared" si="5"/>
        <v>1.1114150290258727E-2</v>
      </c>
    </row>
    <row r="37" spans="1:13" x14ac:dyDescent="0.25">
      <c r="A37" t="s">
        <v>134</v>
      </c>
      <c r="B37">
        <v>2.7513983801463922E-2</v>
      </c>
      <c r="C37">
        <v>2.7114201685672419E-2</v>
      </c>
      <c r="D37">
        <v>2.4606117047225071E-2</v>
      </c>
      <c r="E37" s="101">
        <f t="shared" si="2"/>
        <v>2.6411434178120471E-2</v>
      </c>
      <c r="F37">
        <f t="shared" si="3"/>
        <v>1.5761769863676415E-3</v>
      </c>
      <c r="H37" t="s">
        <v>134</v>
      </c>
      <c r="I37">
        <v>1.7322295273874268E-2</v>
      </c>
      <c r="J37">
        <v>1.4120166814414144E-2</v>
      </c>
      <c r="K37">
        <v>2.3809913579492262E-2</v>
      </c>
      <c r="L37">
        <f t="shared" si="4"/>
        <v>1.8417458555926889E-2</v>
      </c>
      <c r="M37">
        <f t="shared" si="5"/>
        <v>4.9368345175428699E-3</v>
      </c>
    </row>
    <row r="38" spans="1:13" x14ac:dyDescent="0.25">
      <c r="A38" t="s">
        <v>135</v>
      </c>
      <c r="B38">
        <v>1.998342593260022E-3</v>
      </c>
      <c r="C38">
        <v>0</v>
      </c>
      <c r="D38">
        <v>2.1721753109706647E-3</v>
      </c>
      <c r="E38" s="101">
        <f t="shared" si="2"/>
        <v>1.3901726347435625E-3</v>
      </c>
      <c r="F38">
        <f t="shared" si="3"/>
        <v>1.2070581672931338E-3</v>
      </c>
      <c r="H38" t="s">
        <v>135</v>
      </c>
      <c r="I38">
        <v>0</v>
      </c>
      <c r="J38">
        <v>2.7815788032842237E-3</v>
      </c>
      <c r="K38">
        <v>0</v>
      </c>
      <c r="L38">
        <f t="shared" si="4"/>
        <v>9.271929344280746E-4</v>
      </c>
      <c r="M38">
        <f t="shared" si="5"/>
        <v>1.6059452708483035E-3</v>
      </c>
    </row>
    <row r="39" spans="1:13" x14ac:dyDescent="0.25">
      <c r="A39" t="s">
        <v>136</v>
      </c>
      <c r="B39">
        <v>6.1746560089197301E-3</v>
      </c>
      <c r="C39">
        <v>1.7184011868163634E-2</v>
      </c>
      <c r="D39">
        <v>1.1110142574145039E-2</v>
      </c>
      <c r="E39" s="101">
        <f t="shared" si="2"/>
        <v>1.1489603483742802E-2</v>
      </c>
      <c r="F39">
        <f t="shared" si="3"/>
        <v>5.5144784019253894E-3</v>
      </c>
      <c r="H39" t="s">
        <v>136</v>
      </c>
      <c r="I39">
        <v>6.7271607185949052E-3</v>
      </c>
      <c r="J39">
        <v>2.2926781736206468E-3</v>
      </c>
      <c r="K39">
        <v>1.1818770500519892E-2</v>
      </c>
      <c r="L39">
        <f t="shared" si="4"/>
        <v>6.9462031309118141E-3</v>
      </c>
      <c r="M39">
        <f t="shared" si="5"/>
        <v>4.7668221530645953E-3</v>
      </c>
    </row>
    <row r="40" spans="1:13" x14ac:dyDescent="0.25">
      <c r="A40" t="s">
        <v>137</v>
      </c>
      <c r="B40">
        <v>1.8728220559892584E-2</v>
      </c>
      <c r="C40">
        <v>2.0892435603807501E-2</v>
      </c>
      <c r="D40">
        <v>1.7234964762455764E-2</v>
      </c>
      <c r="E40" s="101">
        <f t="shared" si="2"/>
        <v>1.8951873642051951E-2</v>
      </c>
      <c r="F40">
        <f t="shared" si="3"/>
        <v>1.8389640466045238E-3</v>
      </c>
      <c r="H40" t="s">
        <v>137</v>
      </c>
      <c r="I40">
        <v>3.556068697791568E-2</v>
      </c>
      <c r="J40">
        <v>9.9524515131490555E-3</v>
      </c>
      <c r="K40">
        <v>2.4626377090357615E-2</v>
      </c>
      <c r="L40">
        <f t="shared" si="4"/>
        <v>2.3379838527140786E-2</v>
      </c>
      <c r="M40">
        <f t="shared" si="5"/>
        <v>1.2849545700020788E-2</v>
      </c>
    </row>
    <row r="41" spans="1:13" x14ac:dyDescent="0.25">
      <c r="A41" t="s">
        <v>138</v>
      </c>
      <c r="B41">
        <v>3.7511887408294954E-2</v>
      </c>
      <c r="C41">
        <v>4.0185217759089911E-2</v>
      </c>
      <c r="D41">
        <v>3.728307459977518E-2</v>
      </c>
      <c r="E41" s="101">
        <f t="shared" si="2"/>
        <v>3.8326726589053346E-2</v>
      </c>
      <c r="F41">
        <f t="shared" si="3"/>
        <v>1.6135615566700828E-3</v>
      </c>
      <c r="H41" t="s">
        <v>138</v>
      </c>
      <c r="I41">
        <v>2.786106229510291E-2</v>
      </c>
      <c r="J41">
        <v>2.5656250321012784E-2</v>
      </c>
      <c r="K41">
        <v>4.3317279604627751E-2</v>
      </c>
      <c r="L41">
        <f t="shared" si="4"/>
        <v>3.2278197406914483E-2</v>
      </c>
      <c r="M41">
        <f t="shared" si="5"/>
        <v>9.6234765436496537E-3</v>
      </c>
    </row>
    <row r="42" spans="1:13" x14ac:dyDescent="0.25">
      <c r="A42" t="s">
        <v>12</v>
      </c>
      <c r="B42">
        <v>0.17279487570244179</v>
      </c>
      <c r="C42">
        <v>0.18885514823482427</v>
      </c>
      <c r="D42">
        <v>0.18340999999999999</v>
      </c>
      <c r="E42" s="101">
        <f t="shared" si="2"/>
        <v>0.18168667464575536</v>
      </c>
      <c r="F42">
        <f t="shared" si="3"/>
        <v>8.1676481413584818E-3</v>
      </c>
      <c r="H42" t="s">
        <v>12</v>
      </c>
      <c r="I42">
        <v>0.21322337576976924</v>
      </c>
      <c r="J42">
        <v>0.21167506909307748</v>
      </c>
      <c r="K42">
        <v>0.20481845306468655</v>
      </c>
      <c r="L42">
        <f t="shared" si="4"/>
        <v>0.20990563264251108</v>
      </c>
      <c r="M42">
        <f t="shared" si="5"/>
        <v>4.4731264719487197E-3</v>
      </c>
    </row>
    <row r="43" spans="1:13" x14ac:dyDescent="0.25">
      <c r="A43" t="s">
        <v>34</v>
      </c>
      <c r="B43">
        <v>1.7559741296949499E-3</v>
      </c>
      <c r="C43">
        <v>1.4755511164947564E-3</v>
      </c>
      <c r="D43">
        <v>1.3958897080336074E-3</v>
      </c>
      <c r="E43" s="101">
        <f t="shared" si="2"/>
        <v>1.5424716514077714E-3</v>
      </c>
      <c r="F43">
        <f t="shared" si="3"/>
        <v>1.8914007025371143E-4</v>
      </c>
      <c r="H43" t="s">
        <v>34</v>
      </c>
      <c r="I43">
        <v>5.3078488319673843E-3</v>
      </c>
      <c r="J43">
        <v>5.6569825152913015E-3</v>
      </c>
      <c r="K43">
        <v>4.163057949611592E-3</v>
      </c>
      <c r="L43">
        <f t="shared" si="4"/>
        <v>5.0426297656234256E-3</v>
      </c>
      <c r="M43">
        <f t="shared" si="5"/>
        <v>7.8147841739205945E-4</v>
      </c>
    </row>
    <row r="44" spans="1:13" s="102" customFormat="1" x14ac:dyDescent="0.25">
      <c r="A44" s="102" t="s">
        <v>35</v>
      </c>
      <c r="B44" s="102">
        <v>0.13163644042238962</v>
      </c>
      <c r="C44" s="102">
        <v>0.11880483761564896</v>
      </c>
      <c r="D44" s="102">
        <v>0.11098676337257619</v>
      </c>
      <c r="E44" s="103">
        <f t="shared" si="2"/>
        <v>0.12047601380353824</v>
      </c>
      <c r="F44" s="102">
        <f t="shared" si="3"/>
        <v>1.0425781167549218E-2</v>
      </c>
      <c r="H44" s="102" t="s">
        <v>35</v>
      </c>
      <c r="I44" s="102">
        <v>4.9453566964508838E-2</v>
      </c>
      <c r="J44" s="102">
        <v>4.5386909910329447E-2</v>
      </c>
      <c r="K44" s="102">
        <v>4.8607351426548956E-2</v>
      </c>
      <c r="L44" s="102">
        <f t="shared" si="4"/>
        <v>4.7815942767129083E-2</v>
      </c>
      <c r="M44" s="102">
        <f t="shared" si="5"/>
        <v>2.1457331261669809E-3</v>
      </c>
    </row>
    <row r="45" spans="1:13" x14ac:dyDescent="0.25">
      <c r="A45" t="s">
        <v>36</v>
      </c>
      <c r="B45">
        <v>3.3344846617628189E-2</v>
      </c>
      <c r="C45">
        <v>3.2069154770437619E-2</v>
      </c>
      <c r="D45">
        <v>3.0510516855619264E-2</v>
      </c>
      <c r="E45" s="101">
        <f t="shared" si="2"/>
        <v>3.1974839414561688E-2</v>
      </c>
      <c r="F45">
        <f t="shared" si="3"/>
        <v>1.4195167627463561E-3</v>
      </c>
      <c r="H45" t="s">
        <v>36</v>
      </c>
      <c r="I45">
        <v>1.1435070468869575E-2</v>
      </c>
      <c r="J45">
        <v>1.1348911640715678E-2</v>
      </c>
      <c r="K45">
        <v>1.0179804826839825E-2</v>
      </c>
      <c r="L45">
        <f t="shared" si="4"/>
        <v>1.098792897880836E-2</v>
      </c>
      <c r="M45">
        <f t="shared" si="5"/>
        <v>7.0118066121603834E-4</v>
      </c>
    </row>
    <row r="46" spans="1:13" x14ac:dyDescent="0.25">
      <c r="A46" t="s">
        <v>14</v>
      </c>
      <c r="B46">
        <v>7.6689626117417307E-3</v>
      </c>
      <c r="C46">
        <v>7.0653692878040941E-3</v>
      </c>
      <c r="D46">
        <v>7.3159576662118536E-3</v>
      </c>
      <c r="E46" s="101">
        <f t="shared" si="2"/>
        <v>7.3500965219192261E-3</v>
      </c>
      <c r="F46">
        <f t="shared" si="3"/>
        <v>3.0324135812464267E-4</v>
      </c>
      <c r="H46" t="s">
        <v>14</v>
      </c>
      <c r="I46">
        <v>3.1545852989990041E-3</v>
      </c>
      <c r="J46">
        <v>3.12335328064346E-3</v>
      </c>
      <c r="K46">
        <v>1.8253748246649768E-3</v>
      </c>
      <c r="L46">
        <f t="shared" si="4"/>
        <v>2.7011044681024801E-3</v>
      </c>
      <c r="M46">
        <f t="shared" si="5"/>
        <v>7.5856487266352053E-4</v>
      </c>
    </row>
    <row r="47" spans="1:13" x14ac:dyDescent="0.25">
      <c r="A47" t="s">
        <v>113</v>
      </c>
      <c r="B47">
        <v>0.44903670445230454</v>
      </c>
      <c r="C47">
        <v>0.42052097544598288</v>
      </c>
      <c r="D47">
        <v>0.45411875342011521</v>
      </c>
      <c r="E47" s="101">
        <f t="shared" si="2"/>
        <v>0.44122547777280086</v>
      </c>
      <c r="F47">
        <f t="shared" si="3"/>
        <v>1.810977961982738E-2</v>
      </c>
      <c r="H47" t="s">
        <v>113</v>
      </c>
      <c r="I47">
        <v>0.50635255177492411</v>
      </c>
      <c r="J47">
        <v>0.56197527266295355</v>
      </c>
      <c r="K47">
        <v>0.47954398718626379</v>
      </c>
      <c r="L47">
        <f t="shared" si="4"/>
        <v>0.51595727054138052</v>
      </c>
      <c r="M47">
        <f t="shared" si="5"/>
        <v>4.2046607155297566E-2</v>
      </c>
    </row>
    <row r="48" spans="1:13" x14ac:dyDescent="0.25">
      <c r="A48" t="s">
        <v>114</v>
      </c>
      <c r="B48">
        <v>3.5915251900718852E-3</v>
      </c>
      <c r="C48">
        <v>3.1846941839177739E-3</v>
      </c>
      <c r="D48">
        <v>3.1371908999428778E-3</v>
      </c>
      <c r="E48" s="101">
        <f t="shared" si="2"/>
        <v>3.3044700913108459E-3</v>
      </c>
      <c r="F48">
        <f t="shared" si="3"/>
        <v>2.4972907878465525E-4</v>
      </c>
      <c r="H48" t="s">
        <v>114</v>
      </c>
      <c r="I48">
        <v>3.3963806071219227E-3</v>
      </c>
      <c r="J48">
        <v>3.5383442759737106E-3</v>
      </c>
      <c r="K48">
        <v>3.6277444406817277E-3</v>
      </c>
      <c r="L48">
        <f t="shared" si="4"/>
        <v>3.520823107925787E-3</v>
      </c>
      <c r="M48">
        <f t="shared" si="5"/>
        <v>1.1667283045848752E-4</v>
      </c>
    </row>
    <row r="49" spans="1:13" s="102" customFormat="1" x14ac:dyDescent="0.25">
      <c r="A49" s="102" t="s">
        <v>16</v>
      </c>
      <c r="B49" s="102">
        <v>1.3955401480089122E-3</v>
      </c>
      <c r="C49" s="102">
        <v>1.4788633135590114E-3</v>
      </c>
      <c r="D49" s="102">
        <v>1.456425741290167E-3</v>
      </c>
      <c r="E49" s="103">
        <f t="shared" si="2"/>
        <v>1.4436097342860304E-3</v>
      </c>
      <c r="F49" s="102">
        <f t="shared" si="3"/>
        <v>4.3114672745712342E-5</v>
      </c>
      <c r="H49" s="102" t="s">
        <v>16</v>
      </c>
      <c r="I49" s="102">
        <v>1.0312047742105989E-2</v>
      </c>
      <c r="J49" s="102">
        <v>1.0352933251923078E-2</v>
      </c>
      <c r="K49" s="102">
        <v>1.0662029392735323E-2</v>
      </c>
      <c r="L49" s="102">
        <f t="shared" si="4"/>
        <v>1.0442336795588128E-2</v>
      </c>
      <c r="M49" s="102">
        <f t="shared" si="5"/>
        <v>1.9135447253516193E-4</v>
      </c>
    </row>
    <row r="50" spans="1:13" x14ac:dyDescent="0.25">
      <c r="A50" t="s">
        <v>21</v>
      </c>
      <c r="B50">
        <v>5.1055995349061105E-3</v>
      </c>
      <c r="C50">
        <v>5.1169805426993439E-3</v>
      </c>
      <c r="D50">
        <v>5.0000000000000001E-3</v>
      </c>
      <c r="E50" s="101">
        <f t="shared" si="2"/>
        <v>5.0741933592018187E-3</v>
      </c>
      <c r="F50">
        <f t="shared" si="3"/>
        <v>6.4504827314201146E-5</v>
      </c>
      <c r="H50" t="s">
        <v>21</v>
      </c>
      <c r="I50">
        <v>3.9289729303295462E-3</v>
      </c>
      <c r="J50">
        <v>4.1686937562490272E-3</v>
      </c>
      <c r="K50">
        <v>4.0259115134394785E-3</v>
      </c>
      <c r="L50">
        <f t="shared" si="4"/>
        <v>4.0411927333393509E-3</v>
      </c>
      <c r="M50">
        <f t="shared" si="5"/>
        <v>1.205887861954863E-4</v>
      </c>
    </row>
    <row r="51" spans="1:13" x14ac:dyDescent="0.25">
      <c r="A51" t="s">
        <v>26</v>
      </c>
      <c r="B51">
        <v>3.4049067243132475E-2</v>
      </c>
      <c r="C51">
        <v>3.102393098265966E-2</v>
      </c>
      <c r="D51">
        <v>2.9829999999999999E-2</v>
      </c>
      <c r="E51" s="101">
        <f t="shared" si="2"/>
        <v>3.1634332741930705E-2</v>
      </c>
      <c r="F51">
        <f t="shared" si="3"/>
        <v>2.1747585685103674E-3</v>
      </c>
      <c r="H51" t="s">
        <v>26</v>
      </c>
      <c r="I51">
        <v>2.1544684929756378E-2</v>
      </c>
      <c r="J51">
        <v>2.3108445950494973E-2</v>
      </c>
      <c r="K51">
        <v>2.2872486290639673E-2</v>
      </c>
      <c r="L51">
        <f t="shared" si="4"/>
        <v>2.2508539056963674E-2</v>
      </c>
      <c r="M51">
        <f t="shared" si="5"/>
        <v>8.4301857878142997E-4</v>
      </c>
    </row>
    <row r="55" spans="1:13" x14ac:dyDescent="0.25">
      <c r="E55" s="104">
        <f>E44/E49</f>
        <v>83.454697583569811</v>
      </c>
      <c r="L55">
        <f>L44/L49</f>
        <v>4.579046213806401</v>
      </c>
    </row>
  </sheetData>
  <mergeCells count="2">
    <mergeCell ref="A1:D1"/>
    <mergeCell ref="H1:K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3"/>
  <sheetViews>
    <sheetView zoomScale="70" zoomScaleNormal="70" workbookViewId="0">
      <selection activeCell="N27" sqref="N27:P28"/>
    </sheetView>
  </sheetViews>
  <sheetFormatPr defaultRowHeight="15" x14ac:dyDescent="0.25"/>
  <cols>
    <col min="1" max="1" width="20.140625" customWidth="1"/>
    <col min="21" max="21" width="21.28515625" customWidth="1"/>
    <col min="22" max="22" width="32.7109375" customWidth="1"/>
    <col min="27" max="27" width="21.28515625" customWidth="1"/>
    <col min="28" max="28" width="32.7109375" customWidth="1"/>
  </cols>
  <sheetData>
    <row r="2" spans="1:31" x14ac:dyDescent="0.25">
      <c r="B2" s="114" t="s">
        <v>104</v>
      </c>
      <c r="C2" s="114"/>
      <c r="D2" s="114"/>
      <c r="E2" s="114"/>
      <c r="F2" s="114"/>
      <c r="G2" s="91"/>
      <c r="I2" s="114" t="s">
        <v>105</v>
      </c>
      <c r="J2" s="114"/>
      <c r="K2" s="114"/>
      <c r="L2" s="114"/>
      <c r="M2" s="114"/>
      <c r="N2" s="114"/>
      <c r="O2" s="114"/>
      <c r="P2" s="114"/>
      <c r="Q2" s="114"/>
      <c r="R2" s="114"/>
      <c r="U2" t="s">
        <v>111</v>
      </c>
      <c r="AA2" t="s">
        <v>112</v>
      </c>
    </row>
    <row r="3" spans="1:31" x14ac:dyDescent="0.25">
      <c r="B3" s="91" t="s">
        <v>106</v>
      </c>
      <c r="C3" s="91" t="s">
        <v>106</v>
      </c>
      <c r="D3" s="91" t="s">
        <v>107</v>
      </c>
      <c r="E3" s="91" t="s">
        <v>107</v>
      </c>
      <c r="F3" s="91" t="s">
        <v>106</v>
      </c>
      <c r="G3" s="91" t="s">
        <v>106</v>
      </c>
      <c r="I3" s="91" t="s">
        <v>106</v>
      </c>
      <c r="J3" s="91" t="s">
        <v>106</v>
      </c>
      <c r="K3" s="91" t="s">
        <v>106</v>
      </c>
      <c r="L3" s="91" t="s">
        <v>106</v>
      </c>
      <c r="M3" s="91" t="s">
        <v>106</v>
      </c>
      <c r="N3" s="91" t="s">
        <v>107</v>
      </c>
      <c r="O3" s="91" t="s">
        <v>107</v>
      </c>
      <c r="P3" s="91" t="s">
        <v>107</v>
      </c>
      <c r="Q3" s="91" t="s">
        <v>106</v>
      </c>
      <c r="R3" s="91" t="s">
        <v>106</v>
      </c>
    </row>
    <row r="4" spans="1:31" x14ac:dyDescent="0.25">
      <c r="A4" s="90" t="s">
        <v>69</v>
      </c>
      <c r="B4" s="92">
        <v>0.1600223418503772</v>
      </c>
      <c r="C4" s="92">
        <v>0.20619258799454057</v>
      </c>
      <c r="D4" s="92">
        <v>0.15907939737555193</v>
      </c>
      <c r="E4" s="92">
        <v>0.19008704716747804</v>
      </c>
      <c r="F4" s="92">
        <v>0.22559695652509962</v>
      </c>
      <c r="G4" s="92">
        <f>AVERAGE(B4:F4)</f>
        <v>0.18819566618260947</v>
      </c>
      <c r="H4" s="92"/>
      <c r="I4" s="92">
        <v>0.2392047606799407</v>
      </c>
      <c r="J4" s="92">
        <v>0.32234591824299563</v>
      </c>
      <c r="K4" s="92">
        <v>0.24458590514252609</v>
      </c>
      <c r="L4" s="92">
        <v>0.18876027367048015</v>
      </c>
      <c r="M4" s="92">
        <v>0.12633110853791571</v>
      </c>
      <c r="N4" s="92">
        <v>0.16737994606781331</v>
      </c>
      <c r="O4" s="92">
        <v>0.11490360803171709</v>
      </c>
      <c r="P4" s="92">
        <v>0.204940034996657</v>
      </c>
      <c r="Q4" s="92">
        <v>0.21610132161413922</v>
      </c>
      <c r="R4" s="92">
        <v>0.17632845552001106</v>
      </c>
      <c r="S4" s="93">
        <f>AVERAGE(I4:R4)</f>
        <v>0.20008813325041958</v>
      </c>
      <c r="U4" s="90" t="s">
        <v>69</v>
      </c>
      <c r="V4" t="s">
        <v>4</v>
      </c>
      <c r="W4">
        <v>6.3946772000199846E-3</v>
      </c>
      <c r="X4">
        <f>W4/W$26*100</f>
        <v>0.63730589290374906</v>
      </c>
      <c r="Y4">
        <f>SUM(X4:X14)</f>
        <v>19.094010589774847</v>
      </c>
      <c r="AA4" s="90" t="s">
        <v>69</v>
      </c>
      <c r="AB4" t="s">
        <v>4</v>
      </c>
      <c r="AC4">
        <v>4.1874822250087838E-4</v>
      </c>
      <c r="AD4">
        <f>AC4/AC$26*100</f>
        <v>4.2890381699770552E-2</v>
      </c>
      <c r="AE4">
        <f>SUM(AD4:AD14)</f>
        <v>18.068845555532999</v>
      </c>
    </row>
    <row r="5" spans="1:31" x14ac:dyDescent="0.25">
      <c r="A5" t="s">
        <v>4</v>
      </c>
      <c r="B5" s="92"/>
      <c r="C5" s="92">
        <v>7.5630999999999997E-3</v>
      </c>
      <c r="D5" s="92">
        <v>5.9304146159226993E-3</v>
      </c>
      <c r="E5" s="92">
        <v>4.3595616622832166E-3</v>
      </c>
      <c r="F5" s="92">
        <v>8.8940553218540379E-3</v>
      </c>
      <c r="G5" s="92">
        <f t="shared" ref="G5:G28" si="0">AVERAGE(B5:F5)</f>
        <v>6.6867829000149884E-3</v>
      </c>
      <c r="H5" s="92"/>
      <c r="I5" s="92"/>
      <c r="J5" s="92"/>
      <c r="K5" s="92">
        <v>3.3499857800070271E-3</v>
      </c>
      <c r="L5" s="92">
        <v>0</v>
      </c>
      <c r="M5" s="92">
        <v>0</v>
      </c>
      <c r="N5" s="92">
        <v>0</v>
      </c>
      <c r="O5" s="92">
        <v>0</v>
      </c>
      <c r="P5" s="92">
        <v>0</v>
      </c>
      <c r="Q5" s="92">
        <v>0</v>
      </c>
      <c r="R5" s="92">
        <v>0</v>
      </c>
      <c r="S5" s="93">
        <f t="shared" ref="S5:S28" si="1">AVERAGE(I5:R5)</f>
        <v>4.1874822250087838E-4</v>
      </c>
      <c r="V5" t="s">
        <v>31</v>
      </c>
      <c r="W5">
        <v>0</v>
      </c>
      <c r="X5">
        <f t="shared" ref="X5:X25" si="2">W5/W$26*100</f>
        <v>0</v>
      </c>
      <c r="AB5" t="s">
        <v>31</v>
      </c>
      <c r="AC5">
        <v>0</v>
      </c>
      <c r="AD5">
        <f t="shared" ref="AD5:AD25" si="3">AC5/AC$26*100</f>
        <v>0</v>
      </c>
    </row>
    <row r="6" spans="1:31" x14ac:dyDescent="0.25">
      <c r="A6" t="s">
        <v>31</v>
      </c>
      <c r="B6" s="92"/>
      <c r="C6" s="92">
        <v>0</v>
      </c>
      <c r="D6" s="92">
        <v>0</v>
      </c>
      <c r="E6" s="92">
        <v>0</v>
      </c>
      <c r="F6" s="92">
        <v>0</v>
      </c>
      <c r="G6" s="92">
        <f t="shared" si="0"/>
        <v>0</v>
      </c>
      <c r="H6" s="92"/>
      <c r="I6" s="92"/>
      <c r="J6" s="92"/>
      <c r="K6" s="92">
        <v>0</v>
      </c>
      <c r="L6" s="92">
        <v>0</v>
      </c>
      <c r="M6" s="92">
        <v>0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3">
        <f t="shared" si="1"/>
        <v>0</v>
      </c>
      <c r="V6" t="s">
        <v>32</v>
      </c>
      <c r="W6">
        <v>1.2355763025720791E-2</v>
      </c>
      <c r="X6">
        <f t="shared" si="2"/>
        <v>1.231399231158925</v>
      </c>
      <c r="AB6" t="s">
        <v>32</v>
      </c>
      <c r="AC6">
        <v>2.683291172231583E-2</v>
      </c>
      <c r="AD6">
        <f t="shared" si="3"/>
        <v>2.7483670712989339</v>
      </c>
    </row>
    <row r="7" spans="1:31" x14ac:dyDescent="0.25">
      <c r="A7" t="s">
        <v>32</v>
      </c>
      <c r="B7" s="92"/>
      <c r="C7" s="92">
        <v>8.6540999999999996E-3</v>
      </c>
      <c r="D7" s="92">
        <v>6.0159034800240166E-3</v>
      </c>
      <c r="E7" s="92">
        <v>1.8426219760043203E-2</v>
      </c>
      <c r="F7" s="92">
        <v>1.2625165837095151E-2</v>
      </c>
      <c r="G7" s="92">
        <f t="shared" si="0"/>
        <v>1.1430347269290592E-2</v>
      </c>
      <c r="H7" s="92"/>
      <c r="I7" s="92"/>
      <c r="J7" s="92"/>
      <c r="K7" s="92">
        <v>0</v>
      </c>
      <c r="L7" s="92">
        <v>3.7173921097209274E-2</v>
      </c>
      <c r="M7" s="92">
        <v>1.5185302253930827E-2</v>
      </c>
      <c r="N7" s="92">
        <v>4.3212283099954736E-2</v>
      </c>
      <c r="O7" s="92">
        <v>2.3485159620431576E-2</v>
      </c>
      <c r="P7" s="92">
        <v>4.2660249958048013E-2</v>
      </c>
      <c r="Q7" s="92">
        <v>2.5595888071073276E-2</v>
      </c>
      <c r="R7" s="92">
        <v>2.7350489677878943E-2</v>
      </c>
      <c r="S7" s="93">
        <f t="shared" si="1"/>
        <v>2.683291172231583E-2</v>
      </c>
      <c r="V7" t="s">
        <v>33</v>
      </c>
      <c r="W7">
        <v>3.0443341112858804E-3</v>
      </c>
      <c r="X7">
        <f t="shared" si="2"/>
        <v>0.3034042232943871</v>
      </c>
      <c r="AB7" t="s">
        <v>33</v>
      </c>
      <c r="AC7">
        <v>0</v>
      </c>
      <c r="AD7">
        <f t="shared" si="3"/>
        <v>0</v>
      </c>
    </row>
    <row r="8" spans="1:31" x14ac:dyDescent="0.25">
      <c r="A8" t="s">
        <v>33</v>
      </c>
      <c r="B8" s="92"/>
      <c r="C8" s="92">
        <v>1.2E-4</v>
      </c>
      <c r="D8" s="92">
        <v>6.9250226771187624E-3</v>
      </c>
      <c r="E8" s="92">
        <v>0</v>
      </c>
      <c r="F8" s="92">
        <v>2.2079796567388791E-3</v>
      </c>
      <c r="G8" s="92">
        <f t="shared" si="0"/>
        <v>2.3132505834644107E-3</v>
      </c>
      <c r="H8" s="92"/>
      <c r="I8" s="92"/>
      <c r="J8" s="92"/>
      <c r="K8" s="92">
        <v>0</v>
      </c>
      <c r="L8" s="92">
        <v>0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3">
        <f t="shared" si="1"/>
        <v>0</v>
      </c>
      <c r="V8" t="s">
        <v>5</v>
      </c>
      <c r="W8">
        <v>3.0167427205628834E-3</v>
      </c>
      <c r="X8">
        <f t="shared" si="2"/>
        <v>0.30065441195111536</v>
      </c>
      <c r="AB8" t="s">
        <v>5</v>
      </c>
      <c r="AC8">
        <v>9.4703255664636606E-3</v>
      </c>
      <c r="AD8">
        <f t="shared" si="3"/>
        <v>0.97000024487475922</v>
      </c>
    </row>
    <row r="9" spans="1:31" x14ac:dyDescent="0.25">
      <c r="A9" t="s">
        <v>5</v>
      </c>
      <c r="B9" s="92"/>
      <c r="C9" s="92">
        <v>1.5362100000000001E-3</v>
      </c>
      <c r="D9" s="92">
        <v>7.0985398436708546E-3</v>
      </c>
      <c r="E9" s="92">
        <v>0</v>
      </c>
      <c r="F9" s="92">
        <v>1.9516883180177968E-3</v>
      </c>
      <c r="G9" s="92">
        <f t="shared" si="0"/>
        <v>2.6466095404221626E-3</v>
      </c>
      <c r="H9" s="92"/>
      <c r="I9" s="92"/>
      <c r="J9" s="92"/>
      <c r="K9" s="92">
        <v>7.5762604531709285E-2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3">
        <f t="shared" si="1"/>
        <v>9.4703255664636606E-3</v>
      </c>
      <c r="V9" t="s">
        <v>6</v>
      </c>
      <c r="W9">
        <v>5.5573549822395263E-2</v>
      </c>
      <c r="X9">
        <f t="shared" si="2"/>
        <v>5.5385674184276121</v>
      </c>
      <c r="AB9" t="s">
        <v>6</v>
      </c>
      <c r="AC9">
        <v>4.6685549837533126E-2</v>
      </c>
      <c r="AD9">
        <f t="shared" si="3"/>
        <v>4.7817780346309569</v>
      </c>
    </row>
    <row r="10" spans="1:31" x14ac:dyDescent="0.25">
      <c r="A10" t="s">
        <v>6</v>
      </c>
      <c r="B10" s="92"/>
      <c r="C10" s="92">
        <v>5.9451999999999998E-2</v>
      </c>
      <c r="D10" s="92">
        <v>4.118242638698439E-2</v>
      </c>
      <c r="E10" s="92">
        <v>6.192539882841816E-2</v>
      </c>
      <c r="F10" s="92">
        <v>6.3612824251783245E-2</v>
      </c>
      <c r="G10" s="92">
        <f t="shared" si="0"/>
        <v>5.6543162366796448E-2</v>
      </c>
      <c r="H10" s="92"/>
      <c r="I10" s="92"/>
      <c r="J10" s="92"/>
      <c r="K10" s="92">
        <v>4.8485993013222643E-2</v>
      </c>
      <c r="L10" s="92">
        <v>4.6497715598289073E-2</v>
      </c>
      <c r="M10" s="92">
        <v>3.6238227473283598E-2</v>
      </c>
      <c r="N10" s="92">
        <v>3.6696457702370781E-2</v>
      </c>
      <c r="O10" s="92">
        <v>3.4232753376719084E-2</v>
      </c>
      <c r="P10" s="92">
        <v>5.4596271195472432E-2</v>
      </c>
      <c r="Q10" s="92">
        <v>6.3592812006401545E-2</v>
      </c>
      <c r="R10" s="92">
        <v>5.3144168334505859E-2</v>
      </c>
      <c r="S10" s="93">
        <f t="shared" si="1"/>
        <v>4.6685549837533126E-2</v>
      </c>
      <c r="V10" t="s">
        <v>7</v>
      </c>
      <c r="W10">
        <v>3.6737351293339014E-2</v>
      </c>
      <c r="X10">
        <f t="shared" si="2"/>
        <v>3.6613154560556942</v>
      </c>
      <c r="AB10" t="s">
        <v>7</v>
      </c>
      <c r="AC10">
        <v>2.5000126190052194E-2</v>
      </c>
      <c r="AD10">
        <f t="shared" si="3"/>
        <v>2.5606435973146606</v>
      </c>
    </row>
    <row r="11" spans="1:31" x14ac:dyDescent="0.25">
      <c r="A11" t="s">
        <v>7</v>
      </c>
      <c r="B11" s="92"/>
      <c r="C11" s="92">
        <v>5.7412299999999999E-2</v>
      </c>
      <c r="D11" s="92">
        <v>2.7513983801463922E-2</v>
      </c>
      <c r="E11" s="92">
        <v>2.7114201685672419E-2</v>
      </c>
      <c r="F11" s="92">
        <v>5.5583868392880709E-2</v>
      </c>
      <c r="G11" s="92">
        <f t="shared" si="0"/>
        <v>4.1906088470004259E-2</v>
      </c>
      <c r="H11" s="92"/>
      <c r="I11" s="92"/>
      <c r="J11" s="92"/>
      <c r="K11" s="92">
        <v>3.581024001853414E-2</v>
      </c>
      <c r="L11" s="92">
        <v>2.8582984587738669E-2</v>
      </c>
      <c r="M11" s="92">
        <v>2.2236173294942093E-2</v>
      </c>
      <c r="N11" s="92">
        <v>1.7322295273874268E-2</v>
      </c>
      <c r="O11" s="92">
        <v>1.4120166814414144E-2</v>
      </c>
      <c r="P11" s="92">
        <v>2.3809913579492262E-2</v>
      </c>
      <c r="Q11" s="92">
        <v>3.0601289421516933E-2</v>
      </c>
      <c r="R11" s="92">
        <v>2.7517946529905059E-2</v>
      </c>
      <c r="S11" s="93">
        <f t="shared" si="1"/>
        <v>2.5000126190052194E-2</v>
      </c>
      <c r="V11" t="s">
        <v>8</v>
      </c>
      <c r="W11">
        <v>7.0968290107995859E-4</v>
      </c>
      <c r="X11">
        <f t="shared" si="2"/>
        <v>7.0728369987131251E-2</v>
      </c>
      <c r="AB11" t="s">
        <v>8</v>
      </c>
      <c r="AC11">
        <v>2.312727617002323E-3</v>
      </c>
      <c r="AD11">
        <f t="shared" si="3"/>
        <v>0.23688165090807595</v>
      </c>
    </row>
    <row r="12" spans="1:31" x14ac:dyDescent="0.25">
      <c r="A12" t="s">
        <v>8</v>
      </c>
      <c r="B12" s="92"/>
      <c r="C12" s="92">
        <v>1.2478000000000001E-4</v>
      </c>
      <c r="D12" s="92">
        <v>1.998342593260022E-3</v>
      </c>
      <c r="E12" s="92">
        <v>0</v>
      </c>
      <c r="F12" s="92">
        <v>1.3070610997985353E-4</v>
      </c>
      <c r="G12" s="92">
        <f t="shared" si="0"/>
        <v>5.6345717580996886E-4</v>
      </c>
      <c r="H12" s="92"/>
      <c r="I12" s="92"/>
      <c r="J12" s="92"/>
      <c r="K12" s="92">
        <v>3.7692711938070722E-3</v>
      </c>
      <c r="L12" s="92">
        <v>5.4959212304049156E-3</v>
      </c>
      <c r="M12" s="92">
        <v>2.618882551044038E-3</v>
      </c>
      <c r="N12" s="92">
        <v>0</v>
      </c>
      <c r="O12" s="92">
        <v>2.7815788032842237E-3</v>
      </c>
      <c r="P12" s="92">
        <v>0</v>
      </c>
      <c r="Q12" s="92">
        <v>2.0124537172970074E-3</v>
      </c>
      <c r="R12" s="92">
        <v>1.8237134401813254E-3</v>
      </c>
      <c r="S12" s="93">
        <f t="shared" si="1"/>
        <v>2.312727617002323E-3</v>
      </c>
      <c r="V12" t="s">
        <v>9</v>
      </c>
      <c r="W12">
        <v>2.4470088779261972E-2</v>
      </c>
      <c r="X12">
        <f t="shared" si="2"/>
        <v>2.4387363569896578</v>
      </c>
      <c r="AB12" t="s">
        <v>9</v>
      </c>
      <c r="AC12">
        <v>9.0441501175669153E-3</v>
      </c>
      <c r="AD12">
        <f t="shared" si="3"/>
        <v>0.92634912782622258</v>
      </c>
    </row>
    <row r="13" spans="1:31" x14ac:dyDescent="0.25">
      <c r="A13" t="s">
        <v>9</v>
      </c>
      <c r="B13" s="92"/>
      <c r="C13" s="92">
        <v>4.3263999999999997E-2</v>
      </c>
      <c r="D13" s="92">
        <v>6.1746560089197301E-3</v>
      </c>
      <c r="E13" s="92">
        <v>1.7184011868163634E-2</v>
      </c>
      <c r="F13" s="92">
        <v>5.0051598460702555E-2</v>
      </c>
      <c r="G13" s="92">
        <f t="shared" si="0"/>
        <v>2.9168566584446477E-2</v>
      </c>
      <c r="H13" s="92"/>
      <c r="I13" s="92"/>
      <c r="J13" s="92"/>
      <c r="K13" s="92">
        <v>1.5239835129929062E-2</v>
      </c>
      <c r="L13" s="92">
        <v>6.9784996097834737E-3</v>
      </c>
      <c r="M13" s="92">
        <v>1.1566953209909922E-2</v>
      </c>
      <c r="N13" s="92">
        <v>6.7271607185949052E-3</v>
      </c>
      <c r="O13" s="92">
        <v>2.2926781736206468E-3</v>
      </c>
      <c r="P13" s="92">
        <v>1.1818770500519892E-2</v>
      </c>
      <c r="Q13" s="92">
        <v>1.4813348558116087E-2</v>
      </c>
      <c r="R13" s="92">
        <v>2.9159550400613406E-3</v>
      </c>
      <c r="S13" s="93">
        <f t="shared" si="1"/>
        <v>9.0441501175669153E-3</v>
      </c>
      <c r="V13" t="s">
        <v>10</v>
      </c>
      <c r="W13">
        <v>2.1354525238912053E-2</v>
      </c>
      <c r="X13">
        <f t="shared" si="2"/>
        <v>2.1282332710833254</v>
      </c>
      <c r="AB13" t="s">
        <v>10</v>
      </c>
      <c r="AC13">
        <v>2.390263185576761E-2</v>
      </c>
      <c r="AD13">
        <f t="shared" si="3"/>
        <v>2.4482324911141973</v>
      </c>
    </row>
    <row r="14" spans="1:31" x14ac:dyDescent="0.25">
      <c r="A14" t="s">
        <v>10</v>
      </c>
      <c r="B14" s="92"/>
      <c r="C14" s="92">
        <v>2.3648499999999999E-2</v>
      </c>
      <c r="D14" s="92">
        <v>1.8728220559892584E-2</v>
      </c>
      <c r="E14" s="92">
        <v>2.0892435603807501E-2</v>
      </c>
      <c r="F14" s="92">
        <v>2.4442919553036072E-2</v>
      </c>
      <c r="G14" s="92">
        <f t="shared" si="0"/>
        <v>2.1928018929184039E-2</v>
      </c>
      <c r="H14" s="92"/>
      <c r="I14" s="92"/>
      <c r="J14" s="92"/>
      <c r="K14" s="92">
        <v>2.9013709912620485E-2</v>
      </c>
      <c r="L14" s="92">
        <v>2.1221062855450876E-2</v>
      </c>
      <c r="M14" s="92">
        <v>1.9720428629689098E-2</v>
      </c>
      <c r="N14" s="92">
        <v>3.556068697791568E-2</v>
      </c>
      <c r="O14" s="92">
        <v>9.9524515131490555E-3</v>
      </c>
      <c r="P14" s="92">
        <v>2.4626377090357615E-2</v>
      </c>
      <c r="Q14" s="92">
        <v>3.3225881192742723E-2</v>
      </c>
      <c r="R14" s="92">
        <v>1.7900456674215345E-2</v>
      </c>
      <c r="S14" s="93">
        <f t="shared" si="1"/>
        <v>2.390263185576761E-2</v>
      </c>
      <c r="V14" t="s">
        <v>11</v>
      </c>
      <c r="W14">
        <v>2.7931085263465411E-2</v>
      </c>
      <c r="X14">
        <f t="shared" si="2"/>
        <v>2.7836659579232461</v>
      </c>
      <c r="AB14" t="s">
        <v>11</v>
      </c>
      <c r="AC14">
        <v>3.2742938997255423E-2</v>
      </c>
      <c r="AD14">
        <f t="shared" si="3"/>
        <v>3.3537029558654221</v>
      </c>
    </row>
    <row r="15" spans="1:31" x14ac:dyDescent="0.25">
      <c r="A15" t="s">
        <v>11</v>
      </c>
      <c r="B15" s="92"/>
      <c r="C15" s="92">
        <v>4.4149999999999997E-3</v>
      </c>
      <c r="D15" s="92">
        <v>3.7511887408294954E-2</v>
      </c>
      <c r="E15" s="92">
        <v>4.0185217759089911E-2</v>
      </c>
      <c r="F15" s="92">
        <v>6.0961506230113576E-3</v>
      </c>
      <c r="G15" s="92">
        <f t="shared" si="0"/>
        <v>2.2052063947599058E-2</v>
      </c>
      <c r="H15" s="92"/>
      <c r="I15" s="92"/>
      <c r="J15" s="92"/>
      <c r="K15" s="92">
        <v>3.3154265562696406E-2</v>
      </c>
      <c r="L15" s="92">
        <v>4.281016869160386E-2</v>
      </c>
      <c r="M15" s="92">
        <v>1.8765141125116135E-2</v>
      </c>
      <c r="N15" s="92">
        <v>2.786106229510291E-2</v>
      </c>
      <c r="O15" s="92">
        <v>2.5656250321012784E-2</v>
      </c>
      <c r="P15" s="92">
        <v>4.3317279604627751E-2</v>
      </c>
      <c r="Q15" s="92">
        <v>3.7444713994214819E-2</v>
      </c>
      <c r="R15" s="92">
        <v>3.2934630383668721E-2</v>
      </c>
      <c r="S15" s="93">
        <f t="shared" si="1"/>
        <v>3.2742938997255423E-2</v>
      </c>
      <c r="U15" s="90" t="s">
        <v>73</v>
      </c>
      <c r="W15">
        <v>0.23984677797868362</v>
      </c>
      <c r="X15">
        <f t="shared" si="2"/>
        <v>23.903593601146049</v>
      </c>
      <c r="Y15">
        <f>X15</f>
        <v>23.903593601146049</v>
      </c>
      <c r="AA15" s="90" t="s">
        <v>73</v>
      </c>
      <c r="AC15">
        <v>0.23696479984598101</v>
      </c>
      <c r="AD15">
        <f t="shared" si="3"/>
        <v>24.271173389356981</v>
      </c>
      <c r="AE15">
        <f>AD15</f>
        <v>24.271173389356981</v>
      </c>
    </row>
    <row r="16" spans="1:31" x14ac:dyDescent="0.25">
      <c r="A16" s="90" t="s">
        <v>73</v>
      </c>
      <c r="B16" s="92">
        <v>0.32547467860113144</v>
      </c>
      <c r="C16" s="92">
        <v>0.201858612966793</v>
      </c>
      <c r="D16" s="92">
        <v>0.17279487570244179</v>
      </c>
      <c r="E16" s="92">
        <v>0.18885514823482427</v>
      </c>
      <c r="F16" s="92">
        <v>0.31025057438822756</v>
      </c>
      <c r="G16" s="92">
        <f t="shared" si="0"/>
        <v>0.23984677797868362</v>
      </c>
      <c r="H16" s="92"/>
      <c r="I16" s="92">
        <v>0.26769774033121929</v>
      </c>
      <c r="J16" s="92">
        <v>0.24211355805966622</v>
      </c>
      <c r="K16" s="92">
        <v>0.24087926096642809</v>
      </c>
      <c r="L16" s="92">
        <v>0.25009618662149641</v>
      </c>
      <c r="M16" s="92">
        <v>0.31255065045451247</v>
      </c>
      <c r="N16" s="92">
        <v>0.21322337576976924</v>
      </c>
      <c r="O16" s="92">
        <v>0.21167506909307748</v>
      </c>
      <c r="P16" s="92">
        <v>0.20481845306468655</v>
      </c>
      <c r="Q16" s="92">
        <v>0.18977288851595436</v>
      </c>
      <c r="R16" s="92">
        <v>0.23682081558300005</v>
      </c>
      <c r="S16" s="93">
        <f t="shared" si="1"/>
        <v>0.23696479984598101</v>
      </c>
      <c r="U16" s="90" t="s">
        <v>72</v>
      </c>
      <c r="V16" t="s">
        <v>34</v>
      </c>
      <c r="W16">
        <v>1.4217412259620202E-3</v>
      </c>
      <c r="X16">
        <f t="shared" si="2"/>
        <v>0.14169347930290593</v>
      </c>
      <c r="Y16">
        <f>SUM(X16:X20)</f>
        <v>53.089946789834499</v>
      </c>
      <c r="AA16" s="90" t="s">
        <v>72</v>
      </c>
      <c r="AB16" t="s">
        <v>34</v>
      </c>
      <c r="AC16">
        <v>5.0738809932634795E-3</v>
      </c>
      <c r="AD16">
        <f t="shared" si="3"/>
        <v>0.51969341195191598</v>
      </c>
      <c r="AE16">
        <f>SUM(AD16:AD20)</f>
        <v>53.202475692744898</v>
      </c>
    </row>
    <row r="17" spans="1:31" x14ac:dyDescent="0.25">
      <c r="A17" s="90" t="s">
        <v>72</v>
      </c>
      <c r="B17" s="92">
        <v>0.47995435756116078</v>
      </c>
      <c r="C17" s="92">
        <v>0.54853306103541832</v>
      </c>
      <c r="D17" s="92">
        <v>0.62344292823375902</v>
      </c>
      <c r="E17" s="92">
        <v>0.57993588823636832</v>
      </c>
      <c r="F17" s="92">
        <v>0.43163551556359658</v>
      </c>
      <c r="G17" s="92">
        <f t="shared" si="0"/>
        <v>0.53270035012606065</v>
      </c>
      <c r="H17" s="92"/>
      <c r="I17" s="92">
        <v>0.44754756665931505</v>
      </c>
      <c r="J17" s="92">
        <v>0.39894263054124068</v>
      </c>
      <c r="K17" s="92">
        <v>0.47535015787914336</v>
      </c>
      <c r="L17" s="92">
        <v>0.52413420148525791</v>
      </c>
      <c r="M17" s="92">
        <v>0.51649086010821577</v>
      </c>
      <c r="N17" s="92">
        <v>0.57570362333926894</v>
      </c>
      <c r="O17" s="92">
        <v>0.62749143000993346</v>
      </c>
      <c r="P17" s="92">
        <v>0.54431957621392912</v>
      </c>
      <c r="Q17" s="92">
        <v>0.55081629568501667</v>
      </c>
      <c r="R17" s="92">
        <v>0.53347828238268613</v>
      </c>
      <c r="S17" s="93">
        <f t="shared" si="1"/>
        <v>0.51942746243040072</v>
      </c>
      <c r="V17" t="s">
        <v>35</v>
      </c>
      <c r="W17">
        <v>0.11097892175629787</v>
      </c>
      <c r="X17">
        <f t="shared" si="2"/>
        <v>11.06037390334131</v>
      </c>
      <c r="AB17" t="s">
        <v>35</v>
      </c>
      <c r="AC17">
        <v>4.1908204642846628E-2</v>
      </c>
      <c r="AD17">
        <f t="shared" si="3"/>
        <v>4.292457369129532</v>
      </c>
    </row>
    <row r="18" spans="1:31" x14ac:dyDescent="0.25">
      <c r="A18" t="s">
        <v>34</v>
      </c>
      <c r="B18" s="92">
        <v>1.8829319458613537E-3</v>
      </c>
      <c r="C18" s="92">
        <v>8.6597274205897417E-4</v>
      </c>
      <c r="D18" s="92">
        <v>1.7559741296949499E-3</v>
      </c>
      <c r="E18" s="92">
        <v>1.4755511164947564E-3</v>
      </c>
      <c r="F18" s="92">
        <v>1.1282761957000656E-3</v>
      </c>
      <c r="G18" s="92">
        <f t="shared" si="0"/>
        <v>1.4217412259620202E-3</v>
      </c>
      <c r="H18" s="92"/>
      <c r="I18" s="92">
        <v>1.1951527573237247E-3</v>
      </c>
      <c r="J18" s="92">
        <v>1.2114659293465057E-3</v>
      </c>
      <c r="K18" s="92">
        <v>9.8880851648960461E-3</v>
      </c>
      <c r="L18" s="92">
        <v>3.0046346447551273E-3</v>
      </c>
      <c r="M18" s="92">
        <v>8.1579996421969544E-3</v>
      </c>
      <c r="N18" s="92">
        <v>5.3078488319673843E-3</v>
      </c>
      <c r="O18" s="92">
        <v>5.6569825152913015E-3</v>
      </c>
      <c r="P18" s="92">
        <v>4.163057949611592E-3</v>
      </c>
      <c r="Q18" s="92">
        <v>6.3715298454789099E-3</v>
      </c>
      <c r="R18" s="92">
        <v>5.7820526517672419E-3</v>
      </c>
      <c r="S18" s="93">
        <f t="shared" si="1"/>
        <v>5.0738809932634795E-3</v>
      </c>
      <c r="V18" t="s">
        <v>36</v>
      </c>
      <c r="W18">
        <v>3.0457032331900825E-2</v>
      </c>
      <c r="X18">
        <f t="shared" si="2"/>
        <v>3.0354067263035183</v>
      </c>
      <c r="AB18" t="s">
        <v>36</v>
      </c>
      <c r="AC18">
        <v>9.2043008368642536E-3</v>
      </c>
      <c r="AD18">
        <f t="shared" si="3"/>
        <v>0.94275260158697693</v>
      </c>
    </row>
    <row r="19" spans="1:31" x14ac:dyDescent="0.25">
      <c r="A19" t="s">
        <v>35</v>
      </c>
      <c r="B19" s="92">
        <v>0.10231632828002531</v>
      </c>
      <c r="C19" s="92">
        <v>0.11301325190323062</v>
      </c>
      <c r="D19" s="92">
        <v>0.13163644042238962</v>
      </c>
      <c r="E19" s="92">
        <v>0.11880483761564896</v>
      </c>
      <c r="F19" s="92">
        <v>8.9123750560194823E-2</v>
      </c>
      <c r="G19" s="92">
        <f t="shared" si="0"/>
        <v>0.11097892175629787</v>
      </c>
      <c r="H19" s="92"/>
      <c r="I19" s="92">
        <v>2.2417026013698629E-2</v>
      </c>
      <c r="J19" s="92">
        <v>1.3996388815946547E-2</v>
      </c>
      <c r="K19" s="92">
        <v>5.4626593831747089E-2</v>
      </c>
      <c r="L19" s="92">
        <v>6.3317330082728593E-2</v>
      </c>
      <c r="M19" s="92">
        <v>4.5914126295524701E-2</v>
      </c>
      <c r="N19" s="92">
        <v>4.9453566964508838E-2</v>
      </c>
      <c r="O19" s="92">
        <v>4.5386909910329447E-2</v>
      </c>
      <c r="P19" s="92">
        <v>4.8607351426548956E-2</v>
      </c>
      <c r="Q19" s="92">
        <v>3.9789396875807383E-2</v>
      </c>
      <c r="R19" s="92">
        <v>3.5573356211626023E-2</v>
      </c>
      <c r="S19" s="93">
        <f t="shared" si="1"/>
        <v>4.1908204642846628E-2</v>
      </c>
      <c r="V19" t="s">
        <v>14</v>
      </c>
      <c r="W19">
        <v>7.3167206386144006E-3</v>
      </c>
      <c r="X19">
        <f t="shared" si="2"/>
        <v>0.7291985246268361</v>
      </c>
      <c r="AB19" t="s">
        <v>14</v>
      </c>
      <c r="AC19">
        <v>2.7802504540596655E-3</v>
      </c>
      <c r="AD19">
        <f t="shared" si="3"/>
        <v>0.28476778357030352</v>
      </c>
    </row>
    <row r="20" spans="1:31" x14ac:dyDescent="0.25">
      <c r="A20" t="s">
        <v>36</v>
      </c>
      <c r="B20" s="92">
        <v>2.453065870830707E-2</v>
      </c>
      <c r="C20" s="92">
        <v>3.6988409543587099E-2</v>
      </c>
      <c r="D20" s="92">
        <v>3.3344846617628189E-2</v>
      </c>
      <c r="E20" s="92">
        <v>3.2069154770437619E-2</v>
      </c>
      <c r="F20" s="92">
        <v>2.5352092019544137E-2</v>
      </c>
      <c r="G20" s="92">
        <f t="shared" si="0"/>
        <v>3.0457032331900825E-2</v>
      </c>
      <c r="H20" s="92"/>
      <c r="I20" s="92">
        <v>7.3884568887322847E-3</v>
      </c>
      <c r="J20" s="92">
        <v>4.0894242560586174E-3</v>
      </c>
      <c r="K20" s="92">
        <v>8.970006639540536E-3</v>
      </c>
      <c r="L20" s="92">
        <v>1.0110935177334888E-2</v>
      </c>
      <c r="M20" s="92">
        <v>1.0366003452291708E-2</v>
      </c>
      <c r="N20" s="92">
        <v>1.1435070468869575E-2</v>
      </c>
      <c r="O20" s="92">
        <v>1.1348911640715678E-2</v>
      </c>
      <c r="P20" s="92">
        <v>1.0179804826839825E-2</v>
      </c>
      <c r="Q20" s="92">
        <v>8.9923883223284977E-3</v>
      </c>
      <c r="R20" s="92">
        <v>9.1620066959309347E-3</v>
      </c>
      <c r="S20" s="93">
        <f t="shared" si="1"/>
        <v>9.2043008368642536E-3</v>
      </c>
      <c r="V20" t="s">
        <v>113</v>
      </c>
      <c r="W20">
        <v>0.38252593417328551</v>
      </c>
      <c r="X20">
        <f t="shared" si="2"/>
        <v>38.123274156259932</v>
      </c>
      <c r="AB20" t="s">
        <v>113</v>
      </c>
      <c r="AC20">
        <v>0.4604608255033667</v>
      </c>
      <c r="AD20">
        <f t="shared" si="3"/>
        <v>47.162804526506171</v>
      </c>
    </row>
    <row r="21" spans="1:31" x14ac:dyDescent="0.25">
      <c r="A21" t="s">
        <v>14</v>
      </c>
      <c r="B21" s="92">
        <v>6.5855575191548464E-3</v>
      </c>
      <c r="C21" s="92">
        <v>5.8363704160407518E-3</v>
      </c>
      <c r="D21" s="92">
        <v>7.6689626117417307E-3</v>
      </c>
      <c r="E21" s="92">
        <v>7.0653692878040941E-3</v>
      </c>
      <c r="F21" s="92">
        <v>9.42734335833058E-3</v>
      </c>
      <c r="G21" s="92">
        <f t="shared" si="0"/>
        <v>7.3167206386144006E-3</v>
      </c>
      <c r="H21" s="92"/>
      <c r="I21" s="92">
        <v>3.117414101549359E-3</v>
      </c>
      <c r="J21" s="92">
        <v>1.5031069889045875E-3</v>
      </c>
      <c r="K21" s="92">
        <v>2.1209067644160657E-3</v>
      </c>
      <c r="L21" s="92">
        <v>2.2930651741622128E-3</v>
      </c>
      <c r="M21" s="92">
        <v>2.9694882093348083E-3</v>
      </c>
      <c r="N21" s="92">
        <v>3.1545852989990041E-3</v>
      </c>
      <c r="O21" s="92">
        <v>3.12335328064346E-3</v>
      </c>
      <c r="P21" s="92">
        <v>1.8253748246649768E-3</v>
      </c>
      <c r="Q21" s="92">
        <v>3.7160852596972898E-3</v>
      </c>
      <c r="R21" s="92">
        <v>3.9791246382248945E-3</v>
      </c>
      <c r="S21" s="93">
        <f t="shared" si="1"/>
        <v>2.7802504540596655E-3</v>
      </c>
      <c r="U21" s="90" t="s">
        <v>119</v>
      </c>
      <c r="V21" t="s">
        <v>114</v>
      </c>
      <c r="W21">
        <v>3.1150811766181329E-3</v>
      </c>
      <c r="X21">
        <f t="shared" si="2"/>
        <v>0.31045501260424468</v>
      </c>
      <c r="Y21">
        <f>SUM(X21:X23)</f>
        <v>0.50315512853649191</v>
      </c>
      <c r="AA21" s="90" t="s">
        <v>119</v>
      </c>
      <c r="AB21" t="s">
        <v>114</v>
      </c>
      <c r="AC21">
        <v>3.9108241942216208E-3</v>
      </c>
      <c r="AD21">
        <f t="shared" si="3"/>
        <v>0.40056705542316912</v>
      </c>
      <c r="AE21">
        <f>SUM(AD21:AD23)</f>
        <v>1.8628375035004625</v>
      </c>
    </row>
    <row r="22" spans="1:31" x14ac:dyDescent="0.25">
      <c r="A22" t="s">
        <v>113</v>
      </c>
      <c r="B22" s="92">
        <f>B17-SUM(B18:B21)</f>
        <v>0.34463888110781221</v>
      </c>
      <c r="C22" s="92">
        <f>C17-SUM(C18:C21)</f>
        <v>0.39182905643050087</v>
      </c>
      <c r="D22" s="92">
        <f>D17-SUM(D18:D21)</f>
        <v>0.44903670445230454</v>
      </c>
      <c r="E22" s="92">
        <f>E17-SUM(E18:E21)</f>
        <v>0.42052097544598288</v>
      </c>
      <c r="F22" s="92">
        <f>F17-SUM(F18:F21)</f>
        <v>0.30660405342982699</v>
      </c>
      <c r="G22" s="92">
        <f t="shared" si="0"/>
        <v>0.38252593417328551</v>
      </c>
      <c r="H22" s="92"/>
      <c r="I22" s="92">
        <f>I17-SUM(I18:I21)</f>
        <v>0.41342951689801105</v>
      </c>
      <c r="J22" s="92">
        <f t="shared" ref="J22:R22" si="4">J17-SUM(J18:J21)</f>
        <v>0.37814224455098444</v>
      </c>
      <c r="K22" s="92">
        <f t="shared" si="4"/>
        <v>0.39974456547854365</v>
      </c>
      <c r="L22" s="92">
        <f t="shared" si="4"/>
        <v>0.44540823640627708</v>
      </c>
      <c r="M22" s="92">
        <f t="shared" si="4"/>
        <v>0.44908324250886761</v>
      </c>
      <c r="N22" s="92">
        <f t="shared" si="4"/>
        <v>0.50635255177492411</v>
      </c>
      <c r="O22" s="92">
        <f t="shared" si="4"/>
        <v>0.56197527266295355</v>
      </c>
      <c r="P22" s="92">
        <f t="shared" si="4"/>
        <v>0.47954398718626379</v>
      </c>
      <c r="Q22" s="92">
        <f t="shared" si="4"/>
        <v>0.49194689538170461</v>
      </c>
      <c r="R22" s="92">
        <f t="shared" si="4"/>
        <v>0.47898174218513706</v>
      </c>
      <c r="S22" s="93">
        <f t="shared" si="1"/>
        <v>0.4604608255033667</v>
      </c>
      <c r="V22" t="s">
        <v>16</v>
      </c>
      <c r="W22">
        <v>1.4101611369321757E-3</v>
      </c>
      <c r="X22">
        <f t="shared" si="2"/>
        <v>0.14053938524182544</v>
      </c>
      <c r="AB22" t="s">
        <v>16</v>
      </c>
      <c r="AC22">
        <v>1.0062646687471529E-2</v>
      </c>
      <c r="AD22">
        <f t="shared" si="3"/>
        <v>1.0306688700862017</v>
      </c>
    </row>
    <row r="23" spans="1:31" x14ac:dyDescent="0.25">
      <c r="A23" s="90" t="s">
        <v>74</v>
      </c>
      <c r="B23" s="92">
        <v>4.8664210885412647E-3</v>
      </c>
      <c r="C23" s="92">
        <v>5.0288711910380724E-3</v>
      </c>
      <c r="D23" s="92">
        <v>5.5281319102086848E-3</v>
      </c>
      <c r="E23" s="92">
        <v>4.9810048359702711E-3</v>
      </c>
      <c r="F23" s="92">
        <v>4.838665886368651E-3</v>
      </c>
      <c r="G23" s="92">
        <f t="shared" si="0"/>
        <v>5.0486189824253888E-3</v>
      </c>
      <c r="H23" s="92"/>
      <c r="I23" s="92">
        <v>1.785046585594606E-2</v>
      </c>
      <c r="J23" s="92">
        <v>1.5596248169428216E-2</v>
      </c>
      <c r="K23" s="92">
        <v>1.6606020269792569E-2</v>
      </c>
      <c r="L23" s="92">
        <v>1.2655709558311442E-2</v>
      </c>
      <c r="M23" s="92">
        <v>1.8858483477186154E-2</v>
      </c>
      <c r="N23" s="92">
        <v>1.8219396963062622E-2</v>
      </c>
      <c r="O23" s="92">
        <v>1.8652753158528081E-2</v>
      </c>
      <c r="P23" s="92">
        <v>1.9023537920648086E-2</v>
      </c>
      <c r="Q23" s="92">
        <v>1.8638069813373168E-2</v>
      </c>
      <c r="R23" s="92">
        <v>2.5772234215363139E-2</v>
      </c>
      <c r="S23" s="93">
        <f t="shared" si="1"/>
        <v>1.8187291940163955E-2</v>
      </c>
      <c r="V23" t="s">
        <v>20</v>
      </c>
      <c r="W23">
        <v>5.233766688750802E-4</v>
      </c>
      <c r="X23">
        <f t="shared" si="2"/>
        <v>5.2160730690421778E-2</v>
      </c>
      <c r="AB23" t="s">
        <v>20</v>
      </c>
      <c r="AC23">
        <v>4.2138210584708024E-3</v>
      </c>
      <c r="AD23">
        <f t="shared" si="3"/>
        <v>0.43160157799109167</v>
      </c>
    </row>
    <row r="24" spans="1:31" x14ac:dyDescent="0.25">
      <c r="A24" t="s">
        <v>114</v>
      </c>
      <c r="B24" s="92">
        <v>2.3323983963158467E-3</v>
      </c>
      <c r="C24" s="92">
        <v>3.211177077101281E-3</v>
      </c>
      <c r="D24" s="92">
        <v>3.5915251900718852E-3</v>
      </c>
      <c r="E24" s="92">
        <v>3.1846941839177739E-3</v>
      </c>
      <c r="F24" s="92">
        <v>3.2556110356838784E-3</v>
      </c>
      <c r="G24" s="92">
        <f t="shared" si="0"/>
        <v>3.1150811766181329E-3</v>
      </c>
      <c r="H24" s="92"/>
      <c r="I24" s="92">
        <v>3.4574147748515998E-3</v>
      </c>
      <c r="J24" s="92">
        <v>3.1468563847249992E-3</v>
      </c>
      <c r="K24" s="92">
        <v>2.803364654434802E-3</v>
      </c>
      <c r="L24" s="92">
        <v>3.369271130070768E-3</v>
      </c>
      <c r="M24" s="92">
        <v>2.9940806929113187E-3</v>
      </c>
      <c r="N24" s="92">
        <v>3.3963806071219227E-3</v>
      </c>
      <c r="O24" s="92">
        <v>3.5383442759737106E-3</v>
      </c>
      <c r="P24" s="92">
        <v>3.6277444406817277E-3</v>
      </c>
      <c r="Q24" s="92">
        <v>3.6123269329011915E-3</v>
      </c>
      <c r="R24" s="92">
        <v>9.1624580485441635E-3</v>
      </c>
      <c r="S24" s="93">
        <f t="shared" si="1"/>
        <v>3.9108241942216208E-3</v>
      </c>
      <c r="U24" s="90" t="s">
        <v>70</v>
      </c>
      <c r="W24">
        <v>4.9767381478115743E-3</v>
      </c>
      <c r="X24">
        <f t="shared" si="2"/>
        <v>0.49599134558806091</v>
      </c>
      <c r="Y24">
        <f>X24</f>
        <v>0.49599134558806091</v>
      </c>
      <c r="AA24" s="90" t="s">
        <v>70</v>
      </c>
      <c r="AC24">
        <v>3.8620718319317118E-3</v>
      </c>
      <c r="AD24">
        <f t="shared" si="3"/>
        <v>0.39557358365416284</v>
      </c>
      <c r="AE24">
        <f>AD24</f>
        <v>0.39557358365416284</v>
      </c>
    </row>
    <row r="25" spans="1:31" x14ac:dyDescent="0.25">
      <c r="A25" t="s">
        <v>16</v>
      </c>
      <c r="B25" s="92">
        <v>1.6566908170791896E-3</v>
      </c>
      <c r="C25" s="92">
        <v>1.3506002265327856E-3</v>
      </c>
      <c r="D25" s="92">
        <v>1.4788633135590114E-3</v>
      </c>
      <c r="E25" s="92">
        <v>1.3955401480089122E-3</v>
      </c>
      <c r="F25" s="92">
        <v>1.1691111794809802E-3</v>
      </c>
      <c r="G25" s="92">
        <f t="shared" si="0"/>
        <v>1.4101611369321757E-3</v>
      </c>
      <c r="H25" s="92"/>
      <c r="I25" s="92">
        <v>1.0433232184331044E-2</v>
      </c>
      <c r="J25" s="92">
        <v>8.9801032919757696E-3</v>
      </c>
      <c r="K25" s="92">
        <v>9.8431663992086509E-3</v>
      </c>
      <c r="L25" s="92">
        <v>6.7502893229762885E-3</v>
      </c>
      <c r="M25" s="92">
        <v>1.1319519326336056E-2</v>
      </c>
      <c r="N25" s="92">
        <v>1.0312047742105989E-2</v>
      </c>
      <c r="O25" s="92">
        <v>1.0352933251923078E-2</v>
      </c>
      <c r="P25" s="92">
        <v>1.0662029392735323E-2</v>
      </c>
      <c r="Q25" s="92">
        <v>1.0260545649836363E-2</v>
      </c>
      <c r="R25" s="92">
        <v>1.1712600313286753E-2</v>
      </c>
      <c r="S25" s="93">
        <f t="shared" si="1"/>
        <v>1.0062646687471529E-2</v>
      </c>
      <c r="U25" s="90" t="s">
        <v>71</v>
      </c>
      <c r="W25">
        <v>2.9231848582409313E-2</v>
      </c>
      <c r="X25">
        <f t="shared" si="2"/>
        <v>2.9133025451200787</v>
      </c>
      <c r="Y25">
        <f>X25</f>
        <v>2.9133025451200787</v>
      </c>
      <c r="AA25" s="90" t="s">
        <v>71</v>
      </c>
      <c r="AC25">
        <v>2.1470240701103014E-2</v>
      </c>
      <c r="AD25">
        <f t="shared" si="3"/>
        <v>2.1990942752105074</v>
      </c>
      <c r="AE25">
        <f>AD25</f>
        <v>2.1990942752105074</v>
      </c>
    </row>
    <row r="26" spans="1:31" x14ac:dyDescent="0.25">
      <c r="A26" t="s">
        <v>20</v>
      </c>
      <c r="B26" s="92">
        <v>8.7733187514622813E-4</v>
      </c>
      <c r="C26" s="92">
        <v>4.6709388740400669E-4</v>
      </c>
      <c r="D26" s="92">
        <v>4.5774340657778927E-4</v>
      </c>
      <c r="E26" s="92">
        <v>4.0077050404358503E-4</v>
      </c>
      <c r="F26" s="92">
        <v>4.1394367120379204E-4</v>
      </c>
      <c r="G26" s="92">
        <f t="shared" si="0"/>
        <v>5.233766688750802E-4</v>
      </c>
      <c r="H26" s="92"/>
      <c r="I26" s="92">
        <v>3.9598188967634165E-3</v>
      </c>
      <c r="J26" s="92">
        <v>3.4692884927274474E-3</v>
      </c>
      <c r="K26" s="92">
        <v>3.9594892161491186E-3</v>
      </c>
      <c r="L26" s="92">
        <v>2.5361491052643859E-3</v>
      </c>
      <c r="M26" s="92">
        <v>4.5448834579387819E-3</v>
      </c>
      <c r="N26" s="92">
        <v>4.5109686138347102E-3</v>
      </c>
      <c r="O26" s="92">
        <v>4.7614756306312896E-3</v>
      </c>
      <c r="P26" s="92">
        <v>4.7337640872310354E-3</v>
      </c>
      <c r="Q26" s="92">
        <v>4.7651972306356144E-3</v>
      </c>
      <c r="R26" s="92">
        <v>4.8971758535322251E-3</v>
      </c>
      <c r="S26" s="93">
        <f t="shared" si="1"/>
        <v>4.2138210584708024E-3</v>
      </c>
      <c r="W26">
        <f>SUM(W4:W25)</f>
        <v>1.0033921341734335</v>
      </c>
      <c r="AC26">
        <f>SUM(AC4:AC25)</f>
        <v>0.97632197687603828</v>
      </c>
    </row>
    <row r="27" spans="1:31" x14ac:dyDescent="0.25">
      <c r="A27" s="90" t="s">
        <v>70</v>
      </c>
      <c r="B27" s="92">
        <v>4.0660549176423652E-3</v>
      </c>
      <c r="C27" s="92">
        <v>6.0528630273576269E-3</v>
      </c>
      <c r="D27" s="92">
        <v>5.1055995349061105E-3</v>
      </c>
      <c r="E27" s="92">
        <v>5.1169805426993439E-3</v>
      </c>
      <c r="F27" s="92">
        <v>4.5421927164524204E-3</v>
      </c>
      <c r="G27" s="92">
        <f t="shared" si="0"/>
        <v>4.9767381478115743E-3</v>
      </c>
      <c r="H27" s="92"/>
      <c r="I27" s="92">
        <v>3.9765435872652268E-3</v>
      </c>
      <c r="J27" s="92">
        <v>4.2755791910971388E-3</v>
      </c>
      <c r="K27" s="92">
        <v>3.8828298782648111E-3</v>
      </c>
      <c r="L27" s="92">
        <v>3.2558327091515922E-3</v>
      </c>
      <c r="M27" s="92">
        <v>3.8087977714061881E-3</v>
      </c>
      <c r="N27" s="92">
        <v>3.9289729303295462E-3</v>
      </c>
      <c r="O27" s="92">
        <v>4.1686937562490272E-3</v>
      </c>
      <c r="P27" s="92">
        <v>4.0259115134394785E-3</v>
      </c>
      <c r="Q27" s="92">
        <v>3.573897922976711E-3</v>
      </c>
      <c r="R27" s="92">
        <v>3.7236590591374062E-3</v>
      </c>
      <c r="S27" s="93">
        <f t="shared" si="1"/>
        <v>3.8620718319317118E-3</v>
      </c>
    </row>
    <row r="28" spans="1:31" x14ac:dyDescent="0.25">
      <c r="A28" s="90" t="s">
        <v>71</v>
      </c>
      <c r="B28" s="92">
        <v>2.56161459811469E-2</v>
      </c>
      <c r="C28" s="92">
        <v>3.2334003784852357E-2</v>
      </c>
      <c r="D28" s="92">
        <v>3.4049067243132475E-2</v>
      </c>
      <c r="E28" s="92">
        <v>3.102393098265966E-2</v>
      </c>
      <c r="F28" s="92">
        <v>2.3136094920255187E-2</v>
      </c>
      <c r="G28" s="92">
        <f t="shared" si="0"/>
        <v>2.9231848582409313E-2</v>
      </c>
      <c r="H28" s="92"/>
      <c r="I28" s="92">
        <v>2.3722922886313696E-2</v>
      </c>
      <c r="J28" s="92">
        <v>1.6726065795572006E-2</v>
      </c>
      <c r="K28" s="92">
        <v>1.8695825863845068E-2</v>
      </c>
      <c r="L28" s="92">
        <v>2.1097795955302322E-2</v>
      </c>
      <c r="M28" s="92">
        <v>2.1960099650763801E-2</v>
      </c>
      <c r="N28" s="92">
        <v>2.1544684929756378E-2</v>
      </c>
      <c r="O28" s="92">
        <v>2.3108445950494973E-2</v>
      </c>
      <c r="P28" s="92">
        <v>2.2872486290639673E-2</v>
      </c>
      <c r="Q28" s="92">
        <v>2.109752644853994E-2</v>
      </c>
      <c r="R28" s="92">
        <v>2.387655323980228E-2</v>
      </c>
      <c r="S28" s="93">
        <f t="shared" si="1"/>
        <v>2.1470240701103014E-2</v>
      </c>
    </row>
    <row r="32" spans="1:31" x14ac:dyDescent="0.25">
      <c r="K32" s="90" t="s">
        <v>118</v>
      </c>
    </row>
    <row r="33" spans="11:11" x14ac:dyDescent="0.25">
      <c r="K33" t="s">
        <v>120</v>
      </c>
    </row>
  </sheetData>
  <mergeCells count="2">
    <mergeCell ref="B2:F2"/>
    <mergeCell ref="I2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NaNO3</vt:lpstr>
      <vt:lpstr>N2</vt:lpstr>
      <vt:lpstr>Comparison</vt:lpstr>
      <vt:lpstr>Anova</vt:lpstr>
      <vt:lpstr>Anova 2</vt:lpstr>
      <vt:lpstr>Statistical analysis</vt:lpstr>
      <vt:lpstr>Treemap</vt:lpstr>
      <vt:lpstr>Comparison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2019-11-25T22:33:30Z</dcterms:modified>
</cp:coreProperties>
</file>