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9FFEA1D1-8D3A-4B66-B1C7-1E2252D7EF0E}"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2" i="53" l="1"/>
  <c r="U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<sst xmlns="http://purl.oclc.org/ooxml/spreadsheetml/main" count="7990" uniqueCount="2109">
  <si>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</si>
  <si>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</si>
  <si>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</si>
  <si>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</si>
  <si>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</si>
  <si>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</si>
  <si>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</si>
  <si>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</si>
  <si>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</si>
  <si>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</si>
  <si>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</si>
  <si>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</si>
  <si>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</si>
  <si>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</si>
  <si>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</si>
  <si>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</si>
  <si>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</si>
  <si>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</si>
  <si>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</si>
  <si>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</si>
  <si>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</si>
  <si>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</si>
  <si>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</si>
  <si>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</si>
  <si>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</si>
  <si>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</si>
  <si>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</si>
  <si>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</si>
  <si>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</si>
  <si>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</si>
  <si>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</si>
  <si>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</si>
  <si>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</si>
  <si>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</si>
  <si>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</si>
  <si>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</si>
  <si>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</si>
  <si>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</si>
  <si>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</si>
  <si>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</si>
  <si>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</si>
  <si>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</si>
  <si>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</si>
  <si>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</si>
  <si>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</si>
  <si>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</si>
  <si>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</si>
  <si>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</si>
  <si>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</si>
  <si>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</si>
  <si>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</si>
  <si>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</si>
  <si>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</si>
  <si>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</si>
  <si>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</si>
  <si>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</si>
  <si>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</si>
  <si>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</si>
  <si>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</si>
  <si>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</si>
  <si>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</si>
  <si>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</si>
  <si>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</si>
  <si>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</si>
  <si>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</si>
  <si>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</si>
  <si>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</si>
  <si>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</si>
  <si>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</si>
  <si>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</si>
  <si>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</si>
  <si>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</si>
  <si>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</si>
  <si>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</si>
  <si>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</si>
  <si>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</si>
  <si>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</si>
  <si>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</si>
  <si>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</si>
  <si>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</si>
  <si>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</si>
  <si>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</si>
  <si>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</si>
  <si>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</si>
  <si>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</si>
  <si>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</si>
  <si>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</si>
  <si>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</si>
  <si>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</si>
  <si>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</si>
  <si>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</si>
  <si>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</si>
  <si>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</si>
  <si>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</si>
  <si>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</si>
  <si>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</si>
  <si>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</si>
  <si>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</si>
  <si>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</si>
  <si>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</si>
  <si>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</si>
  <si>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</si>
  <si>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</si>
  <si>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</si>
  <si>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</si>
  <si>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</si>
  <si>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</si>
  <si>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</si>
  <si>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</si>
  <si>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</si>
  <si>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</si>
  <si>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</si>
  <si>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</si>
  <si>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</si>
  <si>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</si>
  <si>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</si>
  <si>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</si>
  <si>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</si>
  <si>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</si>
  <si>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</si>
  <si>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</si>
  <si>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</si>
  <si>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</si>
  <si>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</si>
  <si>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</si>
  <si>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</si>
  <si>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</si>
  <si>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</si>
  <si>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</si>
  <si>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</si>
  <si>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</si>
  <si>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</si>
  <si>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</si>
  <si>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</si>
  <si>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</si>
  <si>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</si>
  <si>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</si>
  <si>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</si>
  <si>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</si>
  <si>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</si>
  <si>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</si>
  <si>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</si>
  <si>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</si>
  <si>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</si>
  <si>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</si>
  <si>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</si>
  <si>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</si>
  <si>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</si>
  <si>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</si>
  <si>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</si>
  <si>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</si>
  <si>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</si>
  <si>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</si>
  <si>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</si>
  <si>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</si>
  <si>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</si>
  <si>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</si>
  <si>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</si>
  <si>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</si>
  <si>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</si>
  <si>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</si>
  <si>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</si>
  <si>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</si>
  <si>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</si>
  <si>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</si>
  <si>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</si>
  <si>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</si>
  <si>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</si>
  <si>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</si>
  <si>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</si>
  <si>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</si>
  <si>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</si>
  <si>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</si>
  <si>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</si>
  <si>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</si>
  <si>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</si>
  <si>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</si>
  <si>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</si>
  <si>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</si>
  <si>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</si>
  <si>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</si>
  <si>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</si>
  <si>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</si>
  <si>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</si>
  <si>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</si>
  <si>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</si>
  <si>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</si>
  <si>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</si>
  <si>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</si>
  <si>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</si>
  <si>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</si>
  <si>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</si>
  <si>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</si>
  <si>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</si>
  <si>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</si>
  <si>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</si>
  <si>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</si>
  <si>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</si>
  <si>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</si>
  <si>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</si>
  <si>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</si>
  <si>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</si>
  <si>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</si>
  <si>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</si>
  <si>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</si>
  <si>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</si>
  <si>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</si>
  <si>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</si>
  <si>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</si>
  <si>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</si>
  <si>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</si>
  <si>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</si>
  <si>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</si>
  <si>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</si>
  <si>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</si>
  <si>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</si>
  <si>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</si>
  <si>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</si>
  <si>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</si>
  <si>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</si>
  <si>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</si>
  <si>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</si>
  <si>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</si>
  <si>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</si>
  <si>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</si>
  <si>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</si>
  <si>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</si>
  <si>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</si>
  <si>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</si>
  <si>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</si>
  <si>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</si>
  <si>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</si>
  <si>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</si>
  <si>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</si>
  <si>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</si>
  <si>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</si>
  <si>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</si>
  <si>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</si>
  <si>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</si>
  <si>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</si>
  <si>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</si>
  <si>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</si>
  <si>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</si>
  <si>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</si>
  <si>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</si>
  <si>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</si>
  <si>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</si>
  <si>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</si>
  <si>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</si>
  <si>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</si>
  <si>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</si>
  <si>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</si>
  <si>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</si>
  <si>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</si>
  <si>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</si>
  <si>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</si>
  <si>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</si>
  <si>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</si>
  <si>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</si>
  <si>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</si>
  <si>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</si>
  <si>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</si>
  <si>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</si>
  <si>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</si>
  <si>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</si>
  <si>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</si>
  <si>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</si>
  <si>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</si>
  <si>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</si>
  <si>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</si>
  <si>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</si>
  <si>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</si>
  <si>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</si>
  <si>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</si>
  <si>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</si>
  <si>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</si>
  <si>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</si>
  <si>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</si>
  <si>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</si>
  <si>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</si>
  <si>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</si>
  <si>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</si>
  <si>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</si>
  <si>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</si>
  <si>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</si>
  <si>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</si>
  <si>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</si>
  <si>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</si>
  <si>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</si>
  <si>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</si>
  <si>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</si>
  <si>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</si>
  <si>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</si>
  <si>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</si>
  <si>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</si>
  <si>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</si>
  <si>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</si>
  <si>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</si>
  <si>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</si>
  <si>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</si>
  <si>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</si>
  <si>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</si>
  <si>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</si>
  <si>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</si>
  <si>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</si>
  <si>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</si>
  <si>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</si>
  <si>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</si>
  <si>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</si>
  <si>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</si>
  <si>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</si>
  <si>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</si>
  <si>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</si>
  <si>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</si>
  <si>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</si>
  <si>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</si>
  <si>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</si>
  <si>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</si>
  <si>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</si>
  <si>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</si>
  <si>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</si>
  <si>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</si>
  <si>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</si>
  <si>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</si>
  <si>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</si>
  <si>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</si>
  <si>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</si>
  <si>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</si>
  <si>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</si>
  <si>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</si>
  <si>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</si>
  <si>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</si>
  <si>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</si>
  <si>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</si>
  <si>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</si>
  <si>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</si>
  <si>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</si>
  <si>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</si>
  <si>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</si>
  <si>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</si>
  <si>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</si>
  <si>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</si>
  <si>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</si>
  <si>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</si>
  <si>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</si>
  <si>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</si>
  <si>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</si>
  <si>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</si>
  <si>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</si>
  <si>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</si>
  <si>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</si>
  <si>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</si>
  <si>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</si>
  <si>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</si>
  <si>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</si>
  <si>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</si>
  <si>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</si>
  <si>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</si>
  <si>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</si>
  <si>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</si>
  <si>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</si>
  <si>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</si>
  <si>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</si>
  <si>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</si>
  <si>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</si>
  <si>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</si>
  <si>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</si>
  <si>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</si>
  <si>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</si>
  <si>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</si>
  <si>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</si>
  <si>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</si>
  <si>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</si>
  <si>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</si>
  <si>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</si>
  <si>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</si>
  <si>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</si>
  <si>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</si>
  <si>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</si>
  <si>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</si>
  <si>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</si>
  <si>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</si>
  <si>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</si>
  <si>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</si>
  <si>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</si>
  <si>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</si>
  <si>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</si>
  <si>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</si>
  <si>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</si>
  <si>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</si>
  <si>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</si>
  <si>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</si>
  <si>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</si>
  <si>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</si>
  <si>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</si>
  <si>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</si>
  <si>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</si>
  <si>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</si>
  <si>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</si>
  <si>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</si>
  <si>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</si>
  <si>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</si>
  <si>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</si>
  <si>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</si>
  <si>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</si>
  <si>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</si>
  <si>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</si>
  <si>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</si>
  <si>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</si>
  <si>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</si>
  <si>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</si>
  <si>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</si>
  <si>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</si>
  <si>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</si>
  <si>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</si>
  <si>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</si>
  <si>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</si>
  <si>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</si>
  <si>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</si>
  <si>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</si>
  <si>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</si>
  <si>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</si>
  <si>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</si>
  <si>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</si>
  <si>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</si>
  <si>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</si>
  <si>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</si>
  <si>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</si>
  <si>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</si>
  <si>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</si>
  <si>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</si>
  <si>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</si>
  <si>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</si>
  <si>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</si>
  <si>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</si>
  <si>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</si>
  <si>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</si>
  <si>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</si>
  <si>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</si>
  <si>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</si>
  <si>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</si>
  <si>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</si>
  <si>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</si>
  <si>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</si>
  <si>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</si>
  <si>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</si>
  <si>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</si>
  <si>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</si>
  <si>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</si>
  <si>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</si>
  <si>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</si>
  <si>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</si>
  <si>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</si>
  <si>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</si>
  <si>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</si>
  <si>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</si>
  <si>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</si>
  <si>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</si>
  <si>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</si>
  <si>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</si>
  <si>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</si>
  <si>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</si>
  <si>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</si>
  <si>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</si>
  <si>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</si>
  <si>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</si>
  <si>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</si>
  <si>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</si>
  <si>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</si>
  <si>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</si>
  <si>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</si>
  <si>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</si>
  <si>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</si>
  <si>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</si>
  <si>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</si>
  <si>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</si>
  <si>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</si>
  <si>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</si>
  <si>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</si>
  <si>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</si>
  <si>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</si>
  <si>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</si>
  <si>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</si>
  <si>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</si>
  <si>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</si>
  <si>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</si>
  <si>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</si>
  <si>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</si>
  <si>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</si>
  <si>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</si>
  <si>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</si>
  <si>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</si>
  <si>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</si>
  <si>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</si>
  <si>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</si>
  <si>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</si>
  <si>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</si>
  <si>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</si>
  <si>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</si>
  <si>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</si>
  <si>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</si>
  <si>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</si>
  <si>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</si>
  <si>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</si>
  <si>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</si>
  <si>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</si>
  <si>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</si>
  <si>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</si>
  <si>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</si>
  <si>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</si>
  <si>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</si>
  <si>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</si>
  <si>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</si>
  <si>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</si>
  <si>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</si>
  <si>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</si>
  <si>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</si>
  <si>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</si>
  <si>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</si>
  <si>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</si>
  <si>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</si>
  <si>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</si>
  <si>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</si>
  <si>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</si>
  <si>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</si>
  <si>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</si>
  <si>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</si>
  <si>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</si>
  <si>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</si>
  <si>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</si>
  <si>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</si>
  <si>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</si>
  <si>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</si>
  <si>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</si>
  <si>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</si>
  <si>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</si>
  <si>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</si>
  <si>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</si>
  <si>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</si>
  <si>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</si>
  <si>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</si>
  <si>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</si>
  <si>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</si>
  <si>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</si>
  <si>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</si>
  <si>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</si>
  <si>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</si>
  <si>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</si>
  <si>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</si>
  <si>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</si>
  <si>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</si>
  <si>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</si>
  <si>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</si>
  <si>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</si>
  <si>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</si>
  <si>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</si>
  <si>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</si>
  <si>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</si>
  <si>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</si>
  <si>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</si>
  <si>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</si>
  <si>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</si>
  <si>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</si>
  <si>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</si>
  <si>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</si>
  <si>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</si>
  <si>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</si>
  <si>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</si>
  <si>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</si>
  <si>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</si>
  <si>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</si>
  <si>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</si>
  <si>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</si>
  <si>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</si>
  <si>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</si>
  <si>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</si>
  <si>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</si>
  <si>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</si>
  <si>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</si>
  <si>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</si>
  <si>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</si>
  <si>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</si>
  <si>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</si>
  <si>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</si>
  <si>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</si>
  <si>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</si>
  <si>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</si>
  <si>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</si>
  <si>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</si>
  <si>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</si>
  <si>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</si>
  <si>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</si>
  <si>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</si>
  <si>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</si>
  <si>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</si>
  <si>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</si>
  <si>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</si>
  <si>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</si>
  <si>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</si>
  <si>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</si>
  <si>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</si>
  <si>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</si>
  <si>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</si>
  <si>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</si>
  <si>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</si>
  <si>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</si>
  <si>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</si>
  <si>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</si>
  <si>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</si>
  <si>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</si>
  <si>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</si>
  <si>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</si>
  <si>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</si>
  <si>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</si>
  <si>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</si>
  <si>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</si>
  <si>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</si>
  <si>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</si>
  <si>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</si>
  <si>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</si>
  <si>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</si>
  <si>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</si>
  <si>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</si>
  <si>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</si>
  <si>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</si>
  <si>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</si>
  <si>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</si>
  <si>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</si>
  <si>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</si>
  <si>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</si>
  <si>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</si>
  <si>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</si>
  <si>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</si>
  <si>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</si>
  <si>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</si>
  <si>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</si>
  <si>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</si>
  <si>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</si>
  <si>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</si>
  <si>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</si>
  <si>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</si>
  <si>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</si>
  <si>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</si>
  <si>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</si>
  <si>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</si>
  <si>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</si>
  <si>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</si>
  <si>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</si>
  <si>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</si>
  <si>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</si>
  <si>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</si>
  <si>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</si>
  <si>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</si>
  <si>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</si>
  <si>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</si>
  <si>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15230   Portable Toilets</t>
  </si>
  <si>
    <t>15620   Temp Fencing</t>
  </si>
  <si>
    <t>15800   Project Signs</t>
  </si>
  <si>
    <t>15900   Dump Trucks</t>
  </si>
  <si>
    <t>15910   Crane</t>
  </si>
  <si>
    <t>15990   Concrete Pumps</t>
  </si>
  <si>
    <t>17410   Cleanup Continuous</t>
  </si>
  <si>
    <t>17420   Drop Box</t>
  </si>
  <si>
    <t>22100   Termite control</t>
  </si>
  <si>
    <t>23103   Cut &amp; fill direct on site</t>
  </si>
  <si>
    <t>23124   Fine grade stairs</t>
  </si>
  <si>
    <t>23165   Machine exc continuous footing</t>
  </si>
  <si>
    <t>23173   Machine excavate column footing</t>
  </si>
  <si>
    <t>23700   Erosion control</t>
  </si>
  <si>
    <t>25100   Water mains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</si>
  <si>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</si>
  <si>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</si>
  <si>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</si>
  <si>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</si>
  <si>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</si>
  <si>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</si>
  <si>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</si>
  <si>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</si>
  <si>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</si>
  <si>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</si>
  <si>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</si>
  <si>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</si>
  <si>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</si>
  <si>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</si>
  <si>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</si>
  <si>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</si>
  <si>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</si>
  <si>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</si>
  <si>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</si>
  <si>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</si>
  <si>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</si>
  <si>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</si>
  <si>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</si>
  <si>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</si>
  <si>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</si>
  <si>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</si>
  <si>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</si>
  <si>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</si>
  <si>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</si>
  <si>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</si>
  <si>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</si>
  <si>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</si>
  <si>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</si>
  <si>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</si>
  <si>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</si>
  <si>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</si>
  <si>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</si>
  <si>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</si>
  <si>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</si>
  <si>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</si>
  <si>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</si>
  <si>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</si>
  <si>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</si>
  <si>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</si>
  <si>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</si>
  <si>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</si>
  <si>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</si>
  <si>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</si>
  <si>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</si>
  <si>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</si>
  <si>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</si>
  <si>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</si>
  <si>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</si>
  <si>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</si>
  <si>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</si>
  <si>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</si>
  <si>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</si>
  <si>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</si>
  <si>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</si>
  <si>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</si>
  <si>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</si>
  <si>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</si>
  <si>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</si>
  <si>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</si>
  <si>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</si>
  <si>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</si>
  <si>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</si>
  <si>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</si>
  <si>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</si>
  <si>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</si>
  <si>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</si>
  <si>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</si>
  <si>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</si>
  <si>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</si>
  <si>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</si>
  <si>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</si>
  <si>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</si>
  <si>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</si>
  <si>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</si>
  <si>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</si>
  <si>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</si>
  <si>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</si>
  <si>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</si>
  <si>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</si>
  <si>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</si>
  <si>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</si>
  <si>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</si>
  <si>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</si>
  <si>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</si>
  <si>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</si>
  <si>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</si>
  <si>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</si>
  <si>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</si>
  <si>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</si>
  <si>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</si>
  <si>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</si>
  <si>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</si>
  <si>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</si>
  <si>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</si>
  <si>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</si>
  <si>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</si>
  <si>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</si>
  <si>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</si>
  <si>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</si>
  <si>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</si>
  <si>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</si>
  <si>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</si>
  <si>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</si>
  <si>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</si>
  <si>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</si>
  <si>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</si>
  <si>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</si>
  <si>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</si>
  <si>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</si>
  <si>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</si>
  <si>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</si>
  <si>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</si>
  <si>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</si>
  <si>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</si>
  <si>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</si>
  <si>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</si>
  <si>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</si>
  <si>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</si>
  <si>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</si>
  <si>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</si>
  <si>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</si>
  <si>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</si>
  <si>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</si>
  <si>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</si>
  <si>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</si>
  <si>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</si>
  <si>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</si>
  <si>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</si>
  <si>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</si>
  <si>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</si>
  <si>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</si>
  <si>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</si>
  <si>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</si>
  <si>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</si>
  <si>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</si>
  <si>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</si>
  <si>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</si>
  <si>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</si>
  <si>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</si>
  <si>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</si>
  <si>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</si>
  <si>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</si>
  <si>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</si>
  <si>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</si>
  <si>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</si>
  <si>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</si>
  <si>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</si>
  <si>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</si>
  <si>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</si>
  <si>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</si>
  <si>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</si>
  <si>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</si>
  <si>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</si>
  <si>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</si>
  <si>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</si>
  <si>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</si>
  <si>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</si>
  <si>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</si>
  <si>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</si>
  <si>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</si>
  <si>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</si>
  <si>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</si>
  <si>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</si>
  <si>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</si>
  <si>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</si>
  <si>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</si>
  <si>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</si>
  <si>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</si>
  <si>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</si>
  <si>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</si>
  <si>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</si>
  <si>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</si>
  <si>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</si>
  <si>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</si>
  <si>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</si>
  <si>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</si>
  <si>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</si>
  <si>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</si>
  <si>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</si>
  <si>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</si>
  <si>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</si>
  <si>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</si>
  <si>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</si>
  <si>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</si>
  <si>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</si>
  <si>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</si>
  <si>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</si>
  <si>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</si>
  <si>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</si>
  <si>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</si>
  <si>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</si>
  <si>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</si>
  <si>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</si>
  <si>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</si>
  <si>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</si>
  <si>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</si>
  <si>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</si>
  <si>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</si>
  <si>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</si>
  <si>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</si>
  <si>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</si>
  <si>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</si>
  <si>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</si>
  <si>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</si>
  <si>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</si>
  <si>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</si>
  <si>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</si>
  <si>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</si>
  <si>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</si>
  <si>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</si>
  <si>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</si>
  <si>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</si>
  <si>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</si>
  <si>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</si>
  <si>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</si>
  <si>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</si>
  <si>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</si>
  <si>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</si>
  <si>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</si>
  <si>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</si>
  <si>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</si>
  <si>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</si>
  <si>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</si>
  <si>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</si>
  <si>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</si>
  <si>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</si>
  <si>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</si>
  <si>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</si>
  <si>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</si>
  <si>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</si>
  <si>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</si>
  <si>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</si>
  <si>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</si>
  <si>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</si>
  <si>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</si>
  <si>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</si>
  <si>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</si>
  <si>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</si>
  <si>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</si>
  <si>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</si>
  <si>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</si>
  <si>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</si>
  <si>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</si>
  <si>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</si>
  <si>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</si>
  <si>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</si>
  <si>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</si>
  <si>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</si>
  <si>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</si>
  <si>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</si>
  <si>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</si>
  <si>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</si>
  <si>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</si>
  <si>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</si>
  <si>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</si>
  <si>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</si>
  <si>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</si>
  <si>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</si>
  <si>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</si>
  <si>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</si>
  <si>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</si>
  <si>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</si>
  <si>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</si>
  <si>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</si>
  <si>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</si>
  <si>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</si>
  <si>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</si>
  <si>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</si>
  <si>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</si>
  <si>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</si>
  <si>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</si>
  <si>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</si>
  <si>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</si>
  <si>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</si>
  <si>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</si>
  <si>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</si>
  <si>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</si>
  <si>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</si>
  <si>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</si>
  <si>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</si>
  <si>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</si>
  <si>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</si>
  <si>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</si>
  <si>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</si>
  <si>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</si>
  <si>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</si>
  <si>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</si>
  <si>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</si>
  <si>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</si>
  <si>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</si>
  <si>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</si>
  <si>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</si>
  <si>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</si>
  <si>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</si>
  <si>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</si>
  <si>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</si>
  <si>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</si>
  <si>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</si>
  <si>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</si>
  <si>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</si>
  <si>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</si>
  <si>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</si>
  <si>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</si>
  <si>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</si>
  <si>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</si>
  <si>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</si>
  <si>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</si>
  <si>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</si>
  <si>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</si>
  <si>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</si>
  <si>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</si>
  <si>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</si>
  <si>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</si>
  <si>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</si>
  <si>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</si>
  <si>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</si>
  <si>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</si>
  <si>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</si>
  <si>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</si>
  <si>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</si>
  <si>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</si>
  <si>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</si>
  <si>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</si>
  <si>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</si>
  <si>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</si>
  <si>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</si>
  <si>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</si>
  <si>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</si>
  <si>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</si>
  <si>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</si>
  <si>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</si>
  <si>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</si>
  <si>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</si>
  <si>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</si>
  <si>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</si>
  <si>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</si>
  <si>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</si>
  <si>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</si>
  <si>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</si>
  <si>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</si>
  <si>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</si>
  <si>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</si>
  <si>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</si>
  <si>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</si>
  <si>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</si>
  <si>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</si>
  <si>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</si>
  <si>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</si>
  <si>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</si>
  <si>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</si>
  <si>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</si>
  <si>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</si>
  <si>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</si>
  <si>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</si>
  <si>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</si>
  <si>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</si>
  <si>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</si>
  <si>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</si>
  <si>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</si>
  <si>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</si>
  <si>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</si>
  <si>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</si>
  <si>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</si>
  <si>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</si>
  <si>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</si>
  <si>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</si>
  <si>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</si>
  <si>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</si>
  <si>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</si>
  <si>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</si>
  <si>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</si>
  <si>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</si>
  <si>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</si>
  <si>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</si>
  <si>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</si>
  <si>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</si>
  <si>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</si>
  <si>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</si>
  <si>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</si>
  <si>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</si>
  <si>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</si>
  <si>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</si>
  <si>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</si>
  <si>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</si>
  <si>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</si>
  <si>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</si>
  <si>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</si>
  <si>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</si>
  <si>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</si>
  <si>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</si>
  <si>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</si>
  <si>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</si>
  <si>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</si>
  <si>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</si>
  <si>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</si>
  <si>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</si>
  <si>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</si>
  <si>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</si>
  <si>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</si>
  <si>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</si>
  <si>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</si>
  <si>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</si>
  <si>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</si>
  <si>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</si>
  <si>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</si>
  <si>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</si>
  <si>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</si>
  <si>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</si>
  <si>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</si>
  <si>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</si>
  <si>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</si>
  <si>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</si>
  <si>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</si>
  <si>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</si>
  <si>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</si>
  <si>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</si>
  <si>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</si>
  <si>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</si>
  <si>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</si>
  <si>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</si>
  <si>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</si>
  <si>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</si>
  <si>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</si>
  <si>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</si>
  <si>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</si>
  <si>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</si>
  <si>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</si>
  <si>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</si>
  <si>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</si>
  <si>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</si>
  <si>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</si>
  <si>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</si>
  <si>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</si>
  <si>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</si>
  <si>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</si>
  <si>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</si>
  <si>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</si>
  <si>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</si>
  <si>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</si>
  <si>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</si>
  <si>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</si>
  <si>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</si>
  <si>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</si>
  <si>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</si>
  <si>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</si>
  <si>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</si>
  <si>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</si>
  <si>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</si>
  <si>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</si>
  <si>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</si>
  <si>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</si>
  <si>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</si>
  <si>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</si>
  <si>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</si>
  <si>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</si>
  <si>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</si>
  <si>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</si>
  <si>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</si>
  <si>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</si>
  <si>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</si>
  <si>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</si>
  <si>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</si>
  <si>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</si>
  <si>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</si>
  <si>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</si>
  <si>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</si>
  <si>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</si>
  <si>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</si>
  <si>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</si>
  <si>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</si>
  <si>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</si>
  <si>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</si>
  <si>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</si>
  <si>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</si>
  <si>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</si>
  <si>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</si>
  <si>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</si>
  <si>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</si>
  <si>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</si>
  <si>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</si>
  <si>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</si>
  <si>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</si>
  <si>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</si>
  <si>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</si>
  <si>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</si>
  <si>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</si>
  <si>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</si>
  <si>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</si>
  <si>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</si>
  <si>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</si>
  <si>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</si>
  <si>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</si>
  <si>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</si>
  <si>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</si>
  <si>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</si>
  <si>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</si>
  <si>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</si>
  <si>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</si>
  <si>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</si>
  <si>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</si>
  <si>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</si>
  <si>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</si>
  <si>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</si>
  <si>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</si>
  <si>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</si>
  <si>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</si>
  <si>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</si>
  <si>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</si>
  <si>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</si>
  <si>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</si>
  <si>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</si>
  <si>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</si>
  <si>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</si>
  <si>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</si>
  <si>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</si>
  <si>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</si>
  <si>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</si>
  <si>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</si>
  <si>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</si>
  <si>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</si>
  <si>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</si>
  <si>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</si>
  <si>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</si>
  <si>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</si>
  <si>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</si>
  <si>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</si>
  <si>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</si>
  <si>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</si>
  <si>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</si>
  <si>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</si>
  <si>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</si>
  <si>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</si>
  <si>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</si>
  <si>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</si>
  <si>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</si>
  <si>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</si>
  <si>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</si>
  <si>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</si>
  <si>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</si>
  <si>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</si>
  <si>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</si>
  <si>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</si>
  <si>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</si>
  <si>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</si>
  <si>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</si>
  <si>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</si>
  <si>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</si>
  <si>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</si>
  <si>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</si>
  <si>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</si>
  <si>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</si>
  <si>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</si>
  <si>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</si>
  <si>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</si>
  <si>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</si>
  <si>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</si>
  <si>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</si>
  <si>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</si>
  <si>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</si>
  <si>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</si>
  <si>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</si>
  <si>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</si>
  <si>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</si>
  <si>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</si>
  <si>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</si>
  <si>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</si>
  <si>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</si>
  <si>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</si>
  <si>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</si>
  <si>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</si>
  <si>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</si>
  <si>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</si>
  <si>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</si>
  <si>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</si>
  <si>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</si>
  <si>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</si>
  <si>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</si>
  <si>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</si>
  <si>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</si>
  <si>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</si>
  <si>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</si>
  <si>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</si>
  <si>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</si>
  <si>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</si>
  <si>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</si>
  <si>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</si>
  <si>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</si>
  <si>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</si>
  <si>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</si>
  <si>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</si>
  <si>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</si>
  <si>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</si>
  <si>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</si>
  <si>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</si>
  <si>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</si>
  <si>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</si>
  <si>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</si>
  <si>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</si>
  <si>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</si>
  <si>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</si>
  <si>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</si>
  <si>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</si>
  <si>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</si>
  <si>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</si>
  <si>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</si>
  <si>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</si>
  <si>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</si>
  <si>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</si>
  <si>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</si>
  <si>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</si>
  <si>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</si>
  <si>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</si>
  <si>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</si>
  <si>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</si>
  <si>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</si>
  <si>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</si>
  <si>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</si>
  <si>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</si>
  <si>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</si>
  <si>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</si>
  <si>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</si>
  <si>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</si>
  <si>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</si>
  <si>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</si>
  <si>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</si>
  <si>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</si>
  <si>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</si>
  <si>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</si>
  <si>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</si>
  <si>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</si>
  <si>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</si>
  <si>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</si>
  <si>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</si>
  <si>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</si>
  <si>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</si>
  <si>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</si>
  <si>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</si>
  <si>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</si>
  <si>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</si>
  <si>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</si>
  <si>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</si>
  <si>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</si>
  <si>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</si>
  <si>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</si>
  <si>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</si>
  <si>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</si>
  <si>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</si>
  <si>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</si>
  <si>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</si>
  <si>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</si>
  <si>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</si>
  <si>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</si>
  <si>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</si>
  <si>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</si>
  <si>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</si>
  <si>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</si>
  <si>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</si>
  <si>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</si>
  <si>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</si>
  <si>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</si>
  <si>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</si>
  <si>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</si>
  <si>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</si>
  <si>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</si>
  <si>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</si>
  <si>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</si>
  <si>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</si>
  <si>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</si>
  <si>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</si>
  <si>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</si>
  <si>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</si>
  <si>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</si>
  <si>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</si>
  <si>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</si>
  <si>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</si>
  <si>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</si>
  <si>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</si>
  <si>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</si>
  <si>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</si>
  <si>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</si>
  <si>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</si>
  <si>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</si>
  <si>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</si>
  <si>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</si>
  <si>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</si>
  <si>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</si>
  <si>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</si>
  <si>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</si>
  <si>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</si>
  <si>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</si>
  <si>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</si>
  <si>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</si>
  <si>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</si>
  <si>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</si>
  <si>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</si>
  <si>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</si>
  <si>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</si>
  <si>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</si>
  <si>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</si>
  <si>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</si>
  <si>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</si>
  <si>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</si>
  <si>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</si>
  <si>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</si>
  <si>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</si>
  <si>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</si>
  <si>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</si>
  <si>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</si>
  <si>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</si>
  <si>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</si>
  <si>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</si>
  <si>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</si>
  <si>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</si>
  <si>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</si>
  <si>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</si>
  <si>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</si>
  <si>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</si>
  <si>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</si>
  <si>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</si>
  <si>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</si>
  <si>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</si>
  <si>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</si>
  <si>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</si>
  <si>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</si>
  <si>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</si>
  <si>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</si>
  <si>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</si>
  <si>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</si>
  <si>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</si>
  <si>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</si>
  <si>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</si>
  <si>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</si>
  <si>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</si>
  <si>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</si>
  <si>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</si>
  <si>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</si>
  <si>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</si>
  <si>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</si>
  <si>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</si>
  <si>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</si>
  <si>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</si>
  <si>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</si>
  <si>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</si>
  <si>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</si>
  <si>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</si>
  <si>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</si>
  <si>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</si>
  <si>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</si>
  <si>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</si>
  <si>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</si>
  <si>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</si>
  <si>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</si>
  <si>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</si>
  <si>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</si>
  <si>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</si>
  <si>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</si>
  <si>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</si>
  <si>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</si>
  <si>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</si>
  <si>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</si>
  <si>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</si>
  <si>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</si>
  <si>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</si>
  <si>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</si>
  <si>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</si>
  <si>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</si>
  <si>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</si>
  <si>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</si>
  <si>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</si>
  <si>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</si>
  <si>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</si>
  <si>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</si>
  <si>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</si>
  <si>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</si>
  <si>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</si>
  <si>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</si>
  <si>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</si>
  <si>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</si>
  <si>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</si>
  <si>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</si>
  <si>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</si>
  <si>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</si>
  <si>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</si>
  <si>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</si>
  <si>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</si>
  <si>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</si>
  <si>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</si>
  <si>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</si>
  <si>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</si>
  <si>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</si>
  <si>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</si>
  <si>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</si>
  <si>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</si>
  <si>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</si>
  <si>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</si>
  <si>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</si>
  <si>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</si>
  <si>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</si>
  <si>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</si>
  <si>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</si>
  <si>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</si>
  <si>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</si>
  <si>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</si>
  <si>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</si>
  <si>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</si>
  <si>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</si>
  <si>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</si>
  <si>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</si>
  <si>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</si>
  <si>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</si>
  <si>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</si>
  <si>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</si>
  <si>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</si>
  <si>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</si>
  <si>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</si>
  <si>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</si>
  <si>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</si>
  <si>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</si>
  <si>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</si>
  <si>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</si>
  <si>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</si>
  <si>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</si>
  <si>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</si>
  <si>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</si>
  <si>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</si>
  <si>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</si>
  <si>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</si>
  <si>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</si>
  <si>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</si>
  <si>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</si>
  <si>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</si>
  <si>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</si>
  <si>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</si>
  <si>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</si>
  <si>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</si>
  <si>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</si>
  <si>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</si>
  <si>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</si>
  <si>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</si>
  <si>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</si>
  <si>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</si>
  <si>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</si>
  <si>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</si>
  <si>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</si>
  <si>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</si>
  <si>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</si>
  <si>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</si>
  <si>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</si>
  <si>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</si>
  <si>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</si>
  <si>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</si>
  <si>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</si>
  <si>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</si>
  <si>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</si>
  <si>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</si>
  <si>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</si>
  <si>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</si>
  <si>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</si>
  <si>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</si>
  <si>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</si>
  <si>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</si>
  <si>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</si>
  <si>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</si>
  <si>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</si>
  <si>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</si>
  <si>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</si>
  <si>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</si>
  <si>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</si>
  <si>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</si>
  <si>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</si>
  <si>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</si>
  <si>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</si>
  <si>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</si>
  <si>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</si>
  <si>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</si>
  <si>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</si>
  <si>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</si>
  <si>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</si>
  <si>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</si>
  <si>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</si>
  <si>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</si>
  <si>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</si>
  <si>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</si>
  <si>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</si>
  <si>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</si>
  <si>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</si>
  <si>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</si>
  <si>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</si>
  <si>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</si>
  <si>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</si>
  <si>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</si>
  <si>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</si>
  <si>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</si>
  <si>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</si>
  <si>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</si>
  <si>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</si>
  <si>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</si>
  <si>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</si>
  <si>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</si>
  <si>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</si>
  <si>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</si>
  <si>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</si>
  <si>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</si>
  <si>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</si>
  <si>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</si>
  <si>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</si>
  <si>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</si>
  <si>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</si>
  <si>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</si>
  <si>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</si>
  <si>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</si>
  <si>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</si>
  <si>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</si>
  <si>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</si>
  <si>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</si>
  <si>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</si>
  <si>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</si>
  <si>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</si>
  <si>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</si>
  <si>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</si>
  <si>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</si>
  <si>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</si>
  <si>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</si>
  <si>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</si>
  <si>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</si>
  <si>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</si>
  <si>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</si>
  <si>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</si>
  <si>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</si>
  <si>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</si>
  <si>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</si>
  <si>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</si>
  <si>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</si>
  <si>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</si>
  <si>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</si>
  <si>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</si>
  <si>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</si>
  <si>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</si>
  <si>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</si>
  <si>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</si>
  <si>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</si>
  <si>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</si>
  <si>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</si>
  <si>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</si>
  <si>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</si>
  <si>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</si>
  <si>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</si>
  <si>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</si>
  <si>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</si>
  <si>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</si>
  <si>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</si>
  <si>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</si>
  <si>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</si>
  <si>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</si>
  <si>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</si>
  <si>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</si>
  <si>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</si>
  <si>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</si>
  <si>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</si>
  <si>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</si>
  <si>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</si>
  <si>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</si>
  <si>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</si>
  <si>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</si>
  <si>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</si>
  <si>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</si>
  <si>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</si>
  <si>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</si>
  <si>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</si>
  <si>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</si>
  <si>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</si>
  <si>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</si>
  <si>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</si>
  <si>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</si>
  <si>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</si>
  <si>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</si>
  <si>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</si>
  <si>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</si>
  <si>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</si>
  <si>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</si>
  <si>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</si>
  <si>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</si>
  <si>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</si>
  <si>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</si>
  <si>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</si>
  <si>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</si>
  <si>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</si>
  <si>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</si>
  <si>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</si>
  <si>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</si>
  <si>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</si>
  <si>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</si>
  <si>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</si>
  <si>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</si>
  <si>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</si>
  <si>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</si>
  <si>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</si>
  <si>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</si>
  <si>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</si>
  <si>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</si>
  <si>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</si>
  <si>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</si>
  <si>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</si>
  <si>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</si>
  <si>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</si>
  <si>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</si>
  <si>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</si>
  <si>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</si>
  <si>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</si>
  <si>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</si>
  <si>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</si>
  <si>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</si>
  <si>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</si>
  <si>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</si>
  <si>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</si>
  <si>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</si>
  <si>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</si>
  <si>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</si>
  <si>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</si>
  <si>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</si>
  <si>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</si>
  <si>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</si>
  <si>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</si>
  <si>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</si>
  <si>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</si>
  <si>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</si>
  <si>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</si>
  <si>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</si>
  <si>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</si>
  <si>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</si>
  <si>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</si>
  <si>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</si>
  <si>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</si>
  <si>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</si>
  <si>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</si>
  <si>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</si>
  <si>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</si>
  <si>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</si>
  <si>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</si>
  <si>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</si>
  <si>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</si>
  <si>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</si>
  <si>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</si>
  <si>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</si>
  <si>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</si>
  <si>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</si>
  <si>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</si>
  <si>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</si>
  <si>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</si>
  <si>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</si>
  <si>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</si>
  <si>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</si>
  <si>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</si>
  <si>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</si>
  <si>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</si>
  <si>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</si>
  <si>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</si>
  <si>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</si>
  <si>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</si>
  <si>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</si>
  <si>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</si>
  <si>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</si>
  <si>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</si>
  <si>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</si>
  <si>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</si>
  <si>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</si>
  <si>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</si>
  <si>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</si>
  <si>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</si>
  <si>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</si>
  <si>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</si>
  <si>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</si>
  <si>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</si>
  <si>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</si>
  <si>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</si>
  <si>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</si>
  <si>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</si>
  <si>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</si>
  <si>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</si>
  <si>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</si>
  <si>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</si>
  <si>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</si>
  <si>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</si>
  <si>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</si>
  <si>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</si>
  <si>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</si>
  <si>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</si>
  <si>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</si>
  <si>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</si>
  <si>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</si>
  <si>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</si>
  <si>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</si>
  <si>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</si>
  <si>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</si>
  <si>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</si>
  <si>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</si>
  <si>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</si>
  <si>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</si>
  <si>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</si>
  <si>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</si>
  <si>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</si>
  <si>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</si>
  <si>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</si>
  <si>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</si>
  <si>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</si>
  <si>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</si>
  <si>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</si>
  <si>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</si>
  <si>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</si>
  <si>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</si>
  <si>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</si>
  <si>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</si>
  <si>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</si>
  <si>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</si>
  <si>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</si>
  <si>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</si>
  <si>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</si>
  <si>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</si>
  <si>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</si>
  <si>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</si>
  <si>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</si>
  <si>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</si>
  <si>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</si>
  <si>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</si>
  <si>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</si>
  <si>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</si>
  <si>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</si>
  <si>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</si>
  <si>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</si>
  <si>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</si>
  <si>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</si>
  <si>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</si>
  <si>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</si>
  <si>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</si>
  <si>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</si>
  <si>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</si>
  <si>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</si>
  <si>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</si>
  <si>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</si>
  <si>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</si>
  <si>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</si>
  <si>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</si>
  <si>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</si>
  <si>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</si>
  <si>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</si>
  <si>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</si>
  <si>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</si>
  <si>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</si>
  <si>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</si>
  <si>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</si>
  <si>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</si>
  <si>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</si>
  <si>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</si>
  <si>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</si>
  <si>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</si>
  <si>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</si>
  <si>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</si>
  <si>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</si>
  <si>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</si>
  <si>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</si>
  <si>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</si>
  <si>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</si>
  <si>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</si>
  <si>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</si>
  <si>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</si>
  <si>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</si>
  <si>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</si>
  <si>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</si>
  <si>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</si>
  <si>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</si>
  <si>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</si>
  <si>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</si>
  <si>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</si>
  <si>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</si>
  <si>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</si>
  <si>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</si>
  <si>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</si>
  <si>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</si>
  <si>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</si>
  <si>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</si>
  <si>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</si>
  <si>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</si>
  <si>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</si>
  <si>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</si>
  <si>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</si>
  <si>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</si>
  <si>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</si>
  <si>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</si>
  <si>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</si>
  <si>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</si>
  <si>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</si>
  <si>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</si>
  <si>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</si>
  <si>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</si>
  <si>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</si>
  <si>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</si>
  <si>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</si>
  <si>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</si>
  <si>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</si>
  <si>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</si>
  <si>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</si>
  <si>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</si>
  <si>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</si>
  <si>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</si>
  <si>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</si>
  <si>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</si>
  <si>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</si>
  <si>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</si>
  <si>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</si>
  <si>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</si>
  <si>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</si>
  <si>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</si>
  <si>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</si>
  <si>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</si>
  <si>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</si>
  <si>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</si>
  <si>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</si>
  <si>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</si>
  <si>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</si>
  <si>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</si>
  <si>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</si>
  <si>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</si>
  <si>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</si>
  <si>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</si>
  <si>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</si>
  <si>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</si>
  <si>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</si>
  <si>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</si>
  <si>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</si>
  <si>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</si>
  <si>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</si>
  <si>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</si>
  <si>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</si>
  <si>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</si>
  <si>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</si>
  <si>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</si>
  <si>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</si>
  <si>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</si>
  <si>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</si>
  <si>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</si>
  <si>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</si>
  <si>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</si>
  <si>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</si>
  <si>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</si>
  <si>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</si>
  <si>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</si>
  <si>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</si>
  <si>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</si>
  <si>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</si>
  <si>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</si>
  <si>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</si>
  <si>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</si>
  <si>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</si>
  <si>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</si>
  <si>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</si>
  <si>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</si>
  <si>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</si>
  <si>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</si>
  <si>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</si>
  <si>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</si>
  <si>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</si>
  <si>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</si>
  <si>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</si>
  <si>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</si>
  <si>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</si>
  <si>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</si>
  <si>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</si>
  <si>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</si>
  <si>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</si>
  <si>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</si>
  <si>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</si>
  <si>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</si>
  <si>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</si>
  <si>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</si>
  <si>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</si>
  <si>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</si>
  <si>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</si>
  <si>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</si>
  <si>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</si>
  <si>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</si>
  <si>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</si>
  <si>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</si>
  <si>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</si>
  <si>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</si>
  <si>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</si>
  <si>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</si>
  <si>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</si>
  <si>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</si>
  <si>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</si>
  <si>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</si>
  <si>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</si>
  <si>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</si>
  <si>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</si>
  <si>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</si>
  <si>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</si>
  <si>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</si>
  <si>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</si>
  <si>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</si>
  <si>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</si>
  <si>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</si>
  <si>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</si>
  <si>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</si>
  <si>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</si>
  <si>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</si>
  <si>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</si>
  <si>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</si>
  <si>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</si>
  <si>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</si>
  <si>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</si>
  <si>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</si>
  <si>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</si>
  <si>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</si>
  <si>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</si>
  <si>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</si>
  <si>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</si>
  <si>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</si>
  <si>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</si>
  <si>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</si>
  <si>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</si>
  <si>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</si>
  <si>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</si>
  <si>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</si>
  <si>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</si>
  <si>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</si>
  <si>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</si>
  <si>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</si>
  <si>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</si>
  <si>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</si>
  <si>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</si>
  <si>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</si>
  <si>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</si>
  <si>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</si>
  <si>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</si>
  <si>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</si>
  <si>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</si>
  <si>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</si>
  <si>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</si>
  <si>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</si>
  <si>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</si>
  <si>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</si>
  <si>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</si>
  <si>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</si>
  <si>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</si>
  <si>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</si>
  <si>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</si>
  <si>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</si>
  <si>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</si>
  <si>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</si>
  <si>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</si>
  <si>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</si>
  <si>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</si>
  <si>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</si>
  <si>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</si>
  <si>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</si>
  <si>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</si>
  <si>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</si>
  <si>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</si>
  <si>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</si>
  <si>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</si>
  <si>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</si>
  <si>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</si>
  <si>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</si>
  <si>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</si>
  <si>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10610   Bad Weather</t>
  </si>
  <si>
    <t>13100   Project Superintendent</t>
  </si>
  <si>
    <t>13830   Plans &amp; Specifications</t>
  </si>
  <si>
    <t>14010   Layout-Surveyor</t>
  </si>
  <si>
    <t>14011   Layout</t>
  </si>
  <si>
    <t>14100   Testing</t>
  </si>
  <si>
    <t>14101   ISBE Inspections</t>
  </si>
  <si>
    <t>15001   Depreciation</t>
  </si>
  <si>
    <t>15050   Mobilization</t>
  </si>
  <si>
    <t>15100   Small Tools</t>
  </si>
  <si>
    <t>15110   Rental Equipment</t>
  </si>
  <si>
    <t>15150   Fuel Oil Grease</t>
  </si>
  <si>
    <t>15210   Heat Job Office</t>
  </si>
  <si>
    <t>15220   Temp Phones</t>
  </si>
  <si>
    <t>15281   Job Office-GC</t>
  </si>
  <si>
    <t>15980   Lifts</t>
  </si>
  <si>
    <t>22010   Select Demolition</t>
  </si>
  <si>
    <t>22206   Building Demolition</t>
  </si>
  <si>
    <t>22256   Site Demolition</t>
  </si>
  <si>
    <t>22302   Strip Topsoil</t>
  </si>
  <si>
    <t>23104   Topsoil &amp; Grading</t>
  </si>
  <si>
    <t>23107   Baseball Infield</t>
  </si>
  <si>
    <t>23162   Fine grade slabs</t>
  </si>
  <si>
    <t>27010   Aggregate base course-Slab</t>
  </si>
  <si>
    <t>23178   Backfill Continous Footings-Sand</t>
  </si>
  <si>
    <t>23183   Backfill Column Footings-Sand</t>
  </si>
  <si>
    <t>26350   Storm sewers</t>
  </si>
  <si>
    <t>26360   Underdrains/D.S. Connections</t>
  </si>
  <si>
    <t>26301   Trench Backfill Material</t>
  </si>
  <si>
    <t>27720   Protect/Cure sidewalk</t>
  </si>
  <si>
    <t>27785   Set Bollards</t>
  </si>
  <si>
    <t>31113   Locker Base Forms</t>
  </si>
  <si>
    <t>31120   Slab edge forms</t>
  </si>
  <si>
    <t>31129   Wall Forms under 8'</t>
  </si>
  <si>
    <t>31510   Construction/Expansion joints</t>
  </si>
  <si>
    <t>32101   Rebar Installation</t>
  </si>
  <si>
    <t>32200   Wire mesh for Deck Slab</t>
  </si>
  <si>
    <t>33130   Concrete in Elevator Mat</t>
  </si>
  <si>
    <t>33140   Concrete in walls</t>
  </si>
  <si>
    <t>33260   Locker Bases</t>
  </si>
  <si>
    <t>33311   Concrete in stairs on metal pans</t>
  </si>
  <si>
    <t>35100   Seal Concrete Floors</t>
  </si>
  <si>
    <t>35300   Anchor Bolts</t>
  </si>
  <si>
    <t>55000   Erect Structural Steel</t>
  </si>
  <si>
    <t>57000   Column Covers</t>
  </si>
  <si>
    <t>61020  Plates sills ribbons ledgers</t>
  </si>
  <si>
    <t>62000   Casework &amp; Millwork</t>
  </si>
  <si>
    <t>64100  Display Cases</t>
  </si>
  <si>
    <t>71300   Air Barriers</t>
  </si>
  <si>
    <t>72100   Perimeter insulation</t>
  </si>
  <si>
    <t>72600   Vapor barrier @ slab</t>
  </si>
  <si>
    <t>81011   Door &amp; Frame Installation</t>
  </si>
  <si>
    <t>83100   Access Doors</t>
  </si>
  <si>
    <t>87000   Doors &amp; Hardware</t>
  </si>
  <si>
    <t>92560   Gypsum board</t>
  </si>
  <si>
    <t>96200   Wood Gym Flooring</t>
  </si>
  <si>
    <t>96506   Resilient, Carpet &amp; Tile</t>
  </si>
  <si>
    <t>97700   Decorative Interior Panels</t>
  </si>
  <si>
    <t>101604   Toilet Partitions</t>
  </si>
  <si>
    <t>104406  Signage</t>
  </si>
  <si>
    <t>105240   Fire protection specialties</t>
  </si>
  <si>
    <t>105460   Metal Lockers</t>
  </si>
  <si>
    <t>106100   Toilet accessories</t>
  </si>
  <si>
    <t>110200   Key Cabinet</t>
  </si>
  <si>
    <t>114500   Residential Appliances</t>
  </si>
  <si>
    <t>114800   Athletic Equipment</t>
  </si>
  <si>
    <t>116000   Scoreboard</t>
  </si>
  <si>
    <t>150600   Fire Protection</t>
  </si>
  <si>
    <t>YouTube</t>
  </si>
  <si>
    <t>Today is week:</t>
  </si>
  <si>
    <t>Week:</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</si>
</sst>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8"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
      <b/>
      <sz val="16"/>
      <color theme="1"/>
      <name val="Calibri"/>
      <family val="2"/>
      <scheme val="minor"/>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6">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14" fontId="83" fillId="0" borderId="0" xfId="0" applyNumberFormat="1" applyFont="1"/>
    <xf numFmtId="0" fontId="60" fillId="0" borderId="0" xfId="0" applyFont="1" applyAlignment="1">
      <alignment horizontal="center" vertical="center"/>
    </xf>
    <xf numFmtId="0" fontId="60" fillId="0" borderId="0" xfId="24" applyAlignment="1">
      <alignment wrapText="1"/>
    </xf>
    <xf numFmtId="0" fontId="60" fillId="0" borderId="0" xfId="24"/>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14" fontId="156" fillId="0" borderId="0" xfId="0" applyNumberFormat="1"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60" fillId="0" borderId="84" xfId="0" applyFont="1" applyBorder="1" applyAlignment="1">
      <alignment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157" fillId="0" borderId="0" xfId="0" applyFont="1"/>
    <xf numFmtId="0" fontId="157" fillId="0" borderId="0" xfId="0" applyFont="1" applyAlignment="1">
      <alignment wrapText="1"/>
    </xf>
    <xf numFmtId="0" fontId="157" fillId="0" borderId="0" xfId="0" applyFont="1" applyAlignment="1"/>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36" Type="http://purl.oclc.org/ooxml/officeDocument/relationships/image" Target="../media/image14.png"/><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35" Type="http://purl.oclc.org/ooxml/officeDocument/relationships/hyperlink" Target="https://www.youtube.com/user/dannorthway" TargetMode="External"/><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6.svg"/><Relationship Id="rId1" Type="http://purl.oclc.org/ooxml/officeDocument/relationships/image" Target="../media/image15.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twoCellAnchor editAs="oneCell">
    <xdr:from>
      <xdr:col>19</xdr:col>
      <xdr:colOff>428626</xdr:colOff>
      <xdr:row>3</xdr:row>
      <xdr:rowOff>96048</xdr:rowOff>
    </xdr:from>
    <xdr:to>
      <xdr:col>19</xdr:col>
      <xdr:colOff>793751</xdr:colOff>
      <xdr:row>5</xdr:row>
      <xdr:rowOff>6228</xdr:rowOff>
    </xdr:to>
    <xdr:pic>
      <xdr:nvPicPr>
        <xdr:cNvPr id="2" name="Picture 1">
          <a:hlinkClick xmlns:r="http://purl.oclc.org/ooxml/officeDocument/relationships" r:id="rId35"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36">
          <a:extLst>
            <a:ext uri="{28A0092B-C50C-407E-A947-70E740481C1C}">
              <a14:useLocalDpi xmlns:a14="http://schemas.microsoft.com/office/drawing/2010/main" val="0"/>
            </a:ext>
          </a:extLst>
        </a:blip>
        <a:srcRect/>
        <a:stretch/>
      </xdr:blipFill>
      <xdr:spPr>
        <a:xfrm>
          <a:off x="12795251" y="1000923"/>
          <a:ext cx="365125" cy="259430"/>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5" t="str">
        <f>ProjectInfo!J6</f>
        <v>Example Project</v>
      </c>
      <c r="E1" s="746"/>
      <c r="F1" s="746"/>
      <c r="G1" s="746"/>
      <c r="H1" s="746"/>
      <c r="I1" s="746"/>
      <c r="J1" s="746"/>
      <c r="K1" s="746"/>
      <c r="L1" s="746"/>
      <c r="M1" s="746"/>
      <c r="N1" s="746"/>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1" t="str">
        <f>J6</f>
        <v>Example Project</v>
      </c>
      <c r="B1" s="752"/>
      <c r="C1" s="752"/>
      <c r="D1" s="752"/>
      <c r="E1" s="752"/>
      <c r="F1" s="752"/>
      <c r="G1" s="752"/>
      <c r="H1" s="752"/>
      <c r="I1" s="752"/>
      <c r="J1" s="752"/>
      <c r="K1" s="752"/>
      <c r="L1" s="752"/>
      <c r="M1" s="752"/>
      <c r="N1" s="752"/>
      <c r="O1" s="752"/>
      <c r="P1" s="753"/>
      <c r="Q1" s="753"/>
      <c r="R1" s="753"/>
      <c r="S1" s="753"/>
      <c r="T1" s="753"/>
      <c r="U1" s="753"/>
      <c r="V1" s="753"/>
    </row>
    <row r="2" spans="1:22" ht="15" thickTop="1" x14ac:dyDescent="0.35">
      <c r="A2" s="617" t="s">
        <v>1</v>
      </c>
    </row>
    <row r="3" spans="1:22" ht="14.25" customHeight="1" x14ac:dyDescent="0.35">
      <c r="B3" s="754" t="str">
        <f>J14</f>
        <v>Your Company Name</v>
      </c>
      <c r="C3" s="755"/>
      <c r="D3" s="755"/>
      <c r="E3" s="755"/>
      <c r="F3" s="755"/>
      <c r="G3" s="755"/>
      <c r="H3" s="755"/>
      <c r="I3" s="755"/>
      <c r="J3" s="755"/>
      <c r="K3" s="755"/>
      <c r="L3" s="755"/>
      <c r="M3" s="755"/>
      <c r="N3" s="755"/>
      <c r="O3" s="755"/>
      <c r="P3" s="755"/>
      <c r="Q3" s="755"/>
      <c r="R3" s="755"/>
      <c r="S3" s="755"/>
      <c r="T3" s="755"/>
      <c r="U3" s="755"/>
    </row>
    <row r="4" spans="1:22" ht="14.25" customHeight="1" x14ac:dyDescent="0.35">
      <c r="B4" s="755"/>
      <c r="C4" s="755"/>
      <c r="D4" s="755"/>
      <c r="E4" s="755"/>
      <c r="F4" s="755"/>
      <c r="G4" s="755"/>
      <c r="H4" s="755"/>
      <c r="I4" s="755"/>
      <c r="J4" s="755"/>
      <c r="K4" s="755"/>
      <c r="L4" s="755"/>
      <c r="M4" s="755"/>
      <c r="N4" s="755"/>
      <c r="O4" s="755"/>
      <c r="P4" s="755"/>
      <c r="Q4" s="755"/>
      <c r="R4" s="755"/>
      <c r="S4" s="755"/>
      <c r="T4" s="755"/>
      <c r="U4" s="755"/>
    </row>
    <row r="5" spans="1:22" ht="15" thickBot="1" x14ac:dyDescent="0.4"/>
    <row r="6" spans="1:22" ht="16" thickBot="1" x14ac:dyDescent="0.4">
      <c r="G6" s="230" t="s">
        <v>54</v>
      </c>
      <c r="J6" s="747" t="s">
        <v>26</v>
      </c>
      <c r="K6" s="748"/>
      <c r="L6" s="748"/>
      <c r="M6" s="748"/>
      <c r="N6" s="749"/>
      <c r="O6" s="749"/>
      <c r="P6" s="750"/>
      <c r="R6" s="622" t="str">
        <f>VLOOKUP(J6,Vendors!$C$2:$CQ$4044,11,FALSE)</f>
        <v>Springfield</v>
      </c>
    </row>
    <row r="7" spans="1:22" ht="15.5" x14ac:dyDescent="0.35">
      <c r="G7" s="230" t="s">
        <v>55</v>
      </c>
      <c r="J7" s="756" t="str">
        <f>VLOOKUP(J6,Vendors!$C$2:$CQ$4044,10,FALSE)</f>
        <v>101 Enterprise Dr</v>
      </c>
      <c r="K7" s="756"/>
      <c r="L7" s="756"/>
      <c r="M7" s="756"/>
      <c r="N7" s="755"/>
      <c r="O7" s="755"/>
      <c r="P7" s="755"/>
      <c r="R7" s="622" t="str">
        <f>VLOOKUP(J6,Vendors!$C$2:$CQ$4044,12,FALSE)</f>
        <v>Illinois</v>
      </c>
    </row>
    <row r="8" spans="1:22" ht="15.5" x14ac:dyDescent="0.35">
      <c r="E8" s="619"/>
      <c r="F8" s="619"/>
      <c r="G8" s="230" t="s">
        <v>56</v>
      </c>
      <c r="H8" s="619"/>
      <c r="I8" s="619"/>
      <c r="J8" s="756" t="str">
        <f>ProjectCity&amp;", "&amp;ProjectState&amp;"     "&amp;ProjectZip</f>
        <v>Springfield, Illinois     62523</v>
      </c>
      <c r="K8" s="756"/>
      <c r="L8" s="756"/>
      <c r="M8" s="756"/>
      <c r="N8" s="755"/>
      <c r="O8" s="755"/>
      <c r="P8" s="755"/>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47" t="s">
        <v>37</v>
      </c>
      <c r="K10" s="748"/>
      <c r="L10" s="748"/>
      <c r="M10" s="748"/>
      <c r="N10" s="749"/>
      <c r="O10" s="749"/>
      <c r="P10" s="750"/>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47" t="s">
        <v>31</v>
      </c>
      <c r="K12" s="748"/>
      <c r="L12" s="748"/>
      <c r="M12" s="748"/>
      <c r="N12" s="749"/>
      <c r="O12" s="749"/>
      <c r="P12" s="750"/>
    </row>
    <row r="13" spans="1:22" ht="16" thickBot="1" x14ac:dyDescent="0.4">
      <c r="G13" s="230"/>
      <c r="J13" s="756"/>
      <c r="K13" s="756"/>
      <c r="L13" s="756"/>
      <c r="M13" s="756"/>
    </row>
    <row r="14" spans="1:22" ht="16" thickBot="1" x14ac:dyDescent="0.4">
      <c r="G14" s="230" t="s">
        <v>59</v>
      </c>
      <c r="J14" s="747" t="s">
        <v>19</v>
      </c>
      <c r="K14" s="748"/>
      <c r="L14" s="748"/>
      <c r="M14" s="748"/>
      <c r="N14" s="749"/>
      <c r="O14" s="749"/>
      <c r="P14" s="750"/>
    </row>
    <row r="15" spans="1:22" ht="15.5" x14ac:dyDescent="0.35">
      <c r="G15" s="230" t="s">
        <v>60</v>
      </c>
      <c r="J15" s="757" t="str">
        <f>VLOOKUP(J14,Vendors!$C$2:$CQ$4044,10,FALSE)</f>
        <v>1234 Construction Lane</v>
      </c>
      <c r="K15" s="757"/>
      <c r="L15" s="757"/>
      <c r="M15" s="757"/>
      <c r="P15" s="11"/>
    </row>
    <row r="16" spans="1:22" ht="15.5" x14ac:dyDescent="0.35">
      <c r="G16" s="230" t="s">
        <v>61</v>
      </c>
      <c r="J16" s="757" t="str">
        <f>CompanyCity&amp;", "&amp;CompanyState&amp;"     "&amp;CompanyZip</f>
        <v>Springfield, IL     62523</v>
      </c>
      <c r="K16" s="757"/>
      <c r="L16" s="757"/>
      <c r="M16" s="757"/>
      <c r="P16" s="654" t="str">
        <f>VLOOKUP(J14,Vendors!$C$2:$CQ$4044,11,FALSE)</f>
        <v>Springfield</v>
      </c>
    </row>
    <row r="17" spans="6:16" ht="15.5" x14ac:dyDescent="0.35">
      <c r="G17" s="230" t="s">
        <v>62</v>
      </c>
      <c r="J17" s="757" t="str">
        <f>VLOOKUP(J14,Vendors!$C$2:$CQ$4044,8,FALSE)</f>
        <v>555-555-5555</v>
      </c>
      <c r="K17" s="757"/>
      <c r="L17" s="757"/>
      <c r="M17" s="757"/>
      <c r="P17" s="654"/>
    </row>
    <row r="18" spans="6:16" ht="15.5" x14ac:dyDescent="0.35">
      <c r="G18" s="230" t="s">
        <v>63</v>
      </c>
      <c r="J18" s="757" t="str">
        <f>VLOOKUP(J14,Vendors!$C$2:$CQ$4044,9,FALSE)</f>
        <v>555-555-5556</v>
      </c>
      <c r="K18" s="757"/>
      <c r="L18" s="757"/>
      <c r="M18" s="757"/>
      <c r="P18" s="654"/>
    </row>
    <row r="19" spans="6:16" ht="15.5" x14ac:dyDescent="0.35">
      <c r="G19" s="230" t="s">
        <v>64</v>
      </c>
      <c r="J19" s="757" t="str">
        <f>VLOOKUP(J14,Vendors!$C$2:$CQ$4044,16,FALSE)</f>
        <v>jsmith@yourcompanyname.com</v>
      </c>
      <c r="K19" s="757"/>
      <c r="L19" s="757"/>
      <c r="M19" s="757"/>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47" t="s">
        <v>66</v>
      </c>
      <c r="K21" s="748"/>
      <c r="L21" s="748"/>
      <c r="M21" s="758"/>
      <c r="P21" s="654" t="str">
        <f>VLOOKUP(J14,Vendors!$C$2:$CQ$4044,10,FALSE)</f>
        <v>1234 Construction Lane</v>
      </c>
    </row>
    <row r="22" spans="6:16" ht="16" thickBot="1" x14ac:dyDescent="0.4">
      <c r="G22" s="230" t="s">
        <v>67</v>
      </c>
      <c r="J22" s="759" t="s">
        <v>68</v>
      </c>
      <c r="K22" s="760"/>
      <c r="L22" s="618"/>
      <c r="M22" s="618"/>
      <c r="P22" s="654" t="str">
        <f>VLOOKUP(J14,Vendors!$C$2:$CQ$4044,11,FALSE)</f>
        <v>Springfield</v>
      </c>
    </row>
    <row r="23" spans="6:16" ht="16" thickBot="1" x14ac:dyDescent="0.4">
      <c r="G23" s="230" t="s">
        <v>69</v>
      </c>
      <c r="J23" s="761">
        <v>10001</v>
      </c>
      <c r="K23" s="762"/>
      <c r="L23" s="618"/>
      <c r="M23" s="618"/>
      <c r="P23" s="654" t="str">
        <f>VLOOKUP(J14,Vendors!$C$2:$CQ$4045,12,FALSE)</f>
        <v>IL</v>
      </c>
    </row>
    <row r="24" spans="6:16" x14ac:dyDescent="0.35">
      <c r="F24" s="755"/>
      <c r="G24" s="755"/>
      <c r="H24" s="755"/>
      <c r="I24" s="755"/>
      <c r="J24" s="755"/>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71" t="str">
        <f>ProjectInfo!J6</f>
        <v>Example Project</v>
      </c>
      <c r="B1" s="772"/>
      <c r="C1" s="772"/>
      <c r="D1" s="772"/>
      <c r="E1" s="772"/>
      <c r="F1" s="772"/>
      <c r="G1" s="772"/>
      <c r="H1" s="772"/>
      <c r="I1" s="772"/>
      <c r="J1" s="772"/>
      <c r="K1" s="772"/>
      <c r="L1" s="772"/>
      <c r="M1" s="772"/>
      <c r="N1" s="772"/>
      <c r="O1" s="772"/>
      <c r="P1" s="772"/>
      <c r="Q1" s="772"/>
      <c r="R1" s="772"/>
      <c r="S1" s="772"/>
    </row>
    <row r="2" spans="1:25" ht="24.4" customHeight="1" thickTop="1" x14ac:dyDescent="0.35">
      <c r="A2" s="766" t="str">
        <f>ProjectInfo!J14</f>
        <v>Your Company Name</v>
      </c>
      <c r="B2" s="767"/>
      <c r="C2" s="767"/>
      <c r="D2" s="767"/>
      <c r="E2" s="767"/>
      <c r="F2" s="767"/>
      <c r="G2" s="767"/>
      <c r="H2" s="767"/>
      <c r="I2" s="767"/>
      <c r="J2" s="767"/>
      <c r="K2" s="767"/>
      <c r="L2" s="767"/>
      <c r="M2" s="767"/>
      <c r="N2" s="767"/>
      <c r="O2" s="767"/>
      <c r="P2" s="767"/>
      <c r="Q2" s="767"/>
      <c r="R2" s="767"/>
      <c r="S2" s="768"/>
      <c r="T2" s="592" t="s">
        <v>218</v>
      </c>
      <c r="U2" s="592" t="s">
        <v>2108</v>
      </c>
      <c r="V2" s="592" t="s">
        <v>2037</v>
      </c>
    </row>
    <row r="3" spans="1:25" ht="14.25" customHeight="1" x14ac:dyDescent="0.35">
      <c r="A3" s="769"/>
      <c r="B3" s="769"/>
      <c r="C3" s="769"/>
      <c r="D3" s="769"/>
      <c r="E3" s="769"/>
      <c r="F3" s="769"/>
      <c r="G3" s="769"/>
      <c r="H3" s="769"/>
      <c r="I3" s="769"/>
      <c r="J3" s="769"/>
      <c r="K3" s="769"/>
      <c r="L3" s="769"/>
      <c r="M3" s="769"/>
      <c r="N3" s="769"/>
      <c r="O3" s="769"/>
      <c r="P3" s="769"/>
      <c r="Q3" s="769"/>
      <c r="R3" s="769"/>
      <c r="S3" s="770"/>
      <c r="T3" s="741" t="d">
        <f ca="1">TODAY()</f>
        <v>2023-10-31</v>
      </c>
      <c r="U3" s="683">
        <f ca="1">'Gantt Chart'!AG2</f>
        <v>-8</v>
      </c>
      <c r="V3" s="585" t="str">
        <f ca="1">'Gantt Chart'!I3</f>
        <v/>
      </c>
    </row>
    <row r="4" spans="1:25" s="587" customFormat="1" ht="14.25" customHeight="1" x14ac:dyDescent="0.35">
      <c r="A4" s="774" t="s">
        <v>70</v>
      </c>
      <c r="B4" s="775"/>
      <c r="C4" s="775"/>
      <c r="D4" s="775"/>
      <c r="E4" s="776"/>
      <c r="F4" s="586"/>
      <c r="G4" s="586"/>
      <c r="H4" s="610" t="s">
        <v>71</v>
      </c>
      <c r="I4" s="586"/>
      <c r="J4" s="586"/>
      <c r="K4" s="610" t="s">
        <v>71</v>
      </c>
      <c r="L4" s="586"/>
      <c r="M4" s="586"/>
      <c r="N4" s="586"/>
      <c r="O4" s="586"/>
      <c r="P4" s="586"/>
      <c r="Q4" s="610" t="s">
        <v>71</v>
      </c>
      <c r="R4" s="586"/>
      <c r="S4" s="777"/>
      <c r="T4" s="776"/>
    </row>
    <row r="5" spans="1:25" ht="14.25" customHeight="1" x14ac:dyDescent="0.35">
      <c r="A5" s="776"/>
      <c r="B5" s="776"/>
      <c r="C5" s="776"/>
      <c r="D5" s="776"/>
      <c r="E5" s="776"/>
      <c r="H5" s="592" t="s">
        <v>72</v>
      </c>
      <c r="K5" s="592" t="s">
        <v>72</v>
      </c>
      <c r="Q5" s="592" t="s">
        <v>72</v>
      </c>
      <c r="R5" s="591"/>
      <c r="S5" s="611" t="s">
        <v>73</v>
      </c>
      <c r="U5" s="592" t="s">
        <v>2106</v>
      </c>
    </row>
    <row r="6" spans="1:25" ht="14.25" customHeight="1" x14ac:dyDescent="0.35">
      <c r="A6" s="589"/>
      <c r="B6" s="773" t="s">
        <v>74</v>
      </c>
      <c r="C6" s="773"/>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55" t="s">
        <v>80</v>
      </c>
      <c r="C8" s="755"/>
      <c r="D8" s="755"/>
      <c r="F8" s="736"/>
      <c r="G8" s="763" t="s">
        <v>81</v>
      </c>
      <c r="H8" s="763"/>
      <c r="J8" s="763" t="s">
        <v>82</v>
      </c>
      <c r="K8" s="763"/>
      <c r="L8" s="763"/>
      <c r="P8" s="763" t="s">
        <v>83</v>
      </c>
      <c r="Q8" s="763"/>
      <c r="R8" s="763"/>
      <c r="T8" s="764">
        <f>POLog!D2001</f>
        <v>0</v>
      </c>
      <c r="U8" s="765"/>
      <c r="V8" s="765"/>
      <c r="W8" s="764">
        <f>SCCOLog!I2001</f>
        <v>0</v>
      </c>
      <c r="X8" s="765"/>
      <c r="Y8" s="765"/>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55" t="s">
        <v>78</v>
      </c>
      <c r="C10" s="755"/>
      <c r="D10" s="755"/>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55" t="s">
        <v>92</v>
      </c>
      <c r="C12" s="755"/>
      <c r="D12" s="755"/>
      <c r="F12" s="736"/>
    </row>
    <row r="13" spans="1:25" ht="15.4" customHeight="1" x14ac:dyDescent="0.35">
      <c r="A13" s="589"/>
      <c r="B13" s="230"/>
      <c r="C13" s="592"/>
      <c r="D13" s="592"/>
      <c r="F13" s="736"/>
    </row>
    <row r="14" spans="1:25" ht="14.25" customHeight="1" x14ac:dyDescent="0.35">
      <c r="A14" s="589"/>
      <c r="B14" s="755" t="s">
        <v>76</v>
      </c>
      <c r="C14" s="755"/>
      <c r="D14" s="755"/>
      <c r="F14" s="736"/>
    </row>
    <row r="15" spans="1:25" ht="15.4" customHeight="1" x14ac:dyDescent="0.35">
      <c r="A15" s="589"/>
      <c r="B15" s="230"/>
      <c r="C15" s="592"/>
      <c r="D15" s="592"/>
      <c r="F15" s="736"/>
    </row>
    <row r="16" spans="1:25" ht="14.25" customHeight="1" x14ac:dyDescent="0.35">
      <c r="A16" s="589"/>
      <c r="B16" s="755" t="s">
        <v>75</v>
      </c>
      <c r="C16" s="755"/>
      <c r="D16" s="755"/>
      <c r="F16" s="736"/>
    </row>
    <row r="17" spans="1:6" ht="15.4" customHeight="1" x14ac:dyDescent="0.35">
      <c r="A17" s="589"/>
      <c r="B17" s="230"/>
      <c r="C17" s="592"/>
      <c r="D17" s="592"/>
      <c r="F17" s="736"/>
    </row>
    <row r="18" spans="1:6" ht="14.25" customHeight="1" x14ac:dyDescent="0.35">
      <c r="A18" s="589"/>
      <c r="B18" s="755" t="s">
        <v>93</v>
      </c>
      <c r="C18" s="755"/>
      <c r="D18" s="755"/>
      <c r="F18" s="736"/>
    </row>
    <row r="19" spans="1:6" ht="15.4" customHeight="1" x14ac:dyDescent="0.35">
      <c r="A19" s="589"/>
      <c r="B19" s="230"/>
      <c r="C19" s="592"/>
      <c r="D19" s="592"/>
      <c r="F19" s="736"/>
    </row>
    <row r="20" spans="1:6" ht="14.25" customHeight="1" x14ac:dyDescent="0.35">
      <c r="A20" s="589"/>
      <c r="B20" s="755" t="s">
        <v>94</v>
      </c>
      <c r="C20" s="755"/>
      <c r="D20" s="592"/>
      <c r="F20" s="736"/>
    </row>
    <row r="21" spans="1:6" ht="15.5" x14ac:dyDescent="0.35">
      <c r="A21" s="589"/>
      <c r="B21" s="230"/>
      <c r="C21" s="592"/>
      <c r="D21" s="592"/>
      <c r="F21" s="736"/>
    </row>
    <row r="22" spans="1:6" x14ac:dyDescent="0.35">
      <c r="A22" s="589"/>
      <c r="B22" s="755" t="s">
        <v>95</v>
      </c>
      <c r="C22" s="755"/>
      <c r="D22" s="592"/>
      <c r="F22" s="736"/>
    </row>
    <row r="23" spans="1:6" ht="15.5" x14ac:dyDescent="0.35">
      <c r="A23" s="589"/>
      <c r="B23" s="230"/>
      <c r="C23" s="592"/>
      <c r="D23" s="592"/>
      <c r="F23" s="736"/>
    </row>
    <row r="24" spans="1:6" x14ac:dyDescent="0.35">
      <c r="A24" s="589"/>
      <c r="B24" s="755" t="s">
        <v>96</v>
      </c>
      <c r="C24" s="755"/>
      <c r="D24" s="592"/>
      <c r="F24" s="736"/>
    </row>
    <row r="25" spans="1:6" ht="15.5" x14ac:dyDescent="0.35">
      <c r="A25" s="589"/>
      <c r="B25" s="230"/>
      <c r="C25" s="592"/>
      <c r="D25" s="592"/>
      <c r="F25" s="736"/>
    </row>
    <row r="26" spans="1:6" x14ac:dyDescent="0.35">
      <c r="A26" s="589"/>
      <c r="B26" s="755" t="s">
        <v>97</v>
      </c>
      <c r="C26" s="755"/>
      <c r="D26" s="755"/>
      <c r="F26" s="736"/>
    </row>
    <row r="27" spans="1:6" x14ac:dyDescent="0.35">
      <c r="A27" s="589"/>
      <c r="B27" s="589"/>
      <c r="C27" s="589"/>
      <c r="D27" s="589"/>
      <c r="F27" s="736"/>
    </row>
    <row r="28" spans="1:6" x14ac:dyDescent="0.35">
      <c r="A28" s="589"/>
      <c r="B28" s="589"/>
      <c r="C28" s="589"/>
      <c r="D28" s="589"/>
    </row>
  </sheetData>
  <sheetProtection algorithmName="SHA-512" hashValue="35TBsKF9YTO2EruKV7p57rl0+PTWhwvCFo/J5vKGnMD4btnwYI7k6TSwWrdSW14bHF8azB9YFtgC/wkXgabl+w==" saltValue="lmLiOPb7BJ4ah9gLOVoSEQ==" spinCount="100000" sheet="1" objects="1" scenarios="1" selectLockedCells="1"/>
  <dataConsolidate/>
  <mergeCells count="20">
    <mergeCell ref="A2:S3"/>
    <mergeCell ref="A1:S1"/>
    <mergeCell ref="B6:C6"/>
    <mergeCell ref="A4:E5"/>
    <mergeCell ref="B8:D8"/>
    <mergeCell ref="S4:T4"/>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11" t="str">
        <f>ProjectInfo!J14</f>
        <v>Your Company Name</v>
      </c>
      <c r="B1" s="812"/>
      <c r="C1" s="812"/>
      <c r="D1" s="812"/>
      <c r="E1" s="812"/>
      <c r="F1" s="812"/>
      <c r="G1" s="812"/>
      <c r="H1" s="812"/>
      <c r="I1" s="812"/>
      <c r="J1" s="813"/>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814" t="s">
        <v>99</v>
      </c>
      <c r="B4" s="815"/>
      <c r="C4" s="815"/>
      <c r="D4" s="495"/>
      <c r="E4" s="8"/>
      <c r="F4" s="816" t="s">
        <v>100</v>
      </c>
      <c r="G4" s="817"/>
      <c r="H4" s="817"/>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818" t="s">
        <v>49</v>
      </c>
      <c r="C6" s="818"/>
      <c r="D6" s="818"/>
      <c r="E6" s="8"/>
      <c r="F6" t="s">
        <v>102</v>
      </c>
      <c r="G6" s="806" t="s">
        <v>26</v>
      </c>
      <c r="H6" s="806"/>
      <c r="I6" s="806"/>
      <c r="J6" s="8"/>
      <c r="L6" s="12"/>
      <c r="M6" s="12"/>
      <c r="N6" s="14">
        <f>VLOOKUP(G6,Vendors!$C$2:$CQ$4044,13,FALSE)</f>
        <v>62523</v>
      </c>
    </row>
    <row r="7" spans="1:15" x14ac:dyDescent="0.35">
      <c r="A7" s="9"/>
      <c r="B7" s="805" t="str">
        <f>VLOOKUP(B6,Vendors!$C$2:$CQ$4043,10,FALSE)</f>
        <v>440 North Industrial Drive</v>
      </c>
      <c r="C7" s="805"/>
      <c r="D7" s="805"/>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4" t="str">
        <f>VLOOKUP(B6,Vendors!$C$2:$CQ$4043,8,FALSE)</f>
        <v>(555) 555-1733</v>
      </c>
      <c r="C13" s="805"/>
      <c r="D13" s="13"/>
      <c r="E13" s="8"/>
      <c r="F13" t="s">
        <v>108</v>
      </c>
      <c r="J13" s="8"/>
      <c r="L13" s="12"/>
      <c r="M13" s="12"/>
      <c r="N13" s="14"/>
    </row>
    <row r="14" spans="1:15" x14ac:dyDescent="0.35">
      <c r="A14" s="9" t="s">
        <v>109</v>
      </c>
      <c r="B14" s="804" t="str">
        <f>VLOOKUP(B6,Vendors!$C$2:$CQ$4043,9,FALSE)</f>
        <v>(555) 555-9790</v>
      </c>
      <c r="C14" s="805"/>
      <c r="D14" s="13"/>
      <c r="E14" s="8"/>
      <c r="G14" s="806" t="s">
        <v>19</v>
      </c>
      <c r="H14" s="806"/>
      <c r="I14" s="806"/>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807" t="str">
        <f>ProjectInfo!J6</f>
        <v>Example Project</v>
      </c>
      <c r="C21" s="808"/>
      <c r="D21" s="808"/>
      <c r="E21" s="808"/>
      <c r="F21" s="808"/>
      <c r="G21" s="809"/>
      <c r="H21" s="26"/>
      <c r="I21" s="27"/>
      <c r="J21" s="28"/>
      <c r="N21" s="14"/>
    </row>
    <row r="22" spans="1:15" x14ac:dyDescent="0.35">
      <c r="A22" s="397" t="s">
        <v>122</v>
      </c>
      <c r="B22" s="41"/>
      <c r="C22" s="41"/>
      <c r="D22" s="29"/>
      <c r="E22" s="29"/>
      <c r="F22" s="29"/>
      <c r="G22" s="29"/>
      <c r="H22" s="30"/>
      <c r="I22" s="31"/>
      <c r="J22" s="32"/>
      <c r="N22" s="14"/>
    </row>
    <row r="23" spans="1:15" x14ac:dyDescent="0.35">
      <c r="A23" s="810" t="str">
        <f>ProjectInfo!J12</f>
        <v>Example A/E / Developer</v>
      </c>
      <c r="B23" s="776"/>
      <c r="C23" s="776"/>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801"/>
      <c r="B25" s="802"/>
      <c r="C25" s="802"/>
      <c r="D25" s="802"/>
      <c r="E25" s="802"/>
      <c r="F25" s="802"/>
      <c r="G25" s="803"/>
      <c r="H25" s="392"/>
      <c r="I25" s="393"/>
      <c r="J25" s="32">
        <f t="shared" ref="J25:J31" si="0">H25*I25</f>
        <v>0</v>
      </c>
      <c r="L25" s="44"/>
      <c r="M25" s="44"/>
      <c r="N25" s="14"/>
    </row>
    <row r="26" spans="1:15" x14ac:dyDescent="0.35">
      <c r="A26" s="801"/>
      <c r="B26" s="802"/>
      <c r="C26" s="802"/>
      <c r="D26" s="802"/>
      <c r="E26" s="802"/>
      <c r="F26" s="802"/>
      <c r="G26" s="803"/>
      <c r="H26" s="392"/>
      <c r="I26" s="393"/>
      <c r="J26" s="32">
        <f t="shared" si="0"/>
        <v>0</v>
      </c>
      <c r="L26" s="44"/>
      <c r="M26" s="44"/>
      <c r="N26" s="14"/>
    </row>
    <row r="27" spans="1:15" x14ac:dyDescent="0.35">
      <c r="A27" s="801"/>
      <c r="B27" s="802"/>
      <c r="C27" s="802"/>
      <c r="D27" s="802"/>
      <c r="E27" s="802"/>
      <c r="F27" s="802"/>
      <c r="G27" s="803"/>
      <c r="H27" s="392"/>
      <c r="I27" s="393"/>
      <c r="J27" s="32">
        <f t="shared" si="0"/>
        <v>0</v>
      </c>
      <c r="L27" s="44"/>
      <c r="M27" s="44"/>
      <c r="N27" s="14"/>
    </row>
    <row r="28" spans="1:15" x14ac:dyDescent="0.35">
      <c r="A28" s="801"/>
      <c r="B28" s="802"/>
      <c r="C28" s="802"/>
      <c r="D28" s="802"/>
      <c r="E28" s="802"/>
      <c r="F28" s="802"/>
      <c r="G28" s="803"/>
      <c r="H28" s="392"/>
      <c r="I28" s="393"/>
      <c r="J28" s="32">
        <f t="shared" si="0"/>
        <v>0</v>
      </c>
      <c r="N28" s="14"/>
    </row>
    <row r="29" spans="1:15" x14ac:dyDescent="0.35">
      <c r="A29" s="801"/>
      <c r="B29" s="802"/>
      <c r="C29" s="802"/>
      <c r="D29" s="802"/>
      <c r="E29" s="802"/>
      <c r="F29" s="802"/>
      <c r="G29" s="803"/>
      <c r="H29" s="392"/>
      <c r="I29" s="393"/>
      <c r="J29" s="32">
        <f t="shared" si="0"/>
        <v>0</v>
      </c>
      <c r="N29" s="14"/>
    </row>
    <row r="30" spans="1:15" x14ac:dyDescent="0.35">
      <c r="A30" s="801"/>
      <c r="B30" s="802"/>
      <c r="C30" s="802"/>
      <c r="D30" s="802"/>
      <c r="E30" s="802"/>
      <c r="F30" s="802"/>
      <c r="G30" s="803"/>
      <c r="H30" s="392"/>
      <c r="I30" s="393"/>
      <c r="J30" s="32">
        <f t="shared" si="0"/>
        <v>0</v>
      </c>
      <c r="N30" s="14"/>
    </row>
    <row r="31" spans="1:15" x14ac:dyDescent="0.35">
      <c r="A31" s="801"/>
      <c r="B31" s="802"/>
      <c r="C31" s="802"/>
      <c r="D31" s="802"/>
      <c r="E31" s="802"/>
      <c r="F31" s="802"/>
      <c r="G31" s="803"/>
      <c r="H31" s="392"/>
      <c r="I31" s="393"/>
      <c r="J31" s="32">
        <f t="shared" si="0"/>
        <v>0</v>
      </c>
      <c r="N31" s="14"/>
    </row>
    <row r="32" spans="1:15" x14ac:dyDescent="0.35">
      <c r="A32" s="789"/>
      <c r="B32" s="790"/>
      <c r="C32" s="790"/>
      <c r="D32" s="790"/>
      <c r="E32" s="790"/>
      <c r="F32" s="790"/>
      <c r="G32" s="791"/>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78" t="s">
        <v>128</v>
      </c>
      <c r="B39" s="779"/>
      <c r="C39" s="779"/>
      <c r="D39" s="779"/>
      <c r="E39" s="779"/>
      <c r="F39" s="779"/>
      <c r="G39" s="779"/>
      <c r="H39" s="779"/>
      <c r="I39" s="779"/>
      <c r="J39" s="780"/>
      <c r="N39" s="14"/>
    </row>
    <row r="40" spans="1:14" ht="15.5" thickTop="1" thickBot="1" x14ac:dyDescent="0.4">
      <c r="A40" s="462" t="s">
        <v>129</v>
      </c>
      <c r="B40" s="463"/>
      <c r="C40" s="463"/>
      <c r="D40" s="463"/>
      <c r="E40" s="463"/>
      <c r="F40" s="463" t="s">
        <v>130</v>
      </c>
      <c r="G40" s="465"/>
      <c r="H40" s="463" t="s">
        <v>131</v>
      </c>
      <c r="I40" s="792"/>
      <c r="J40" s="793"/>
      <c r="N40" s="14"/>
    </row>
    <row r="41" spans="1:14" ht="15" thickTop="1" x14ac:dyDescent="0.35">
      <c r="A41" s="794" t="s">
        <v>132</v>
      </c>
      <c r="B41" s="795"/>
      <c r="C41" s="795"/>
      <c r="D41" s="795"/>
      <c r="E41" s="796" t="str">
        <f>ProjectInfo!J14</f>
        <v>Your Company Name</v>
      </c>
      <c r="F41" s="796"/>
      <c r="G41" s="796"/>
      <c r="H41" s="795"/>
      <c r="I41" s="795"/>
      <c r="J41" s="797"/>
      <c r="N41" s="14"/>
    </row>
    <row r="42" spans="1:14" ht="15" thickBot="1" x14ac:dyDescent="0.4">
      <c r="A42" s="798" t="s">
        <v>123</v>
      </c>
      <c r="B42" s="799"/>
      <c r="C42" s="799"/>
      <c r="D42" s="799"/>
      <c r="E42" s="799"/>
      <c r="F42" s="799"/>
      <c r="G42" s="799"/>
      <c r="H42" s="799"/>
      <c r="I42" s="799"/>
      <c r="J42" s="800"/>
      <c r="N42" s="14"/>
    </row>
    <row r="43" spans="1:14" ht="15.5" thickTop="1" thickBot="1" x14ac:dyDescent="0.4">
      <c r="A43" s="778" t="s">
        <v>133</v>
      </c>
      <c r="B43" s="779"/>
      <c r="C43" s="779"/>
      <c r="D43" s="779"/>
      <c r="E43" s="779"/>
      <c r="F43" s="779"/>
      <c r="G43" s="779"/>
      <c r="H43" s="779"/>
      <c r="I43" s="779"/>
      <c r="J43" s="780"/>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81" t="str">
        <f>B6</f>
        <v>Example Supplier/Vendor</v>
      </c>
      <c r="C46" s="782"/>
      <c r="D46" s="782"/>
      <c r="E46" s="782"/>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3" t="s">
        <v>141</v>
      </c>
      <c r="B50" s="784"/>
      <c r="C50" s="784"/>
      <c r="D50" s="784"/>
      <c r="E50" s="784"/>
      <c r="F50" s="784"/>
      <c r="G50" s="784"/>
      <c r="H50" s="784"/>
      <c r="I50" s="784"/>
      <c r="J50" s="785"/>
      <c r="N50" s="14"/>
    </row>
    <row r="51" spans="1:14" x14ac:dyDescent="0.35">
      <c r="A51" s="786"/>
      <c r="B51" s="787"/>
      <c r="C51" s="787"/>
      <c r="D51" s="787"/>
      <c r="E51" s="787"/>
      <c r="F51" s="787"/>
      <c r="G51" s="787"/>
      <c r="H51" s="787"/>
      <c r="I51" s="787"/>
      <c r="J51" s="788"/>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50" t="str">
        <f>ProjectInfo!J14</f>
        <v>Your Company Name</v>
      </c>
      <c r="B1" s="851"/>
      <c r="C1" s="851"/>
      <c r="D1" s="851"/>
      <c r="E1" s="851"/>
      <c r="F1" s="851"/>
      <c r="G1" s="851"/>
      <c r="H1" s="851"/>
      <c r="I1" s="851"/>
      <c r="J1" s="852"/>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53"/>
      <c r="B3" s="845"/>
      <c r="C3" s="845"/>
      <c r="D3" s="845"/>
      <c r="E3" s="845"/>
      <c r="F3" s="845"/>
      <c r="G3" s="845"/>
      <c r="H3" s="845"/>
      <c r="I3" s="845"/>
      <c r="J3" s="846"/>
      <c r="K3" s="7"/>
      <c r="M3" s="627" t="s">
        <v>143</v>
      </c>
      <c r="N3" s="14">
        <f>VLOOKUP(G6,Vendors!$C$2:$CQ$4044,2,FALSE)</f>
        <v>0</v>
      </c>
    </row>
    <row r="4" spans="1:14" ht="20.25" customHeight="1" x14ac:dyDescent="0.35">
      <c r="A4" s="814" t="s">
        <v>99</v>
      </c>
      <c r="B4" s="815"/>
      <c r="C4" s="815"/>
      <c r="D4" s="402"/>
      <c r="E4" s="64"/>
      <c r="F4" s="816" t="s">
        <v>100</v>
      </c>
      <c r="G4" s="817"/>
      <c r="H4" s="817"/>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4">
        <f>VLOOKUP(D4,POData!$C$1:$CZ$2874,3,FALSE)</f>
        <v>0</v>
      </c>
      <c r="C6" s="854"/>
      <c r="D6" s="854"/>
      <c r="E6" s="64"/>
      <c r="F6" s="12" t="s">
        <v>102</v>
      </c>
      <c r="G6" s="11">
        <f>VLOOKUP(D4,POData!$C$1:$CZ$2874,32,FALSE)</f>
        <v>0</v>
      </c>
      <c r="H6" s="12"/>
      <c r="I6" s="12"/>
      <c r="J6" s="64"/>
      <c r="K6" s="12"/>
      <c r="L6" s="12"/>
      <c r="M6" s="12"/>
      <c r="N6" s="14">
        <f>VLOOKUP(G6,Vendors!$C$2:$CQ$4044,12,FALSE)</f>
        <v>0</v>
      </c>
    </row>
    <row r="7" spans="1:14" ht="20.25" customHeight="1" x14ac:dyDescent="0.35">
      <c r="A7" s="65"/>
      <c r="B7" s="805">
        <f>VLOOKUP(B6,Vendors!$C$2:$CQ$4044,10,FALSE)</f>
        <v>0</v>
      </c>
      <c r="C7" s="805"/>
      <c r="D7" s="805"/>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8" t="s">
        <v>114</v>
      </c>
      <c r="G18" s="839"/>
      <c r="H18" s="19" t="s">
        <v>115</v>
      </c>
      <c r="I18" s="19"/>
      <c r="J18" s="18">
        <f>VLOOKUP(D4,POData!$C$1:$CZ$2874,5,FALSE)</f>
        <v>0</v>
      </c>
      <c r="K18" s="12"/>
      <c r="L18" s="12"/>
      <c r="M18" s="12"/>
      <c r="N18" s="14">
        <f>VLOOKUP(G14,Vendors!$C$2:$CQ$4044,13,FALSE)</f>
        <v>0</v>
      </c>
    </row>
    <row r="19" spans="1:14" ht="20.25" customHeight="1" x14ac:dyDescent="0.35">
      <c r="A19" s="844"/>
      <c r="B19" s="845"/>
      <c r="C19" s="845"/>
      <c r="D19" s="845"/>
      <c r="E19" s="845"/>
      <c r="F19" s="845"/>
      <c r="G19" s="845"/>
      <c r="H19" s="845"/>
      <c r="I19" s="845"/>
      <c r="J19" s="846"/>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47" t="str">
        <f>ProjectInfo!J6</f>
        <v>Example Project</v>
      </c>
      <c r="C21" s="848"/>
      <c r="D21" s="848"/>
      <c r="E21" s="848"/>
      <c r="F21" s="848"/>
      <c r="G21" s="849"/>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40" t="str">
        <f>ProjectInfo!J12</f>
        <v>Example A/E / Developer</v>
      </c>
      <c r="B23" s="782"/>
      <c r="C23" s="782"/>
      <c r="D23" s="398"/>
      <c r="E23" s="41"/>
      <c r="F23" s="42"/>
      <c r="G23" s="566"/>
      <c r="H23" s="36" t="s">
        <v>123</v>
      </c>
      <c r="I23" s="75"/>
      <c r="J23" s="38"/>
      <c r="K23" s="12"/>
      <c r="L23" s="12"/>
      <c r="M23" s="12"/>
      <c r="N23" s="14"/>
    </row>
    <row r="24" spans="1:14" ht="20.25" customHeight="1" x14ac:dyDescent="0.35">
      <c r="A24" s="841" t="s">
        <v>145</v>
      </c>
      <c r="B24" s="842"/>
      <c r="C24" s="842"/>
      <c r="D24" s="842"/>
      <c r="E24" s="842"/>
      <c r="F24" s="842"/>
      <c r="G24" s="843"/>
      <c r="H24" s="72"/>
      <c r="I24" s="73"/>
      <c r="J24" s="74"/>
      <c r="K24" s="12"/>
      <c r="L24" s="76"/>
      <c r="M24" s="76"/>
      <c r="N24" s="14"/>
    </row>
    <row r="25" spans="1:14" ht="20.25" customHeight="1" x14ac:dyDescent="0.35">
      <c r="A25" s="789">
        <f>VLOOKUP(D4,POData!$C$1:$CZ$2874,6,FALSE)</f>
        <v>0</v>
      </c>
      <c r="B25" s="836"/>
      <c r="C25" s="836"/>
      <c r="D25" s="836"/>
      <c r="E25" s="836"/>
      <c r="F25" s="836"/>
      <c r="G25" s="837"/>
      <c r="H25" s="72">
        <f>VLOOKUP(D4,POData!$C$1:$CZ$2874,13,FALSE)</f>
        <v>0</v>
      </c>
      <c r="I25" s="261">
        <f>VLOOKUP(D4,POData!$C$1:$CZ$2874,20,FALSE)</f>
        <v>0</v>
      </c>
      <c r="J25" s="74">
        <f t="shared" ref="J25:J31" si="0">H25*I25</f>
        <v>0</v>
      </c>
      <c r="K25" s="12"/>
      <c r="L25" s="76"/>
      <c r="M25" s="76"/>
      <c r="N25" s="14"/>
    </row>
    <row r="26" spans="1:14" ht="20.25" customHeight="1" x14ac:dyDescent="0.35">
      <c r="A26" s="789">
        <f>VLOOKUP(D4,POData!$C$1:$CZ$2874,7,FALSE)</f>
        <v>0</v>
      </c>
      <c r="B26" s="836"/>
      <c r="C26" s="836"/>
      <c r="D26" s="836"/>
      <c r="E26" s="836"/>
      <c r="F26" s="836"/>
      <c r="G26" s="837"/>
      <c r="H26" s="72">
        <f>VLOOKUP(D4,POData!$C$1:$CZ$2874,14,FALSE)</f>
        <v>0</v>
      </c>
      <c r="I26" s="261">
        <f>VLOOKUP(D4,POData!$C$1:$CZ$2874,21,FALSE)</f>
        <v>0</v>
      </c>
      <c r="J26" s="74">
        <f t="shared" si="0"/>
        <v>0</v>
      </c>
      <c r="K26" s="12"/>
      <c r="L26" s="76"/>
      <c r="M26" s="76"/>
      <c r="N26" s="14"/>
    </row>
    <row r="27" spans="1:14" ht="20.25" customHeight="1" x14ac:dyDescent="0.35">
      <c r="A27" s="789">
        <f>VLOOKUP(D4,POData!$C$1:$CZ$2874,8,FALSE)</f>
        <v>0</v>
      </c>
      <c r="B27" s="836"/>
      <c r="C27" s="836"/>
      <c r="D27" s="836"/>
      <c r="E27" s="836"/>
      <c r="F27" s="836"/>
      <c r="G27" s="837"/>
      <c r="H27" s="72">
        <f>VLOOKUP(D4,POData!$C$1:$CZ$2874,15,FALSE)</f>
        <v>0</v>
      </c>
      <c r="I27" s="261">
        <f>VLOOKUP(D4,POData!$C$1:$CZ$2874,22,FALSE)</f>
        <v>0</v>
      </c>
      <c r="J27" s="74">
        <f t="shared" si="0"/>
        <v>0</v>
      </c>
      <c r="K27" s="12"/>
      <c r="L27" s="76"/>
      <c r="M27" s="76"/>
      <c r="N27" s="14"/>
    </row>
    <row r="28" spans="1:14" ht="20.25" customHeight="1" x14ac:dyDescent="0.35">
      <c r="A28" s="789">
        <f>VLOOKUP(D4,POData!$C$1:$CZ$2874,9,FALSE)</f>
        <v>0</v>
      </c>
      <c r="B28" s="836"/>
      <c r="C28" s="836"/>
      <c r="D28" s="836"/>
      <c r="E28" s="836"/>
      <c r="F28" s="836"/>
      <c r="G28" s="837"/>
      <c r="H28" s="72">
        <f>VLOOKUP(D4,POData!$C$1:$CZ$2874,16,FALSE)</f>
        <v>0</v>
      </c>
      <c r="I28" s="261">
        <f>VLOOKUP(D4,POData!$C$1:$CZ$2874,23,FALSE)</f>
        <v>0</v>
      </c>
      <c r="J28" s="74">
        <f t="shared" si="0"/>
        <v>0</v>
      </c>
      <c r="K28" s="12"/>
      <c r="L28" s="12"/>
      <c r="M28" s="12"/>
      <c r="N28" s="14"/>
    </row>
    <row r="29" spans="1:14" ht="20.25" customHeight="1" x14ac:dyDescent="0.35">
      <c r="A29" s="789">
        <f>VLOOKUP(D4,POData!$C$1:$CZ$2874,10,FALSE)</f>
        <v>0</v>
      </c>
      <c r="B29" s="836"/>
      <c r="C29" s="836"/>
      <c r="D29" s="836"/>
      <c r="E29" s="836"/>
      <c r="F29" s="836"/>
      <c r="G29" s="837"/>
      <c r="H29" s="72">
        <f>VLOOKUP(D4,POData!$C$1:$CZ$2874,17,FALSE)</f>
        <v>0</v>
      </c>
      <c r="I29" s="261">
        <f>VLOOKUP(D4,POData!$C$1:$CZ$2874,24,FALSE)</f>
        <v>0</v>
      </c>
      <c r="J29" s="74">
        <f t="shared" si="0"/>
        <v>0</v>
      </c>
      <c r="K29" s="12"/>
      <c r="L29" s="12"/>
      <c r="M29" s="12"/>
      <c r="N29" s="14"/>
    </row>
    <row r="30" spans="1:14" ht="20.25" customHeight="1" x14ac:dyDescent="0.35">
      <c r="A30" s="789">
        <f>VLOOKUP(D4,POData!$C$1:$CZ$2874,11,FALSE)</f>
        <v>0</v>
      </c>
      <c r="B30" s="836"/>
      <c r="C30" s="836"/>
      <c r="D30" s="836"/>
      <c r="E30" s="836"/>
      <c r="F30" s="836"/>
      <c r="G30" s="837"/>
      <c r="H30" s="72">
        <f>VLOOKUP(D4,POData!$C$1:$CZ$2874,18,FALSE)</f>
        <v>0</v>
      </c>
      <c r="I30" s="261">
        <f>VLOOKUP(D4,POData!$C$1:$CZ$2874,25,FALSE)</f>
        <v>0</v>
      </c>
      <c r="J30" s="74">
        <f t="shared" si="0"/>
        <v>0</v>
      </c>
      <c r="K30" s="12"/>
      <c r="L30" s="12"/>
      <c r="M30" s="12"/>
      <c r="N30" s="14"/>
    </row>
    <row r="31" spans="1:14" ht="20.25" customHeight="1" x14ac:dyDescent="0.35">
      <c r="A31" s="789">
        <f>VLOOKUP(D4,POData!$C$1:$CZ$2874,12,FALSE)</f>
        <v>0</v>
      </c>
      <c r="B31" s="836"/>
      <c r="C31" s="836"/>
      <c r="D31" s="836"/>
      <c r="E31" s="836"/>
      <c r="F31" s="836"/>
      <c r="G31" s="837"/>
      <c r="H31" s="72">
        <f>VLOOKUP(D4,POData!$C$1:$CZ$2874,19,FALSE)</f>
        <v>0</v>
      </c>
      <c r="I31" s="261">
        <f>VLOOKUP(D4,POData!$C$1:$CZ$2874,26,FALSE)</f>
        <v>0</v>
      </c>
      <c r="J31" s="74">
        <f t="shared" si="0"/>
        <v>0</v>
      </c>
      <c r="K31" s="12"/>
      <c r="L31" s="12"/>
      <c r="M31" s="12"/>
      <c r="N31" s="14"/>
    </row>
    <row r="32" spans="1:14" ht="20.25" customHeight="1" x14ac:dyDescent="0.35">
      <c r="A32" s="789"/>
      <c r="B32" s="836"/>
      <c r="C32" s="836"/>
      <c r="D32" s="836"/>
      <c r="E32" s="836"/>
      <c r="F32" s="836"/>
      <c r="G32" s="837"/>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5" t="s">
        <v>128</v>
      </c>
      <c r="B39" s="826"/>
      <c r="C39" s="826"/>
      <c r="D39" s="826"/>
      <c r="E39" s="826"/>
      <c r="F39" s="826"/>
      <c r="G39" s="826"/>
      <c r="H39" s="826"/>
      <c r="I39" s="826"/>
      <c r="J39" s="827"/>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79">
        <f>VLOOKUP(D4,POData!$C$1:$CZ$2874,36,FALSE)</f>
        <v>0</v>
      </c>
      <c r="J40" s="780"/>
      <c r="K40" s="12"/>
      <c r="L40" s="12"/>
      <c r="M40" s="12"/>
      <c r="N40" s="14"/>
    </row>
    <row r="41" spans="1:14" ht="20.25" customHeight="1" thickTop="1" x14ac:dyDescent="0.35">
      <c r="A41" s="82" t="s">
        <v>148</v>
      </c>
      <c r="B41" s="41"/>
      <c r="C41" s="41"/>
      <c r="D41" s="41"/>
      <c r="E41" s="835" t="str">
        <f>ProjectInfo!J14</f>
        <v>Your Company Name</v>
      </c>
      <c r="F41" s="835"/>
      <c r="G41" s="835"/>
      <c r="H41" s="795"/>
      <c r="I41" s="795"/>
      <c r="J41" s="797"/>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28"/>
      <c r="B44" s="829"/>
      <c r="C44" s="829"/>
      <c r="D44" s="829"/>
      <c r="E44" s="829"/>
      <c r="F44" s="829"/>
      <c r="G44" s="829"/>
      <c r="H44" s="829"/>
      <c r="I44" s="829"/>
      <c r="J44" s="830"/>
      <c r="K44" s="12"/>
      <c r="L44" s="12"/>
      <c r="M44" s="12"/>
      <c r="N44" s="14"/>
    </row>
    <row r="45" spans="1:14" ht="20.25" customHeight="1" x14ac:dyDescent="0.4">
      <c r="A45" s="65" t="s">
        <v>134</v>
      </c>
      <c r="B45" s="12"/>
      <c r="C45" s="528"/>
      <c r="D45" s="528"/>
      <c r="E45" s="12"/>
      <c r="F45" s="12" t="s">
        <v>135</v>
      </c>
      <c r="G45" s="41"/>
      <c r="H45" s="831"/>
      <c r="I45" s="832"/>
      <c r="J45" s="833"/>
      <c r="K45" s="12"/>
      <c r="L45" s="12"/>
      <c r="M45" s="12"/>
      <c r="N45" s="14"/>
    </row>
    <row r="46" spans="1:14" ht="20.25" customHeight="1" x14ac:dyDescent="0.35">
      <c r="A46" s="47" t="s">
        <v>136</v>
      </c>
      <c r="B46" s="834">
        <f>B6</f>
        <v>0</v>
      </c>
      <c r="C46" s="782"/>
      <c r="D46" s="782"/>
      <c r="E46" s="782"/>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19" t="s">
        <v>141</v>
      </c>
      <c r="B50" s="820"/>
      <c r="C50" s="820"/>
      <c r="D50" s="820"/>
      <c r="E50" s="820"/>
      <c r="F50" s="820"/>
      <c r="G50" s="820"/>
      <c r="H50" s="820"/>
      <c r="I50" s="820"/>
      <c r="J50" s="821"/>
      <c r="K50" s="12"/>
      <c r="L50" s="12"/>
      <c r="M50" s="12"/>
      <c r="N50" s="14"/>
    </row>
    <row r="51" spans="1:14" ht="20.25" customHeight="1" x14ac:dyDescent="0.35">
      <c r="A51" s="822"/>
      <c r="B51" s="823"/>
      <c r="C51" s="823"/>
      <c r="D51" s="823"/>
      <c r="E51" s="823"/>
      <c r="F51" s="823"/>
      <c r="G51" s="823"/>
      <c r="H51" s="823"/>
      <c r="I51" s="823"/>
      <c r="J51" s="824"/>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5" t="s">
        <v>184</v>
      </c>
      <c r="B1" s="856"/>
      <c r="C1" s="857"/>
      <c r="D1" s="857"/>
      <c r="E1" s="857"/>
      <c r="F1" s="857"/>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2023-10-31</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8"/>
      <c r="I9" s="790"/>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32"/>
      <c r="I10" s="765"/>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32"/>
      <c r="I11" s="765"/>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32"/>
      <c r="I12" s="765"/>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32"/>
      <c r="I13" s="765"/>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32"/>
      <c r="I14" s="765"/>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32"/>
      <c r="I15" s="765"/>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32"/>
      <c r="I16" s="765"/>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32"/>
      <c r="I17" s="765"/>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32"/>
      <c r="I18" s="765"/>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32"/>
      <c r="I19" s="765"/>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32"/>
      <c r="I20" s="765"/>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32"/>
      <c r="I21" s="765"/>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32"/>
      <c r="I22" s="765"/>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32"/>
      <c r="I23" s="765"/>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32"/>
      <c r="I24" s="765"/>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32"/>
      <c r="I25" s="765"/>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32"/>
      <c r="I26" s="765"/>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32"/>
      <c r="I27" s="765"/>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32"/>
      <c r="I28" s="765"/>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32"/>
      <c r="I29" s="765"/>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32"/>
      <c r="I30" s="765"/>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32"/>
      <c r="I31" s="765"/>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32"/>
      <c r="I32" s="765"/>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32"/>
      <c r="I33" s="765"/>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32"/>
      <c r="I34" s="765"/>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32"/>
      <c r="I35" s="765"/>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32"/>
      <c r="I36" s="765"/>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32"/>
      <c r="I37" s="765"/>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32"/>
      <c r="I38" s="765"/>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32"/>
      <c r="I39" s="765"/>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32"/>
      <c r="I40" s="765"/>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32"/>
      <c r="I41" s="765"/>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32"/>
      <c r="I42" s="765"/>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32"/>
      <c r="I43" s="765"/>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32"/>
      <c r="I44" s="765"/>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32"/>
      <c r="I45" s="765"/>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32"/>
      <c r="I46" s="765"/>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32"/>
      <c r="I47" s="765"/>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32"/>
      <c r="I48" s="765"/>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32"/>
      <c r="I49" s="765"/>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32"/>
      <c r="I50" s="765"/>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32"/>
      <c r="I51" s="765"/>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32"/>
      <c r="I52" s="765"/>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32"/>
      <c r="I53" s="765"/>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32"/>
      <c r="I54" s="765"/>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32"/>
      <c r="I55" s="765"/>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32"/>
      <c r="I56" s="765"/>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32"/>
      <c r="I57" s="765"/>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32"/>
      <c r="I58" s="765"/>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32"/>
      <c r="I59" s="765"/>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32"/>
      <c r="I60" s="765"/>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32"/>
      <c r="I61" s="765"/>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32"/>
      <c r="I62" s="765"/>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32"/>
      <c r="I63" s="765"/>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32"/>
      <c r="I64" s="765"/>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32"/>
      <c r="I65" s="765"/>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32"/>
      <c r="I66" s="765"/>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32"/>
      <c r="I67" s="765"/>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32"/>
      <c r="I68" s="765"/>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32"/>
      <c r="I69" s="765"/>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32"/>
      <c r="I70" s="765"/>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32"/>
      <c r="I71" s="765"/>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32"/>
      <c r="I72" s="765"/>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32"/>
      <c r="I73" s="765"/>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32"/>
      <c r="I74" s="765"/>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32"/>
      <c r="I75" s="765"/>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32"/>
      <c r="I76" s="765"/>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32"/>
      <c r="I77" s="765"/>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32"/>
      <c r="I78" s="765"/>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32"/>
      <c r="I79" s="765"/>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32"/>
      <c r="I80" s="765"/>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32"/>
      <c r="I81" s="765"/>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32"/>
      <c r="I82" s="765"/>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32"/>
      <c r="I83" s="765"/>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32"/>
      <c r="I84" s="765"/>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32"/>
      <c r="I85" s="765"/>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32"/>
      <c r="I86" s="765"/>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32"/>
      <c r="I87" s="765"/>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32"/>
      <c r="I88" s="765"/>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32"/>
      <c r="I89" s="765"/>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32"/>
      <c r="I90" s="765"/>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32"/>
      <c r="I91" s="765"/>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32"/>
      <c r="I92" s="765"/>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32"/>
      <c r="I93" s="765"/>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32"/>
      <c r="I94" s="765"/>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32"/>
      <c r="I95" s="765"/>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32"/>
      <c r="I96" s="765"/>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32"/>
      <c r="I97" s="765"/>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32"/>
      <c r="I98" s="765"/>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32"/>
      <c r="I99" s="765"/>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32"/>
      <c r="I100" s="765"/>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32"/>
      <c r="I101" s="765"/>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32"/>
      <c r="I102" s="765"/>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32"/>
      <c r="I103" s="765"/>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32"/>
      <c r="I104" s="765"/>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32"/>
      <c r="I105" s="765"/>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32"/>
      <c r="I106" s="765"/>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32"/>
      <c r="I107" s="765"/>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32"/>
      <c r="I108" s="765"/>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32"/>
      <c r="I109" s="765"/>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32"/>
      <c r="I110" s="765"/>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32"/>
      <c r="I111" s="765"/>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32"/>
      <c r="I112" s="765"/>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32"/>
      <c r="I113" s="765"/>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32"/>
      <c r="I114" s="765"/>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32"/>
      <c r="I115" s="765"/>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32"/>
      <c r="I116" s="765"/>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32"/>
      <c r="I117" s="765"/>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32"/>
      <c r="I118" s="765"/>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32"/>
      <c r="I119" s="765"/>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32"/>
      <c r="I120" s="765"/>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32"/>
      <c r="I121" s="765"/>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32"/>
      <c r="I122" s="765"/>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32"/>
      <c r="I123" s="765"/>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32"/>
      <c r="I124" s="765"/>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32"/>
      <c r="I125" s="765"/>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32"/>
      <c r="I126" s="765"/>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32"/>
      <c r="I127" s="765"/>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32"/>
      <c r="I128" s="765"/>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32"/>
      <c r="I129" s="765"/>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32"/>
      <c r="I130" s="765"/>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32"/>
      <c r="I131" s="765"/>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32"/>
      <c r="I132" s="765"/>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32"/>
      <c r="I133" s="765"/>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32"/>
      <c r="I134" s="765"/>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32"/>
      <c r="I135" s="765"/>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32"/>
      <c r="I136" s="765"/>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32"/>
      <c r="I137" s="765"/>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32"/>
      <c r="I138" s="765"/>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32"/>
      <c r="I139" s="765"/>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32"/>
      <c r="I140" s="765"/>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32"/>
      <c r="I141" s="765"/>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32"/>
      <c r="I142" s="765"/>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32"/>
      <c r="I143" s="765"/>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32"/>
      <c r="I144" s="765"/>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32"/>
      <c r="I145" s="765"/>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32"/>
      <c r="I146" s="765"/>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32"/>
      <c r="I147" s="765"/>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32"/>
      <c r="I148" s="765"/>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32"/>
      <c r="I149" s="765"/>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32"/>
      <c r="I150" s="765"/>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32"/>
      <c r="I151" s="765"/>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32"/>
      <c r="I152" s="765"/>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32"/>
      <c r="I153" s="765"/>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32"/>
      <c r="I154" s="765"/>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32"/>
      <c r="I155" s="765"/>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32"/>
      <c r="I156" s="765"/>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32"/>
      <c r="I157" s="765"/>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32"/>
      <c r="I158" s="765"/>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32"/>
      <c r="I159" s="765"/>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32"/>
      <c r="I160" s="765"/>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32"/>
      <c r="I161" s="765"/>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32"/>
      <c r="I162" s="765"/>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32"/>
      <c r="I163" s="765"/>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32"/>
      <c r="I164" s="765"/>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32"/>
      <c r="I165" s="765"/>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32"/>
      <c r="I166" s="765"/>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32"/>
      <c r="I167" s="765"/>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32"/>
      <c r="I168" s="765"/>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32"/>
      <c r="I169" s="765"/>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32"/>
      <c r="I170" s="765"/>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32"/>
      <c r="I171" s="765"/>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32"/>
      <c r="I172" s="765"/>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32"/>
      <c r="I173" s="765"/>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32"/>
      <c r="I174" s="765"/>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32"/>
      <c r="I175" s="765"/>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32"/>
      <c r="I176" s="765"/>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32"/>
      <c r="I177" s="765"/>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32"/>
      <c r="I178" s="765"/>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32"/>
      <c r="I179" s="765"/>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32"/>
      <c r="I180" s="765"/>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32"/>
      <c r="I181" s="765"/>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32"/>
      <c r="I182" s="765"/>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32"/>
      <c r="I183" s="765"/>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32"/>
      <c r="I184" s="765"/>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32"/>
      <c r="I185" s="765"/>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32"/>
      <c r="I186" s="765"/>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32"/>
      <c r="I187" s="765"/>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32"/>
      <c r="I188" s="765"/>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32"/>
      <c r="I189" s="765"/>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32"/>
      <c r="I190" s="765"/>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32"/>
      <c r="I191" s="765"/>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32"/>
      <c r="I192" s="765"/>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32"/>
      <c r="I193" s="765"/>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32"/>
      <c r="I194" s="765"/>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32"/>
      <c r="I195" s="765"/>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32"/>
      <c r="I196" s="765"/>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32"/>
      <c r="I197" s="765"/>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32"/>
      <c r="I198" s="765"/>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32"/>
      <c r="I199" s="765"/>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32"/>
      <c r="I200" s="765"/>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32"/>
      <c r="I201" s="765"/>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32"/>
      <c r="I202" s="765"/>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32"/>
      <c r="I203" s="765"/>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32"/>
      <c r="I204" s="765"/>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32"/>
      <c r="I205" s="765"/>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32"/>
      <c r="I206" s="765"/>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32"/>
      <c r="I207" s="765"/>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32"/>
      <c r="I208" s="765"/>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32"/>
      <c r="I209" s="765"/>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32"/>
      <c r="I210" s="765"/>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32"/>
      <c r="I211" s="765"/>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32"/>
      <c r="I212" s="765"/>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32"/>
      <c r="I213" s="765"/>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32"/>
      <c r="I214" s="765"/>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32"/>
      <c r="I215" s="765"/>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32"/>
      <c r="I216" s="765"/>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32"/>
      <c r="I217" s="765"/>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32"/>
      <c r="I218" s="765"/>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32"/>
      <c r="I219" s="765"/>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32"/>
      <c r="I220" s="765"/>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32"/>
      <c r="I221" s="765"/>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32"/>
      <c r="I222" s="765"/>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32"/>
      <c r="I223" s="765"/>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32"/>
      <c r="I224" s="765"/>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32"/>
      <c r="I225" s="765"/>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32"/>
      <c r="I226" s="765"/>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32"/>
      <c r="I227" s="765"/>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32"/>
      <c r="I228" s="765"/>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32"/>
      <c r="I229" s="765"/>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32"/>
      <c r="I230" s="765"/>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32"/>
      <c r="I231" s="765"/>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32"/>
      <c r="I232" s="765"/>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32"/>
      <c r="I233" s="765"/>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32"/>
      <c r="I234" s="765"/>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32"/>
      <c r="I235" s="765"/>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32"/>
      <c r="I236" s="765"/>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32"/>
      <c r="I237" s="765"/>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32"/>
      <c r="I238" s="765"/>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32"/>
      <c r="I239" s="765"/>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32"/>
      <c r="I240" s="765"/>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32"/>
      <c r="I241" s="765"/>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32"/>
      <c r="I242" s="765"/>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32"/>
      <c r="I243" s="765"/>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32"/>
      <c r="I244" s="765"/>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32"/>
      <c r="I245" s="765"/>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32"/>
      <c r="I246" s="765"/>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32"/>
      <c r="I247" s="765"/>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32"/>
      <c r="I248" s="765"/>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32"/>
      <c r="I249" s="765"/>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32"/>
      <c r="I250" s="765"/>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32"/>
      <c r="I251" s="765"/>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32"/>
      <c r="I252" s="765"/>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32"/>
      <c r="I253" s="765"/>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32"/>
      <c r="I254" s="765"/>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32"/>
      <c r="I255" s="765"/>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32"/>
      <c r="I256" s="765"/>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32"/>
      <c r="I257" s="765"/>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32"/>
      <c r="I258" s="765"/>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32"/>
      <c r="I259" s="765"/>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32"/>
      <c r="I260" s="765"/>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32"/>
      <c r="I261" s="765"/>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32"/>
      <c r="I262" s="765"/>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32"/>
      <c r="I263" s="765"/>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32"/>
      <c r="I264" s="765"/>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32"/>
      <c r="I265" s="765"/>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32"/>
      <c r="I266" s="765"/>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32"/>
      <c r="I267" s="765"/>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32"/>
      <c r="I268" s="765"/>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32"/>
      <c r="I269" s="765"/>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32"/>
      <c r="I270" s="765"/>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32"/>
      <c r="I271" s="765"/>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32"/>
      <c r="I272" s="765"/>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32"/>
      <c r="I273" s="765"/>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32"/>
      <c r="I274" s="765"/>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32"/>
      <c r="I275" s="765"/>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32"/>
      <c r="I276" s="765"/>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32"/>
      <c r="I277" s="765"/>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32"/>
      <c r="I278" s="765"/>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32"/>
      <c r="I279" s="765"/>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32"/>
      <c r="I280" s="765"/>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32"/>
      <c r="I281" s="765"/>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32"/>
      <c r="I282" s="765"/>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32"/>
      <c r="I283" s="765"/>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32"/>
      <c r="I284" s="765"/>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32"/>
      <c r="I285" s="765"/>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32"/>
      <c r="I286" s="765"/>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32"/>
      <c r="I287" s="765"/>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32"/>
      <c r="I288" s="765"/>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32"/>
      <c r="I289" s="765"/>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32"/>
      <c r="I290" s="765"/>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32"/>
      <c r="I291" s="765"/>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32"/>
      <c r="I292" s="765"/>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32"/>
      <c r="I293" s="765"/>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32"/>
      <c r="I294" s="765"/>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32"/>
      <c r="I295" s="765"/>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32"/>
      <c r="I296" s="765"/>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32"/>
      <c r="I297" s="765"/>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32"/>
      <c r="I298" s="765"/>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32"/>
      <c r="I299" s="765"/>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32"/>
      <c r="I300" s="765"/>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32"/>
      <c r="I301" s="765"/>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32"/>
      <c r="I302" s="765"/>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32"/>
      <c r="I303" s="765"/>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32"/>
      <c r="I304" s="765"/>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32"/>
      <c r="I305" s="765"/>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32"/>
      <c r="I306" s="765"/>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32"/>
      <c r="I307" s="765"/>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32"/>
      <c r="I308" s="765"/>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32"/>
      <c r="I309" s="765"/>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32"/>
      <c r="I310" s="765"/>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32"/>
      <c r="I311" s="765"/>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32"/>
      <c r="I312" s="765"/>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32"/>
      <c r="I313" s="765"/>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32"/>
      <c r="I314" s="765"/>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32"/>
      <c r="I315" s="765"/>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32"/>
      <c r="I316" s="765"/>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32"/>
      <c r="I317" s="765"/>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32"/>
      <c r="I318" s="765"/>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32"/>
      <c r="I319" s="765"/>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32"/>
      <c r="I320" s="765"/>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32"/>
      <c r="I321" s="765"/>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32"/>
      <c r="I322" s="765"/>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32"/>
      <c r="I323" s="765"/>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32"/>
      <c r="I324" s="765"/>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32"/>
      <c r="I325" s="765"/>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32"/>
      <c r="I326" s="765"/>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32"/>
      <c r="I327" s="765"/>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32"/>
      <c r="I328" s="765"/>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32"/>
      <c r="I329" s="765"/>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32"/>
      <c r="I330" s="765"/>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32"/>
      <c r="I331" s="765"/>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32"/>
      <c r="I332" s="765"/>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32"/>
      <c r="I333" s="765"/>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32"/>
      <c r="I334" s="765"/>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32"/>
      <c r="I335" s="765"/>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32"/>
      <c r="I336" s="765"/>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32"/>
      <c r="I337" s="765"/>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32"/>
      <c r="I338" s="765"/>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32"/>
      <c r="I339" s="765"/>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32"/>
      <c r="I340" s="765"/>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32"/>
      <c r="I341" s="765"/>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32"/>
      <c r="I342" s="765"/>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32"/>
      <c r="I343" s="765"/>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32"/>
      <c r="I344" s="765"/>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32"/>
      <c r="I345" s="765"/>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32"/>
      <c r="I346" s="765"/>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32"/>
      <c r="I347" s="765"/>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32"/>
      <c r="I348" s="765"/>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32"/>
      <c r="I349" s="765"/>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32"/>
      <c r="I350" s="765"/>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32"/>
      <c r="I351" s="765"/>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32"/>
      <c r="I352" s="765"/>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32"/>
      <c r="I353" s="765"/>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32"/>
      <c r="I354" s="765"/>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32"/>
      <c r="I355" s="765"/>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32"/>
      <c r="I356" s="765"/>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32"/>
      <c r="I357" s="765"/>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32"/>
      <c r="I358" s="765"/>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32"/>
      <c r="I359" s="765"/>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32"/>
      <c r="I360" s="765"/>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32"/>
      <c r="I361" s="765"/>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32"/>
      <c r="I362" s="765"/>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32"/>
      <c r="I363" s="765"/>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32"/>
      <c r="I364" s="765"/>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32"/>
      <c r="I365" s="765"/>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32"/>
      <c r="I366" s="765"/>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32"/>
      <c r="I367" s="765"/>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32"/>
      <c r="I368" s="765"/>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32"/>
      <c r="I369" s="765"/>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32"/>
      <c r="I370" s="765"/>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32"/>
      <c r="I371" s="765"/>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32"/>
      <c r="I372" s="765"/>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32"/>
      <c r="I373" s="765"/>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32"/>
      <c r="I374" s="765"/>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32"/>
      <c r="I375" s="765"/>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32"/>
      <c r="I376" s="765"/>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32"/>
      <c r="I377" s="765"/>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32"/>
      <c r="I378" s="765"/>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32"/>
      <c r="I379" s="765"/>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32"/>
      <c r="I380" s="765"/>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32"/>
      <c r="I381" s="765"/>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32"/>
      <c r="I382" s="765"/>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32"/>
      <c r="I383" s="765"/>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32"/>
      <c r="I384" s="765"/>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32"/>
      <c r="I385" s="765"/>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32"/>
      <c r="I386" s="765"/>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32"/>
      <c r="I387" s="765"/>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32"/>
      <c r="I388" s="765"/>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32"/>
      <c r="I389" s="765"/>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32"/>
      <c r="I390" s="765"/>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32"/>
      <c r="I391" s="765"/>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32"/>
      <c r="I392" s="765"/>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32"/>
      <c r="I393" s="765"/>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32"/>
      <c r="I394" s="765"/>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32"/>
      <c r="I395" s="765"/>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32"/>
      <c r="I396" s="765"/>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32"/>
      <c r="I397" s="765"/>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32"/>
      <c r="I398" s="765"/>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32"/>
      <c r="I399" s="765"/>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32"/>
      <c r="I400" s="765"/>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32"/>
      <c r="I401" s="765"/>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32"/>
      <c r="I402" s="765"/>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32"/>
      <c r="I403" s="765"/>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32"/>
      <c r="I404" s="765"/>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32"/>
      <c r="I405" s="765"/>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32"/>
      <c r="I406" s="765"/>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32"/>
      <c r="I407" s="765"/>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32"/>
      <c r="I408" s="765"/>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32"/>
      <c r="I409" s="765"/>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32"/>
      <c r="I410" s="765"/>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32"/>
      <c r="I411" s="765"/>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32"/>
      <c r="I412" s="765"/>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32"/>
      <c r="I413" s="765"/>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32"/>
      <c r="I414" s="765"/>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32"/>
      <c r="I415" s="765"/>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32"/>
      <c r="I416" s="765"/>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32"/>
      <c r="I417" s="765"/>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32"/>
      <c r="I418" s="765"/>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32"/>
      <c r="I419" s="765"/>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32"/>
      <c r="I420" s="765"/>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32"/>
      <c r="I421" s="765"/>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32"/>
      <c r="I422" s="765"/>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32"/>
      <c r="I423" s="765"/>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32"/>
      <c r="I424" s="765"/>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32"/>
      <c r="I425" s="765"/>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32"/>
      <c r="I426" s="765"/>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32"/>
      <c r="I427" s="765"/>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32"/>
      <c r="I428" s="765"/>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32"/>
      <c r="I429" s="765"/>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32"/>
      <c r="I430" s="765"/>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32"/>
      <c r="I431" s="765"/>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32"/>
      <c r="I432" s="765"/>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32"/>
      <c r="I433" s="765"/>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32"/>
      <c r="I434" s="765"/>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32"/>
      <c r="I435" s="765"/>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32"/>
      <c r="I436" s="765"/>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32"/>
      <c r="I437" s="765"/>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32"/>
      <c r="I438" s="765"/>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32"/>
      <c r="I439" s="765"/>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32"/>
      <c r="I440" s="765"/>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32"/>
      <c r="I441" s="765"/>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32"/>
      <c r="I442" s="765"/>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32"/>
      <c r="I443" s="765"/>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32"/>
      <c r="I444" s="765"/>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32"/>
      <c r="I445" s="765"/>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32"/>
      <c r="I446" s="765"/>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32"/>
      <c r="I447" s="765"/>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32"/>
      <c r="I448" s="765"/>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32"/>
      <c r="I449" s="765"/>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32"/>
      <c r="I450" s="765"/>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32"/>
      <c r="I451" s="765"/>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32"/>
      <c r="I452" s="765"/>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32"/>
      <c r="I453" s="765"/>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32"/>
      <c r="I454" s="765"/>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32"/>
      <c r="I455" s="765"/>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32"/>
      <c r="I456" s="765"/>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32"/>
      <c r="I457" s="765"/>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32"/>
      <c r="I458" s="765"/>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32"/>
      <c r="I459" s="765"/>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32"/>
      <c r="I460" s="765"/>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32"/>
      <c r="I461" s="765"/>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32"/>
      <c r="I462" s="765"/>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32"/>
      <c r="I463" s="765"/>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32"/>
      <c r="I464" s="765"/>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32"/>
      <c r="I465" s="765"/>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32"/>
      <c r="I466" s="765"/>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32"/>
      <c r="I467" s="765"/>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32"/>
      <c r="I468" s="765"/>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32"/>
      <c r="I469" s="765"/>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32"/>
      <c r="I470" s="765"/>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32"/>
      <c r="I471" s="765"/>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32"/>
      <c r="I472" s="765"/>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32"/>
      <c r="I473" s="765"/>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32"/>
      <c r="I474" s="765"/>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32"/>
      <c r="I475" s="765"/>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32"/>
      <c r="I476" s="765"/>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32"/>
      <c r="I477" s="765"/>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32"/>
      <c r="I478" s="765"/>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32"/>
      <c r="I479" s="765"/>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32"/>
      <c r="I480" s="765"/>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32"/>
      <c r="I481" s="765"/>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32"/>
      <c r="I482" s="765"/>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32"/>
      <c r="I483" s="765"/>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32"/>
      <c r="I484" s="765"/>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32"/>
      <c r="I485" s="765"/>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32"/>
      <c r="I486" s="765"/>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32"/>
      <c r="I487" s="765"/>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32"/>
      <c r="I488" s="765"/>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32"/>
      <c r="I489" s="765"/>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32"/>
      <c r="I490" s="765"/>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32"/>
      <c r="I491" s="765"/>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32"/>
      <c r="I492" s="765"/>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32"/>
      <c r="I493" s="765"/>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32"/>
      <c r="I494" s="765"/>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32"/>
      <c r="I495" s="765"/>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32"/>
      <c r="I496" s="765"/>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32"/>
      <c r="I497" s="765"/>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32"/>
      <c r="I498" s="765"/>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32"/>
      <c r="I499" s="765"/>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32"/>
      <c r="I500" s="765"/>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32"/>
      <c r="I501" s="765"/>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32"/>
      <c r="I502" s="765"/>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32"/>
      <c r="I503" s="765"/>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32"/>
      <c r="I504" s="765"/>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32"/>
      <c r="I505" s="765"/>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32"/>
      <c r="I506" s="765"/>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32"/>
      <c r="I507" s="765"/>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32"/>
      <c r="I508" s="765"/>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32"/>
      <c r="I509" s="765"/>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32"/>
      <c r="I510" s="765"/>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32"/>
      <c r="I511" s="765"/>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32"/>
      <c r="I512" s="765"/>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32"/>
      <c r="I513" s="765"/>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32"/>
      <c r="I514" s="765"/>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32"/>
      <c r="I515" s="765"/>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32"/>
      <c r="I516" s="765"/>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32"/>
      <c r="I517" s="765"/>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32"/>
      <c r="I518" s="765"/>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32"/>
      <c r="I519" s="765"/>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32"/>
      <c r="I520" s="765"/>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32"/>
      <c r="I521" s="765"/>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32"/>
      <c r="I522" s="765"/>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32"/>
      <c r="I523" s="765"/>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32"/>
      <c r="I524" s="765"/>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32"/>
      <c r="I525" s="765"/>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32"/>
      <c r="I526" s="765"/>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32"/>
      <c r="I527" s="765"/>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32"/>
      <c r="I528" s="765"/>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32"/>
      <c r="I529" s="765"/>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32"/>
      <c r="I530" s="765"/>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32"/>
      <c r="I531" s="765"/>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32"/>
      <c r="I532" s="765"/>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32"/>
      <c r="I533" s="765"/>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32"/>
      <c r="I534" s="765"/>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32"/>
      <c r="I535" s="765"/>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32"/>
      <c r="I536" s="765"/>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32"/>
      <c r="I537" s="765"/>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32"/>
      <c r="I538" s="765"/>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32"/>
      <c r="I539" s="765"/>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32"/>
      <c r="I540" s="765"/>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32"/>
      <c r="I541" s="765"/>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32"/>
      <c r="I542" s="765"/>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32"/>
      <c r="I543" s="765"/>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32"/>
      <c r="I544" s="765"/>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32"/>
      <c r="I545" s="765"/>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32"/>
      <c r="I546" s="765"/>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32"/>
      <c r="I547" s="765"/>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32"/>
      <c r="I548" s="765"/>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32"/>
      <c r="I549" s="765"/>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32"/>
      <c r="I550" s="765"/>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32"/>
      <c r="I551" s="765"/>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32"/>
      <c r="I552" s="765"/>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32"/>
      <c r="I553" s="765"/>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32"/>
      <c r="I554" s="765"/>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32"/>
      <c r="I555" s="765"/>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32"/>
      <c r="I556" s="765"/>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32"/>
      <c r="I557" s="765"/>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32"/>
      <c r="I558" s="765"/>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32"/>
      <c r="I559" s="765"/>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32"/>
      <c r="I560" s="765"/>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32"/>
      <c r="I561" s="765"/>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32"/>
      <c r="I562" s="765"/>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32"/>
      <c r="I563" s="765"/>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32"/>
      <c r="I564" s="765"/>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32"/>
      <c r="I565" s="765"/>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32"/>
      <c r="I566" s="765"/>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32"/>
      <c r="I567" s="765"/>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32"/>
      <c r="I568" s="765"/>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32"/>
      <c r="I569" s="765"/>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32"/>
      <c r="I570" s="765"/>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32"/>
      <c r="I571" s="765"/>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32"/>
      <c r="I572" s="765"/>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32"/>
      <c r="I573" s="765"/>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32"/>
      <c r="I574" s="765"/>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32"/>
      <c r="I575" s="765"/>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32"/>
      <c r="I576" s="765"/>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32"/>
      <c r="I577" s="765"/>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32"/>
      <c r="I578" s="765"/>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32"/>
      <c r="I579" s="765"/>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32"/>
      <c r="I580" s="765"/>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32"/>
      <c r="I581" s="765"/>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32"/>
      <c r="I582" s="765"/>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32"/>
      <c r="I583" s="765"/>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32"/>
      <c r="I584" s="765"/>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32"/>
      <c r="I585" s="765"/>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32"/>
      <c r="I586" s="765"/>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32"/>
      <c r="I587" s="765"/>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32"/>
      <c r="I588" s="765"/>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32"/>
      <c r="I589" s="765"/>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32"/>
      <c r="I590" s="765"/>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32"/>
      <c r="I591" s="765"/>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32"/>
      <c r="I592" s="765"/>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32"/>
      <c r="I593" s="765"/>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32"/>
      <c r="I594" s="765"/>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32"/>
      <c r="I595" s="765"/>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32"/>
      <c r="I596" s="765"/>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32"/>
      <c r="I597" s="765"/>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32"/>
      <c r="I598" s="765"/>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32"/>
      <c r="I599" s="765"/>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32"/>
      <c r="I600" s="765"/>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32"/>
      <c r="I601" s="765"/>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32"/>
      <c r="I602" s="765"/>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32"/>
      <c r="I603" s="765"/>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32"/>
      <c r="I604" s="765"/>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32"/>
      <c r="I605" s="765"/>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32"/>
      <c r="I606" s="765"/>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32"/>
      <c r="I607" s="765"/>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32"/>
      <c r="I608" s="765"/>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32"/>
      <c r="I609" s="765"/>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32"/>
      <c r="I610" s="765"/>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32"/>
      <c r="I611" s="765"/>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32"/>
      <c r="I612" s="765"/>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32"/>
      <c r="I613" s="765"/>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32"/>
      <c r="I614" s="765"/>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32"/>
      <c r="I615" s="765"/>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32"/>
      <c r="I616" s="765"/>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32"/>
      <c r="I617" s="765"/>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32"/>
      <c r="I618" s="765"/>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32"/>
      <c r="I619" s="765"/>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32"/>
      <c r="I620" s="765"/>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32"/>
      <c r="I621" s="765"/>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32"/>
      <c r="I622" s="765"/>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32"/>
      <c r="I623" s="765"/>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32"/>
      <c r="I624" s="765"/>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32"/>
      <c r="I625" s="765"/>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32"/>
      <c r="I626" s="765"/>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32"/>
      <c r="I627" s="765"/>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32"/>
      <c r="I628" s="765"/>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32"/>
      <c r="I629" s="765"/>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32"/>
      <c r="I630" s="765"/>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32"/>
      <c r="I631" s="765"/>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32"/>
      <c r="I632" s="765"/>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32"/>
      <c r="I633" s="765"/>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32"/>
      <c r="I634" s="765"/>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32"/>
      <c r="I635" s="765"/>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32"/>
      <c r="I636" s="765"/>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32"/>
      <c r="I637" s="765"/>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32"/>
      <c r="I638" s="765"/>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32"/>
      <c r="I639" s="765"/>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32"/>
      <c r="I640" s="765"/>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32"/>
      <c r="I641" s="765"/>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32"/>
      <c r="I642" s="765"/>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32"/>
      <c r="I643" s="765"/>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32"/>
      <c r="I644" s="765"/>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32"/>
      <c r="I645" s="765"/>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32"/>
      <c r="I646" s="765"/>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32"/>
      <c r="I647" s="765"/>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32"/>
      <c r="I648" s="765"/>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32"/>
      <c r="I649" s="765"/>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32"/>
      <c r="I650" s="765"/>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32"/>
      <c r="I651" s="765"/>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32"/>
      <c r="I652" s="765"/>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32"/>
      <c r="I653" s="765"/>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32"/>
      <c r="I654" s="765"/>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32"/>
      <c r="I655" s="765"/>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32"/>
      <c r="I656" s="765"/>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32"/>
      <c r="I657" s="765"/>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32"/>
      <c r="I658" s="765"/>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32"/>
      <c r="I659" s="765"/>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32"/>
      <c r="I660" s="765"/>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32"/>
      <c r="I661" s="765"/>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32"/>
      <c r="I662" s="765"/>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32"/>
      <c r="I663" s="765"/>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32"/>
      <c r="I664" s="765"/>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32"/>
      <c r="I665" s="765"/>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32"/>
      <c r="I666" s="765"/>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32"/>
      <c r="I667" s="765"/>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32"/>
      <c r="I668" s="765"/>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32"/>
      <c r="I669" s="765"/>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32"/>
      <c r="I670" s="765"/>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32"/>
      <c r="I671" s="765"/>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32"/>
      <c r="I672" s="765"/>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32"/>
      <c r="I673" s="765"/>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32"/>
      <c r="I674" s="765"/>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32"/>
      <c r="I675" s="765"/>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32"/>
      <c r="I676" s="765"/>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32"/>
      <c r="I677" s="765"/>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32"/>
      <c r="I678" s="765"/>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32"/>
      <c r="I679" s="765"/>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32"/>
      <c r="I680" s="765"/>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32"/>
      <c r="I681" s="765"/>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32"/>
      <c r="I682" s="765"/>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32"/>
      <c r="I683" s="765"/>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32"/>
      <c r="I684" s="765"/>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32"/>
      <c r="I685" s="765"/>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32"/>
      <c r="I686" s="765"/>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32"/>
      <c r="I687" s="765"/>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32"/>
      <c r="I688" s="765"/>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32"/>
      <c r="I689" s="765"/>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32"/>
      <c r="I690" s="765"/>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32"/>
      <c r="I691" s="765"/>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32"/>
      <c r="I692" s="765"/>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32"/>
      <c r="I693" s="765"/>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32"/>
      <c r="I694" s="765"/>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32"/>
      <c r="I695" s="765"/>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32"/>
      <c r="I696" s="765"/>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32"/>
      <c r="I697" s="765"/>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32"/>
      <c r="I698" s="765"/>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32"/>
      <c r="I699" s="765"/>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32"/>
      <c r="I700" s="765"/>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32"/>
      <c r="I701" s="765"/>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32"/>
      <c r="I702" s="765"/>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32"/>
      <c r="I703" s="765"/>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32"/>
      <c r="I704" s="765"/>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32"/>
      <c r="I705" s="765"/>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32"/>
      <c r="I706" s="765"/>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32"/>
      <c r="I707" s="765"/>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32"/>
      <c r="I708" s="765"/>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32"/>
      <c r="I709" s="765"/>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32"/>
      <c r="I710" s="765"/>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32"/>
      <c r="I711" s="765"/>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32"/>
      <c r="I712" s="765"/>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32"/>
      <c r="I713" s="765"/>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32"/>
      <c r="I714" s="765"/>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32"/>
      <c r="I715" s="765"/>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32"/>
      <c r="I716" s="765"/>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32"/>
      <c r="I717" s="765"/>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32"/>
      <c r="I718" s="765"/>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32"/>
      <c r="I719" s="765"/>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32"/>
      <c r="I720" s="765"/>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32"/>
      <c r="I721" s="765"/>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32"/>
      <c r="I722" s="765"/>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32"/>
      <c r="I723" s="765"/>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32"/>
      <c r="I724" s="765"/>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32"/>
      <c r="I725" s="765"/>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32"/>
      <c r="I726" s="765"/>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32"/>
      <c r="I727" s="765"/>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32"/>
      <c r="I728" s="765"/>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32"/>
      <c r="I729" s="765"/>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32"/>
      <c r="I730" s="765"/>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32"/>
      <c r="I731" s="765"/>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32"/>
      <c r="I732" s="765"/>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32"/>
      <c r="I733" s="765"/>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32"/>
      <c r="I734" s="765"/>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32"/>
      <c r="I735" s="765"/>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32"/>
      <c r="I736" s="765"/>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32"/>
      <c r="I737" s="765"/>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32"/>
      <c r="I738" s="765"/>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32"/>
      <c r="I739" s="765"/>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32"/>
      <c r="I740" s="765"/>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32"/>
      <c r="I741" s="765"/>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32"/>
      <c r="I742" s="765"/>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32"/>
      <c r="I743" s="765"/>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32"/>
      <c r="I744" s="765"/>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32"/>
      <c r="I745" s="765"/>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32"/>
      <c r="I746" s="765"/>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32"/>
      <c r="I747" s="765"/>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32"/>
      <c r="I748" s="765"/>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32"/>
      <c r="I749" s="765"/>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32"/>
      <c r="I750" s="765"/>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32"/>
      <c r="I751" s="765"/>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32"/>
      <c r="I752" s="765"/>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32"/>
      <c r="I753" s="765"/>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32"/>
      <c r="I754" s="765"/>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32"/>
      <c r="I755" s="765"/>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32"/>
      <c r="I756" s="765"/>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32"/>
      <c r="I757" s="765"/>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32"/>
      <c r="I758" s="765"/>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32"/>
      <c r="I759" s="765"/>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32"/>
      <c r="I760" s="765"/>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32"/>
      <c r="I761" s="765"/>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32"/>
      <c r="I762" s="765"/>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32"/>
      <c r="I763" s="765"/>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32"/>
      <c r="I764" s="765"/>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32"/>
      <c r="I765" s="765"/>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32"/>
      <c r="I766" s="765"/>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32"/>
      <c r="I767" s="765"/>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32"/>
      <c r="I768" s="765"/>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32"/>
      <c r="I769" s="765"/>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32"/>
      <c r="I770" s="765"/>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32"/>
      <c r="I771" s="765"/>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32"/>
      <c r="I772" s="765"/>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32"/>
      <c r="I773" s="765"/>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32"/>
      <c r="I774" s="765"/>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32"/>
      <c r="I775" s="765"/>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32"/>
      <c r="I776" s="765"/>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32"/>
      <c r="I777" s="765"/>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32"/>
      <c r="I778" s="765"/>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32"/>
      <c r="I779" s="765"/>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32"/>
      <c r="I780" s="765"/>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32"/>
      <c r="I781" s="765"/>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32"/>
      <c r="I782" s="765"/>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32"/>
      <c r="I783" s="765"/>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32"/>
      <c r="I784" s="765"/>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32"/>
      <c r="I785" s="765"/>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32"/>
      <c r="I786" s="765"/>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32"/>
      <c r="I787" s="765"/>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32"/>
      <c r="I788" s="765"/>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32"/>
      <c r="I789" s="765"/>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32"/>
      <c r="I790" s="765"/>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32"/>
      <c r="I791" s="765"/>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32"/>
      <c r="I792" s="765"/>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32"/>
      <c r="I793" s="765"/>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32"/>
      <c r="I794" s="765"/>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32"/>
      <c r="I795" s="765"/>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32"/>
      <c r="I796" s="765"/>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32"/>
      <c r="I797" s="765"/>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32"/>
      <c r="I798" s="765"/>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32"/>
      <c r="I799" s="765"/>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32"/>
      <c r="I800" s="765"/>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32"/>
      <c r="I801" s="765"/>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32"/>
      <c r="I802" s="765"/>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32"/>
      <c r="I803" s="765"/>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32"/>
      <c r="I804" s="765"/>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32"/>
      <c r="I805" s="765"/>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32"/>
      <c r="I806" s="765"/>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32"/>
      <c r="I807" s="765"/>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32"/>
      <c r="I808" s="765"/>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32"/>
      <c r="I809" s="765"/>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32"/>
      <c r="I810" s="765"/>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32"/>
      <c r="I811" s="765"/>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32"/>
      <c r="I812" s="765"/>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32"/>
      <c r="I813" s="765"/>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32"/>
      <c r="I814" s="765"/>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32"/>
      <c r="I815" s="765"/>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32"/>
      <c r="I816" s="765"/>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32"/>
      <c r="I817" s="765"/>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32"/>
      <c r="I818" s="765"/>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32"/>
      <c r="I819" s="765"/>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32"/>
      <c r="I820" s="765"/>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32"/>
      <c r="I821" s="765"/>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32"/>
      <c r="I822" s="765"/>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32"/>
      <c r="I823" s="765"/>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32"/>
      <c r="I824" s="765"/>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32"/>
      <c r="I825" s="765"/>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32"/>
      <c r="I826" s="765"/>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32"/>
      <c r="I827" s="765"/>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32"/>
      <c r="I828" s="765"/>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32"/>
      <c r="I829" s="765"/>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32"/>
      <c r="I830" s="765"/>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32"/>
      <c r="I831" s="765"/>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32"/>
      <c r="I832" s="765"/>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32"/>
      <c r="I833" s="765"/>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32"/>
      <c r="I834" s="765"/>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32"/>
      <c r="I835" s="765"/>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32"/>
      <c r="I836" s="765"/>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32"/>
      <c r="I837" s="765"/>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32"/>
      <c r="I838" s="765"/>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32"/>
      <c r="I839" s="765"/>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32"/>
      <c r="I840" s="765"/>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32"/>
      <c r="I841" s="765"/>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32"/>
      <c r="I842" s="765"/>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32"/>
      <c r="I843" s="765"/>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32"/>
      <c r="I844" s="765"/>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32"/>
      <c r="I845" s="765"/>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32"/>
      <c r="I846" s="765"/>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32"/>
      <c r="I847" s="765"/>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32"/>
      <c r="I848" s="765"/>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32"/>
      <c r="I849" s="765"/>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32"/>
      <c r="I850" s="765"/>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32"/>
      <c r="I851" s="765"/>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32"/>
      <c r="I852" s="765"/>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32"/>
      <c r="I853" s="765"/>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32"/>
      <c r="I854" s="765"/>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32"/>
      <c r="I855" s="765"/>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32"/>
      <c r="I856" s="765"/>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32"/>
      <c r="I857" s="765"/>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32"/>
      <c r="I858" s="765"/>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32"/>
      <c r="I859" s="765"/>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32"/>
      <c r="I860" s="765"/>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32"/>
      <c r="I861" s="765"/>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32"/>
      <c r="I862" s="765"/>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32"/>
      <c r="I863" s="765"/>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32"/>
      <c r="I864" s="765"/>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32"/>
      <c r="I865" s="765"/>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32"/>
      <c r="I866" s="765"/>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32"/>
      <c r="I867" s="765"/>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32"/>
      <c r="I868" s="765"/>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32"/>
      <c r="I869" s="765"/>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32"/>
      <c r="I870" s="765"/>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32"/>
      <c r="I871" s="765"/>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32"/>
      <c r="I872" s="765"/>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32"/>
      <c r="I873" s="765"/>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32"/>
      <c r="I874" s="765"/>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32"/>
      <c r="I875" s="765"/>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32"/>
      <c r="I876" s="765"/>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32"/>
      <c r="I877" s="765"/>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32"/>
      <c r="I878" s="765"/>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32"/>
      <c r="I879" s="765"/>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32"/>
      <c r="I880" s="765"/>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32"/>
      <c r="I881" s="765"/>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32"/>
      <c r="I882" s="765"/>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32"/>
      <c r="I883" s="765"/>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32"/>
      <c r="I884" s="765"/>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32"/>
      <c r="I885" s="765"/>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32"/>
      <c r="I886" s="765"/>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32"/>
      <c r="I887" s="765"/>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32"/>
      <c r="I888" s="765"/>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32"/>
      <c r="I889" s="765"/>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32"/>
      <c r="I890" s="765"/>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32"/>
      <c r="I891" s="765"/>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32"/>
      <c r="I892" s="765"/>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32"/>
      <c r="I893" s="765"/>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32"/>
      <c r="I894" s="765"/>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32"/>
      <c r="I895" s="765"/>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32"/>
      <c r="I896" s="765"/>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32"/>
      <c r="I897" s="765"/>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32"/>
      <c r="I898" s="765"/>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32"/>
      <c r="I899" s="765"/>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32"/>
      <c r="I900" s="765"/>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32"/>
      <c r="I901" s="765"/>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32"/>
      <c r="I902" s="765"/>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32"/>
      <c r="I903" s="765"/>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32"/>
      <c r="I904" s="765"/>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32"/>
      <c r="I905" s="765"/>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32"/>
      <c r="I906" s="765"/>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32"/>
      <c r="I907" s="765"/>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32"/>
      <c r="I908" s="765"/>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32"/>
      <c r="I909" s="765"/>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32"/>
      <c r="I910" s="765"/>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32"/>
      <c r="I911" s="765"/>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32"/>
      <c r="I912" s="765"/>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32"/>
      <c r="I913" s="765"/>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32"/>
      <c r="I914" s="765"/>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32"/>
      <c r="I915" s="765"/>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32"/>
      <c r="I916" s="765"/>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32"/>
      <c r="I917" s="765"/>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32"/>
      <c r="I918" s="765"/>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32"/>
      <c r="I919" s="765"/>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32"/>
      <c r="I920" s="765"/>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32"/>
      <c r="I921" s="765"/>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32"/>
      <c r="I922" s="765"/>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32"/>
      <c r="I923" s="765"/>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32"/>
      <c r="I924" s="765"/>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32"/>
      <c r="I925" s="765"/>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32"/>
      <c r="I926" s="765"/>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32"/>
      <c r="I927" s="765"/>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32"/>
      <c r="I928" s="765"/>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32"/>
      <c r="I929" s="765"/>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32"/>
      <c r="I930" s="765"/>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32"/>
      <c r="I931" s="765"/>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32"/>
      <c r="I932" s="765"/>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32"/>
      <c r="I933" s="765"/>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32"/>
      <c r="I934" s="765"/>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32"/>
      <c r="I935" s="765"/>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32"/>
      <c r="I936" s="765"/>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32"/>
      <c r="I937" s="765"/>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32"/>
      <c r="I938" s="765"/>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32"/>
      <c r="I939" s="765"/>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32"/>
      <c r="I940" s="765"/>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32"/>
      <c r="I941" s="765"/>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32"/>
      <c r="I942" s="765"/>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32"/>
      <c r="I943" s="765"/>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32"/>
      <c r="I944" s="765"/>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32"/>
      <c r="I945" s="765"/>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32"/>
      <c r="I946" s="765"/>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32"/>
      <c r="I947" s="765"/>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32"/>
      <c r="I948" s="765"/>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32"/>
      <c r="I949" s="765"/>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32"/>
      <c r="I950" s="765"/>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32"/>
      <c r="I951" s="765"/>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32"/>
      <c r="I952" s="765"/>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32"/>
      <c r="I953" s="765"/>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32"/>
      <c r="I954" s="765"/>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32"/>
      <c r="I955" s="765"/>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32"/>
      <c r="I956" s="765"/>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32"/>
      <c r="I957" s="765"/>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32"/>
      <c r="I958" s="765"/>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32"/>
      <c r="I959" s="765"/>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32"/>
      <c r="I960" s="765"/>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32"/>
      <c r="I961" s="765"/>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32"/>
      <c r="I962" s="765"/>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32"/>
      <c r="I963" s="765"/>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32"/>
      <c r="I964" s="765"/>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32"/>
      <c r="I965" s="765"/>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32"/>
      <c r="I966" s="765"/>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32"/>
      <c r="I967" s="765"/>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32"/>
      <c r="I968" s="765"/>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32"/>
      <c r="I969" s="765"/>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32"/>
      <c r="I970" s="765"/>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32"/>
      <c r="I971" s="765"/>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32"/>
      <c r="I972" s="765"/>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32"/>
      <c r="I973" s="765"/>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32"/>
      <c r="I974" s="765"/>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32"/>
      <c r="I975" s="765"/>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32"/>
      <c r="I976" s="765"/>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32"/>
      <c r="I977" s="765"/>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32"/>
      <c r="I978" s="765"/>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32"/>
      <c r="I979" s="765"/>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32"/>
      <c r="I980" s="765"/>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32"/>
      <c r="I981" s="765"/>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32"/>
      <c r="I982" s="765"/>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32"/>
      <c r="I983" s="765"/>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32"/>
      <c r="I984" s="765"/>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32"/>
      <c r="I985" s="765"/>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32"/>
      <c r="I986" s="765"/>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32"/>
      <c r="I987" s="765"/>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32"/>
      <c r="I988" s="765"/>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32"/>
      <c r="I989" s="765"/>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32"/>
      <c r="I990" s="765"/>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32"/>
      <c r="I991" s="765"/>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32"/>
      <c r="I992" s="765"/>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32"/>
      <c r="I993" s="765"/>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32"/>
      <c r="I994" s="765"/>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32"/>
      <c r="I995" s="765"/>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32"/>
      <c r="I996" s="765"/>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32"/>
      <c r="I997" s="765"/>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32"/>
      <c r="I998" s="765"/>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32"/>
      <c r="I999" s="765"/>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32"/>
      <c r="I1000" s="765"/>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32"/>
      <c r="I1001" s="765"/>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32"/>
      <c r="I1002" s="765"/>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32"/>
      <c r="I1003" s="765"/>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32"/>
      <c r="I1004" s="765"/>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32"/>
      <c r="I1005" s="765"/>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32"/>
      <c r="I1006" s="765"/>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32"/>
      <c r="I1007" s="765"/>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32"/>
      <c r="I1008" s="765"/>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32"/>
      <c r="I1009" s="765"/>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32"/>
      <c r="I1010" s="765"/>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32"/>
      <c r="I1011" s="765"/>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32"/>
      <c r="I1012" s="765"/>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32"/>
      <c r="I1013" s="765"/>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32"/>
      <c r="I1014" s="765"/>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32"/>
      <c r="I1015" s="765"/>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32"/>
      <c r="I1016" s="765"/>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32"/>
      <c r="I1017" s="765"/>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32"/>
      <c r="I1018" s="765"/>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32"/>
      <c r="I1019" s="765"/>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32"/>
      <c r="I1020" s="765"/>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32"/>
      <c r="I1021" s="765"/>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32"/>
      <c r="I1022" s="765"/>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32"/>
      <c r="I1023" s="765"/>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32"/>
      <c r="I1024" s="765"/>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32"/>
      <c r="I1025" s="765"/>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32"/>
      <c r="I1026" s="765"/>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32"/>
      <c r="I1027" s="765"/>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32"/>
      <c r="I1028" s="765"/>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32"/>
      <c r="I1029" s="765"/>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32"/>
      <c r="I1030" s="765"/>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32"/>
      <c r="I1031" s="765"/>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32"/>
      <c r="I1032" s="765"/>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32"/>
      <c r="I1033" s="765"/>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32"/>
      <c r="I1034" s="765"/>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32"/>
      <c r="I1035" s="765"/>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32"/>
      <c r="I1036" s="765"/>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32"/>
      <c r="I1037" s="765"/>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32"/>
      <c r="I1038" s="765"/>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32"/>
      <c r="I1039" s="765"/>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32"/>
      <c r="I1040" s="765"/>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32"/>
      <c r="I1041" s="765"/>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32"/>
      <c r="I1042" s="765"/>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32"/>
      <c r="I1043" s="765"/>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32"/>
      <c r="I1044" s="765"/>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32"/>
      <c r="I1045" s="765"/>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32"/>
      <c r="I1046" s="765"/>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32"/>
      <c r="I1047" s="765"/>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32"/>
      <c r="I1048" s="765"/>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32"/>
      <c r="I1049" s="765"/>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32"/>
      <c r="I1050" s="765"/>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32"/>
      <c r="I1051" s="765"/>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32"/>
      <c r="I1052" s="765"/>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32"/>
      <c r="I1053" s="765"/>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32"/>
      <c r="I1054" s="765"/>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32"/>
      <c r="I1055" s="765"/>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32"/>
      <c r="I1056" s="765"/>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32"/>
      <c r="I1057" s="765"/>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32"/>
      <c r="I1058" s="765"/>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32"/>
      <c r="I1059" s="765"/>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32"/>
      <c r="I1060" s="765"/>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32"/>
      <c r="I1061" s="765"/>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32"/>
      <c r="I1062" s="765"/>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32"/>
      <c r="I1063" s="765"/>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32"/>
      <c r="I1064" s="765"/>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32"/>
      <c r="I1065" s="765"/>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32"/>
      <c r="I1066" s="765"/>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32"/>
      <c r="I1067" s="765"/>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32"/>
      <c r="I1068" s="765"/>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32"/>
      <c r="I1069" s="765"/>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32"/>
      <c r="I1070" s="765"/>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32"/>
      <c r="I1071" s="765"/>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32"/>
      <c r="I1072" s="765"/>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32"/>
      <c r="I1073" s="765"/>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32"/>
      <c r="I1074" s="765"/>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32"/>
      <c r="I1075" s="765"/>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32"/>
      <c r="I1076" s="765"/>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32"/>
      <c r="I1077" s="765"/>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32"/>
      <c r="I1078" s="765"/>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32"/>
      <c r="I1079" s="765"/>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32"/>
      <c r="I1080" s="765"/>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32"/>
      <c r="I1081" s="765"/>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32"/>
      <c r="I1082" s="765"/>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32"/>
      <c r="I1083" s="765"/>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32"/>
      <c r="I1084" s="765"/>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32"/>
      <c r="I1085" s="765"/>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32"/>
      <c r="I1086" s="765"/>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32"/>
      <c r="I1087" s="765"/>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32"/>
      <c r="I1088" s="765"/>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32"/>
      <c r="I1089" s="765"/>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32"/>
      <c r="I1090" s="765"/>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32"/>
      <c r="I1091" s="765"/>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32"/>
      <c r="I1092" s="765"/>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32"/>
      <c r="I1093" s="765"/>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32"/>
      <c r="I1094" s="765"/>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32"/>
      <c r="I1095" s="765"/>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32"/>
      <c r="I1096" s="765"/>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32"/>
      <c r="I1097" s="765"/>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32"/>
      <c r="I1098" s="765"/>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32"/>
      <c r="I1099" s="765"/>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32"/>
      <c r="I1100" s="765"/>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32"/>
      <c r="I1101" s="765"/>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32"/>
      <c r="I1102" s="765"/>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32"/>
      <c r="I1103" s="765"/>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32"/>
      <c r="I1104" s="765"/>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32"/>
      <c r="I1105" s="765"/>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32"/>
      <c r="I1106" s="765"/>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32"/>
      <c r="I1107" s="765"/>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32"/>
      <c r="I1108" s="765"/>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32"/>
      <c r="I1109" s="765"/>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32"/>
      <c r="I1110" s="765"/>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32"/>
      <c r="I1111" s="765"/>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32"/>
      <c r="I1112" s="765"/>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32"/>
      <c r="I1113" s="765"/>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32"/>
      <c r="I1114" s="765"/>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32"/>
      <c r="I1115" s="765"/>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32"/>
      <c r="I1116" s="765"/>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32"/>
      <c r="I1117" s="765"/>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32"/>
      <c r="I1118" s="765"/>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32"/>
      <c r="I1119" s="765"/>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32"/>
      <c r="I1120" s="765"/>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32"/>
      <c r="I1121" s="765"/>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32"/>
      <c r="I1122" s="765"/>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32"/>
      <c r="I1123" s="765"/>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32"/>
      <c r="I1124" s="765"/>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32"/>
      <c r="I1125" s="765"/>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32"/>
      <c r="I1126" s="765"/>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32"/>
      <c r="I1127" s="765"/>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32"/>
      <c r="I1128" s="765"/>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32"/>
      <c r="I1129" s="765"/>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32"/>
      <c r="I1130" s="765"/>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32"/>
      <c r="I1131" s="765"/>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32"/>
      <c r="I1132" s="765"/>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32"/>
      <c r="I1133" s="765"/>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32"/>
      <c r="I1134" s="765"/>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32"/>
      <c r="I1135" s="765"/>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32"/>
      <c r="I1136" s="765"/>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32"/>
      <c r="I1137" s="765"/>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32"/>
      <c r="I1138" s="765"/>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32"/>
      <c r="I1139" s="765"/>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32"/>
      <c r="I1140" s="765"/>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32"/>
      <c r="I1141" s="765"/>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32"/>
      <c r="I1142" s="765"/>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32"/>
      <c r="I1143" s="765"/>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32"/>
      <c r="I1144" s="765"/>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32"/>
      <c r="I1145" s="765"/>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32"/>
      <c r="I1146" s="765"/>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32"/>
      <c r="I1147" s="765"/>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32"/>
      <c r="I1148" s="765"/>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32"/>
      <c r="I1149" s="765"/>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32"/>
      <c r="I1150" s="765"/>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32"/>
      <c r="I1151" s="765"/>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32"/>
      <c r="I1152" s="765"/>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32"/>
      <c r="I1153" s="765"/>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32"/>
      <c r="I1154" s="765"/>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32"/>
      <c r="I1155" s="765"/>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32"/>
      <c r="I1156" s="765"/>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32"/>
      <c r="I1157" s="765"/>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32"/>
      <c r="I1158" s="765"/>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32"/>
      <c r="I1159" s="765"/>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32"/>
      <c r="I1160" s="765"/>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32"/>
      <c r="I1161" s="765"/>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32"/>
      <c r="I1162" s="765"/>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32"/>
      <c r="I1163" s="765"/>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32"/>
      <c r="I1164" s="765"/>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32"/>
      <c r="I1165" s="765"/>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32"/>
      <c r="I1166" s="765"/>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32"/>
      <c r="I1167" s="765"/>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32"/>
      <c r="I1168" s="765"/>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32"/>
      <c r="I1169" s="765"/>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32"/>
      <c r="I1170" s="765"/>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32"/>
      <c r="I1171" s="765"/>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32"/>
      <c r="I1172" s="765"/>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32"/>
      <c r="I1173" s="765"/>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32"/>
      <c r="I1174" s="765"/>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32"/>
      <c r="I1175" s="765"/>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32"/>
      <c r="I1176" s="765"/>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32"/>
      <c r="I1177" s="765"/>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32"/>
      <c r="I1178" s="765"/>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32"/>
      <c r="I1179" s="765"/>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32"/>
      <c r="I1180" s="765"/>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32"/>
      <c r="I1181" s="765"/>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32"/>
      <c r="I1182" s="765"/>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32"/>
      <c r="I1183" s="765"/>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32"/>
      <c r="I1184" s="765"/>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32"/>
      <c r="I1185" s="765"/>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32"/>
      <c r="I1186" s="765"/>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32"/>
      <c r="I1187" s="765"/>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32"/>
      <c r="I1188" s="765"/>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32"/>
      <c r="I1189" s="765"/>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32"/>
      <c r="I1190" s="765"/>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32"/>
      <c r="I1191" s="765"/>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32"/>
      <c r="I1192" s="765"/>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32"/>
      <c r="I1193" s="765"/>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32"/>
      <c r="I1194" s="765"/>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32"/>
      <c r="I1195" s="765"/>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32"/>
      <c r="I1196" s="765"/>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32"/>
      <c r="I1197" s="765"/>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32"/>
      <c r="I1198" s="765"/>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32"/>
      <c r="I1199" s="765"/>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32"/>
      <c r="I1200" s="765"/>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32"/>
      <c r="I1201" s="765"/>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32"/>
      <c r="I1202" s="765"/>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32"/>
      <c r="I1203" s="765"/>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32"/>
      <c r="I1204" s="765"/>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32"/>
      <c r="I1205" s="765"/>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32"/>
      <c r="I1206" s="765"/>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32"/>
      <c r="I1207" s="765"/>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32"/>
      <c r="I1208" s="765"/>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32"/>
      <c r="I1209" s="765"/>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32"/>
      <c r="I1210" s="765"/>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32"/>
      <c r="I1211" s="765"/>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32"/>
      <c r="I1212" s="765"/>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32"/>
      <c r="I1213" s="765"/>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32"/>
      <c r="I1214" s="765"/>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32"/>
      <c r="I1215" s="765"/>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32"/>
      <c r="I1216" s="765"/>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32"/>
      <c r="I1217" s="765"/>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32"/>
      <c r="I1218" s="765"/>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32"/>
      <c r="I1219" s="765"/>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32"/>
      <c r="I1220" s="765"/>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32"/>
      <c r="I1221" s="765"/>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32"/>
      <c r="I1222" s="765"/>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32"/>
      <c r="I1223" s="765"/>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32"/>
      <c r="I1224" s="765"/>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32"/>
      <c r="I1225" s="765"/>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32"/>
      <c r="I1226" s="765"/>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32"/>
      <c r="I1227" s="765"/>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32"/>
      <c r="I1228" s="765"/>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32"/>
      <c r="I1229" s="765"/>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32"/>
      <c r="I1230" s="765"/>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32"/>
      <c r="I1231" s="765"/>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32"/>
      <c r="I1232" s="765"/>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32"/>
      <c r="I1233" s="765"/>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32"/>
      <c r="I1234" s="765"/>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32"/>
      <c r="I1235" s="765"/>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32"/>
      <c r="I1236" s="765"/>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32"/>
      <c r="I1237" s="765"/>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32"/>
      <c r="I1238" s="765"/>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32"/>
      <c r="I1239" s="765"/>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32"/>
      <c r="I1240" s="765"/>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32"/>
      <c r="I1241" s="765"/>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32"/>
      <c r="I1242" s="765"/>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32"/>
      <c r="I1243" s="765"/>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32"/>
      <c r="I1244" s="765"/>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32"/>
      <c r="I1245" s="765"/>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32"/>
      <c r="I1246" s="765"/>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32"/>
      <c r="I1247" s="765"/>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32"/>
      <c r="I1248" s="765"/>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32"/>
      <c r="I1249" s="765"/>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32"/>
      <c r="I1250" s="765"/>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32"/>
      <c r="I1251" s="765"/>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32"/>
      <c r="I1252" s="765"/>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32"/>
      <c r="I1253" s="765"/>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32"/>
      <c r="I1254" s="765"/>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32"/>
      <c r="I1255" s="765"/>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32"/>
      <c r="I1256" s="765"/>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32"/>
      <c r="I1257" s="765"/>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32"/>
      <c r="I1258" s="765"/>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32"/>
      <c r="I1259" s="765"/>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32"/>
      <c r="I1260" s="765"/>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32"/>
      <c r="I1261" s="765"/>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32"/>
      <c r="I1262" s="765"/>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32"/>
      <c r="I1263" s="765"/>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32"/>
      <c r="I1264" s="765"/>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32"/>
      <c r="I1265" s="765"/>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32"/>
      <c r="I1266" s="765"/>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32"/>
      <c r="I1267" s="765"/>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32"/>
      <c r="I1268" s="765"/>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32"/>
      <c r="I1269" s="765"/>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32"/>
      <c r="I1270" s="765"/>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32"/>
      <c r="I1271" s="765"/>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32"/>
      <c r="I1272" s="765"/>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32"/>
      <c r="I1273" s="765"/>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32"/>
      <c r="I1274" s="765"/>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32"/>
      <c r="I1275" s="765"/>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32"/>
      <c r="I1276" s="765"/>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32"/>
      <c r="I1277" s="765"/>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32"/>
      <c r="I1278" s="765"/>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32"/>
      <c r="I1279" s="765"/>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32"/>
      <c r="I1280" s="765"/>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32"/>
      <c r="I1281" s="765"/>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32"/>
      <c r="I1282" s="765"/>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32"/>
      <c r="I1283" s="765"/>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32"/>
      <c r="I1284" s="765"/>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32"/>
      <c r="I1285" s="765"/>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32"/>
      <c r="I1286" s="765"/>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32"/>
      <c r="I1287" s="765"/>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32"/>
      <c r="I1288" s="765"/>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32"/>
      <c r="I1289" s="765"/>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32"/>
      <c r="I1290" s="765"/>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32"/>
      <c r="I1291" s="765"/>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32"/>
      <c r="I1292" s="765"/>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32"/>
      <c r="I1293" s="765"/>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32"/>
      <c r="I1294" s="765"/>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32"/>
      <c r="I1295" s="765"/>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32"/>
      <c r="I1296" s="765"/>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32"/>
      <c r="I1297" s="765"/>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32"/>
      <c r="I1298" s="765"/>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32"/>
      <c r="I1299" s="765"/>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32"/>
      <c r="I1300" s="765"/>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32"/>
      <c r="I1301" s="765"/>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32"/>
      <c r="I1302" s="765"/>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32"/>
      <c r="I1303" s="765"/>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32"/>
      <c r="I1304" s="765"/>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32"/>
      <c r="I1305" s="765"/>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32"/>
      <c r="I1306" s="765"/>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32"/>
      <c r="I1307" s="765"/>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32"/>
      <c r="I1308" s="765"/>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32"/>
      <c r="I1309" s="765"/>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32"/>
      <c r="I1310" s="765"/>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32"/>
      <c r="I1311" s="765"/>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32"/>
      <c r="I1312" s="765"/>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32"/>
      <c r="I1313" s="765"/>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32"/>
      <c r="I1314" s="765"/>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32"/>
      <c r="I1315" s="765"/>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32"/>
      <c r="I1316" s="765"/>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32"/>
      <c r="I1317" s="765"/>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32"/>
      <c r="I1318" s="765"/>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32"/>
      <c r="I1319" s="765"/>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32"/>
      <c r="I1320" s="765"/>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32"/>
      <c r="I1321" s="765"/>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32"/>
      <c r="I1322" s="765"/>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32"/>
      <c r="I1323" s="765"/>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32"/>
      <c r="I1324" s="765"/>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32"/>
      <c r="I1325" s="765"/>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32"/>
      <c r="I1326" s="765"/>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32"/>
      <c r="I1327" s="765"/>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32"/>
      <c r="I1328" s="765"/>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32"/>
      <c r="I1329" s="765"/>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32"/>
      <c r="I1330" s="765"/>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32"/>
      <c r="I1331" s="765"/>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32"/>
      <c r="I1332" s="765"/>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32"/>
      <c r="I1333" s="765"/>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32"/>
      <c r="I1334" s="765"/>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32"/>
      <c r="I1335" s="765"/>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32"/>
      <c r="I1336" s="765"/>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32"/>
      <c r="I1337" s="765"/>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32"/>
      <c r="I1338" s="765"/>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32"/>
      <c r="I1339" s="765"/>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32"/>
      <c r="I1340" s="765"/>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32"/>
      <c r="I1341" s="765"/>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32"/>
      <c r="I1342" s="765"/>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32"/>
      <c r="I1343" s="765"/>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32"/>
      <c r="I1344" s="765"/>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32"/>
      <c r="I1345" s="765"/>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32"/>
      <c r="I1346" s="765"/>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32"/>
      <c r="I1347" s="765"/>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32"/>
      <c r="I1348" s="765"/>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32"/>
      <c r="I1349" s="765"/>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32"/>
      <c r="I1350" s="765"/>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32"/>
      <c r="I1351" s="765"/>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32"/>
      <c r="I1352" s="765"/>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32"/>
      <c r="I1353" s="765"/>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32"/>
      <c r="I1354" s="765"/>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32"/>
      <c r="I1355" s="765"/>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32"/>
      <c r="I1356" s="765"/>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32"/>
      <c r="I1357" s="765"/>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32"/>
      <c r="I1358" s="765"/>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32"/>
      <c r="I1359" s="765"/>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32"/>
      <c r="I1360" s="765"/>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32"/>
      <c r="I1361" s="765"/>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32"/>
      <c r="I1362" s="765"/>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32"/>
      <c r="I1363" s="765"/>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32"/>
      <c r="I1364" s="765"/>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32"/>
      <c r="I1365" s="765"/>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32"/>
      <c r="I1366" s="765"/>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32"/>
      <c r="I1367" s="765"/>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32"/>
      <c r="I1368" s="765"/>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32"/>
      <c r="I1369" s="765"/>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32"/>
      <c r="I1370" s="765"/>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32"/>
      <c r="I1371" s="765"/>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32"/>
      <c r="I1372" s="765"/>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32"/>
      <c r="I1373" s="765"/>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32"/>
      <c r="I1374" s="765"/>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32"/>
      <c r="I1375" s="765"/>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32"/>
      <c r="I1376" s="765"/>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32"/>
      <c r="I1377" s="765"/>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32"/>
      <c r="I1378" s="765"/>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32"/>
      <c r="I1379" s="765"/>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32"/>
      <c r="I1380" s="765"/>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32"/>
      <c r="I1381" s="765"/>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32"/>
      <c r="I1382" s="765"/>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32"/>
      <c r="I1383" s="765"/>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32"/>
      <c r="I1384" s="765"/>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32"/>
      <c r="I1385" s="765"/>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32"/>
      <c r="I1386" s="765"/>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32"/>
      <c r="I1387" s="765"/>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32"/>
      <c r="I1388" s="765"/>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32"/>
      <c r="I1389" s="765"/>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32"/>
      <c r="I1390" s="765"/>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32"/>
      <c r="I1391" s="765"/>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32"/>
      <c r="I1392" s="765"/>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32"/>
      <c r="I1393" s="765"/>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32"/>
      <c r="I1394" s="765"/>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32"/>
      <c r="I1395" s="765"/>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32"/>
      <c r="I1396" s="765"/>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32"/>
      <c r="I1397" s="765"/>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32"/>
      <c r="I1398" s="765"/>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32"/>
      <c r="I1399" s="765"/>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32"/>
      <c r="I1400" s="765"/>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32"/>
      <c r="I1401" s="765"/>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32"/>
      <c r="I1402" s="765"/>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32"/>
      <c r="I1403" s="765"/>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32"/>
      <c r="I1404" s="765"/>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32"/>
      <c r="I1405" s="765"/>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32"/>
      <c r="I1406" s="765"/>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32"/>
      <c r="I1407" s="765"/>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32"/>
      <c r="I1408" s="765"/>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32"/>
      <c r="I1409" s="765"/>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32"/>
      <c r="I1410" s="765"/>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32"/>
      <c r="I1411" s="765"/>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32"/>
      <c r="I1412" s="765"/>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32"/>
      <c r="I1413" s="765"/>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32"/>
      <c r="I1414" s="765"/>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32"/>
      <c r="I1415" s="765"/>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32"/>
      <c r="I1416" s="765"/>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32"/>
      <c r="I1417" s="765"/>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32"/>
      <c r="I1418" s="765"/>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32"/>
      <c r="I1419" s="765"/>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32"/>
      <c r="I1420" s="765"/>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32"/>
      <c r="I1421" s="765"/>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32"/>
      <c r="I1422" s="765"/>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32"/>
      <c r="I1423" s="765"/>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32"/>
      <c r="I1424" s="765"/>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32"/>
      <c r="I1425" s="765"/>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32"/>
      <c r="I1426" s="765"/>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32"/>
      <c r="I1427" s="765"/>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32"/>
      <c r="I1428" s="765"/>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32"/>
      <c r="I1429" s="765"/>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32"/>
      <c r="I1430" s="765"/>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32"/>
      <c r="I1431" s="765"/>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32"/>
      <c r="I1432" s="765"/>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32"/>
      <c r="I1433" s="765"/>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32"/>
      <c r="I1434" s="765"/>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32"/>
      <c r="I1435" s="765"/>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32"/>
      <c r="I1436" s="765"/>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32"/>
      <c r="I1437" s="765"/>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32"/>
      <c r="I1438" s="765"/>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32"/>
      <c r="I1439" s="765"/>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32"/>
      <c r="I1440" s="765"/>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32"/>
      <c r="I1441" s="765"/>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32"/>
      <c r="I1442" s="765"/>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32"/>
      <c r="I1443" s="765"/>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32"/>
      <c r="I1444" s="765"/>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32"/>
      <c r="I1445" s="765"/>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32"/>
      <c r="I1446" s="765"/>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32"/>
      <c r="I1447" s="765"/>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32"/>
      <c r="I1448" s="765"/>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32"/>
      <c r="I1449" s="765"/>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32"/>
      <c r="I1450" s="765"/>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32"/>
      <c r="I1451" s="765"/>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32"/>
      <c r="I1452" s="765"/>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32"/>
      <c r="I1453" s="765"/>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32"/>
      <c r="I1454" s="765"/>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32"/>
      <c r="I1455" s="765"/>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32"/>
      <c r="I1456" s="765"/>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32"/>
      <c r="I1457" s="765"/>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32"/>
      <c r="I1458" s="765"/>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32"/>
      <c r="I1459" s="765"/>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32"/>
      <c r="I1460" s="765"/>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32"/>
      <c r="I1461" s="765"/>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32"/>
      <c r="I1462" s="765"/>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32"/>
      <c r="I1463" s="765"/>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32"/>
      <c r="I1464" s="765"/>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32"/>
      <c r="I1465" s="765"/>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32"/>
      <c r="I1466" s="765"/>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32"/>
      <c r="I1467" s="765"/>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32"/>
      <c r="I1468" s="765"/>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32"/>
      <c r="I1469" s="765"/>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32"/>
      <c r="I1470" s="765"/>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32"/>
      <c r="I1471" s="765"/>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32"/>
      <c r="I1472" s="765"/>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32"/>
      <c r="I1473" s="765"/>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32"/>
      <c r="I1474" s="765"/>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32"/>
      <c r="I1475" s="765"/>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32"/>
      <c r="I1476" s="765"/>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32"/>
      <c r="I1477" s="765"/>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32"/>
      <c r="I1478" s="765"/>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32"/>
      <c r="I1479" s="765"/>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32"/>
      <c r="I1480" s="765"/>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32"/>
      <c r="I1481" s="765"/>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32"/>
      <c r="I1482" s="765"/>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32"/>
      <c r="I1483" s="765"/>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32"/>
      <c r="I1484" s="765"/>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32"/>
      <c r="I1485" s="765"/>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32"/>
      <c r="I1486" s="765"/>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32"/>
      <c r="I1487" s="765"/>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32"/>
      <c r="I1488" s="765"/>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32"/>
      <c r="I1489" s="765"/>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32"/>
      <c r="I1490" s="765"/>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32"/>
      <c r="I1491" s="765"/>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32"/>
      <c r="I1492" s="765"/>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32"/>
      <c r="I1493" s="765"/>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32"/>
      <c r="I1494" s="765"/>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32"/>
      <c r="I1495" s="765"/>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32"/>
      <c r="I1496" s="765"/>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32"/>
      <c r="I1497" s="765"/>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32"/>
      <c r="I1498" s="765"/>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32"/>
      <c r="I1499" s="765"/>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32"/>
      <c r="I1500" s="765"/>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32"/>
      <c r="I1501" s="765"/>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32"/>
      <c r="I1502" s="765"/>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32"/>
      <c r="I1503" s="765"/>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32"/>
      <c r="I1504" s="765"/>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32"/>
      <c r="I1505" s="765"/>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32"/>
      <c r="I1506" s="765"/>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32"/>
      <c r="I1507" s="765"/>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32"/>
      <c r="I1508" s="765"/>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32"/>
      <c r="I1509" s="765"/>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32"/>
      <c r="I1510" s="765"/>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32"/>
      <c r="I1511" s="765"/>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32"/>
      <c r="I1512" s="765"/>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32"/>
      <c r="I1513" s="765"/>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32"/>
      <c r="I1514" s="765"/>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32"/>
      <c r="I1515" s="765"/>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32"/>
      <c r="I1516" s="765"/>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32"/>
      <c r="I1517" s="765"/>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32"/>
      <c r="I1518" s="765"/>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32"/>
      <c r="I1519" s="765"/>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32"/>
      <c r="I1520" s="765"/>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32"/>
      <c r="I1521" s="765"/>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32"/>
      <c r="I1522" s="765"/>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32"/>
      <c r="I1523" s="765"/>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32"/>
      <c r="I1524" s="765"/>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32"/>
      <c r="I1525" s="765"/>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32"/>
      <c r="I1526" s="765"/>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32"/>
      <c r="I1527" s="765"/>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32"/>
      <c r="I1528" s="765"/>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32"/>
      <c r="I1529" s="765"/>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32"/>
      <c r="I1530" s="765"/>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32"/>
      <c r="I1531" s="765"/>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32"/>
      <c r="I1532" s="765"/>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32"/>
      <c r="I1533" s="765"/>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32"/>
      <c r="I1534" s="765"/>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32"/>
      <c r="I1535" s="765"/>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32"/>
      <c r="I1536" s="765"/>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32"/>
      <c r="I1537" s="765"/>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32"/>
      <c r="I1538" s="765"/>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32"/>
      <c r="I1539" s="765"/>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32"/>
      <c r="I1540" s="765"/>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32"/>
      <c r="I1541" s="765"/>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32"/>
      <c r="I1542" s="765"/>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32"/>
      <c r="I1543" s="765"/>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32"/>
      <c r="I1544" s="765"/>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32"/>
      <c r="I1545" s="765"/>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32"/>
      <c r="I1546" s="765"/>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32"/>
      <c r="I1547" s="765"/>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32"/>
      <c r="I1548" s="765"/>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32"/>
      <c r="I1549" s="765"/>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32"/>
      <c r="I1550" s="765"/>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32"/>
      <c r="I1551" s="765"/>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32"/>
      <c r="I1552" s="765"/>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32"/>
      <c r="I1553" s="765"/>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32"/>
      <c r="I1554" s="765"/>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32"/>
      <c r="I1555" s="765"/>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32"/>
      <c r="I1556" s="765"/>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32"/>
      <c r="I1557" s="765"/>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32"/>
      <c r="I1558" s="765"/>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32"/>
      <c r="I1559" s="765"/>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32"/>
      <c r="I1560" s="765"/>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32"/>
      <c r="I1561" s="765"/>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32"/>
      <c r="I1562" s="765"/>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32"/>
      <c r="I1563" s="765"/>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32"/>
      <c r="I1564" s="765"/>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32"/>
      <c r="I1565" s="765"/>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32"/>
      <c r="I1566" s="765"/>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32"/>
      <c r="I1567" s="765"/>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32"/>
      <c r="I1568" s="765"/>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32"/>
      <c r="I1569" s="765"/>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32"/>
      <c r="I1570" s="765"/>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32"/>
      <c r="I1571" s="765"/>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32"/>
      <c r="I1572" s="765"/>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32"/>
      <c r="I1573" s="765"/>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32"/>
      <c r="I1574" s="765"/>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32"/>
      <c r="I1575" s="765"/>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32"/>
      <c r="I1576" s="765"/>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32"/>
      <c r="I1577" s="765"/>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32"/>
      <c r="I1578" s="765"/>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32"/>
      <c r="I1579" s="765"/>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32"/>
      <c r="I1580" s="765"/>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32"/>
      <c r="I1581" s="765"/>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32"/>
      <c r="I1582" s="765"/>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32"/>
      <c r="I1583" s="765"/>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32"/>
      <c r="I1584" s="765"/>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32"/>
      <c r="I1585" s="765"/>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32"/>
      <c r="I1586" s="765"/>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32"/>
      <c r="I1587" s="765"/>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32"/>
      <c r="I1588" s="765"/>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32"/>
      <c r="I1589" s="765"/>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32"/>
      <c r="I1590" s="765"/>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32"/>
      <c r="I1591" s="765"/>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32"/>
      <c r="I1592" s="765"/>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32"/>
      <c r="I1593" s="765"/>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32"/>
      <c r="I1594" s="765"/>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32"/>
      <c r="I1595" s="765"/>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32"/>
      <c r="I1596" s="765"/>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32"/>
      <c r="I1597" s="765"/>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32"/>
      <c r="I1598" s="765"/>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32"/>
      <c r="I1599" s="765"/>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32"/>
      <c r="I1600" s="765"/>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32"/>
      <c r="I1601" s="765"/>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32"/>
      <c r="I1602" s="765"/>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32"/>
      <c r="I1603" s="765"/>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32"/>
      <c r="I1604" s="765"/>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32"/>
      <c r="I1605" s="765"/>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32"/>
      <c r="I1606" s="765"/>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32"/>
      <c r="I1607" s="765"/>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32"/>
      <c r="I1608" s="765"/>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32"/>
      <c r="I1609" s="765"/>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32"/>
      <c r="I1610" s="765"/>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32"/>
      <c r="I1611" s="765"/>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32"/>
      <c r="I1612" s="765"/>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32"/>
      <c r="I1613" s="765"/>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32"/>
      <c r="I1614" s="765"/>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32"/>
      <c r="I1615" s="765"/>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32"/>
      <c r="I1616" s="765"/>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32"/>
      <c r="I1617" s="765"/>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32"/>
      <c r="I1618" s="765"/>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32"/>
      <c r="I1619" s="765"/>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32"/>
      <c r="I1620" s="765"/>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32"/>
      <c r="I1621" s="765"/>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32"/>
      <c r="I1622" s="765"/>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32"/>
      <c r="I1623" s="765"/>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32"/>
      <c r="I1624" s="765"/>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32"/>
      <c r="I1625" s="765"/>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32"/>
      <c r="I1626" s="765"/>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32"/>
      <c r="I1627" s="765"/>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32"/>
      <c r="I1628" s="765"/>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32"/>
      <c r="I1629" s="765"/>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32"/>
      <c r="I1630" s="765"/>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32"/>
      <c r="I1631" s="765"/>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32"/>
      <c r="I1632" s="765"/>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32"/>
      <c r="I1633" s="765"/>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32"/>
      <c r="I1634" s="765"/>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32"/>
      <c r="I1635" s="765"/>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32"/>
      <c r="I1636" s="765"/>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32"/>
      <c r="I1637" s="765"/>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32"/>
      <c r="I1638" s="765"/>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32"/>
      <c r="I1639" s="765"/>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32"/>
      <c r="I1640" s="765"/>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32"/>
      <c r="I1641" s="765"/>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32"/>
      <c r="I1642" s="765"/>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32"/>
      <c r="I1643" s="765"/>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32"/>
      <c r="I1644" s="765"/>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32"/>
      <c r="I1645" s="765"/>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32"/>
      <c r="I1646" s="765"/>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32"/>
      <c r="I1647" s="765"/>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32"/>
      <c r="I1648" s="765"/>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32"/>
      <c r="I1649" s="765"/>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32"/>
      <c r="I1650" s="765"/>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32"/>
      <c r="I1651" s="765"/>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32"/>
      <c r="I1652" s="765"/>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32"/>
      <c r="I1653" s="765"/>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32"/>
      <c r="I1654" s="765"/>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32"/>
      <c r="I1655" s="765"/>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32"/>
      <c r="I1656" s="765"/>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32"/>
      <c r="I1657" s="765"/>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32"/>
      <c r="I1658" s="765"/>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32"/>
      <c r="I1659" s="765"/>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32"/>
      <c r="I1660" s="765"/>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32"/>
      <c r="I1661" s="765"/>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32"/>
      <c r="I1662" s="765"/>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32"/>
      <c r="I1663" s="765"/>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32"/>
      <c r="I1664" s="765"/>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32"/>
      <c r="I1665" s="765"/>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32"/>
      <c r="I1666" s="765"/>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32"/>
      <c r="I1667" s="765"/>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32"/>
      <c r="I1668" s="765"/>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32"/>
      <c r="I1669" s="765"/>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32"/>
      <c r="I1670" s="765"/>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32"/>
      <c r="I1671" s="765"/>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32"/>
      <c r="I1672" s="765"/>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32"/>
      <c r="I1673" s="765"/>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32"/>
      <c r="I1674" s="765"/>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32"/>
      <c r="I1675" s="765"/>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32"/>
      <c r="I1676" s="765"/>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32"/>
      <c r="I1677" s="765"/>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32"/>
      <c r="I1678" s="765"/>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32"/>
      <c r="I1679" s="765"/>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32"/>
      <c r="I1680" s="765"/>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32"/>
      <c r="I1681" s="765"/>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32"/>
      <c r="I1682" s="765"/>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32"/>
      <c r="I1683" s="765"/>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32"/>
      <c r="I1684" s="765"/>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32"/>
      <c r="I1685" s="765"/>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32"/>
      <c r="I1686" s="765"/>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32"/>
      <c r="I1687" s="765"/>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32"/>
      <c r="I1688" s="765"/>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32"/>
      <c r="I1689" s="765"/>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32"/>
      <c r="I1690" s="765"/>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32"/>
      <c r="I1691" s="765"/>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32"/>
      <c r="I1692" s="765"/>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32"/>
      <c r="I1693" s="765"/>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32"/>
      <c r="I1694" s="765"/>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32"/>
      <c r="I1695" s="765"/>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32"/>
      <c r="I1696" s="765"/>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32"/>
      <c r="I1697" s="765"/>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32"/>
      <c r="I1698" s="765"/>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32"/>
      <c r="I1699" s="765"/>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32"/>
      <c r="I1700" s="765"/>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32"/>
      <c r="I1701" s="765"/>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32"/>
      <c r="I1702" s="765"/>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32"/>
      <c r="I1703" s="765"/>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32"/>
      <c r="I1704" s="765"/>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32"/>
      <c r="I1705" s="765"/>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32"/>
      <c r="I1706" s="765"/>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32"/>
      <c r="I1707" s="765"/>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32"/>
      <c r="I1708" s="765"/>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32"/>
      <c r="I1709" s="765"/>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32"/>
      <c r="I1710" s="765"/>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32"/>
      <c r="I1711" s="765"/>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32"/>
      <c r="I1712" s="765"/>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32"/>
      <c r="I1713" s="765"/>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32"/>
      <c r="I1714" s="765"/>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32"/>
      <c r="I1715" s="765"/>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32"/>
      <c r="I1716" s="765"/>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32"/>
      <c r="I1717" s="765"/>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32"/>
      <c r="I1718" s="765"/>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32"/>
      <c r="I1719" s="765"/>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32"/>
      <c r="I1720" s="765"/>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32"/>
      <c r="I1721" s="765"/>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32"/>
      <c r="I1722" s="765"/>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32"/>
      <c r="I1723" s="765"/>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32"/>
      <c r="I1724" s="765"/>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32"/>
      <c r="I1725" s="765"/>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32"/>
      <c r="I1726" s="765"/>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32"/>
      <c r="I1727" s="765"/>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32"/>
      <c r="I1728" s="765"/>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32"/>
      <c r="I1729" s="765"/>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32"/>
      <c r="I1730" s="765"/>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32"/>
      <c r="I1731" s="765"/>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32"/>
      <c r="I1732" s="765"/>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32"/>
      <c r="I1733" s="765"/>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32"/>
      <c r="I1734" s="765"/>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32"/>
      <c r="I1735" s="765"/>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32"/>
      <c r="I1736" s="765"/>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32"/>
      <c r="I1737" s="765"/>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32"/>
      <c r="I1738" s="765"/>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32"/>
      <c r="I1739" s="765"/>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32"/>
      <c r="I1740" s="765"/>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32"/>
      <c r="I1741" s="765"/>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32"/>
      <c r="I1742" s="765"/>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32"/>
      <c r="I1743" s="765"/>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32"/>
      <c r="I1744" s="765"/>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32"/>
      <c r="I1745" s="765"/>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32"/>
      <c r="I1746" s="765"/>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32"/>
      <c r="I1747" s="765"/>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32"/>
      <c r="I1748" s="765"/>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32"/>
      <c r="I1749" s="765"/>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32"/>
      <c r="I1750" s="765"/>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32"/>
      <c r="I1751" s="765"/>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32"/>
      <c r="I1752" s="765"/>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32"/>
      <c r="I1753" s="765"/>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32"/>
      <c r="I1754" s="765"/>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32"/>
      <c r="I1755" s="765"/>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32"/>
      <c r="I1756" s="765"/>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32"/>
      <c r="I1757" s="765"/>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32"/>
      <c r="I1758" s="765"/>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32"/>
      <c r="I1759" s="765"/>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32"/>
      <c r="I1760" s="765"/>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32"/>
      <c r="I1761" s="765"/>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32"/>
      <c r="I1762" s="765"/>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32"/>
      <c r="I1763" s="765"/>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32"/>
      <c r="I1764" s="765"/>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32"/>
      <c r="I1765" s="765"/>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32"/>
      <c r="I1766" s="765"/>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32"/>
      <c r="I1767" s="765"/>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32"/>
      <c r="I1768" s="765"/>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32"/>
      <c r="I1769" s="765"/>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32"/>
      <c r="I1770" s="765"/>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32"/>
      <c r="I1771" s="765"/>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32"/>
      <c r="I1772" s="765"/>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32"/>
      <c r="I1773" s="765"/>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32"/>
      <c r="I1774" s="765"/>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32"/>
      <c r="I1775" s="765"/>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32"/>
      <c r="I1776" s="765"/>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32"/>
      <c r="I1777" s="765"/>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32"/>
      <c r="I1778" s="765"/>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32"/>
      <c r="I1779" s="765"/>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32"/>
      <c r="I1780" s="765"/>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32"/>
      <c r="I1781" s="765"/>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32"/>
      <c r="I1782" s="765"/>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32"/>
      <c r="I1783" s="765"/>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32"/>
      <c r="I1784" s="765"/>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32"/>
      <c r="I1785" s="765"/>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32"/>
      <c r="I1786" s="765"/>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32"/>
      <c r="I1787" s="765"/>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32"/>
      <c r="I1788" s="765"/>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32"/>
      <c r="I1789" s="765"/>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32"/>
      <c r="I1790" s="765"/>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32"/>
      <c r="I1791" s="765"/>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32"/>
      <c r="I1792" s="765"/>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32"/>
      <c r="I1793" s="765"/>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32"/>
      <c r="I1794" s="765"/>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32"/>
      <c r="I1795" s="765"/>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32"/>
      <c r="I1796" s="765"/>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32"/>
      <c r="I1797" s="765"/>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32"/>
      <c r="I1798" s="765"/>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32"/>
      <c r="I1799" s="765"/>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32"/>
      <c r="I1800" s="765"/>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32"/>
      <c r="I1801" s="765"/>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32"/>
      <c r="I1802" s="765"/>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32"/>
      <c r="I1803" s="765"/>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32"/>
      <c r="I1804" s="765"/>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32"/>
      <c r="I1805" s="765"/>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32"/>
      <c r="I1806" s="765"/>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32"/>
      <c r="I1807" s="765"/>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32"/>
      <c r="I1808" s="765"/>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32"/>
      <c r="I1809" s="765"/>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32"/>
      <c r="I1810" s="765"/>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32"/>
      <c r="I1811" s="765"/>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32"/>
      <c r="I1812" s="765"/>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32"/>
      <c r="I1813" s="765"/>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32"/>
      <c r="I1814" s="765"/>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32"/>
      <c r="I1815" s="765"/>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32"/>
      <c r="I1816" s="765"/>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32"/>
      <c r="I1817" s="765"/>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32"/>
      <c r="I1818" s="765"/>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32"/>
      <c r="I1819" s="765"/>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32"/>
      <c r="I1820" s="765"/>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32"/>
      <c r="I1821" s="765"/>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32"/>
      <c r="I1822" s="765"/>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32"/>
      <c r="I1823" s="765"/>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32"/>
      <c r="I1824" s="765"/>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32"/>
      <c r="I1825" s="765"/>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32"/>
      <c r="I1826" s="765"/>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32"/>
      <c r="I1827" s="765"/>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32"/>
      <c r="I1828" s="765"/>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32"/>
      <c r="I1829" s="765"/>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32"/>
      <c r="I1830" s="765"/>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32"/>
      <c r="I1831" s="765"/>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32"/>
      <c r="I1832" s="765"/>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32"/>
      <c r="I1833" s="765"/>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32"/>
      <c r="I1834" s="765"/>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32"/>
      <c r="I1835" s="765"/>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32"/>
      <c r="I1836" s="765"/>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32"/>
      <c r="I1837" s="765"/>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32"/>
      <c r="I1838" s="765"/>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32"/>
      <c r="I1839" s="765"/>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32"/>
      <c r="I1840" s="765"/>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32"/>
      <c r="I1841" s="765"/>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32"/>
      <c r="I1842" s="765"/>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32"/>
      <c r="I1843" s="765"/>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32"/>
      <c r="I1844" s="765"/>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32"/>
      <c r="I1845" s="765"/>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32"/>
      <c r="I1846" s="765"/>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32"/>
      <c r="I1847" s="765"/>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32"/>
      <c r="I1848" s="765"/>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32"/>
      <c r="I1849" s="765"/>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32"/>
      <c r="I1850" s="765"/>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32"/>
      <c r="I1851" s="765"/>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32"/>
      <c r="I1852" s="765"/>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32"/>
      <c r="I1853" s="765"/>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32"/>
      <c r="I1854" s="765"/>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32"/>
      <c r="I1855" s="765"/>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32"/>
      <c r="I1856" s="765"/>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32"/>
      <c r="I1857" s="765"/>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32"/>
      <c r="I1858" s="765"/>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32"/>
      <c r="I1859" s="765"/>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32"/>
      <c r="I1860" s="765"/>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32"/>
      <c r="I1861" s="765"/>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32"/>
      <c r="I1862" s="765"/>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32"/>
      <c r="I1863" s="765"/>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32"/>
      <c r="I1864" s="765"/>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32"/>
      <c r="I1865" s="765"/>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32"/>
      <c r="I1866" s="765"/>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32"/>
      <c r="I1867" s="765"/>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32"/>
      <c r="I1868" s="765"/>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32"/>
      <c r="I1869" s="765"/>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32"/>
      <c r="I1870" s="765"/>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32"/>
      <c r="I1871" s="765"/>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32"/>
      <c r="I1872" s="765"/>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32"/>
      <c r="I1873" s="765"/>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32"/>
      <c r="I1874" s="765"/>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32"/>
      <c r="I1875" s="765"/>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32"/>
      <c r="I1876" s="765"/>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32"/>
      <c r="I1877" s="765"/>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32"/>
      <c r="I1878" s="765"/>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32"/>
      <c r="I1879" s="765"/>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32"/>
      <c r="I1880" s="765"/>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32"/>
      <c r="I1881" s="765"/>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32"/>
      <c r="I1882" s="765"/>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32"/>
      <c r="I1883" s="765"/>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32"/>
      <c r="I1884" s="765"/>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32"/>
      <c r="I1885" s="765"/>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32"/>
      <c r="I1886" s="765"/>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32"/>
      <c r="I1887" s="765"/>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32"/>
      <c r="I1888" s="765"/>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32"/>
      <c r="I1889" s="765"/>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32"/>
      <c r="I1890" s="765"/>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32"/>
      <c r="I1891" s="765"/>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32"/>
      <c r="I1892" s="765"/>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32"/>
      <c r="I1893" s="765"/>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32"/>
      <c r="I1894" s="765"/>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32"/>
      <c r="I1895" s="765"/>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32"/>
      <c r="I1896" s="765"/>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32"/>
      <c r="I1897" s="765"/>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32"/>
      <c r="I1898" s="765"/>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32"/>
      <c r="I1899" s="765"/>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32"/>
      <c r="I1900" s="765"/>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32"/>
      <c r="I1901" s="765"/>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32"/>
      <c r="I1902" s="765"/>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32"/>
      <c r="I1903" s="765"/>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32"/>
      <c r="I1904" s="765"/>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32"/>
      <c r="I1905" s="765"/>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32"/>
      <c r="I1906" s="765"/>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32"/>
      <c r="I1907" s="765"/>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32"/>
      <c r="I1908" s="765"/>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32"/>
      <c r="I1909" s="765"/>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32"/>
      <c r="I1910" s="765"/>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32"/>
      <c r="I1911" s="765"/>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32"/>
      <c r="I1912" s="765"/>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32"/>
      <c r="I1913" s="765"/>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32"/>
      <c r="I1914" s="765"/>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32"/>
      <c r="I1915" s="765"/>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32"/>
      <c r="I1916" s="765"/>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32"/>
      <c r="I1917" s="765"/>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32"/>
      <c r="I1918" s="765"/>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32"/>
      <c r="I1919" s="765"/>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32"/>
      <c r="I1920" s="765"/>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32"/>
      <c r="I1921" s="765"/>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32"/>
      <c r="I1922" s="765"/>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32"/>
      <c r="I1923" s="765"/>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32"/>
      <c r="I1924" s="765"/>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32"/>
      <c r="I1925" s="765"/>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32"/>
      <c r="I1926" s="765"/>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32"/>
      <c r="I1927" s="765"/>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32"/>
      <c r="I1928" s="765"/>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32"/>
      <c r="I1929" s="765"/>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32"/>
      <c r="I1930" s="765"/>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32"/>
      <c r="I1931" s="765"/>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32"/>
      <c r="I1932" s="765"/>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32"/>
      <c r="I1933" s="765"/>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32"/>
      <c r="I1934" s="765"/>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32"/>
      <c r="I1935" s="765"/>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32"/>
      <c r="I1936" s="765"/>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32"/>
      <c r="I1937" s="765"/>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32"/>
      <c r="I1938" s="765"/>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32"/>
      <c r="I1939" s="765"/>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32"/>
      <c r="I1940" s="765"/>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32"/>
      <c r="I1941" s="765"/>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32"/>
      <c r="I1942" s="765"/>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32"/>
      <c r="I1943" s="765"/>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32"/>
      <c r="I1944" s="765"/>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32"/>
      <c r="I1945" s="765"/>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32"/>
      <c r="I1946" s="765"/>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32"/>
      <c r="I1947" s="765"/>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32"/>
      <c r="I1948" s="765"/>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32"/>
      <c r="I1949" s="765"/>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32"/>
      <c r="I1950" s="765"/>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32"/>
      <c r="I1951" s="765"/>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32"/>
      <c r="I1952" s="765"/>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32"/>
      <c r="I1953" s="765"/>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32"/>
      <c r="I1954" s="765"/>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32"/>
      <c r="I1955" s="765"/>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32"/>
      <c r="I1956" s="765"/>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32"/>
      <c r="I1957" s="765"/>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32"/>
      <c r="I1958" s="765"/>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32"/>
      <c r="I1959" s="765"/>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32"/>
      <c r="I1960" s="765"/>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32"/>
      <c r="I1961" s="765"/>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32"/>
      <c r="I1962" s="765"/>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32"/>
      <c r="I1963" s="765"/>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32"/>
      <c r="I1964" s="765"/>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32"/>
      <c r="I1965" s="765"/>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32"/>
      <c r="I1966" s="765"/>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32"/>
      <c r="I1967" s="765"/>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32"/>
      <c r="I1968" s="765"/>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32"/>
      <c r="I1969" s="765"/>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32"/>
      <c r="I1970" s="765"/>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32"/>
      <c r="I1971" s="765"/>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32"/>
      <c r="I1972" s="765"/>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32"/>
      <c r="I1973" s="765"/>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32"/>
      <c r="I1974" s="765"/>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32"/>
      <c r="I1975" s="765"/>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32"/>
      <c r="I1976" s="765"/>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32"/>
      <c r="I1977" s="765"/>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32"/>
      <c r="I1978" s="765"/>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32"/>
      <c r="I1979" s="765"/>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32"/>
      <c r="I1980" s="765"/>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32"/>
      <c r="I1981" s="765"/>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32"/>
      <c r="I1982" s="765"/>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32"/>
      <c r="I1983" s="765"/>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32"/>
      <c r="I1984" s="765"/>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32"/>
      <c r="I1985" s="765"/>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32"/>
      <c r="I1986" s="765"/>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32"/>
      <c r="I1987" s="765"/>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32"/>
      <c r="H1989" s="765"/>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62" t="s">
        <v>193</v>
      </c>
      <c r="D1" s="863"/>
      <c r="E1" s="863"/>
      <c r="F1" s="863"/>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64"/>
      <c r="D7" s="864"/>
      <c r="E7" t="s">
        <v>199</v>
      </c>
      <c r="F7" s="865" t="s">
        <v>43</v>
      </c>
      <c r="G7" s="865"/>
      <c r="H7" s="865"/>
    </row>
    <row r="8" spans="1:10" ht="15" thickBot="1" x14ac:dyDescent="0.4">
      <c r="A8" s="40" t="s">
        <v>200</v>
      </c>
      <c r="C8" s="864"/>
      <c r="D8" s="864"/>
      <c r="F8" s="866" t="str">
        <f>VLOOKUP(F7,Vendors!$C$2:$CQ$4045,10,FALSE)</f>
        <v>PO Box 976</v>
      </c>
      <c r="G8" s="866"/>
      <c r="H8" s="866"/>
      <c r="J8" s="264" t="str">
        <f>VLOOKUP(F7,Vendors!$C$2:$CQ$4044,10,FALSE)</f>
        <v>PO Box 976</v>
      </c>
    </row>
    <row r="9" spans="1:10" ht="15" thickBot="1" x14ac:dyDescent="0.4">
      <c r="A9" s="40" t="s">
        <v>201</v>
      </c>
      <c r="C9" s="859"/>
      <c r="D9" s="859"/>
      <c r="F9" s="860" t="str">
        <f>ContactSCCOCity&amp;", "&amp;ContactSCCOState&amp;"   "&amp;ContactSCCOZip</f>
        <v>Springfield, IL   62523</v>
      </c>
      <c r="G9" s="861"/>
      <c r="H9" s="861"/>
      <c r="J9" s="264" t="str">
        <f>VLOOKUP(F7,Vendors!$C$2:$CQ$4044,11,FALSE)</f>
        <v>Springfield</v>
      </c>
    </row>
    <row r="10" spans="1:10" x14ac:dyDescent="0.35">
      <c r="J10" s="264" t="str">
        <f>VLOOKUP(F7,Vendors!$C$2:$CQ$4044,11,FALSE)</f>
        <v>Springfield</v>
      </c>
    </row>
    <row r="11" spans="1:10" x14ac:dyDescent="0.35">
      <c r="A11" s="868" t="s">
        <v>202</v>
      </c>
      <c r="B11" s="868"/>
      <c r="C11" s="868"/>
      <c r="D11" s="868"/>
      <c r="E11" s="868"/>
      <c r="F11" s="868"/>
      <c r="G11" s="868"/>
      <c r="H11" s="868"/>
      <c r="J11" s="264" t="str">
        <f>VLOOKUP(F7,Vendors!$C$2:$CQ$4045,12,FALSE)</f>
        <v>IL</v>
      </c>
    </row>
    <row r="12" spans="1:10" x14ac:dyDescent="0.35">
      <c r="A12" s="868"/>
      <c r="B12" s="868"/>
      <c r="C12" s="868"/>
      <c r="D12" s="868"/>
      <c r="E12" s="868"/>
      <c r="F12" s="868"/>
      <c r="G12" s="868"/>
      <c r="H12" s="868"/>
      <c r="J12" s="264">
        <f>VLOOKUP(F7,Vendors!$C$2:$CQ$4044,13,FALSE)</f>
        <v>62523</v>
      </c>
    </row>
    <row r="13" spans="1:10" ht="15" thickBot="1" x14ac:dyDescent="0.4">
      <c r="A13" s="868"/>
      <c r="B13" s="868"/>
      <c r="C13" s="868"/>
      <c r="D13" s="868"/>
      <c r="E13" s="868"/>
      <c r="F13" s="868"/>
      <c r="G13" s="868"/>
      <c r="H13" s="868"/>
    </row>
    <row r="14" spans="1:10" x14ac:dyDescent="0.35">
      <c r="B14" s="869" t="s">
        <v>203</v>
      </c>
      <c r="C14" s="870"/>
      <c r="D14" s="103" t="s">
        <v>204</v>
      </c>
      <c r="E14" s="103" t="s">
        <v>205</v>
      </c>
      <c r="F14" s="103" t="s">
        <v>206</v>
      </c>
      <c r="G14" s="869" t="s">
        <v>207</v>
      </c>
      <c r="H14" s="870"/>
    </row>
    <row r="15" spans="1:10" ht="15" thickBot="1" x14ac:dyDescent="0.4">
      <c r="B15" s="871" t="s">
        <v>120</v>
      </c>
      <c r="C15" s="872"/>
      <c r="D15" s="104"/>
      <c r="E15" s="104"/>
      <c r="F15" s="104"/>
      <c r="G15" s="871" t="s">
        <v>120</v>
      </c>
      <c r="H15" s="872"/>
    </row>
    <row r="16" spans="1:10" ht="15" thickBot="1" x14ac:dyDescent="0.4"/>
    <row r="17" spans="1:10" x14ac:dyDescent="0.35">
      <c r="B17" s="873"/>
      <c r="C17" s="874"/>
      <c r="D17" s="105">
        <f>SUM(F39)</f>
        <v>0</v>
      </c>
      <c r="E17" s="105">
        <f>SUM(G39)</f>
        <v>0</v>
      </c>
      <c r="F17" s="105">
        <f>SUM(D17:E17)</f>
        <v>0</v>
      </c>
      <c r="G17" s="875">
        <f>SUM(B17+F17)</f>
        <v>0</v>
      </c>
      <c r="H17" s="876"/>
      <c r="J17" s="256"/>
    </row>
    <row r="19" spans="1:10" x14ac:dyDescent="0.35">
      <c r="A19" s="832" t="s">
        <v>208</v>
      </c>
      <c r="B19" s="832"/>
      <c r="C19" s="832"/>
      <c r="D19" s="832"/>
      <c r="E19" s="832"/>
      <c r="F19" s="832"/>
      <c r="G19" s="832"/>
      <c r="H19" s="832"/>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7"/>
      <c r="B29" s="867"/>
      <c r="C29" s="867"/>
      <c r="D29" s="867"/>
      <c r="F29" s="404"/>
      <c r="G29" s="404"/>
    </row>
    <row r="30" spans="1:10" x14ac:dyDescent="0.35">
      <c r="A30" s="867"/>
      <c r="B30" s="867"/>
      <c r="C30" s="867"/>
      <c r="D30" s="867"/>
      <c r="F30" s="404"/>
      <c r="G30" s="404"/>
    </row>
    <row r="31" spans="1:10" x14ac:dyDescent="0.35">
      <c r="A31" s="867"/>
      <c r="B31" s="867"/>
      <c r="C31" s="867"/>
      <c r="D31" s="867"/>
      <c r="F31" s="404"/>
      <c r="G31" s="404"/>
    </row>
    <row r="32" spans="1:10" x14ac:dyDescent="0.35">
      <c r="A32" s="867"/>
      <c r="B32" s="867"/>
      <c r="C32" s="867"/>
      <c r="D32" s="867"/>
      <c r="F32" s="404"/>
      <c r="G32" s="404"/>
    </row>
    <row r="33" spans="1:8" x14ac:dyDescent="0.35">
      <c r="A33" s="867"/>
      <c r="B33" s="867"/>
      <c r="C33" s="867"/>
      <c r="D33" s="867"/>
      <c r="F33" s="404"/>
      <c r="G33" s="404"/>
    </row>
    <row r="34" spans="1:8" x14ac:dyDescent="0.35">
      <c r="A34" s="867"/>
      <c r="B34" s="867"/>
      <c r="C34" s="867"/>
      <c r="D34" s="867"/>
      <c r="F34" s="404"/>
      <c r="G34" s="404"/>
    </row>
    <row r="35" spans="1:8" x14ac:dyDescent="0.35">
      <c r="A35" s="867"/>
      <c r="B35" s="867"/>
      <c r="C35" s="867"/>
      <c r="D35" s="867"/>
      <c r="F35" s="404"/>
      <c r="G35" s="404"/>
    </row>
    <row r="36" spans="1:8" x14ac:dyDescent="0.35">
      <c r="A36" s="867"/>
      <c r="B36" s="867"/>
      <c r="C36" s="867"/>
      <c r="D36" s="867"/>
      <c r="F36" s="404"/>
      <c r="G36" s="404"/>
    </row>
    <row r="37" spans="1:8" x14ac:dyDescent="0.35">
      <c r="A37" s="867"/>
      <c r="B37" s="867"/>
      <c r="C37" s="867"/>
      <c r="D37" s="867"/>
      <c r="F37" s="404"/>
      <c r="G37" s="404"/>
    </row>
    <row r="38" spans="1:8" ht="15" thickBot="1" x14ac:dyDescent="0.4">
      <c r="A38" s="867"/>
      <c r="B38" s="867"/>
      <c r="C38" s="867"/>
      <c r="D38" s="867"/>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7" t="s">
        <v>193</v>
      </c>
      <c r="E1" s="878"/>
      <c r="F1" s="878"/>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9">
        <f>VLOOKUP(C8,SCCOData!$C$1:$CY$2995,5,FALSE)</f>
        <v>0</v>
      </c>
      <c r="D7" s="879"/>
      <c r="E7" t="s">
        <v>199</v>
      </c>
      <c r="F7" s="102">
        <f>VLOOKUP(C8,SCCOData!$C$1:$CY$2995,4,FALSE)</f>
        <v>0</v>
      </c>
      <c r="G7" s="102"/>
      <c r="H7" s="102"/>
      <c r="J7" s="265">
        <f>VLOOKUP(F7,Vendors!$C$2:$CQ$4044,4,FALSE)</f>
        <v>0</v>
      </c>
    </row>
    <row r="8" spans="1:10" ht="15" thickBot="1" x14ac:dyDescent="0.4">
      <c r="A8" s="40" t="s">
        <v>200</v>
      </c>
      <c r="C8" s="880"/>
      <c r="D8" s="880"/>
      <c r="F8" s="866">
        <f>VLOOKUP(F7,Vendors!$C$2:$CQ$4044,10,FALSE)</f>
        <v>0</v>
      </c>
      <c r="G8" s="866"/>
      <c r="H8" s="866"/>
      <c r="J8" s="266">
        <f>VLOOKUP(F7,Vendors!$C$2:$CQ$4044,2,FALSE)</f>
        <v>0</v>
      </c>
    </row>
    <row r="9" spans="1:10" ht="15" thickBot="1" x14ac:dyDescent="0.4">
      <c r="A9" s="40" t="s">
        <v>201</v>
      </c>
      <c r="C9" s="881">
        <f>VLOOKUP(C8,SCCOData!$C$1:$CY$2995,6,FALSE)</f>
        <v>0</v>
      </c>
      <c r="D9" s="881"/>
      <c r="F9" s="860" t="str">
        <f>ContactSCCOViewCity&amp;", "&amp;ContactSCCOViewState&amp;"   "&amp;ContactSCCOViewZip</f>
        <v>0, 0   0</v>
      </c>
      <c r="G9" s="861"/>
      <c r="H9" s="861"/>
      <c r="J9" s="266">
        <f>VLOOKUP(F7,Vendors!$C$2:$CQ$4044,10,FALSE)</f>
        <v>0</v>
      </c>
    </row>
    <row r="10" spans="1:10" x14ac:dyDescent="0.35">
      <c r="J10" s="266">
        <f>VLOOKUP(F7,Vendors!$C$2:$CQ$4044,11,FALSE)</f>
        <v>0</v>
      </c>
    </row>
    <row r="11" spans="1:10" x14ac:dyDescent="0.35">
      <c r="A11" s="882" t="s">
        <v>202</v>
      </c>
      <c r="B11" s="882"/>
      <c r="C11" s="882"/>
      <c r="D11" s="882"/>
      <c r="E11" s="882"/>
      <c r="F11" s="882"/>
      <c r="G11" s="882"/>
      <c r="H11" s="882"/>
      <c r="J11" s="266">
        <f>VLOOKUP(F7,Vendors!$C$2:$CQ$4044,12,FALSE)</f>
        <v>0</v>
      </c>
    </row>
    <row r="12" spans="1:10" x14ac:dyDescent="0.35">
      <c r="A12" s="882"/>
      <c r="B12" s="882"/>
      <c r="C12" s="882"/>
      <c r="D12" s="882"/>
      <c r="E12" s="882"/>
      <c r="F12" s="882"/>
      <c r="G12" s="882"/>
      <c r="H12" s="882"/>
      <c r="J12" s="266">
        <f>VLOOKUP(F7,Vendors!$C$2:$CQ$4044,13,FALSE)</f>
        <v>0</v>
      </c>
    </row>
    <row r="13" spans="1:10" ht="15" thickBot="1" x14ac:dyDescent="0.4">
      <c r="A13" s="882"/>
      <c r="B13" s="882"/>
      <c r="C13" s="882"/>
      <c r="D13" s="882"/>
      <c r="E13" s="882"/>
      <c r="F13" s="882"/>
      <c r="G13" s="882"/>
      <c r="H13" s="882"/>
    </row>
    <row r="14" spans="1:10" x14ac:dyDescent="0.35">
      <c r="B14" s="869" t="s">
        <v>203</v>
      </c>
      <c r="C14" s="870"/>
      <c r="D14" s="103" t="s">
        <v>204</v>
      </c>
      <c r="E14" s="103" t="s">
        <v>205</v>
      </c>
      <c r="F14" s="103" t="s">
        <v>206</v>
      </c>
      <c r="G14" s="869" t="s">
        <v>207</v>
      </c>
      <c r="H14" s="870"/>
    </row>
    <row r="15" spans="1:10" ht="15" thickBot="1" x14ac:dyDescent="0.4">
      <c r="B15" s="871" t="s">
        <v>120</v>
      </c>
      <c r="C15" s="872"/>
      <c r="D15" s="104"/>
      <c r="E15" s="104"/>
      <c r="F15" s="104"/>
      <c r="G15" s="871" t="s">
        <v>120</v>
      </c>
      <c r="H15" s="872"/>
    </row>
    <row r="16" spans="1:10" ht="15" thickBot="1" x14ac:dyDescent="0.4"/>
    <row r="17" spans="1:8" ht="15" thickBot="1" x14ac:dyDescent="0.4">
      <c r="B17" s="875">
        <f>VLOOKUP(C8,SCCOData!$C$1:$CY$2995,7,FALSE)</f>
        <v>0</v>
      </c>
      <c r="C17" s="876"/>
      <c r="D17" s="105">
        <f>SUM(F39)</f>
        <v>0</v>
      </c>
      <c r="E17" s="105">
        <f>SUM(G39)</f>
        <v>0</v>
      </c>
      <c r="F17" s="105">
        <f>SUM(D17:E17)</f>
        <v>0</v>
      </c>
      <c r="G17" s="875">
        <f>SUM(B17+F17)</f>
        <v>0</v>
      </c>
      <c r="H17" s="876"/>
    </row>
    <row r="19" spans="1:8" x14ac:dyDescent="0.35">
      <c r="A19" s="832" t="s">
        <v>208</v>
      </c>
      <c r="B19" s="832"/>
      <c r="C19" s="832"/>
      <c r="D19" s="832"/>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7" t="str">
        <f>ProjectInfo!J14</f>
        <v>Your Company Name</v>
      </c>
      <c r="B1" s="765"/>
      <c r="C1" s="765"/>
      <c r="D1" s="765"/>
      <c r="E1" s="765"/>
      <c r="F1" s="857" t="s">
        <v>256</v>
      </c>
      <c r="G1" s="887"/>
      <c r="H1" s="887"/>
      <c r="I1" s="887"/>
      <c r="J1" s="887"/>
      <c r="L1" s="592" t="s">
        <v>1</v>
      </c>
    </row>
    <row r="2" spans="1:12" ht="15.5" x14ac:dyDescent="0.35">
      <c r="A2" s="360"/>
      <c r="B2" s="361"/>
      <c r="C2" s="13"/>
      <c r="D2" s="13"/>
      <c r="E2" s="362"/>
      <c r="F2" s="362"/>
      <c r="G2" s="362"/>
      <c r="H2" s="362"/>
      <c r="I2" s="362"/>
      <c r="J2" s="90"/>
      <c r="L2" s="592" t="s">
        <v>144</v>
      </c>
    </row>
    <row r="3" spans="1:12" ht="20.5" thickBot="1" x14ac:dyDescent="0.45">
      <c r="A3" s="363" t="s">
        <v>185</v>
      </c>
      <c r="B3" s="885" t="str">
        <f>ProjectInfo!J6</f>
        <v>Example Project</v>
      </c>
      <c r="C3" s="886"/>
      <c r="D3" s="790"/>
      <c r="E3" s="883"/>
      <c r="F3" s="834"/>
      <c r="G3" s="364" t="s">
        <v>257</v>
      </c>
      <c r="H3" s="884" t="str">
        <f>ProjectInfo!J12</f>
        <v>Example A/E / Developer</v>
      </c>
      <c r="I3" s="884"/>
      <c r="J3" s="884"/>
      <c r="L3" s="476"/>
    </row>
    <row r="4" spans="1:12" x14ac:dyDescent="0.35">
      <c r="A4" s="365"/>
      <c r="B4" s="361"/>
      <c r="C4" s="13"/>
      <c r="D4" s="13"/>
      <c r="E4" s="362"/>
      <c r="F4" s="362"/>
      <c r="G4" s="362"/>
      <c r="H4" s="362"/>
      <c r="I4" s="362"/>
      <c r="J4" s="90"/>
    </row>
    <row r="5" spans="1:12" ht="15" thickBot="1" x14ac:dyDescent="0.4">
      <c r="A5" s="363" t="s">
        <v>186</v>
      </c>
      <c r="B5" s="366" t="d">
        <f ca="1">TODAY()</f>
        <v>2023-10-31</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5" t="str">
        <f>ProjectInfo!J6</f>
        <v>Example Project</v>
      </c>
      <c r="B1" s="888"/>
      <c r="C1" s="888"/>
      <c r="D1" s="888"/>
      <c r="E1" s="888"/>
      <c r="F1" s="890" t="str">
        <f>ProjectInfo!J14</f>
        <v>Your Company Name</v>
      </c>
      <c r="G1" s="890"/>
      <c r="H1" s="890"/>
      <c r="I1" s="890"/>
      <c r="J1" s="765"/>
      <c r="K1" s="765"/>
      <c r="M1" s="592" t="s">
        <v>1</v>
      </c>
    </row>
    <row r="2" spans="1:13" x14ac:dyDescent="0.35">
      <c r="A2" s="889" t="s">
        <v>266</v>
      </c>
      <c r="B2" s="887"/>
      <c r="C2" s="887"/>
      <c r="D2" s="887"/>
      <c r="E2" s="887"/>
      <c r="F2" s="887"/>
      <c r="G2" s="887"/>
      <c r="H2" s="887"/>
      <c r="I2" s="887"/>
      <c r="M2" s="592" t="s">
        <v>267</v>
      </c>
    </row>
    <row r="3" spans="1:13" x14ac:dyDescent="0.35">
      <c r="A3" s="13" t="s">
        <v>268</v>
      </c>
      <c r="B3" s="390"/>
      <c r="C3" s="13" t="s">
        <v>269</v>
      </c>
      <c r="D3" s="806"/>
      <c r="E3" s="806"/>
      <c r="F3" s="806"/>
      <c r="G3" s="806"/>
      <c r="H3" s="806"/>
      <c r="I3" s="806"/>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2" t="str">
        <f>ProjectInfo!J6</f>
        <v>Example Project</v>
      </c>
      <c r="B1" s="765"/>
      <c r="C1" s="765"/>
      <c r="D1" s="765"/>
      <c r="E1" s="497" t="str">
        <f>ProjectInfo!J14</f>
        <v>Your Company Name</v>
      </c>
      <c r="F1" s="497"/>
      <c r="G1" s="497"/>
      <c r="H1" s="497"/>
      <c r="I1" s="497"/>
      <c r="J1" s="497"/>
      <c r="K1" s="14"/>
      <c r="L1" s="389"/>
    </row>
    <row r="2" spans="1:12" x14ac:dyDescent="0.35">
      <c r="A2" s="889" t="s">
        <v>266</v>
      </c>
      <c r="B2" s="887"/>
      <c r="C2" s="887"/>
      <c r="D2" s="887"/>
      <c r="E2" s="887"/>
      <c r="F2" s="887"/>
      <c r="G2" s="887"/>
      <c r="H2" s="887"/>
      <c r="I2" s="887"/>
      <c r="J2" s="631" t="s">
        <v>1</v>
      </c>
      <c r="K2" s="14" t="s">
        <v>1</v>
      </c>
      <c r="L2" s="389"/>
    </row>
    <row r="3" spans="1:12" x14ac:dyDescent="0.35">
      <c r="A3" s="13" t="s">
        <v>268</v>
      </c>
      <c r="B3" s="415">
        <v>0</v>
      </c>
      <c r="C3" s="13" t="s">
        <v>269</v>
      </c>
      <c r="D3" s="891">
        <f>VLOOKUP(B3,RFPData!$A$1:$DX$1996,5,FALSE)</f>
        <v>0</v>
      </c>
      <c r="E3" s="891"/>
      <c r="F3" s="891"/>
      <c r="G3" s="891"/>
      <c r="H3" s="891"/>
      <c r="I3" s="891"/>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3" t="s">
        <v>422</v>
      </c>
      <c r="B1" s="894"/>
      <c r="C1" s="894"/>
      <c r="D1" s="894"/>
      <c r="E1" s="894"/>
      <c r="F1" s="894"/>
      <c r="G1" s="894"/>
      <c r="H1" s="894"/>
      <c r="I1" s="894"/>
      <c r="J1" s="894"/>
      <c r="K1" s="894"/>
      <c r="L1" s="894"/>
      <c r="M1" s="498"/>
      <c r="N1" s="592" t="s">
        <v>1</v>
      </c>
      <c r="O1"/>
    </row>
    <row r="2" spans="1:15" ht="23" x14ac:dyDescent="0.5">
      <c r="A2" s="368" t="s">
        <v>423</v>
      </c>
      <c r="B2" s="895" t="str">
        <f>ProjectInfo!J6</f>
        <v>Example Project</v>
      </c>
      <c r="C2" s="765"/>
      <c r="D2" s="765"/>
      <c r="E2" s="857" t="str">
        <f>ProjectInfo!J14</f>
        <v>Your Company Name</v>
      </c>
      <c r="F2" s="857"/>
      <c r="G2" s="857"/>
      <c r="H2" s="857"/>
      <c r="I2" s="857"/>
      <c r="J2" s="857"/>
      <c r="K2" s="857"/>
      <c r="L2" s="857"/>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902"/>
      <c r="C1" s="290"/>
      <c r="D1" s="903" t="s">
        <v>451</v>
      </c>
      <c r="E1" s="903"/>
      <c r="F1" s="903"/>
      <c r="G1" s="903"/>
      <c r="H1" s="389"/>
      <c r="I1" s="592" t="s">
        <v>1</v>
      </c>
    </row>
    <row r="2" spans="1:12" ht="19.5" x14ac:dyDescent="0.35">
      <c r="A2" s="290"/>
      <c r="B2" s="902"/>
      <c r="C2" s="290"/>
      <c r="D2" s="914" t="str">
        <f>ProjectInfo!J14</f>
        <v>Your Company Name</v>
      </c>
      <c r="E2" s="904" t="str">
        <f>PropCompanyStreet&amp;"  "&amp;PropCompanyCity&amp;", "&amp;PropCompanyState&amp;"     "&amp;PropCompanyZip</f>
        <v xml:space="preserve">  Springfield, IL     62523</v>
      </c>
      <c r="F2" s="904"/>
      <c r="G2" s="904"/>
      <c r="I2" s="632" t="s">
        <v>144</v>
      </c>
      <c r="J2" s="263" t="str">
        <f>VLOOKUP(D2,Vendors!$C$2:$CQ$4044,11,FALSE)</f>
        <v>Springfield</v>
      </c>
    </row>
    <row r="3" spans="1:12" ht="20.5" thickBot="1" x14ac:dyDescent="0.4">
      <c r="A3" s="290"/>
      <c r="B3" s="902"/>
      <c r="C3" s="290"/>
      <c r="D3" s="915"/>
      <c r="E3" s="291" t="str">
        <f>VLOOKUP(D2,Vendors!$C$2:$CQ$4044,8,FALSE)</f>
        <v>555-555-5555</v>
      </c>
      <c r="F3" s="907" t="str">
        <f>VLOOKUP(D2,Vendors!$C$2:$CQ$4043,16,FALSE)</f>
        <v>jsmith@yourcompanyname.com</v>
      </c>
      <c r="G3" s="908"/>
      <c r="J3" s="263" t="str">
        <f>VLOOKUP(D2,Vendors!$C$2:$CQ$4044,12,FALSE)</f>
        <v>IL</v>
      </c>
    </row>
    <row r="4" spans="1:12" ht="16" thickTop="1" x14ac:dyDescent="0.35">
      <c r="A4" s="290"/>
      <c r="B4" s="902"/>
      <c r="C4" s="290"/>
      <c r="E4" s="14"/>
      <c r="I4"/>
      <c r="J4" s="896"/>
      <c r="K4" s="897"/>
      <c r="L4" s="897"/>
    </row>
    <row r="5" spans="1:12" ht="17.5" thickBot="1" x14ac:dyDescent="0.45">
      <c r="A5" s="290"/>
      <c r="B5" s="292" t="s">
        <v>452</v>
      </c>
      <c r="C5" s="290"/>
      <c r="D5" s="375" t="s">
        <v>88</v>
      </c>
      <c r="E5" s="898">
        <f>RFPView!D3</f>
        <v>0</v>
      </c>
      <c r="F5" s="899"/>
      <c r="G5" s="899"/>
      <c r="I5"/>
      <c r="J5" s="264">
        <f>VLOOKUP(D2,Vendors!$C$2:$CQ$4044,13,FALSE)</f>
        <v>62523</v>
      </c>
    </row>
    <row r="6" spans="1:12" ht="18" thickTop="1" thickBot="1" x14ac:dyDescent="0.45">
      <c r="A6" s="290"/>
      <c r="B6" s="293" t="str">
        <f>ProjectInfo!J10</f>
        <v>Example Owner</v>
      </c>
      <c r="C6" s="290"/>
      <c r="D6" s="376"/>
      <c r="E6" s="899"/>
      <c r="F6" s="899"/>
      <c r="G6" s="899"/>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2023-10-31</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9">
        <f>RFPView!K38</f>
        <v>0</v>
      </c>
      <c r="F17" s="910"/>
      <c r="G17" s="386">
        <f>RFPView!H38</f>
        <v>0</v>
      </c>
      <c r="I17"/>
    </row>
    <row r="18" spans="1:9" ht="30" thickTop="1" thickBot="1" x14ac:dyDescent="0.45">
      <c r="A18" s="290"/>
      <c r="B18" s="293" t="str">
        <f>VLOOKUP(B6,Vendors!$C$2:$CQ$4043,16,FALSE)</f>
        <v>efudd@exampleowner.com</v>
      </c>
      <c r="C18" s="290"/>
      <c r="D18" s="386">
        <f>RFPView!A39</f>
        <v>0</v>
      </c>
      <c r="E18" s="909">
        <f>RFPView!K39</f>
        <v>0</v>
      </c>
      <c r="F18" s="910"/>
      <c r="G18" s="386">
        <f>RFPView!H39</f>
        <v>0</v>
      </c>
      <c r="I18"/>
    </row>
    <row r="19" spans="1:9" ht="17.5" thickBot="1" x14ac:dyDescent="0.45">
      <c r="A19" s="290"/>
      <c r="B19" s="292" t="s">
        <v>468</v>
      </c>
      <c r="C19" s="290"/>
      <c r="D19" s="386">
        <f>RFPView!A40</f>
        <v>0</v>
      </c>
      <c r="E19" s="909">
        <f>RFPView!K40</f>
        <v>0</v>
      </c>
      <c r="F19" s="910"/>
      <c r="G19" s="386">
        <f>RFPView!H40</f>
        <v>0</v>
      </c>
      <c r="I19"/>
    </row>
    <row r="20" spans="1:9" ht="18" thickTop="1" thickBot="1" x14ac:dyDescent="0.45">
      <c r="A20" s="290"/>
      <c r="B20" s="293"/>
      <c r="C20" s="290"/>
      <c r="D20" s="386">
        <f>RFPView!A41</f>
        <v>0</v>
      </c>
      <c r="E20" s="909">
        <f>RFPView!K41</f>
        <v>0</v>
      </c>
      <c r="F20" s="910"/>
      <c r="G20" s="386">
        <f>RFPView!H41</f>
        <v>0</v>
      </c>
      <c r="I20"/>
    </row>
    <row r="21" spans="1:9" ht="17.5" thickBot="1" x14ac:dyDescent="0.45">
      <c r="A21" s="290"/>
      <c r="B21" s="292" t="s">
        <v>423</v>
      </c>
      <c r="C21" s="290"/>
      <c r="D21" s="386">
        <f>RFPView!A42</f>
        <v>0</v>
      </c>
      <c r="E21" s="909">
        <f>RFPView!K42</f>
        <v>0</v>
      </c>
      <c r="F21" s="910"/>
      <c r="G21" s="386">
        <f>RFPView!H42</f>
        <v>0</v>
      </c>
      <c r="I21"/>
    </row>
    <row r="22" spans="1:9" ht="17.5" thickTop="1" x14ac:dyDescent="0.4">
      <c r="A22" s="290"/>
      <c r="B22" s="911" t="str">
        <f>ProjectInfo!J6</f>
        <v>Example Project</v>
      </c>
      <c r="C22" s="290"/>
      <c r="D22" s="376"/>
      <c r="E22" s="387"/>
      <c r="F22" s="376"/>
      <c r="G22" s="376"/>
      <c r="I22"/>
    </row>
    <row r="23" spans="1:9" ht="17.25" customHeight="1" x14ac:dyDescent="0.4">
      <c r="A23" s="290"/>
      <c r="B23" s="912"/>
      <c r="C23" s="290"/>
      <c r="D23" s="376" t="s">
        <v>469</v>
      </c>
      <c r="E23" s="387"/>
      <c r="F23" s="376"/>
      <c r="G23" s="388">
        <f>SUM(G17:G21)</f>
        <v>0</v>
      </c>
      <c r="I23"/>
    </row>
    <row r="24" spans="1:9" ht="17.25" customHeight="1" thickBot="1" x14ac:dyDescent="0.45">
      <c r="A24" s="290"/>
      <c r="B24" s="913"/>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2023-11-30</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905" t="s">
        <v>481</v>
      </c>
      <c r="E33" s="905"/>
      <c r="F33" s="313"/>
      <c r="G33" s="315"/>
    </row>
    <row r="34" spans="1:7" x14ac:dyDescent="0.35">
      <c r="A34" s="290"/>
      <c r="B34" s="290"/>
      <c r="C34" s="290"/>
      <c r="D34" s="905"/>
      <c r="E34" s="905"/>
      <c r="F34" s="313"/>
      <c r="G34" s="315"/>
    </row>
    <row r="35" spans="1:7" x14ac:dyDescent="0.35">
      <c r="A35" s="290"/>
      <c r="B35" s="290"/>
      <c r="C35" s="290"/>
      <c r="D35" s="905"/>
      <c r="E35" s="905"/>
      <c r="F35" s="316"/>
      <c r="G35" s="315" t="s">
        <v>482</v>
      </c>
    </row>
    <row r="36" spans="1:7" x14ac:dyDescent="0.35">
      <c r="A36" s="290"/>
      <c r="B36" s="290"/>
      <c r="C36" s="290"/>
      <c r="D36" s="905"/>
      <c r="E36" s="905"/>
      <c r="F36" s="304"/>
      <c r="G36" s="304"/>
    </row>
    <row r="37" spans="1:7" x14ac:dyDescent="0.35">
      <c r="A37" s="290"/>
      <c r="B37" s="290"/>
      <c r="C37" s="290"/>
      <c r="D37" s="906" t="s">
        <v>483</v>
      </c>
      <c r="E37" s="906"/>
      <c r="F37" s="906"/>
      <c r="G37" s="906"/>
    </row>
    <row r="38" spans="1:7" x14ac:dyDescent="0.35">
      <c r="A38" s="290"/>
      <c r="B38" s="290"/>
      <c r="C38" s="290"/>
      <c r="D38" s="900"/>
      <c r="E38" s="900"/>
      <c r="F38" s="900"/>
      <c r="G38" s="297"/>
    </row>
    <row r="39" spans="1:7" x14ac:dyDescent="0.35">
      <c r="A39" s="290"/>
      <c r="B39" s="290"/>
      <c r="C39" s="290"/>
      <c r="D39" s="901" t="s">
        <v>484</v>
      </c>
      <c r="E39" s="901"/>
      <c r="F39" s="901"/>
      <c r="G39" s="298"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19" t="str">
        <f>ProjectInfo!J6</f>
        <v>Example Project</v>
      </c>
      <c r="B1" s="919"/>
      <c r="C1" s="919"/>
      <c r="D1" s="919"/>
      <c r="E1" s="919"/>
      <c r="F1" s="919"/>
      <c r="G1" s="919"/>
      <c r="H1" s="919"/>
      <c r="I1" s="919"/>
      <c r="J1" s="919"/>
      <c r="K1" s="919"/>
      <c r="L1" s="498"/>
      <c r="M1" s="592" t="s">
        <v>1</v>
      </c>
    </row>
    <row r="2" spans="1:13" x14ac:dyDescent="0.35">
      <c r="A2" s="889" t="str">
        <f>ProjectInfo!J8</f>
        <v>Springfield, Illinois     62523</v>
      </c>
      <c r="B2" s="889"/>
      <c r="C2" s="889"/>
      <c r="D2" s="889"/>
      <c r="E2" s="889"/>
      <c r="F2" s="889"/>
      <c r="G2" s="889"/>
      <c r="H2" s="889"/>
      <c r="I2" s="889"/>
      <c r="J2" s="889"/>
      <c r="K2" s="889"/>
      <c r="M2" s="631" t="s">
        <v>144</v>
      </c>
    </row>
    <row r="3" spans="1:13" ht="15.5" x14ac:dyDescent="0.35">
      <c r="A3" s="288"/>
      <c r="B3" s="11"/>
      <c r="C3" s="11"/>
      <c r="D3" s="11"/>
      <c r="E3" s="11"/>
      <c r="F3" s="183"/>
      <c r="G3" s="11"/>
      <c r="H3" s="183"/>
      <c r="I3" s="11"/>
      <c r="J3" s="183"/>
      <c r="K3" s="11"/>
    </row>
    <row r="4" spans="1:13" x14ac:dyDescent="0.35">
      <c r="A4" s="834" t="s">
        <v>485</v>
      </c>
      <c r="B4" s="834"/>
      <c r="C4" s="834"/>
      <c r="D4" s="834"/>
      <c r="E4" s="834"/>
      <c r="F4" s="834"/>
      <c r="G4" s="834"/>
      <c r="H4" s="834"/>
      <c r="I4" s="834"/>
      <c r="J4" s="834"/>
      <c r="K4" s="834"/>
    </row>
    <row r="5" spans="1:13" x14ac:dyDescent="0.35">
      <c r="A5" s="11"/>
      <c r="B5" s="11"/>
      <c r="C5" s="11"/>
      <c r="D5" s="11"/>
      <c r="E5" s="11"/>
      <c r="F5" s="183"/>
      <c r="G5" s="11"/>
      <c r="H5" s="183"/>
      <c r="I5" s="11"/>
      <c r="J5" s="183"/>
      <c r="K5" s="11"/>
    </row>
    <row r="6" spans="1:13" x14ac:dyDescent="0.35">
      <c r="A6" s="916" t="s">
        <v>486</v>
      </c>
      <c r="B6" s="917"/>
      <c r="C6" s="917"/>
      <c r="D6" s="917"/>
      <c r="E6" s="917"/>
      <c r="F6" s="917"/>
      <c r="G6" s="917"/>
      <c r="H6" s="917"/>
      <c r="I6" s="917"/>
      <c r="J6" s="917"/>
      <c r="K6" s="918"/>
    </row>
    <row r="7" spans="1:13" x14ac:dyDescent="0.35">
      <c r="A7" s="65" t="s">
        <v>487</v>
      </c>
      <c r="B7" s="12"/>
      <c r="C7" s="920" t="str">
        <f>A1</f>
        <v>Example Project</v>
      </c>
      <c r="D7" s="921"/>
      <c r="E7" s="921"/>
      <c r="F7" s="921"/>
      <c r="G7" s="921"/>
      <c r="H7" s="921"/>
      <c r="I7" s="921"/>
      <c r="J7" s="921"/>
      <c r="K7" s="922"/>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6" t="s">
        <v>491</v>
      </c>
      <c r="B12" s="917"/>
      <c r="C12" s="917"/>
      <c r="D12" s="917"/>
      <c r="E12" s="917"/>
      <c r="F12" s="917"/>
      <c r="G12" s="917"/>
      <c r="H12" s="917"/>
      <c r="I12" s="917"/>
      <c r="J12" s="917"/>
      <c r="K12" s="918"/>
    </row>
    <row r="13" spans="1:13" x14ac:dyDescent="0.35">
      <c r="A13" s="926">
        <f>RFPView!D3</f>
        <v>0</v>
      </c>
      <c r="B13" s="927"/>
      <c r="C13" s="927"/>
      <c r="D13" s="927"/>
      <c r="E13" s="927"/>
      <c r="F13" s="927"/>
      <c r="G13" s="927"/>
      <c r="H13" s="927"/>
      <c r="I13" s="927"/>
      <c r="J13" s="927"/>
      <c r="K13" s="928"/>
    </row>
    <row r="14" spans="1:13" x14ac:dyDescent="0.35">
      <c r="A14" s="929"/>
      <c r="B14" s="930"/>
      <c r="C14" s="930"/>
      <c r="D14" s="930"/>
      <c r="E14" s="930"/>
      <c r="F14" s="930"/>
      <c r="G14" s="930"/>
      <c r="H14" s="930"/>
      <c r="I14" s="930"/>
      <c r="J14" s="930"/>
      <c r="K14" s="931"/>
    </row>
    <row r="15" spans="1:13" x14ac:dyDescent="0.35">
      <c r="A15" s="929"/>
      <c r="B15" s="930"/>
      <c r="C15" s="930"/>
      <c r="D15" s="930"/>
      <c r="E15" s="930"/>
      <c r="F15" s="930"/>
      <c r="G15" s="930"/>
      <c r="H15" s="930"/>
      <c r="I15" s="930"/>
      <c r="J15" s="930"/>
      <c r="K15" s="931"/>
    </row>
    <row r="16" spans="1:13" x14ac:dyDescent="0.35">
      <c r="A16" s="932"/>
      <c r="B16" s="933"/>
      <c r="C16" s="933"/>
      <c r="D16" s="933"/>
      <c r="E16" s="933"/>
      <c r="F16" s="933"/>
      <c r="G16" s="933"/>
      <c r="H16" s="933"/>
      <c r="I16" s="933"/>
      <c r="J16" s="933"/>
      <c r="K16" s="934"/>
    </row>
    <row r="17" spans="1:11" x14ac:dyDescent="0.35">
      <c r="A17" s="12"/>
      <c r="B17" s="12"/>
      <c r="C17" s="12"/>
      <c r="D17" s="12"/>
      <c r="E17" s="12"/>
      <c r="F17" s="185"/>
      <c r="G17" s="12"/>
      <c r="H17" s="185"/>
      <c r="I17" s="12"/>
      <c r="J17" s="185"/>
      <c r="K17" s="12"/>
    </row>
    <row r="18" spans="1:11" x14ac:dyDescent="0.35">
      <c r="A18" s="916" t="s">
        <v>492</v>
      </c>
      <c r="B18" s="917"/>
      <c r="C18" s="917"/>
      <c r="D18" s="917"/>
      <c r="E18" s="917"/>
      <c r="F18" s="917"/>
      <c r="G18" s="917"/>
      <c r="H18" s="917"/>
      <c r="I18" s="917"/>
      <c r="J18" s="917"/>
      <c r="K18" s="918"/>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5" t="s">
        <v>496</v>
      </c>
      <c r="H24" s="935"/>
      <c r="I24" s="935"/>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6" t="s">
        <v>498</v>
      </c>
      <c r="H26" s="936"/>
      <c r="I26" s="936"/>
      <c r="J26" s="188" t="s">
        <v>495</v>
      </c>
      <c r="K26" s="198">
        <f>SUM(K24:K25)</f>
        <v>0</v>
      </c>
    </row>
    <row r="27" spans="1:11" x14ac:dyDescent="0.35">
      <c r="A27" s="12"/>
      <c r="B27" s="12"/>
      <c r="C27" s="12"/>
      <c r="D27" s="12"/>
      <c r="E27" s="12"/>
      <c r="F27" s="185"/>
      <c r="G27" s="12"/>
      <c r="H27" s="185"/>
      <c r="I27" s="12"/>
      <c r="J27" s="185"/>
      <c r="K27" s="12"/>
    </row>
    <row r="28" spans="1:11" x14ac:dyDescent="0.35">
      <c r="A28" s="916" t="s">
        <v>499</v>
      </c>
      <c r="B28" s="917"/>
      <c r="C28" s="917"/>
      <c r="D28" s="917"/>
      <c r="E28" s="917"/>
      <c r="F28" s="917"/>
      <c r="G28" s="917"/>
      <c r="H28" s="917"/>
      <c r="I28" s="917"/>
      <c r="J28" s="917"/>
      <c r="K28" s="918"/>
    </row>
    <row r="29" spans="1:11" x14ac:dyDescent="0.35">
      <c r="A29" s="189"/>
      <c r="B29" s="190"/>
      <c r="C29" s="190"/>
      <c r="D29" s="190"/>
      <c r="E29" s="190"/>
      <c r="F29" s="191"/>
      <c r="G29" s="190"/>
      <c r="H29" s="191"/>
      <c r="I29" s="190"/>
      <c r="J29" s="191"/>
      <c r="K29" s="192"/>
    </row>
    <row r="30" spans="1:11" x14ac:dyDescent="0.35">
      <c r="A30" s="937" t="s">
        <v>500</v>
      </c>
      <c r="B30" s="938"/>
      <c r="C30" s="938"/>
      <c r="D30" s="938"/>
      <c r="E30" s="938"/>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6" t="s">
        <v>502</v>
      </c>
      <c r="B41" s="917"/>
      <c r="C41" s="917"/>
      <c r="D41" s="917"/>
      <c r="E41" s="917"/>
      <c r="F41" s="917"/>
      <c r="G41" s="917"/>
      <c r="H41" s="917"/>
      <c r="I41" s="917"/>
      <c r="J41" s="917"/>
      <c r="K41" s="918"/>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2" t="s">
        <v>510</v>
      </c>
      <c r="B48" s="782"/>
      <c r="C48" s="782"/>
      <c r="D48" s="782"/>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3"/>
      <c r="F52" s="832"/>
      <c r="G52" s="832"/>
      <c r="H52" s="832"/>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4"/>
      <c r="E54" s="925"/>
      <c r="F54" s="925"/>
      <c r="G54" s="925"/>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9" t="str">
        <f>ProjectInfo!J14</f>
        <v>Your Company Name</v>
      </c>
      <c r="B1" s="939"/>
      <c r="C1" s="939"/>
      <c r="D1" s="939"/>
      <c r="E1" s="939"/>
      <c r="F1" s="939"/>
      <c r="G1" s="498"/>
      <c r="H1" s="498"/>
      <c r="I1" s="592" t="s">
        <v>1</v>
      </c>
    </row>
    <row r="2" spans="1:9" x14ac:dyDescent="0.35">
      <c r="A2" s="889" t="str">
        <f>ProjectInfo!J6</f>
        <v>Example Project</v>
      </c>
      <c r="B2" s="889"/>
      <c r="C2" s="889"/>
      <c r="D2" s="889"/>
      <c r="E2" s="889"/>
      <c r="F2" s="765"/>
      <c r="I2" s="631" t="s">
        <v>144</v>
      </c>
    </row>
    <row r="3" spans="1:9" x14ac:dyDescent="0.35">
      <c r="A3" s="142" t="s">
        <v>518</v>
      </c>
      <c r="B3" s="154">
        <f>RFPView!B3</f>
        <v>0</v>
      </c>
      <c r="C3" s="142"/>
      <c r="D3" s="142"/>
      <c r="E3" s="142"/>
      <c r="I3" s="592"/>
    </row>
    <row r="4" spans="1:9" x14ac:dyDescent="0.35">
      <c r="A4" s="153" t="s">
        <v>269</v>
      </c>
      <c r="B4" s="940">
        <f>RFPView!D3</f>
        <v>0</v>
      </c>
      <c r="C4" s="940"/>
      <c r="D4" s="940"/>
      <c r="E4" s="940"/>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1" t="str">
        <f>ProjectInfo!J14</f>
        <v>Your Company Name</v>
      </c>
      <c r="B1" s="941"/>
      <c r="C1" s="941"/>
      <c r="D1" s="941"/>
      <c r="E1" s="941"/>
      <c r="F1" s="941"/>
      <c r="G1" s="941"/>
      <c r="H1" s="941"/>
      <c r="I1" s="941"/>
      <c r="J1" s="941"/>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6"/>
      <c r="J6" s="867"/>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806"/>
      <c r="C17" s="806"/>
      <c r="D17" s="806"/>
      <c r="E17" s="832"/>
      <c r="F17" s="832"/>
      <c r="G17" s="832"/>
      <c r="H17" s="535">
        <f>VLOOKUP(B17,Vendors!$C$2:$CQ$4045,2,FALSE)</f>
        <v>0</v>
      </c>
      <c r="I17" s="46"/>
      <c r="J17" s="46"/>
    </row>
    <row r="19" spans="1:10" x14ac:dyDescent="0.35">
      <c r="A19" t="s">
        <v>101</v>
      </c>
      <c r="B19" t="s">
        <v>530</v>
      </c>
      <c r="C19" s="947">
        <f>VLOOKUP(C21,Vendors!$C$2:$CQ$4045,2,FALSE)</f>
        <v>0</v>
      </c>
      <c r="D19" s="947"/>
      <c r="E19" s="947"/>
      <c r="F19" s="947"/>
    </row>
    <row r="21" spans="1:10" x14ac:dyDescent="0.35">
      <c r="B21" t="s">
        <v>532</v>
      </c>
      <c r="C21" s="948"/>
      <c r="D21" s="942"/>
      <c r="E21" s="942"/>
      <c r="F21" s="942"/>
    </row>
    <row r="23" spans="1:10" x14ac:dyDescent="0.35">
      <c r="B23" t="s">
        <v>533</v>
      </c>
      <c r="D23" s="949"/>
      <c r="E23" s="949"/>
      <c r="F23" s="949"/>
      <c r="G23" s="949"/>
      <c r="H23" s="949"/>
      <c r="I23" s="949"/>
      <c r="J23" s="949"/>
    </row>
    <row r="25" spans="1:10" x14ac:dyDescent="0.35">
      <c r="A25" t="s">
        <v>534</v>
      </c>
      <c r="B25" s="942"/>
      <c r="C25" s="942"/>
      <c r="D25" s="942"/>
      <c r="E25" s="942"/>
      <c r="F25" s="942"/>
      <c r="G25" s="942"/>
      <c r="H25" s="942"/>
      <c r="I25" s="942"/>
      <c r="J25" s="942"/>
    </row>
    <row r="27" spans="1:10" x14ac:dyDescent="0.35">
      <c r="A27" s="55"/>
      <c r="B27" s="55"/>
      <c r="C27" s="55"/>
      <c r="D27" s="55"/>
      <c r="E27" s="55"/>
      <c r="F27" s="55"/>
      <c r="G27" s="55"/>
      <c r="H27" s="55"/>
      <c r="I27" s="55"/>
      <c r="J27" s="55"/>
    </row>
    <row r="29" spans="1:10" x14ac:dyDescent="0.35">
      <c r="A29" s="11" t="s">
        <v>535</v>
      </c>
      <c r="B29" s="11"/>
    </row>
    <row r="31" spans="1:10" x14ac:dyDescent="0.35">
      <c r="A31" s="943"/>
      <c r="B31" s="943"/>
      <c r="C31" s="943"/>
      <c r="D31" s="943"/>
      <c r="E31" s="943"/>
      <c r="F31" s="943"/>
      <c r="G31" s="943"/>
      <c r="H31" s="943"/>
      <c r="I31" s="943"/>
      <c r="J31" s="943"/>
    </row>
    <row r="32" spans="1:10" x14ac:dyDescent="0.35">
      <c r="A32" s="943"/>
      <c r="B32" s="943"/>
      <c r="C32" s="943"/>
      <c r="D32" s="943"/>
      <c r="E32" s="943"/>
      <c r="F32" s="943"/>
      <c r="G32" s="943"/>
      <c r="H32" s="943"/>
      <c r="I32" s="943"/>
      <c r="J32" s="943"/>
    </row>
    <row r="33" spans="1:10" x14ac:dyDescent="0.35">
      <c r="A33" s="943"/>
      <c r="B33" s="943"/>
      <c r="C33" s="943"/>
      <c r="D33" s="943"/>
      <c r="E33" s="943"/>
      <c r="F33" s="943"/>
      <c r="G33" s="943"/>
      <c r="H33" s="943"/>
      <c r="I33" s="943"/>
      <c r="J33" s="943"/>
    </row>
    <row r="34" spans="1:10" x14ac:dyDescent="0.35">
      <c r="A34" s="943"/>
      <c r="B34" s="943"/>
      <c r="C34" s="943"/>
      <c r="D34" s="943"/>
      <c r="E34" s="943"/>
      <c r="F34" s="943"/>
      <c r="G34" s="943"/>
      <c r="H34" s="943"/>
      <c r="I34" s="943"/>
      <c r="J34" s="943"/>
    </row>
    <row r="35" spans="1:10" x14ac:dyDescent="0.35">
      <c r="A35" s="943"/>
      <c r="B35" s="943"/>
      <c r="C35" s="943"/>
      <c r="D35" s="943"/>
      <c r="E35" s="943"/>
      <c r="F35" s="943"/>
      <c r="G35" s="943"/>
      <c r="H35" s="943"/>
      <c r="I35" s="943"/>
      <c r="J35" s="943"/>
    </row>
    <row r="36" spans="1:10" x14ac:dyDescent="0.35">
      <c r="A36" s="943"/>
      <c r="B36" s="943"/>
      <c r="C36" s="943"/>
      <c r="D36" s="943"/>
      <c r="E36" s="943"/>
      <c r="F36" s="943"/>
      <c r="G36" s="943"/>
      <c r="H36" s="943"/>
      <c r="I36" s="943"/>
      <c r="J36" s="943"/>
    </row>
    <row r="37" spans="1:10" x14ac:dyDescent="0.35">
      <c r="A37" s="944"/>
      <c r="B37" s="944"/>
      <c r="C37" s="944"/>
      <c r="D37" s="944"/>
      <c r="E37" s="944"/>
      <c r="F37" s="944"/>
      <c r="G37" s="944"/>
      <c r="H37" s="944"/>
      <c r="I37" s="944"/>
      <c r="J37" s="944"/>
    </row>
    <row r="38" spans="1:10" x14ac:dyDescent="0.35">
      <c r="A38" t="s">
        <v>147</v>
      </c>
      <c r="B38" s="477"/>
    </row>
    <row r="40" spans="1:10" x14ac:dyDescent="0.35">
      <c r="A40" s="11" t="s">
        <v>536</v>
      </c>
    </row>
    <row r="42" spans="1:10" x14ac:dyDescent="0.35">
      <c r="A42" s="765"/>
      <c r="B42" s="765"/>
      <c r="C42" s="765"/>
      <c r="D42" s="765"/>
      <c r="E42" s="765"/>
      <c r="F42" s="765"/>
      <c r="G42" s="765"/>
      <c r="H42" s="765"/>
      <c r="I42" s="765"/>
      <c r="J42" s="765"/>
    </row>
    <row r="43" spans="1:10" x14ac:dyDescent="0.35">
      <c r="A43" s="765"/>
      <c r="B43" s="765"/>
      <c r="C43" s="765"/>
      <c r="D43" s="765"/>
      <c r="E43" s="765"/>
      <c r="F43" s="765"/>
      <c r="G43" s="765"/>
      <c r="H43" s="765"/>
      <c r="I43" s="765"/>
      <c r="J43" s="765"/>
    </row>
    <row r="44" spans="1:10" x14ac:dyDescent="0.35">
      <c r="A44" s="765"/>
      <c r="B44" s="765"/>
      <c r="C44" s="765"/>
      <c r="D44" s="765"/>
      <c r="E44" s="765"/>
      <c r="F44" s="765"/>
      <c r="G44" s="765"/>
      <c r="H44" s="765"/>
      <c r="I44" s="765"/>
      <c r="J44" s="765"/>
    </row>
    <row r="45" spans="1:10" x14ac:dyDescent="0.35">
      <c r="A45" s="765"/>
      <c r="B45" s="765"/>
      <c r="C45" s="765"/>
      <c r="D45" s="765"/>
      <c r="E45" s="765"/>
      <c r="F45" s="765"/>
      <c r="G45" s="765"/>
      <c r="H45" s="765"/>
      <c r="I45" s="765"/>
      <c r="J45" s="765"/>
    </row>
    <row r="46" spans="1:10" x14ac:dyDescent="0.35">
      <c r="A46" s="765"/>
      <c r="B46" s="765"/>
      <c r="C46" s="765"/>
      <c r="D46" s="765"/>
      <c r="E46" s="765"/>
      <c r="F46" s="765"/>
      <c r="G46" s="765"/>
      <c r="H46" s="765"/>
      <c r="I46" s="765"/>
      <c r="J46" s="765"/>
    </row>
    <row r="47" spans="1:10" x14ac:dyDescent="0.35">
      <c r="A47" s="765"/>
      <c r="B47" s="765"/>
      <c r="C47" s="765"/>
      <c r="D47" s="765"/>
      <c r="E47" s="765"/>
      <c r="F47" s="765"/>
      <c r="G47" s="765"/>
      <c r="H47" s="765"/>
      <c r="I47" s="765"/>
      <c r="J47" s="765"/>
    </row>
    <row r="48" spans="1:10" x14ac:dyDescent="0.35">
      <c r="A48" s="945"/>
      <c r="B48" s="945"/>
      <c r="C48" s="945"/>
      <c r="D48" s="945"/>
      <c r="E48" s="945"/>
      <c r="F48" s="945"/>
      <c r="G48" s="945"/>
      <c r="H48" s="945"/>
      <c r="I48" s="945"/>
      <c r="J48" s="945"/>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1" t="str">
        <f>ProjectInfo!J14</f>
        <v>Your Company Name</v>
      </c>
      <c r="B1" s="941"/>
      <c r="C1" s="941"/>
      <c r="D1" s="941"/>
      <c r="E1" s="941"/>
      <c r="F1" s="941"/>
      <c r="G1" s="941"/>
      <c r="H1" s="941"/>
      <c r="I1" s="941"/>
      <c r="J1" s="941"/>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0" t="d">
        <f>VLOOKUP(B8,RFIData!$A$1:$DX$1999,6,FALSE)</f>
        <v>1899-12-30</v>
      </c>
      <c r="C14" s="950"/>
    </row>
    <row r="16" spans="1:12" x14ac:dyDescent="0.35">
      <c r="A16" t="s">
        <v>531</v>
      </c>
      <c r="B16" s="805">
        <f>VLOOKUP(B8,RFIData!$A$1:$DX$1999,7,FALSE)</f>
        <v>0</v>
      </c>
      <c r="C16" s="805"/>
      <c r="D16" s="805"/>
      <c r="E16" s="790"/>
      <c r="F16" s="790"/>
      <c r="G16" s="790"/>
      <c r="H16" s="534">
        <f>VLOOKUP(B8,RFIData!$A$1:$DX$1999,8,FALSE)</f>
        <v>0</v>
      </c>
    </row>
    <row r="18" spans="1:10" x14ac:dyDescent="0.35">
      <c r="A18" t="s">
        <v>101</v>
      </c>
      <c r="B18" t="s">
        <v>530</v>
      </c>
      <c r="C18" s="951">
        <f>VLOOKUP(B8,RFIData!$A$1:$DX$1999,9,FALSE)</f>
        <v>0</v>
      </c>
      <c r="D18" s="951"/>
      <c r="E18" s="951"/>
      <c r="F18" s="951"/>
    </row>
    <row r="20" spans="1:10" x14ac:dyDescent="0.35">
      <c r="B20" t="s">
        <v>532</v>
      </c>
      <c r="C20" s="951">
        <f>VLOOKUP(B8,RFIData!$A$1:$DX$1999,10,FALSE)</f>
        <v>0</v>
      </c>
      <c r="D20" s="951"/>
      <c r="E20" s="951"/>
      <c r="F20" s="951"/>
    </row>
    <row r="22" spans="1:10" x14ac:dyDescent="0.35">
      <c r="B22" t="s">
        <v>533</v>
      </c>
      <c r="D22" s="951">
        <f>VLOOKUP(B8,RFIData!$A$1:$DX$1999,11,FALSE)</f>
        <v>0</v>
      </c>
      <c r="E22" s="951"/>
      <c r="F22" s="951"/>
      <c r="G22" s="951"/>
      <c r="H22" s="951"/>
      <c r="I22" s="951"/>
      <c r="J22" s="951"/>
    </row>
    <row r="24" spans="1:10" x14ac:dyDescent="0.35">
      <c r="A24" t="s">
        <v>534</v>
      </c>
      <c r="B24" s="951">
        <f>VLOOKUP(B8,RFIData!$A$1:$DX$1999,12,FALSE)</f>
        <v>0</v>
      </c>
      <c r="C24" s="951"/>
      <c r="D24" s="951"/>
      <c r="E24" s="951"/>
      <c r="F24" s="951"/>
      <c r="G24" s="951"/>
      <c r="H24" s="951"/>
      <c r="I24" s="951"/>
      <c r="J24" s="951"/>
    </row>
    <row r="26" spans="1:10" x14ac:dyDescent="0.35">
      <c r="A26" s="55"/>
      <c r="B26" s="55"/>
      <c r="C26" s="55"/>
      <c r="D26" s="55"/>
      <c r="E26" s="55"/>
      <c r="F26" s="55"/>
      <c r="G26" s="55"/>
      <c r="H26" s="55"/>
      <c r="I26" s="55"/>
      <c r="J26" s="55"/>
    </row>
    <row r="28" spans="1:10" x14ac:dyDescent="0.35">
      <c r="A28" s="11" t="s">
        <v>535</v>
      </c>
      <c r="B28" s="11"/>
    </row>
    <row r="30" spans="1:10" x14ac:dyDescent="0.35">
      <c r="A30" s="952">
        <f>VLOOKUP(B8,RFIData!$A$1:$DX$1999,13,FALSE)</f>
        <v>0</v>
      </c>
      <c r="B30" s="952"/>
      <c r="C30" s="952"/>
      <c r="D30" s="952"/>
      <c r="E30" s="952"/>
      <c r="F30" s="952"/>
      <c r="G30" s="952"/>
      <c r="H30" s="952"/>
      <c r="I30" s="952"/>
      <c r="J30" s="952"/>
    </row>
    <row r="31" spans="1:10" x14ac:dyDescent="0.35">
      <c r="A31" s="952"/>
      <c r="B31" s="952"/>
      <c r="C31" s="952"/>
      <c r="D31" s="952"/>
      <c r="E31" s="952"/>
      <c r="F31" s="952"/>
      <c r="G31" s="952"/>
      <c r="H31" s="952"/>
      <c r="I31" s="952"/>
      <c r="J31" s="952"/>
    </row>
    <row r="32" spans="1:10" x14ac:dyDescent="0.35">
      <c r="A32" s="952"/>
      <c r="B32" s="952"/>
      <c r="C32" s="952"/>
      <c r="D32" s="952"/>
      <c r="E32" s="952"/>
      <c r="F32" s="952"/>
      <c r="G32" s="952"/>
      <c r="H32" s="952"/>
      <c r="I32" s="952"/>
      <c r="J32" s="952"/>
    </row>
    <row r="33" spans="1:10" x14ac:dyDescent="0.35">
      <c r="A33" s="952"/>
      <c r="B33" s="952"/>
      <c r="C33" s="952"/>
      <c r="D33" s="952"/>
      <c r="E33" s="952"/>
      <c r="F33" s="952"/>
      <c r="G33" s="952"/>
      <c r="H33" s="952"/>
      <c r="I33" s="952"/>
      <c r="J33" s="952"/>
    </row>
    <row r="34" spans="1:10" x14ac:dyDescent="0.35">
      <c r="A34" s="952"/>
      <c r="B34" s="952"/>
      <c r="C34" s="952"/>
      <c r="D34" s="952"/>
      <c r="E34" s="952"/>
      <c r="F34" s="952"/>
      <c r="G34" s="952"/>
      <c r="H34" s="952"/>
      <c r="I34" s="952"/>
      <c r="J34" s="952"/>
    </row>
    <row r="35" spans="1:10" x14ac:dyDescent="0.35">
      <c r="A35" s="952"/>
      <c r="B35" s="952"/>
      <c r="C35" s="952"/>
      <c r="D35" s="952"/>
      <c r="E35" s="952"/>
      <c r="F35" s="952"/>
      <c r="G35" s="952"/>
      <c r="H35" s="952"/>
      <c r="I35" s="952"/>
      <c r="J35" s="952"/>
    </row>
    <row r="36" spans="1:10" x14ac:dyDescent="0.35">
      <c r="A36" s="953"/>
      <c r="B36" s="953"/>
      <c r="C36" s="953"/>
      <c r="D36" s="953"/>
      <c r="E36" s="953"/>
      <c r="F36" s="953"/>
      <c r="G36" s="953"/>
      <c r="H36" s="953"/>
      <c r="I36" s="953"/>
      <c r="J36" s="953"/>
    </row>
    <row r="37" spans="1:10" x14ac:dyDescent="0.35">
      <c r="A37" t="s">
        <v>147</v>
      </c>
      <c r="B37">
        <f>VLOOKUP(B8,RFIData!$A$1:$DX$1999,15,FALSE)</f>
        <v>0</v>
      </c>
    </row>
    <row r="39" spans="1:10" x14ac:dyDescent="0.35">
      <c r="A39" s="11" t="s">
        <v>536</v>
      </c>
    </row>
    <row r="41" spans="1:10" x14ac:dyDescent="0.35">
      <c r="A41" s="952" t="e">
        <f>VLOOKUP(B8,RFIData!$A$1:$DX$1999,17,FALSE)</f>
        <v>#N/A</v>
      </c>
      <c r="B41" s="952"/>
      <c r="C41" s="952"/>
      <c r="D41" s="952"/>
      <c r="E41" s="952"/>
      <c r="F41" s="952"/>
      <c r="G41" s="952"/>
      <c r="H41" s="952"/>
      <c r="I41" s="952"/>
      <c r="J41" s="952"/>
    </row>
    <row r="42" spans="1:10" x14ac:dyDescent="0.35">
      <c r="A42" s="952"/>
      <c r="B42" s="952"/>
      <c r="C42" s="952"/>
      <c r="D42" s="952"/>
      <c r="E42" s="952"/>
      <c r="F42" s="952"/>
      <c r="G42" s="952"/>
      <c r="H42" s="952"/>
      <c r="I42" s="952"/>
      <c r="J42" s="952"/>
    </row>
    <row r="43" spans="1:10" x14ac:dyDescent="0.35">
      <c r="A43" s="952"/>
      <c r="B43" s="952"/>
      <c r="C43" s="952"/>
      <c r="D43" s="952"/>
      <c r="E43" s="952"/>
      <c r="F43" s="952"/>
      <c r="G43" s="952"/>
      <c r="H43" s="952"/>
      <c r="I43" s="952"/>
      <c r="J43" s="952"/>
    </row>
    <row r="44" spans="1:10" x14ac:dyDescent="0.35">
      <c r="A44" s="952"/>
      <c r="B44" s="952"/>
      <c r="C44" s="952"/>
      <c r="D44" s="952"/>
      <c r="E44" s="952"/>
      <c r="F44" s="952"/>
      <c r="G44" s="952"/>
      <c r="H44" s="952"/>
      <c r="I44" s="952"/>
      <c r="J44" s="952"/>
    </row>
    <row r="45" spans="1:10" x14ac:dyDescent="0.35">
      <c r="A45" s="952"/>
      <c r="B45" s="952"/>
      <c r="C45" s="952"/>
      <c r="D45" s="952"/>
      <c r="E45" s="952"/>
      <c r="F45" s="952"/>
      <c r="G45" s="952"/>
      <c r="H45" s="952"/>
      <c r="I45" s="952"/>
      <c r="J45" s="952"/>
    </row>
    <row r="46" spans="1:10" x14ac:dyDescent="0.35">
      <c r="A46" s="952"/>
      <c r="B46" s="952"/>
      <c r="C46" s="952"/>
      <c r="D46" s="952"/>
      <c r="E46" s="952"/>
      <c r="F46" s="952"/>
      <c r="G46" s="952"/>
      <c r="H46" s="952"/>
      <c r="I46" s="952"/>
      <c r="J46" s="952"/>
    </row>
    <row r="47" spans="1:10" x14ac:dyDescent="0.35">
      <c r="A47" s="953"/>
      <c r="B47" s="953"/>
      <c r="C47" s="953"/>
      <c r="D47" s="953"/>
      <c r="E47" s="953"/>
      <c r="F47" s="953"/>
      <c r="G47" s="953"/>
      <c r="H47" s="953"/>
      <c r="I47" s="953"/>
      <c r="J47" s="953"/>
    </row>
    <row r="49" spans="1:9" x14ac:dyDescent="0.35">
      <c r="A49" s="11" t="s">
        <v>537</v>
      </c>
      <c r="B49" s="55"/>
      <c r="C49" s="55"/>
      <c r="D49" s="55"/>
      <c r="F49" s="11" t="s">
        <v>538</v>
      </c>
      <c r="G49" s="954" t="e">
        <f>VLOOKUP(B8,RFIResponse!$A$1:$DZ$1,6,FALSE)</f>
        <v>#N/A</v>
      </c>
      <c r="H49" s="955"/>
      <c r="I49" s="955"/>
    </row>
    <row r="51" spans="1:9" x14ac:dyDescent="0.35">
      <c r="B51" s="887" t="e">
        <f>VLOOKUP(B8,RFIResponse!$A$1:$DZ$1,5,FALSE)</f>
        <v>#N/A</v>
      </c>
      <c r="C51" s="887"/>
      <c r="D51" s="887"/>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6" t="str">
        <f>ProjectInfo!J6</f>
        <v>Example Project</v>
      </c>
      <c r="B1" s="956"/>
      <c r="C1" s="956"/>
      <c r="D1" s="956"/>
      <c r="E1" s="956"/>
      <c r="F1" s="956"/>
      <c r="G1" s="956"/>
      <c r="H1" s="500"/>
      <c r="I1" s="522" t="s">
        <v>1</v>
      </c>
      <c r="J1"/>
    </row>
    <row r="2" spans="1:10" ht="23.5" thickBot="1" x14ac:dyDescent="0.55000000000000004">
      <c r="A2" s="957" t="s">
        <v>539</v>
      </c>
      <c r="B2" s="957"/>
      <c r="C2" s="957"/>
      <c r="D2" s="957"/>
      <c r="E2" s="957"/>
      <c r="F2" s="957"/>
      <c r="G2" s="957"/>
      <c r="H2"/>
      <c r="I2" s="666" t="s">
        <v>144</v>
      </c>
      <c r="J2"/>
    </row>
    <row r="3" spans="1:10" ht="23.5" thickBot="1" x14ac:dyDescent="0.55000000000000004">
      <c r="A3" s="301"/>
      <c r="B3" s="319"/>
      <c r="C3" s="320"/>
      <c r="D3" s="958" t="str">
        <f>ProjectInfo!J14</f>
        <v>Your Company Name</v>
      </c>
      <c r="E3" s="959"/>
      <c r="F3" s="321" t="s">
        <v>558</v>
      </c>
      <c r="G3" s="322" t="d">
        <f ca="1">TODAY()</f>
        <v>2023-10-31</v>
      </c>
      <c r="H3"/>
      <c r="I3"/>
      <c r="J3"/>
    </row>
    <row r="4" spans="1:10" x14ac:dyDescent="0.35">
      <c r="A4" s="960" t="s">
        <v>559</v>
      </c>
      <c r="B4" s="962" t="s">
        <v>560</v>
      </c>
      <c r="C4" s="323" t="s">
        <v>186</v>
      </c>
      <c r="D4" s="324" t="s">
        <v>561</v>
      </c>
      <c r="E4" s="325" t="s">
        <v>562</v>
      </c>
      <c r="F4" s="326" t="s">
        <v>563</v>
      </c>
      <c r="G4" s="327" t="s">
        <v>564</v>
      </c>
      <c r="H4"/>
      <c r="I4"/>
      <c r="J4"/>
    </row>
    <row r="5" spans="1:10" x14ac:dyDescent="0.35">
      <c r="A5" s="961"/>
      <c r="B5" s="963"/>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6" t="s">
        <v>569</v>
      </c>
      <c r="B1" s="967"/>
      <c r="C1" s="967"/>
      <c r="D1" s="967"/>
      <c r="E1" s="967"/>
      <c r="F1" s="967"/>
      <c r="G1" s="967"/>
      <c r="H1" s="499"/>
      <c r="I1" s="592" t="s">
        <v>1</v>
      </c>
    </row>
    <row r="2" spans="1:9" x14ac:dyDescent="0.35">
      <c r="A2" s="970" t="str">
        <f>ProjectInfo!J14</f>
        <v>Your Company Name</v>
      </c>
      <c r="B2" s="915"/>
      <c r="C2" s="12"/>
      <c r="D2" s="12"/>
      <c r="E2" s="12"/>
      <c r="F2" s="12"/>
      <c r="G2" s="12"/>
      <c r="H2" s="500"/>
      <c r="I2" s="592" t="s">
        <v>570</v>
      </c>
    </row>
    <row r="3" spans="1:9" ht="15.5" x14ac:dyDescent="0.35">
      <c r="A3" s="915"/>
      <c r="B3" s="915"/>
      <c r="C3" s="228" t="s">
        <v>571</v>
      </c>
      <c r="D3" s="968" t="str">
        <f>ProjectInfo!J6</f>
        <v>Example Project</v>
      </c>
      <c r="E3" s="968"/>
      <c r="F3" s="968"/>
      <c r="G3" s="968"/>
      <c r="H3" s="12"/>
      <c r="I3" s="592" t="s">
        <v>97</v>
      </c>
    </row>
    <row r="4" spans="1:9" x14ac:dyDescent="0.35">
      <c r="A4" s="915"/>
      <c r="B4" s="915"/>
      <c r="C4" s="12"/>
      <c r="D4" s="782"/>
      <c r="E4" s="782"/>
      <c r="F4" s="782"/>
      <c r="G4" s="782"/>
      <c r="H4" s="12"/>
      <c r="I4" s="12"/>
    </row>
    <row r="5" spans="1:9" ht="15.5" x14ac:dyDescent="0.35">
      <c r="A5" s="13" t="str">
        <f>ProjectInfo!J15</f>
        <v>1234 Construction Lane</v>
      </c>
      <c r="B5" s="12"/>
      <c r="C5" s="228" t="s">
        <v>489</v>
      </c>
      <c r="D5" s="969"/>
      <c r="E5" s="969"/>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4" t="s">
        <v>574</v>
      </c>
      <c r="E7" s="964"/>
      <c r="F7" s="965" t="s">
        <v>1095</v>
      </c>
      <c r="G7" s="965"/>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1" t="s">
        <v>31</v>
      </c>
      <c r="B11" s="972"/>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5" t="s">
        <v>562</v>
      </c>
      <c r="D19" s="976"/>
      <c r="E19" s="976"/>
      <c r="F19" s="976"/>
      <c r="G19" s="977"/>
      <c r="H19" s="12"/>
      <c r="I19" s="12"/>
    </row>
    <row r="20" spans="1:9" ht="15.5" x14ac:dyDescent="0.35">
      <c r="A20" s="419"/>
      <c r="B20" s="422"/>
      <c r="C20" s="978" t="str">
        <f>VLOOKUP(F7,SubmittalSchedule!$A$2:$CE$9341,24,FALSE)</f>
        <v>#1 Description1</v>
      </c>
      <c r="D20" s="979"/>
      <c r="E20" s="979"/>
      <c r="F20" s="979"/>
      <c r="G20" s="980"/>
      <c r="H20" s="12"/>
      <c r="I20" s="12"/>
    </row>
    <row r="21" spans="1:9" ht="15.5" x14ac:dyDescent="0.35">
      <c r="A21" s="419"/>
      <c r="B21" s="423"/>
      <c r="C21" s="978" t="str">
        <f>VLOOKUP(F7,SubmittalSchedule!$A$2:$CE$9341,25,FALSE)</f>
        <v>#2 Description2</v>
      </c>
      <c r="D21" s="979"/>
      <c r="E21" s="979"/>
      <c r="F21" s="979"/>
      <c r="G21" s="980"/>
      <c r="H21" s="12"/>
      <c r="I21" s="12"/>
    </row>
    <row r="22" spans="1:9" ht="15.5" x14ac:dyDescent="0.35">
      <c r="A22" s="420"/>
      <c r="B22" s="424"/>
      <c r="C22" s="978" t="str">
        <f>VLOOKUP(F7,SubmittalSchedule!$A$2:$CE$9341,26,FALSE)</f>
        <v>#3 Description3</v>
      </c>
      <c r="D22" s="979"/>
      <c r="E22" s="979"/>
      <c r="F22" s="979"/>
      <c r="G22" s="980"/>
      <c r="H22" s="12"/>
      <c r="I22" s="12"/>
    </row>
    <row r="23" spans="1:9" ht="15.5" x14ac:dyDescent="0.35">
      <c r="A23" s="419"/>
      <c r="B23" s="423"/>
      <c r="C23" s="978" t="str">
        <f>VLOOKUP(F7,SubmittalSchedule!$A$2:$CE$9341,27,FALSE)</f>
        <v>#4 Description4</v>
      </c>
      <c r="D23" s="979"/>
      <c r="E23" s="979"/>
      <c r="F23" s="979"/>
      <c r="G23" s="980"/>
      <c r="H23" s="12"/>
      <c r="I23" s="12"/>
    </row>
    <row r="24" spans="1:9" ht="15.5" x14ac:dyDescent="0.35">
      <c r="A24" s="419"/>
      <c r="B24" s="423"/>
      <c r="C24" s="978" t="str">
        <f>VLOOKUP(F7,SubmittalSchedule!$A$2:$CE$9341,28,FALSE)</f>
        <v>#5 Description5</v>
      </c>
      <c r="D24" s="979"/>
      <c r="E24" s="979"/>
      <c r="F24" s="979"/>
      <c r="G24" s="980"/>
      <c r="H24" s="12"/>
      <c r="I24" s="12"/>
    </row>
    <row r="25" spans="1:9" ht="15.5" x14ac:dyDescent="0.35">
      <c r="A25" s="419"/>
      <c r="B25" s="423"/>
      <c r="C25" s="978" t="str">
        <f>VLOOKUP(F7,SubmittalSchedule!$A$2:$CE$9341,29,FALSE)</f>
        <v>#6 Description6</v>
      </c>
      <c r="D25" s="979"/>
      <c r="E25" s="979"/>
      <c r="F25" s="979"/>
      <c r="G25" s="980"/>
      <c r="H25" s="12"/>
      <c r="I25" s="12"/>
    </row>
    <row r="26" spans="1:9" ht="15.5" x14ac:dyDescent="0.35">
      <c r="A26" s="419"/>
      <c r="B26" s="423"/>
      <c r="C26" s="978" t="str">
        <f>VLOOKUP(F7,SubmittalSchedule!$A$2:$CE$9341,30,FALSE)</f>
        <v>#7 Description7</v>
      </c>
      <c r="D26" s="979"/>
      <c r="E26" s="979"/>
      <c r="F26" s="979"/>
      <c r="G26" s="980"/>
      <c r="H26" s="12"/>
      <c r="I26" s="12"/>
    </row>
    <row r="27" spans="1:9" ht="15.5" x14ac:dyDescent="0.35">
      <c r="A27" s="419"/>
      <c r="B27" s="423"/>
      <c r="C27" s="978" t="str">
        <f>VLOOKUP(F7,SubmittalSchedule!$A$2:$CE$9341,31,FALSE)</f>
        <v>#8 Description8</v>
      </c>
      <c r="D27" s="979"/>
      <c r="E27" s="979"/>
      <c r="F27" s="979"/>
      <c r="G27" s="980"/>
      <c r="H27" s="12"/>
      <c r="I27" s="12"/>
    </row>
    <row r="28" spans="1:9" ht="15.5" x14ac:dyDescent="0.35">
      <c r="A28" s="419"/>
      <c r="B28" s="423"/>
      <c r="C28" s="978" t="str">
        <f>VLOOKUP(F7,SubmittalSchedule!$A$2:$CE$9341,32,FALSE)</f>
        <v>#9 Description9</v>
      </c>
      <c r="D28" s="979"/>
      <c r="E28" s="979"/>
      <c r="F28" s="979"/>
      <c r="G28" s="980"/>
      <c r="H28" s="12"/>
      <c r="I28" s="12"/>
    </row>
    <row r="29" spans="1:9" ht="15.5" x14ac:dyDescent="0.35">
      <c r="A29" s="421"/>
      <c r="B29" s="423"/>
      <c r="C29" s="978" t="str">
        <f>VLOOKUP(F7,SubmittalSchedule!$A$2:$CE$9341,33,FALSE)</f>
        <v>#10 Description10</v>
      </c>
      <c r="D29" s="979"/>
      <c r="E29" s="979"/>
      <c r="F29" s="979"/>
      <c r="G29" s="980"/>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73"/>
      <c r="B35" s="974"/>
      <c r="C35" s="974"/>
      <c r="D35" s="974"/>
      <c r="E35" s="974"/>
      <c r="F35" s="974"/>
      <c r="G35" s="974"/>
      <c r="H35" s="12"/>
      <c r="I35" s="12"/>
    </row>
    <row r="36" spans="1:9" x14ac:dyDescent="0.35">
      <c r="A36" s="974"/>
      <c r="B36" s="974"/>
      <c r="C36" s="974"/>
      <c r="D36" s="974"/>
      <c r="E36" s="974"/>
      <c r="F36" s="974"/>
      <c r="G36" s="974"/>
      <c r="H36" s="12"/>
      <c r="I36" s="12"/>
    </row>
    <row r="37" spans="1:9" x14ac:dyDescent="0.35">
      <c r="A37" s="974"/>
      <c r="B37" s="974"/>
      <c r="C37" s="974"/>
      <c r="D37" s="974"/>
      <c r="E37" s="974"/>
      <c r="F37" s="974"/>
      <c r="G37" s="974"/>
      <c r="H37" s="12"/>
      <c r="I37" s="12"/>
    </row>
    <row r="38" spans="1:9" x14ac:dyDescent="0.35">
      <c r="A38" s="974"/>
      <c r="B38" s="974"/>
      <c r="C38" s="974"/>
      <c r="D38" s="974"/>
      <c r="E38" s="974"/>
      <c r="F38" s="974"/>
      <c r="G38" s="974"/>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66" t="s">
        <v>569</v>
      </c>
      <c r="B1" s="967"/>
      <c r="C1" s="967"/>
      <c r="D1" s="967"/>
      <c r="E1" s="967"/>
      <c r="F1" s="967"/>
      <c r="G1" s="967"/>
      <c r="H1" s="502"/>
      <c r="I1" s="631" t="s">
        <v>1</v>
      </c>
    </row>
    <row r="2" spans="1:13" x14ac:dyDescent="0.35">
      <c r="A2" s="970" t="str">
        <f>ProjectInfo!J14</f>
        <v>Your Company Name</v>
      </c>
      <c r="B2" s="915"/>
      <c r="C2" s="12"/>
      <c r="D2" s="12"/>
      <c r="E2" s="12"/>
      <c r="F2" s="12"/>
      <c r="G2" s="12"/>
      <c r="H2" s="500"/>
      <c r="I2" s="631" t="s">
        <v>587</v>
      </c>
    </row>
    <row r="3" spans="1:13" ht="15.5" x14ac:dyDescent="0.35">
      <c r="A3" s="915"/>
      <c r="B3" s="915"/>
      <c r="C3" s="228" t="s">
        <v>571</v>
      </c>
      <c r="D3" s="987" t="str">
        <f>ProjectInfo!J6</f>
        <v>Example Project</v>
      </c>
      <c r="E3" s="987"/>
      <c r="F3" s="987"/>
      <c r="G3" s="987"/>
      <c r="H3" s="500"/>
      <c r="I3" s="631" t="s">
        <v>588</v>
      </c>
    </row>
    <row r="4" spans="1:13" x14ac:dyDescent="0.35">
      <c r="A4" s="915"/>
      <c r="B4" s="915"/>
      <c r="C4" s="12"/>
      <c r="D4" s="782"/>
      <c r="E4" s="782"/>
      <c r="F4" s="782"/>
      <c r="G4" s="782"/>
      <c r="H4" s="500"/>
      <c r="I4" s="631" t="s">
        <v>589</v>
      </c>
    </row>
    <row r="5" spans="1:13" ht="15.5" x14ac:dyDescent="0.35">
      <c r="A5" s="13" t="str">
        <f>ProjectInfo!J15</f>
        <v>1234 Construction Lane</v>
      </c>
      <c r="B5" s="12"/>
      <c r="C5" s="228" t="s">
        <v>489</v>
      </c>
      <c r="D5" s="988" t="e">
        <f>_xlfn.XLOOKUP(H7,SubmittalData!AY:AY,SubmittalData!E:E)</f>
        <v>#N/A</v>
      </c>
      <c r="E5" s="988"/>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4" t="s">
        <v>574</v>
      </c>
      <c r="E7" s="964"/>
      <c r="F7" s="989" t="e">
        <f>_xlfn.XLOOKUP(H7,SubmittalData!AY:AY,SubmittalData!D:D)</f>
        <v>#N/A</v>
      </c>
      <c r="G7" s="989"/>
      <c r="H7" s="985" t="s">
        <v>88</v>
      </c>
      <c r="I7" s="986"/>
      <c r="J7" s="986"/>
      <c r="K7" s="986"/>
      <c r="L7" s="546"/>
      <c r="M7" s="546"/>
    </row>
    <row r="8" spans="1:13" ht="16" thickTop="1" x14ac:dyDescent="0.35">
      <c r="A8" s="11" t="s">
        <v>590</v>
      </c>
      <c r="B8" s="11" t="str">
        <f>ProjectInfo!J18</f>
        <v>555-555-5556</v>
      </c>
      <c r="C8" s="12"/>
      <c r="D8" s="11" t="e">
        <f>_xlfn.XLOOKUP(H7,SubmittalData!AY:AY,SubmittalData!AR:AR)</f>
        <v>#N/A</v>
      </c>
      <c r="E8" s="12"/>
      <c r="F8" s="12"/>
      <c r="G8" s="12"/>
      <c r="H8" s="986"/>
      <c r="I8" s="986"/>
      <c r="J8" s="986"/>
      <c r="K8" s="986"/>
      <c r="L8" s="546"/>
      <c r="M8" s="546"/>
    </row>
    <row r="9" spans="1:13" ht="15.5" x14ac:dyDescent="0.35">
      <c r="A9" s="230"/>
      <c r="B9" s="12"/>
      <c r="C9" s="12"/>
      <c r="D9" s="12"/>
      <c r="E9" s="12"/>
      <c r="F9" s="12"/>
      <c r="G9" s="12"/>
      <c r="H9" s="986"/>
      <c r="I9" s="986"/>
      <c r="J9" s="986"/>
      <c r="K9" s="986"/>
      <c r="L9" s="546"/>
      <c r="M9" s="546"/>
    </row>
    <row r="10" spans="1:13" ht="15.5" x14ac:dyDescent="0.35">
      <c r="A10" s="230" t="s">
        <v>576</v>
      </c>
      <c r="B10" s="12"/>
      <c r="C10" s="12"/>
      <c r="D10" s="12"/>
      <c r="E10" s="12"/>
      <c r="F10" s="12"/>
      <c r="G10" s="12"/>
      <c r="H10" s="986"/>
      <c r="I10" s="986"/>
      <c r="J10" s="986"/>
      <c r="K10" s="986"/>
    </row>
    <row r="11" spans="1:13" ht="15.5" x14ac:dyDescent="0.35">
      <c r="A11" s="230" t="e">
        <f>_xlfn.XLOOKUP(H7,SubmittalData!AY:AY,SubmittalData!F:F)</f>
        <v>#N/A</v>
      </c>
      <c r="B11" s="12"/>
      <c r="C11" s="12"/>
      <c r="D11" s="12"/>
      <c r="E11" s="12"/>
      <c r="F11" s="12"/>
      <c r="G11" s="12"/>
      <c r="H11" s="986"/>
      <c r="I11" s="986"/>
      <c r="J11" s="986"/>
      <c r="K11" s="986"/>
    </row>
    <row r="12" spans="1:13" ht="15.5" x14ac:dyDescent="0.35">
      <c r="A12" s="231" t="e">
        <f>VLOOKUP(A11,Vendors!$C$2:$CQ$4045,10,FALSE)</f>
        <v>#N/A</v>
      </c>
      <c r="B12" s="12"/>
      <c r="C12" s="12"/>
      <c r="D12" s="12"/>
      <c r="E12" s="12"/>
      <c r="F12" s="12"/>
      <c r="G12" s="12"/>
      <c r="H12" s="986"/>
      <c r="I12" s="986"/>
      <c r="J12" s="986"/>
      <c r="K12" s="986"/>
    </row>
    <row r="13" spans="1:13" ht="15.5" x14ac:dyDescent="0.35">
      <c r="A13" s="231" t="e">
        <f>ContactTransVeiwCity&amp;", "&amp;ContactTransViewState&amp;"    "&amp;ContactTransViewZip</f>
        <v>#N/A</v>
      </c>
      <c r="B13" s="12"/>
      <c r="C13" s="12"/>
      <c r="D13" s="12"/>
      <c r="E13" s="12"/>
      <c r="F13" s="12"/>
      <c r="G13" s="12"/>
      <c r="H13" s="986"/>
      <c r="I13" s="986"/>
      <c r="J13" s="986"/>
      <c r="K13" s="986"/>
    </row>
    <row r="14" spans="1:13" ht="15.5" x14ac:dyDescent="0.35">
      <c r="A14" s="231"/>
      <c r="B14" s="12"/>
      <c r="C14" s="12"/>
      <c r="D14" s="12"/>
      <c r="E14" s="12"/>
      <c r="F14" s="12"/>
      <c r="G14" s="12"/>
      <c r="H14" s="986"/>
      <c r="I14" s="986"/>
      <c r="J14" s="986"/>
      <c r="K14" s="986"/>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5" t="s">
        <v>562</v>
      </c>
      <c r="D19" s="976"/>
      <c r="E19" s="976"/>
      <c r="F19" s="976"/>
      <c r="G19" s="977"/>
      <c r="H19" s="12"/>
      <c r="I19" s="2" t="e">
        <f>VLOOKUP(A11,Vendors!$C$2:$CQ$4044,11,FALSE)</f>
        <v>#N/A</v>
      </c>
    </row>
    <row r="20" spans="1:9" ht="16" thickBot="1" x14ac:dyDescent="0.4">
      <c r="A20" s="283" t="e">
        <f>_xlfn.XLOOKUP(H7,SubmittalData!AY:AY,SubmittalData!G:G)</f>
        <v>#N/A</v>
      </c>
      <c r="B20" s="284" t="e">
        <f>_xlfn.XLOOKUP(H7,SubmittalData!AY:AY,SubmittalData!Q:Q)</f>
        <v>#N/A</v>
      </c>
      <c r="C20" s="981" t="e">
        <f>_xlfn.XLOOKUP(H7,SubmittalData!AY:AY,SubmittalData!AA:AA)</f>
        <v>#N/A</v>
      </c>
      <c r="D20" s="982"/>
      <c r="E20" s="982"/>
      <c r="F20" s="982"/>
      <c r="G20" s="983"/>
      <c r="H20" s="12"/>
      <c r="I20" s="2" t="e">
        <f>VLOOKUP(A11,Vendors!$C$2:$CQ$4044,12,FALSE)</f>
        <v>#N/A</v>
      </c>
    </row>
    <row r="21" spans="1:9" ht="16" thickBot="1" x14ac:dyDescent="0.4">
      <c r="A21" s="283" t="e">
        <f>_xlfn.XLOOKUP(H7,SubmittalData!AY:AY,SubmittalData!H:H)</f>
        <v>#N/A</v>
      </c>
      <c r="B21" s="284" t="e">
        <f>_xlfn.XLOOKUP(H7,SubmittalData!AY:AY,SubmittalData!R:R)</f>
        <v>#N/A</v>
      </c>
      <c r="C21" s="981" t="e">
        <f>_xlfn.XLOOKUP(H7,SubmittalData!AY:AY,SubmittalData!AB:AB)</f>
        <v>#N/A</v>
      </c>
      <c r="D21" s="982"/>
      <c r="E21" s="982"/>
      <c r="F21" s="982"/>
      <c r="G21" s="983"/>
      <c r="H21" s="12"/>
      <c r="I21" s="2" t="e">
        <f>VLOOKUP(A11,Vendors!$C$2:$CQ$4044,13,FALSE)</f>
        <v>#N/A</v>
      </c>
    </row>
    <row r="22" spans="1:9" ht="16" thickBot="1" x14ac:dyDescent="0.4">
      <c r="A22" s="285" t="e">
        <f>_xlfn.XLOOKUP(H7,SubmittalData!AY:AY,SubmittalData!I:I)</f>
        <v>#N/A</v>
      </c>
      <c r="B22" s="286" t="e">
        <f>_xlfn.XLOOKUP(H7,SubmittalData!AY:AY,SubmittalData!S:S)</f>
        <v>#N/A</v>
      </c>
      <c r="C22" s="981" t="e">
        <f>_xlfn.XLOOKUP(H7,SubmittalData!AY:AY,SubmittalData!AC:AC)</f>
        <v>#N/A</v>
      </c>
      <c r="D22" s="982"/>
      <c r="E22" s="982"/>
      <c r="F22" s="982"/>
      <c r="G22" s="983"/>
      <c r="H22" s="12"/>
      <c r="I22" s="12"/>
    </row>
    <row r="23" spans="1:9" ht="16" thickBot="1" x14ac:dyDescent="0.4">
      <c r="A23" s="283" t="e">
        <f>_xlfn.XLOOKUP(H7,SubmittalData!AY:AY,SubmittalData!J:J)</f>
        <v>#N/A</v>
      </c>
      <c r="B23" s="284" t="e">
        <f>_xlfn.XLOOKUP(H7,SubmittalData!AY:AY,SubmittalData!T:T)</f>
        <v>#N/A</v>
      </c>
      <c r="C23" s="981" t="e">
        <f>_xlfn.XLOOKUP(H7,SubmittalData!AY:AY,SubmittalData!AD:AD)</f>
        <v>#N/A</v>
      </c>
      <c r="D23" s="982"/>
      <c r="E23" s="982"/>
      <c r="F23" s="982"/>
      <c r="G23" s="983"/>
      <c r="H23" s="12"/>
      <c r="I23" s="12"/>
    </row>
    <row r="24" spans="1:9" ht="16" thickBot="1" x14ac:dyDescent="0.4">
      <c r="A24" s="283" t="e">
        <f>_xlfn.XLOOKUP(H7,SubmittalData!AY:AY,SubmittalData!K:K)</f>
        <v>#N/A</v>
      </c>
      <c r="B24" s="284" t="e">
        <f>_xlfn.XLOOKUP(H7,SubmittalData!AY:AY,SubmittalData!U:U)</f>
        <v>#N/A</v>
      </c>
      <c r="C24" s="981" t="e">
        <f>_xlfn.XLOOKUP(H7,SubmittalData!AY:AY,SubmittalData!AE:AE)</f>
        <v>#N/A</v>
      </c>
      <c r="D24" s="982"/>
      <c r="E24" s="982"/>
      <c r="F24" s="982"/>
      <c r="G24" s="983"/>
      <c r="H24" s="12"/>
      <c r="I24" s="12"/>
    </row>
    <row r="25" spans="1:9" ht="16" thickBot="1" x14ac:dyDescent="0.4">
      <c r="A25" s="283" t="e">
        <f>_xlfn.XLOOKUP(H7,SubmittalData!AY:AY,SubmittalData!L:L)</f>
        <v>#N/A</v>
      </c>
      <c r="B25" s="284" t="e">
        <f>_xlfn.XLOOKUP(H7,SubmittalData!AY:AY,SubmittalData!V:V)</f>
        <v>#N/A</v>
      </c>
      <c r="C25" s="981" t="e">
        <f>_xlfn.XLOOKUP(H7,SubmittalData!AY:AY,SubmittalData!AF:AF)</f>
        <v>#N/A</v>
      </c>
      <c r="D25" s="982"/>
      <c r="E25" s="982"/>
      <c r="F25" s="982"/>
      <c r="G25" s="983"/>
      <c r="H25" s="12"/>
      <c r="I25" s="12"/>
    </row>
    <row r="26" spans="1:9" ht="16" thickBot="1" x14ac:dyDescent="0.4">
      <c r="A26" s="283" t="e">
        <f>_xlfn.XLOOKUP(H7,SubmittalData!AY:AY,SubmittalData!M:M)</f>
        <v>#N/A</v>
      </c>
      <c r="B26" s="284" t="e">
        <f>_xlfn.XLOOKUP(H7,SubmittalData!AY:AY,SubmittalData!W:W)</f>
        <v>#N/A</v>
      </c>
      <c r="C26" s="981" t="e">
        <f>_xlfn.XLOOKUP(H7,SubmittalData!AY:AY,SubmittalData!AG:AG)</f>
        <v>#N/A</v>
      </c>
      <c r="D26" s="982"/>
      <c r="E26" s="982"/>
      <c r="F26" s="982"/>
      <c r="G26" s="983"/>
      <c r="H26" s="12"/>
      <c r="I26" s="12"/>
    </row>
    <row r="27" spans="1:9" ht="16" thickBot="1" x14ac:dyDescent="0.4">
      <c r="A27" s="283" t="e">
        <f>_xlfn.XLOOKUP(H7,SubmittalData!AY:AY,SubmittalData!N:N)</f>
        <v>#N/A</v>
      </c>
      <c r="B27" s="284" t="e">
        <f>_xlfn.XLOOKUP(H7,SubmittalData!AY:AY,SubmittalData!X:X)</f>
        <v>#N/A</v>
      </c>
      <c r="C27" s="981" t="e">
        <f>_xlfn.XLOOKUP(H7,SubmittalData!AY:AY,SubmittalData!AH:AH)</f>
        <v>#N/A</v>
      </c>
      <c r="D27" s="982"/>
      <c r="E27" s="982"/>
      <c r="F27" s="982"/>
      <c r="G27" s="983"/>
      <c r="H27" s="12"/>
      <c r="I27" s="12"/>
    </row>
    <row r="28" spans="1:9" ht="16" thickBot="1" x14ac:dyDescent="0.4">
      <c r="A28" s="283" t="e">
        <f>_xlfn.XLOOKUP(H7,SubmittalData!AY:AY,SubmittalData!O:O)</f>
        <v>#N/A</v>
      </c>
      <c r="B28" s="284" t="e">
        <f>_xlfn.XLOOKUP(H7,SubmittalData!AY:AY,SubmittalData!Y:Y)</f>
        <v>#N/A</v>
      </c>
      <c r="C28" s="981" t="e">
        <f>_xlfn.XLOOKUP(H7,SubmittalData!AY:AY,SubmittalData!AI:AI)</f>
        <v>#N/A</v>
      </c>
      <c r="D28" s="982"/>
      <c r="E28" s="982"/>
      <c r="F28" s="982"/>
      <c r="G28" s="983"/>
      <c r="H28" s="12"/>
      <c r="I28" s="12"/>
    </row>
    <row r="29" spans="1:9" ht="16" thickBot="1" x14ac:dyDescent="0.4">
      <c r="A29" s="287" t="e">
        <f>_xlfn.XLOOKUP(H7,SubmittalData!AY:AY,SubmittalData!P:P)</f>
        <v>#N/A</v>
      </c>
      <c r="B29" s="284" t="e">
        <f>_xlfn.XLOOKUP(H7,SubmittalData!AY:AY,SubmittalData!Z:Z)</f>
        <v>#N/A</v>
      </c>
      <c r="C29" s="981" t="e">
        <f>_xlfn.XLOOKUP(H7,SubmittalData!AY:AY,SubmittalData!AJ:AJ)</f>
        <v>#N/A</v>
      </c>
      <c r="D29" s="982"/>
      <c r="E29" s="982"/>
      <c r="F29" s="982"/>
      <c r="G29" s="983"/>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4" t="e">
        <f>_xlfn.XLOOKUP(H7,SubmittalData!AY:AY,SubmittalData!AK:AK)</f>
        <v>#N/A</v>
      </c>
      <c r="B35" s="930"/>
      <c r="C35" s="930"/>
      <c r="D35" s="930"/>
      <c r="E35" s="930"/>
      <c r="F35" s="930"/>
      <c r="G35" s="930"/>
      <c r="H35" s="12"/>
      <c r="I35" s="12"/>
    </row>
    <row r="36" spans="1:9" x14ac:dyDescent="0.35">
      <c r="A36" s="930"/>
      <c r="B36" s="930"/>
      <c r="C36" s="930"/>
      <c r="D36" s="930"/>
      <c r="E36" s="930"/>
      <c r="F36" s="930"/>
      <c r="G36" s="930"/>
      <c r="H36" s="12"/>
      <c r="I36" s="12"/>
    </row>
    <row r="37" spans="1:9" x14ac:dyDescent="0.35">
      <c r="A37" s="930"/>
      <c r="B37" s="930"/>
      <c r="C37" s="930"/>
      <c r="D37" s="930"/>
      <c r="E37" s="930"/>
      <c r="F37" s="930"/>
      <c r="G37" s="930"/>
      <c r="H37" s="12"/>
      <c r="I37" s="12"/>
    </row>
    <row r="38" spans="1:9" x14ac:dyDescent="0.35">
      <c r="A38" s="930"/>
      <c r="B38" s="930"/>
      <c r="C38" s="930"/>
      <c r="D38" s="930"/>
      <c r="E38" s="930"/>
      <c r="F38" s="930"/>
      <c r="G38" s="930"/>
      <c r="H38" s="12"/>
      <c r="I38" s="12"/>
    </row>
    <row r="39" spans="1:9" ht="15.5" x14ac:dyDescent="0.35">
      <c r="A39" s="20" t="s">
        <v>584</v>
      </c>
      <c r="B39" s="12"/>
      <c r="C39" s="12"/>
      <c r="D39" s="923"/>
      <c r="E39" s="832"/>
      <c r="F39" s="832"/>
      <c r="G39" s="832"/>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7" t="s">
        <v>587</v>
      </c>
      <c r="B1" s="857"/>
      <c r="C1" s="857"/>
      <c r="D1" s="857"/>
      <c r="E1" s="857"/>
      <c r="F1" s="857"/>
      <c r="G1" s="857"/>
      <c r="H1" s="857"/>
      <c r="I1" s="857"/>
      <c r="J1" s="857"/>
      <c r="K1" s="765"/>
      <c r="L1" s="503"/>
      <c r="M1" s="592" t="s">
        <v>1</v>
      </c>
    </row>
    <row r="2" spans="1:13" ht="23.5" x14ac:dyDescent="0.55000000000000004">
      <c r="A2" s="990" t="str">
        <f>ProjectInfo!J14</f>
        <v>Your Company Name</v>
      </c>
      <c r="B2" s="991"/>
      <c r="C2" s="991"/>
      <c r="D2" s="991"/>
      <c r="E2" s="991"/>
      <c r="F2" s="991"/>
      <c r="G2" s="991"/>
      <c r="H2" s="991"/>
      <c r="I2" s="991"/>
      <c r="J2" s="991"/>
      <c r="L2"/>
      <c r="M2" s="631" t="s">
        <v>144</v>
      </c>
    </row>
    <row r="3" spans="1:13" ht="18.5" thickBot="1" x14ac:dyDescent="0.4">
      <c r="A3" s="429" t="s">
        <v>185</v>
      </c>
      <c r="B3" s="430" t="str">
        <f>ProjectInfo!J6</f>
        <v>Example Project</v>
      </c>
      <c r="C3" s="109"/>
      <c r="D3" s="90"/>
      <c r="E3" s="431"/>
      <c r="F3" s="432"/>
      <c r="G3" s="433" t="s">
        <v>257</v>
      </c>
      <c r="H3" s="992" t="str">
        <f>ProjectInfo!J12</f>
        <v>Example A/E / Developer</v>
      </c>
      <c r="I3" s="992"/>
      <c r="J3" s="992"/>
      <c r="K3" s="945"/>
      <c r="L3"/>
      <c r="M3"/>
    </row>
    <row r="4" spans="1:13" x14ac:dyDescent="0.35">
      <c r="A4" s="434"/>
      <c r="B4" s="435"/>
      <c r="C4" s="13"/>
      <c r="D4" s="90"/>
      <c r="E4" s="431"/>
      <c r="F4" s="432"/>
      <c r="G4" s="433"/>
      <c r="H4" s="431"/>
      <c r="I4" s="431"/>
      <c r="J4" s="11"/>
      <c r="L4"/>
      <c r="M4"/>
    </row>
    <row r="5" spans="1:13" ht="15" thickBot="1" x14ac:dyDescent="0.4">
      <c r="A5" s="429" t="s">
        <v>186</v>
      </c>
      <c r="B5" s="436" t="d">
        <f ca="1">TODAY()</f>
        <v>2023-10-31</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17" sqref="A17"/>
    </sheetView>
  </sheetViews>
  <sheetFormatPr defaultColWidth="9" defaultRowHeight="14.5" x14ac:dyDescent="0.35"/>
  <cols>
    <col min="1" max="1" width="46.453125" style="40" customWidth="1"/>
    <col min="2" max="16384" width="9" style="40"/>
  </cols>
  <sheetData>
    <row r="1" spans="1:14" ht="34" thickBot="1" x14ac:dyDescent="0.4">
      <c r="A1" s="993" t="str">
        <f>ProjectInfo!J6</f>
        <v>Example Project</v>
      </c>
      <c r="B1" s="994"/>
      <c r="C1" s="994"/>
      <c r="D1" s="994"/>
      <c r="E1" s="994"/>
      <c r="F1" s="994"/>
      <c r="G1" s="994"/>
      <c r="H1" s="994"/>
      <c r="I1" s="994"/>
      <c r="J1" s="994"/>
      <c r="K1" s="994"/>
      <c r="L1" s="994"/>
      <c r="M1" s="994"/>
      <c r="N1" s="994"/>
    </row>
    <row r="2" spans="1:14" ht="15" thickTop="1" x14ac:dyDescent="0.35">
      <c r="A2" s="636" t="s">
        <v>653</v>
      </c>
      <c r="B2" s="637" t="s">
        <v>1</v>
      </c>
      <c r="C2" s="638"/>
    </row>
    <row r="3" spans="1:14" ht="15.5" x14ac:dyDescent="0.35">
      <c r="A3" s="40" t="s">
        <v>2038</v>
      </c>
      <c r="C3" s="639"/>
    </row>
    <row r="4" spans="1:14" x14ac:dyDescent="0.35">
      <c r="A4" s="40" t="s">
        <v>2039</v>
      </c>
    </row>
    <row r="5" spans="1:14" x14ac:dyDescent="0.35">
      <c r="A5" s="40" t="s">
        <v>2040</v>
      </c>
    </row>
    <row r="6" spans="1:14" x14ac:dyDescent="0.35">
      <c r="A6" s="40" t="s">
        <v>2041</v>
      </c>
    </row>
    <row r="7" spans="1:14" x14ac:dyDescent="0.35">
      <c r="A7" s="40" t="s">
        <v>2042</v>
      </c>
    </row>
    <row r="8" spans="1:14" x14ac:dyDescent="0.35">
      <c r="A8" s="40" t="s">
        <v>2043</v>
      </c>
    </row>
    <row r="9" spans="1:14" x14ac:dyDescent="0.35">
      <c r="A9" s="40" t="s">
        <v>2044</v>
      </c>
    </row>
    <row r="10" spans="1:14" x14ac:dyDescent="0.35">
      <c r="A10" s="40" t="s">
        <v>2045</v>
      </c>
    </row>
    <row r="11" spans="1:14" x14ac:dyDescent="0.35">
      <c r="A11" s="40" t="s">
        <v>2046</v>
      </c>
    </row>
    <row r="12" spans="1:14" x14ac:dyDescent="0.35">
      <c r="A12" s="40" t="s">
        <v>2047</v>
      </c>
    </row>
    <row r="13" spans="1:14" x14ac:dyDescent="0.35">
      <c r="A13" s="40" t="s">
        <v>2048</v>
      </c>
    </row>
    <row r="14" spans="1:14" x14ac:dyDescent="0.35">
      <c r="A14" s="40" t="s">
        <v>2049</v>
      </c>
    </row>
    <row r="15" spans="1:14" x14ac:dyDescent="0.35">
      <c r="A15" s="40" t="s">
        <v>2050</v>
      </c>
    </row>
    <row r="16" spans="1:14" x14ac:dyDescent="0.35">
      <c r="A16" s="40" t="s">
        <v>2051</v>
      </c>
    </row>
    <row r="17" spans="1:1" x14ac:dyDescent="0.35">
      <c r="A17" s="40" t="s">
        <v>655</v>
      </c>
    </row>
    <row r="18" spans="1:1" x14ac:dyDescent="0.35">
      <c r="A18" s="40" t="s">
        <v>2052</v>
      </c>
    </row>
    <row r="19" spans="1:1" x14ac:dyDescent="0.35">
      <c r="A19" s="40" t="s">
        <v>656</v>
      </c>
    </row>
    <row r="20" spans="1:1" x14ac:dyDescent="0.35">
      <c r="A20" s="40" t="s">
        <v>657</v>
      </c>
    </row>
    <row r="21" spans="1:1" x14ac:dyDescent="0.35">
      <c r="A21" s="40" t="s">
        <v>658</v>
      </c>
    </row>
    <row r="22" spans="1:1" x14ac:dyDescent="0.35">
      <c r="A22" s="40" t="s">
        <v>659</v>
      </c>
    </row>
    <row r="23" spans="1:1" x14ac:dyDescent="0.35">
      <c r="A23" s="40" t="s">
        <v>2053</v>
      </c>
    </row>
    <row r="24" spans="1:1" x14ac:dyDescent="0.35">
      <c r="A24" s="40" t="s">
        <v>660</v>
      </c>
    </row>
    <row r="25" spans="1:1" x14ac:dyDescent="0.35">
      <c r="A25" s="40" t="s">
        <v>661</v>
      </c>
    </row>
    <row r="26" spans="1:1" x14ac:dyDescent="0.35">
      <c r="A26" s="40" t="s">
        <v>662</v>
      </c>
    </row>
    <row r="27" spans="1:1" x14ac:dyDescent="0.35">
      <c r="A27" s="40" t="s">
        <v>2054</v>
      </c>
    </row>
    <row r="28" spans="1:1" x14ac:dyDescent="0.35">
      <c r="A28" s="40" t="s">
        <v>663</v>
      </c>
    </row>
    <row r="29" spans="1:1" x14ac:dyDescent="0.35">
      <c r="A29" s="40" t="s">
        <v>2055</v>
      </c>
    </row>
    <row r="30" spans="1:1" x14ac:dyDescent="0.35">
      <c r="A30" s="40" t="s">
        <v>2056</v>
      </c>
    </row>
    <row r="31" spans="1:1" x14ac:dyDescent="0.35">
      <c r="A31" s="40" t="s">
        <v>2057</v>
      </c>
    </row>
    <row r="32" spans="1:1" x14ac:dyDescent="0.35">
      <c r="A32" s="40" t="s">
        <v>664</v>
      </c>
    </row>
    <row r="33" spans="1:1" x14ac:dyDescent="0.35">
      <c r="A33" s="40" t="s">
        <v>2058</v>
      </c>
    </row>
    <row r="34" spans="1:1" x14ac:dyDescent="0.35">
      <c r="A34" s="40" t="s">
        <v>2059</v>
      </c>
    </row>
    <row r="35" spans="1:1" x14ac:dyDescent="0.35">
      <c r="A35" s="40" t="s">
        <v>665</v>
      </c>
    </row>
    <row r="36" spans="1:1" x14ac:dyDescent="0.35">
      <c r="A36" s="40" t="s">
        <v>2060</v>
      </c>
    </row>
    <row r="37" spans="1:1" x14ac:dyDescent="0.35">
      <c r="A37" s="40" t="s">
        <v>2061</v>
      </c>
    </row>
    <row r="38" spans="1:1" x14ac:dyDescent="0.35">
      <c r="A38" s="40" t="s">
        <v>666</v>
      </c>
    </row>
    <row r="39" spans="1:1" x14ac:dyDescent="0.35">
      <c r="A39" s="40" t="s">
        <v>667</v>
      </c>
    </row>
    <row r="40" spans="1:1" x14ac:dyDescent="0.35">
      <c r="A40" s="40" t="s">
        <v>2062</v>
      </c>
    </row>
    <row r="41" spans="1:1" x14ac:dyDescent="0.35">
      <c r="A41" s="40" t="s">
        <v>2063</v>
      </c>
    </row>
    <row r="42" spans="1:1" x14ac:dyDescent="0.35">
      <c r="A42" s="40" t="s">
        <v>668</v>
      </c>
    </row>
    <row r="43" spans="1:1" x14ac:dyDescent="0.35">
      <c r="A43" s="40" t="s">
        <v>669</v>
      </c>
    </row>
    <row r="44" spans="1:1" x14ac:dyDescent="0.35">
      <c r="A44" s="40" t="s">
        <v>670</v>
      </c>
    </row>
    <row r="45" spans="1:1" x14ac:dyDescent="0.35">
      <c r="A45" s="40" t="s">
        <v>2064</v>
      </c>
    </row>
    <row r="46" spans="1:1" x14ac:dyDescent="0.35">
      <c r="A46" s="40" t="s">
        <v>2065</v>
      </c>
    </row>
    <row r="47" spans="1:1" x14ac:dyDescent="0.35">
      <c r="A47" s="40" t="s">
        <v>2066</v>
      </c>
    </row>
    <row r="48" spans="1:1" x14ac:dyDescent="0.35">
      <c r="A48" s="40" t="s">
        <v>689</v>
      </c>
    </row>
    <row r="49" spans="1:1" x14ac:dyDescent="0.35">
      <c r="A49" s="40" t="s">
        <v>2067</v>
      </c>
    </row>
    <row r="50" spans="1:1" x14ac:dyDescent="0.35">
      <c r="A50" s="40" t="s">
        <v>709</v>
      </c>
    </row>
    <row r="51" spans="1:1" x14ac:dyDescent="0.35">
      <c r="A51" s="40" t="s">
        <v>710</v>
      </c>
    </row>
    <row r="52" spans="1:1" x14ac:dyDescent="0.35">
      <c r="A52" s="40" t="s">
        <v>712</v>
      </c>
    </row>
    <row r="53" spans="1:1" x14ac:dyDescent="0.35">
      <c r="A53" s="40" t="s">
        <v>2068</v>
      </c>
    </row>
    <row r="54" spans="1:1" x14ac:dyDescent="0.35">
      <c r="A54" s="40" t="s">
        <v>695</v>
      </c>
    </row>
    <row r="55" spans="1:1" x14ac:dyDescent="0.35">
      <c r="A55" s="40" t="s">
        <v>697</v>
      </c>
    </row>
    <row r="56" spans="1:1" x14ac:dyDescent="0.35">
      <c r="A56" s="40" t="s">
        <v>692</v>
      </c>
    </row>
    <row r="57" spans="1:1" x14ac:dyDescent="0.35">
      <c r="A57" s="40" t="s">
        <v>694</v>
      </c>
    </row>
    <row r="58" spans="1:1" x14ac:dyDescent="0.35">
      <c r="A58" s="40" t="s">
        <v>702</v>
      </c>
    </row>
    <row r="59" spans="1:1" x14ac:dyDescent="0.35">
      <c r="A59" s="40" t="s">
        <v>723</v>
      </c>
    </row>
    <row r="60" spans="1:1" x14ac:dyDescent="0.35">
      <c r="A60" s="40" t="s">
        <v>744</v>
      </c>
    </row>
    <row r="61" spans="1:1" x14ac:dyDescent="0.35">
      <c r="A61" s="40" t="s">
        <v>749</v>
      </c>
    </row>
    <row r="62" spans="1:1" x14ac:dyDescent="0.35">
      <c r="A62" s="40" t="s">
        <v>2069</v>
      </c>
    </row>
    <row r="63" spans="1:1" x14ac:dyDescent="0.35">
      <c r="A63" s="40" t="s">
        <v>2070</v>
      </c>
    </row>
    <row r="64" spans="1:1" x14ac:dyDescent="0.35">
      <c r="A64" s="40" t="s">
        <v>2071</v>
      </c>
    </row>
    <row r="65" spans="1:1" x14ac:dyDescent="0.35">
      <c r="A65" s="40" t="s">
        <v>782</v>
      </c>
    </row>
    <row r="66" spans="1:1" x14ac:dyDescent="0.35">
      <c r="A66" s="40" t="s">
        <v>2072</v>
      </c>
    </row>
    <row r="67" spans="1:1" x14ac:dyDescent="0.35">
      <c r="A67" s="40" t="s">
        <v>793</v>
      </c>
    </row>
    <row r="68" spans="1:1" x14ac:dyDescent="0.35">
      <c r="A68" s="40" t="s">
        <v>2073</v>
      </c>
    </row>
    <row r="69" spans="1:1" x14ac:dyDescent="0.35">
      <c r="A69" s="40" t="s">
        <v>2074</v>
      </c>
    </row>
    <row r="70" spans="1:1" x14ac:dyDescent="0.35">
      <c r="A70" s="40" t="s">
        <v>798</v>
      </c>
    </row>
    <row r="71" spans="1:1" x14ac:dyDescent="0.35">
      <c r="A71" s="40" t="s">
        <v>799</v>
      </c>
    </row>
    <row r="72" spans="1:1" x14ac:dyDescent="0.35">
      <c r="A72" s="40" t="s">
        <v>2075</v>
      </c>
    </row>
    <row r="73" spans="1:1" x14ac:dyDescent="0.35">
      <c r="A73" s="40" t="s">
        <v>2076</v>
      </c>
    </row>
    <row r="74" spans="1:1" x14ac:dyDescent="0.35">
      <c r="A74" s="40" t="s">
        <v>802</v>
      </c>
    </row>
    <row r="75" spans="1:1" x14ac:dyDescent="0.35">
      <c r="A75" s="40" t="s">
        <v>816</v>
      </c>
    </row>
    <row r="76" spans="1:1" x14ac:dyDescent="0.35">
      <c r="A76" s="40" t="s">
        <v>2077</v>
      </c>
    </row>
    <row r="77" spans="1:1" x14ac:dyDescent="0.35">
      <c r="A77" s="40" t="s">
        <v>2078</v>
      </c>
    </row>
    <row r="78" spans="1:1" x14ac:dyDescent="0.35">
      <c r="A78" s="40" t="s">
        <v>831</v>
      </c>
    </row>
    <row r="79" spans="1:1" x14ac:dyDescent="0.35">
      <c r="A79" s="40" t="s">
        <v>2079</v>
      </c>
    </row>
    <row r="80" spans="1:1" x14ac:dyDescent="0.35">
      <c r="A80" s="40" t="s">
        <v>2080</v>
      </c>
    </row>
    <row r="81" spans="1:1" x14ac:dyDescent="0.35">
      <c r="A81" s="40" t="s">
        <v>854</v>
      </c>
    </row>
    <row r="82" spans="1:1" x14ac:dyDescent="0.35">
      <c r="A82" s="40" t="s">
        <v>855</v>
      </c>
    </row>
    <row r="83" spans="1:1" x14ac:dyDescent="0.35">
      <c r="A83" s="40" t="s">
        <v>2081</v>
      </c>
    </row>
    <row r="84" spans="1:1" x14ac:dyDescent="0.35">
      <c r="A84" s="40" t="s">
        <v>2082</v>
      </c>
    </row>
    <row r="85" spans="1:1" x14ac:dyDescent="0.35">
      <c r="A85" s="40" t="s">
        <v>2083</v>
      </c>
    </row>
    <row r="86" spans="1:1" x14ac:dyDescent="0.35">
      <c r="A86" s="40" t="s">
        <v>2084</v>
      </c>
    </row>
    <row r="87" spans="1:1" x14ac:dyDescent="0.35">
      <c r="A87" s="40" t="s">
        <v>2085</v>
      </c>
    </row>
    <row r="88" spans="1:1" x14ac:dyDescent="0.35">
      <c r="A88" s="40" t="s">
        <v>2086</v>
      </c>
    </row>
    <row r="89" spans="1:1" x14ac:dyDescent="0.35">
      <c r="A89" s="40" t="s">
        <v>2087</v>
      </c>
    </row>
    <row r="90" spans="1:1" x14ac:dyDescent="0.35">
      <c r="A90" s="40" t="s">
        <v>2088</v>
      </c>
    </row>
    <row r="91" spans="1:1" x14ac:dyDescent="0.35">
      <c r="A91" s="40" t="s">
        <v>964</v>
      </c>
    </row>
    <row r="92" spans="1:1" x14ac:dyDescent="0.35">
      <c r="A92" s="40" t="s">
        <v>949</v>
      </c>
    </row>
    <row r="93" spans="1:1" x14ac:dyDescent="0.35">
      <c r="A93" s="40" t="s">
        <v>957</v>
      </c>
    </row>
    <row r="94" spans="1:1" x14ac:dyDescent="0.35">
      <c r="A94" s="40" t="s">
        <v>966</v>
      </c>
    </row>
    <row r="95" spans="1:1" x14ac:dyDescent="0.35">
      <c r="A95" s="40" t="s">
        <v>2089</v>
      </c>
    </row>
    <row r="96" spans="1:1" x14ac:dyDescent="0.35">
      <c r="A96" s="40" t="s">
        <v>2090</v>
      </c>
    </row>
    <row r="97" spans="1:1" x14ac:dyDescent="0.35">
      <c r="A97" s="40" t="s">
        <v>974</v>
      </c>
    </row>
    <row r="98" spans="1:1" x14ac:dyDescent="0.35">
      <c r="A98" s="40" t="s">
        <v>2091</v>
      </c>
    </row>
    <row r="99" spans="1:1" x14ac:dyDescent="0.35">
      <c r="A99" s="40" t="s">
        <v>988</v>
      </c>
    </row>
    <row r="100" spans="1:1" x14ac:dyDescent="0.35">
      <c r="A100" s="40" t="s">
        <v>2092</v>
      </c>
    </row>
    <row r="101" spans="1:1" x14ac:dyDescent="0.35">
      <c r="A101" s="40" t="s">
        <v>2093</v>
      </c>
    </row>
    <row r="102" spans="1:1" x14ac:dyDescent="0.35">
      <c r="A102" s="40" t="s">
        <v>2094</v>
      </c>
    </row>
    <row r="103" spans="1:1" x14ac:dyDescent="0.35">
      <c r="A103" s="40" t="s">
        <v>2095</v>
      </c>
    </row>
    <row r="104" spans="1:1" x14ac:dyDescent="0.35">
      <c r="A104" s="40" t="s">
        <v>1001</v>
      </c>
    </row>
    <row r="105" spans="1:1" x14ac:dyDescent="0.35">
      <c r="A105" s="40" t="s">
        <v>1004</v>
      </c>
    </row>
    <row r="106" spans="1:1" x14ac:dyDescent="0.35">
      <c r="A106" s="40" t="s">
        <v>2096</v>
      </c>
    </row>
    <row r="107" spans="1:1" x14ac:dyDescent="0.35">
      <c r="A107" s="40" t="s">
        <v>2097</v>
      </c>
    </row>
    <row r="108" spans="1:1" x14ac:dyDescent="0.35">
      <c r="A108" s="40" t="s">
        <v>2098</v>
      </c>
    </row>
    <row r="109" spans="1:1" x14ac:dyDescent="0.35">
      <c r="A109" s="40" t="s">
        <v>2099</v>
      </c>
    </row>
    <row r="110" spans="1:1" x14ac:dyDescent="0.35">
      <c r="A110" s="40" t="s">
        <v>2100</v>
      </c>
    </row>
    <row r="111" spans="1:1" x14ac:dyDescent="0.35">
      <c r="A111" s="40" t="s">
        <v>2101</v>
      </c>
    </row>
    <row r="112" spans="1:1" x14ac:dyDescent="0.35">
      <c r="A112" s="40" t="s">
        <v>1049</v>
      </c>
    </row>
    <row r="113" spans="1:1" x14ac:dyDescent="0.35">
      <c r="A113" s="40" t="s">
        <v>2102</v>
      </c>
    </row>
    <row r="114" spans="1:1" x14ac:dyDescent="0.35">
      <c r="A114" s="40" t="s">
        <v>2103</v>
      </c>
    </row>
    <row r="115" spans="1:1" x14ac:dyDescent="0.35">
      <c r="A115" s="40" t="s">
        <v>2104</v>
      </c>
    </row>
    <row r="116" spans="1:1" x14ac:dyDescent="0.35">
      <c r="A116" s="40" t="s">
        <v>1061</v>
      </c>
    </row>
    <row r="117" spans="1:1" x14ac:dyDescent="0.35">
      <c r="A117" s="40" t="s">
        <v>1063</v>
      </c>
    </row>
    <row r="118" spans="1:1" x14ac:dyDescent="0.35">
      <c r="A118" s="40" t="s">
        <v>1062</v>
      </c>
    </row>
    <row r="119" spans="1:1" x14ac:dyDescent="0.35">
      <c r="A119" s="40" t="s">
        <v>1070</v>
      </c>
    </row>
    <row r="120" spans="1:1" x14ac:dyDescent="0.35">
      <c r="A120" s="40" t="s">
        <v>2105</v>
      </c>
    </row>
    <row r="121" spans="1:1" x14ac:dyDescent="0.35">
      <c r="A121" s="40" t="s">
        <v>1076</v>
      </c>
    </row>
    <row r="122" spans="1:1" x14ac:dyDescent="0.35">
      <c r="A122" s="40" t="s">
        <v>1077</v>
      </c>
    </row>
    <row r="123" spans="1:1" ht="15" thickBot="1" x14ac:dyDescent="0.4">
      <c r="A123" s="525" t="s">
        <v>1078</v>
      </c>
    </row>
    <row r="124" spans="1:1" x14ac:dyDescent="0.35">
      <c r="A124" s="278" t="s">
        <v>671</v>
      </c>
    </row>
    <row r="125" spans="1:1" x14ac:dyDescent="0.35">
      <c r="A125" s="278" t="s">
        <v>672</v>
      </c>
    </row>
    <row r="126" spans="1:1" x14ac:dyDescent="0.35">
      <c r="A126" s="278" t="s">
        <v>673</v>
      </c>
    </row>
    <row r="127" spans="1:1" x14ac:dyDescent="0.35">
      <c r="A127" s="278" t="s">
        <v>674</v>
      </c>
    </row>
    <row r="128" spans="1:1" x14ac:dyDescent="0.35">
      <c r="A128" s="278" t="s">
        <v>675</v>
      </c>
    </row>
    <row r="129" spans="1:1" x14ac:dyDescent="0.35">
      <c r="A129" s="278" t="s">
        <v>676</v>
      </c>
    </row>
    <row r="130" spans="1:1" x14ac:dyDescent="0.35">
      <c r="A130" s="278" t="s">
        <v>677</v>
      </c>
    </row>
    <row r="131" spans="1:1" x14ac:dyDescent="0.35">
      <c r="A131" s="278" t="s">
        <v>678</v>
      </c>
    </row>
    <row r="132" spans="1:1" x14ac:dyDescent="0.35">
      <c r="A132" s="278" t="s">
        <v>679</v>
      </c>
    </row>
    <row r="133" spans="1:1" x14ac:dyDescent="0.35">
      <c r="A133" s="278" t="s">
        <v>680</v>
      </c>
    </row>
    <row r="134" spans="1:1" x14ac:dyDescent="0.35">
      <c r="A134" s="278" t="s">
        <v>681</v>
      </c>
    </row>
    <row r="135" spans="1:1" x14ac:dyDescent="0.35">
      <c r="A135" s="278" t="s">
        <v>682</v>
      </c>
    </row>
    <row r="136" spans="1:1" x14ac:dyDescent="0.35">
      <c r="A136" s="278" t="s">
        <v>683</v>
      </c>
    </row>
    <row r="137" spans="1:1" x14ac:dyDescent="0.35">
      <c r="A137" s="278" t="s">
        <v>684</v>
      </c>
    </row>
    <row r="138" spans="1:1" x14ac:dyDescent="0.35">
      <c r="A138" s="278" t="s">
        <v>685</v>
      </c>
    </row>
    <row r="139" spans="1:1" x14ac:dyDescent="0.35">
      <c r="A139" s="278" t="s">
        <v>686</v>
      </c>
    </row>
    <row r="140" spans="1:1" x14ac:dyDescent="0.35">
      <c r="A140" s="278" t="s">
        <v>687</v>
      </c>
    </row>
    <row r="141" spans="1:1" x14ac:dyDescent="0.35">
      <c r="A141" s="278" t="s">
        <v>688</v>
      </c>
    </row>
    <row r="142" spans="1:1" x14ac:dyDescent="0.35">
      <c r="A142" s="278" t="s">
        <v>689</v>
      </c>
    </row>
    <row r="143" spans="1:1" x14ac:dyDescent="0.35">
      <c r="A143" s="278" t="s">
        <v>690</v>
      </c>
    </row>
    <row r="144" spans="1:1" x14ac:dyDescent="0.35">
      <c r="A144" s="278" t="s">
        <v>691</v>
      </c>
    </row>
    <row r="145" spans="1:1" x14ac:dyDescent="0.35">
      <c r="A145" s="278" t="s">
        <v>692</v>
      </c>
    </row>
    <row r="146" spans="1:1" x14ac:dyDescent="0.35">
      <c r="A146" s="278" t="s">
        <v>693</v>
      </c>
    </row>
    <row r="147" spans="1:1" x14ac:dyDescent="0.35">
      <c r="A147" s="278" t="s">
        <v>694</v>
      </c>
    </row>
    <row r="148" spans="1:1" x14ac:dyDescent="0.35">
      <c r="A148" s="278" t="s">
        <v>695</v>
      </c>
    </row>
    <row r="149" spans="1:1" x14ac:dyDescent="0.35">
      <c r="A149" s="278" t="s">
        <v>696</v>
      </c>
    </row>
    <row r="150" spans="1:1" x14ac:dyDescent="0.35">
      <c r="A150" s="278" t="s">
        <v>697</v>
      </c>
    </row>
    <row r="151" spans="1:1" x14ac:dyDescent="0.35">
      <c r="A151" s="278" t="s">
        <v>698</v>
      </c>
    </row>
    <row r="152" spans="1:1" x14ac:dyDescent="0.35">
      <c r="A152" s="278" t="s">
        <v>699</v>
      </c>
    </row>
    <row r="153" spans="1:1" x14ac:dyDescent="0.35">
      <c r="A153" s="278" t="s">
        <v>700</v>
      </c>
    </row>
    <row r="154" spans="1:1" x14ac:dyDescent="0.35">
      <c r="A154" s="278" t="s">
        <v>701</v>
      </c>
    </row>
    <row r="155" spans="1:1" x14ac:dyDescent="0.35">
      <c r="A155" s="278" t="s">
        <v>702</v>
      </c>
    </row>
    <row r="156" spans="1:1" x14ac:dyDescent="0.35">
      <c r="A156" s="278" t="s">
        <v>703</v>
      </c>
    </row>
    <row r="157" spans="1:1" x14ac:dyDescent="0.35">
      <c r="A157" s="278" t="s">
        <v>704</v>
      </c>
    </row>
    <row r="158" spans="1:1" x14ac:dyDescent="0.35">
      <c r="A158" s="278" t="s">
        <v>705</v>
      </c>
    </row>
    <row r="159" spans="1:1" x14ac:dyDescent="0.35">
      <c r="A159" s="278" t="s">
        <v>706</v>
      </c>
    </row>
    <row r="160" spans="1:1" x14ac:dyDescent="0.35">
      <c r="A160" s="278" t="s">
        <v>707</v>
      </c>
    </row>
    <row r="161" spans="1:1" x14ac:dyDescent="0.35">
      <c r="A161" s="278" t="s">
        <v>708</v>
      </c>
    </row>
    <row r="162" spans="1:1" x14ac:dyDescent="0.35">
      <c r="A162" s="278" t="s">
        <v>709</v>
      </c>
    </row>
    <row r="163" spans="1:1" x14ac:dyDescent="0.35">
      <c r="A163" s="278" t="s">
        <v>710</v>
      </c>
    </row>
    <row r="164" spans="1:1" x14ac:dyDescent="0.35">
      <c r="A164" s="278" t="s">
        <v>711</v>
      </c>
    </row>
    <row r="165" spans="1:1" x14ac:dyDescent="0.35">
      <c r="A165" s="278" t="s">
        <v>712</v>
      </c>
    </row>
    <row r="166" spans="1:1" x14ac:dyDescent="0.35">
      <c r="A166" s="278" t="s">
        <v>713</v>
      </c>
    </row>
    <row r="167" spans="1:1" x14ac:dyDescent="0.35">
      <c r="A167" s="278" t="s">
        <v>714</v>
      </c>
    </row>
    <row r="168" spans="1:1" x14ac:dyDescent="0.35">
      <c r="A168" s="278" t="s">
        <v>715</v>
      </c>
    </row>
    <row r="169" spans="1:1" x14ac:dyDescent="0.35">
      <c r="A169" s="278" t="s">
        <v>716</v>
      </c>
    </row>
    <row r="170" spans="1:1" x14ac:dyDescent="0.35">
      <c r="A170" s="278" t="s">
        <v>717</v>
      </c>
    </row>
    <row r="171" spans="1:1" x14ac:dyDescent="0.35">
      <c r="A171" s="278" t="s">
        <v>718</v>
      </c>
    </row>
    <row r="172" spans="1:1" x14ac:dyDescent="0.35">
      <c r="A172" s="278" t="s">
        <v>719</v>
      </c>
    </row>
    <row r="173" spans="1:1" x14ac:dyDescent="0.35">
      <c r="A173" s="278" t="s">
        <v>720</v>
      </c>
    </row>
    <row r="174" spans="1:1" x14ac:dyDescent="0.35">
      <c r="A174" s="278" t="s">
        <v>721</v>
      </c>
    </row>
    <row r="175" spans="1:1" x14ac:dyDescent="0.35">
      <c r="A175" s="278" t="s">
        <v>722</v>
      </c>
    </row>
    <row r="176" spans="1:1" x14ac:dyDescent="0.35">
      <c r="A176" s="278" t="s">
        <v>723</v>
      </c>
    </row>
    <row r="177" spans="1:1" x14ac:dyDescent="0.35">
      <c r="A177" s="278" t="s">
        <v>724</v>
      </c>
    </row>
    <row r="178" spans="1:1" x14ac:dyDescent="0.35">
      <c r="A178" s="278" t="s">
        <v>725</v>
      </c>
    </row>
    <row r="179" spans="1:1" x14ac:dyDescent="0.35">
      <c r="A179" s="278" t="s">
        <v>726</v>
      </c>
    </row>
    <row r="180" spans="1:1" x14ac:dyDescent="0.35">
      <c r="A180" s="278" t="s">
        <v>727</v>
      </c>
    </row>
    <row r="181" spans="1:1" x14ac:dyDescent="0.35">
      <c r="A181" s="278" t="s">
        <v>728</v>
      </c>
    </row>
    <row r="182" spans="1:1" x14ac:dyDescent="0.35">
      <c r="A182" s="278" t="s">
        <v>729</v>
      </c>
    </row>
    <row r="183" spans="1:1" x14ac:dyDescent="0.35">
      <c r="A183" s="278" t="s">
        <v>730</v>
      </c>
    </row>
    <row r="184" spans="1:1" x14ac:dyDescent="0.35">
      <c r="A184" s="278" t="s">
        <v>731</v>
      </c>
    </row>
    <row r="185" spans="1:1" x14ac:dyDescent="0.35">
      <c r="A185" s="278" t="s">
        <v>732</v>
      </c>
    </row>
    <row r="186" spans="1:1" x14ac:dyDescent="0.35">
      <c r="A186" s="278" t="s">
        <v>733</v>
      </c>
    </row>
    <row r="187" spans="1:1" x14ac:dyDescent="0.35">
      <c r="A187" s="278" t="s">
        <v>734</v>
      </c>
    </row>
    <row r="188" spans="1:1" x14ac:dyDescent="0.35">
      <c r="A188" s="278" t="s">
        <v>735</v>
      </c>
    </row>
    <row r="189" spans="1:1" x14ac:dyDescent="0.35">
      <c r="A189" s="278" t="s">
        <v>736</v>
      </c>
    </row>
    <row r="190" spans="1:1" x14ac:dyDescent="0.35">
      <c r="A190" s="278" t="s">
        <v>737</v>
      </c>
    </row>
    <row r="191" spans="1:1" x14ac:dyDescent="0.35">
      <c r="A191" s="278" t="s">
        <v>738</v>
      </c>
    </row>
    <row r="192" spans="1:1" x14ac:dyDescent="0.35">
      <c r="A192" s="278" t="s">
        <v>739</v>
      </c>
    </row>
    <row r="193" spans="1:1" x14ac:dyDescent="0.35">
      <c r="A193" s="278" t="s">
        <v>740</v>
      </c>
    </row>
    <row r="194" spans="1:1" x14ac:dyDescent="0.35">
      <c r="A194" s="278" t="s">
        <v>741</v>
      </c>
    </row>
    <row r="195" spans="1:1" x14ac:dyDescent="0.35">
      <c r="A195" s="278" t="s">
        <v>742</v>
      </c>
    </row>
    <row r="196" spans="1:1" x14ac:dyDescent="0.35">
      <c r="A196" s="278" t="s">
        <v>743</v>
      </c>
    </row>
    <row r="197" spans="1:1" x14ac:dyDescent="0.35">
      <c r="A197" s="278" t="s">
        <v>744</v>
      </c>
    </row>
    <row r="198" spans="1:1" x14ac:dyDescent="0.35">
      <c r="A198" s="278" t="s">
        <v>745</v>
      </c>
    </row>
    <row r="199" spans="1:1" x14ac:dyDescent="0.35">
      <c r="A199" s="278" t="s">
        <v>746</v>
      </c>
    </row>
    <row r="200" spans="1:1" x14ac:dyDescent="0.35">
      <c r="A200" s="278" t="s">
        <v>747</v>
      </c>
    </row>
    <row r="201" spans="1:1" x14ac:dyDescent="0.35">
      <c r="A201" s="278" t="s">
        <v>748</v>
      </c>
    </row>
    <row r="202" spans="1:1" x14ac:dyDescent="0.35">
      <c r="A202" s="278" t="s">
        <v>749</v>
      </c>
    </row>
    <row r="203" spans="1:1" x14ac:dyDescent="0.35">
      <c r="A203" s="278" t="s">
        <v>750</v>
      </c>
    </row>
    <row r="204" spans="1:1" x14ac:dyDescent="0.35">
      <c r="A204" s="278" t="s">
        <v>751</v>
      </c>
    </row>
    <row r="205" spans="1:1" x14ac:dyDescent="0.35">
      <c r="A205" s="278" t="s">
        <v>752</v>
      </c>
    </row>
    <row r="206" spans="1:1" x14ac:dyDescent="0.35">
      <c r="A206" s="278" t="s">
        <v>753</v>
      </c>
    </row>
    <row r="207" spans="1:1" x14ac:dyDescent="0.35">
      <c r="A207" s="278" t="s">
        <v>754</v>
      </c>
    </row>
    <row r="208" spans="1:1" x14ac:dyDescent="0.35">
      <c r="A208" s="278" t="s">
        <v>755</v>
      </c>
    </row>
    <row r="209" spans="1:1" x14ac:dyDescent="0.35">
      <c r="A209" s="278" t="s">
        <v>756</v>
      </c>
    </row>
    <row r="210" spans="1:1" x14ac:dyDescent="0.35">
      <c r="A210" s="278" t="s">
        <v>757</v>
      </c>
    </row>
    <row r="211" spans="1:1" x14ac:dyDescent="0.35">
      <c r="A211" s="278" t="s">
        <v>758</v>
      </c>
    </row>
    <row r="212" spans="1:1" x14ac:dyDescent="0.35">
      <c r="A212" s="278" t="s">
        <v>759</v>
      </c>
    </row>
    <row r="213" spans="1:1" x14ac:dyDescent="0.35">
      <c r="A213" s="278" t="s">
        <v>760</v>
      </c>
    </row>
    <row r="214" spans="1:1" x14ac:dyDescent="0.35">
      <c r="A214" s="278" t="s">
        <v>761</v>
      </c>
    </row>
    <row r="215" spans="1:1" x14ac:dyDescent="0.35">
      <c r="A215" s="278" t="s">
        <v>762</v>
      </c>
    </row>
    <row r="216" spans="1:1" x14ac:dyDescent="0.35">
      <c r="A216" s="278" t="s">
        <v>763</v>
      </c>
    </row>
    <row r="217" spans="1:1" x14ac:dyDescent="0.35">
      <c r="A217" s="278" t="s">
        <v>764</v>
      </c>
    </row>
    <row r="218" spans="1:1" x14ac:dyDescent="0.35">
      <c r="A218" s="278" t="s">
        <v>765</v>
      </c>
    </row>
    <row r="219" spans="1:1" x14ac:dyDescent="0.35">
      <c r="A219" s="278" t="s">
        <v>766</v>
      </c>
    </row>
    <row r="220" spans="1:1" x14ac:dyDescent="0.35">
      <c r="A220" s="278" t="s">
        <v>767</v>
      </c>
    </row>
    <row r="221" spans="1:1" x14ac:dyDescent="0.35">
      <c r="A221" s="278" t="s">
        <v>768</v>
      </c>
    </row>
    <row r="222" spans="1:1" x14ac:dyDescent="0.35">
      <c r="A222" s="278" t="s">
        <v>769</v>
      </c>
    </row>
    <row r="223" spans="1:1" x14ac:dyDescent="0.35">
      <c r="A223" s="278" t="s">
        <v>770</v>
      </c>
    </row>
    <row r="224" spans="1:1" x14ac:dyDescent="0.35">
      <c r="A224" s="278" t="s">
        <v>771</v>
      </c>
    </row>
    <row r="225" spans="1:1" x14ac:dyDescent="0.35">
      <c r="A225" s="278" t="s">
        <v>772</v>
      </c>
    </row>
    <row r="226" spans="1:1" x14ac:dyDescent="0.35">
      <c r="A226" s="278" t="s">
        <v>773</v>
      </c>
    </row>
    <row r="227" spans="1:1" x14ac:dyDescent="0.35">
      <c r="A227" s="278" t="s">
        <v>774</v>
      </c>
    </row>
    <row r="228" spans="1:1" x14ac:dyDescent="0.35">
      <c r="A228" s="278" t="s">
        <v>775</v>
      </c>
    </row>
    <row r="229" spans="1:1" x14ac:dyDescent="0.35">
      <c r="A229" s="278" t="s">
        <v>776</v>
      </c>
    </row>
    <row r="230" spans="1:1" x14ac:dyDescent="0.35">
      <c r="A230" s="278" t="s">
        <v>777</v>
      </c>
    </row>
    <row r="231" spans="1:1" x14ac:dyDescent="0.35">
      <c r="A231" s="278" t="s">
        <v>778</v>
      </c>
    </row>
    <row r="232" spans="1:1" x14ac:dyDescent="0.35">
      <c r="A232" s="278" t="s">
        <v>779</v>
      </c>
    </row>
    <row r="233" spans="1:1" x14ac:dyDescent="0.35">
      <c r="A233" s="278" t="s">
        <v>780</v>
      </c>
    </row>
    <row r="234" spans="1:1" x14ac:dyDescent="0.35">
      <c r="A234" s="278" t="s">
        <v>781</v>
      </c>
    </row>
    <row r="235" spans="1:1" x14ac:dyDescent="0.35">
      <c r="A235" s="278" t="s">
        <v>782</v>
      </c>
    </row>
    <row r="236" spans="1:1" x14ac:dyDescent="0.35">
      <c r="A236" s="278" t="s">
        <v>783</v>
      </c>
    </row>
    <row r="237" spans="1:1" x14ac:dyDescent="0.35">
      <c r="A237" s="278" t="s">
        <v>784</v>
      </c>
    </row>
    <row r="238" spans="1:1" x14ac:dyDescent="0.35">
      <c r="A238" s="278" t="s">
        <v>785</v>
      </c>
    </row>
    <row r="239" spans="1:1" x14ac:dyDescent="0.35">
      <c r="A239" s="278" t="s">
        <v>786</v>
      </c>
    </row>
    <row r="240" spans="1:1" x14ac:dyDescent="0.35">
      <c r="A240" s="278" t="s">
        <v>787</v>
      </c>
    </row>
    <row r="241" spans="1:1" x14ac:dyDescent="0.35">
      <c r="A241" s="278" t="s">
        <v>788</v>
      </c>
    </row>
    <row r="242" spans="1:1" x14ac:dyDescent="0.35">
      <c r="A242" s="278" t="s">
        <v>789</v>
      </c>
    </row>
    <row r="243" spans="1:1" x14ac:dyDescent="0.35">
      <c r="A243" s="278" t="s">
        <v>790</v>
      </c>
    </row>
    <row r="244" spans="1:1" x14ac:dyDescent="0.35">
      <c r="A244" s="278" t="s">
        <v>791</v>
      </c>
    </row>
    <row r="245" spans="1:1" x14ac:dyDescent="0.35">
      <c r="A245" s="278" t="s">
        <v>792</v>
      </c>
    </row>
    <row r="246" spans="1:1" x14ac:dyDescent="0.35">
      <c r="A246" s="278" t="s">
        <v>793</v>
      </c>
    </row>
    <row r="247" spans="1:1" x14ac:dyDescent="0.35">
      <c r="A247" s="278" t="s">
        <v>794</v>
      </c>
    </row>
    <row r="248" spans="1:1" x14ac:dyDescent="0.35">
      <c r="A248" s="278" t="s">
        <v>795</v>
      </c>
    </row>
    <row r="249" spans="1:1" x14ac:dyDescent="0.35">
      <c r="A249" s="278" t="s">
        <v>796</v>
      </c>
    </row>
    <row r="250" spans="1:1" x14ac:dyDescent="0.35">
      <c r="A250" s="278" t="s">
        <v>797</v>
      </c>
    </row>
    <row r="251" spans="1:1" x14ac:dyDescent="0.35">
      <c r="A251" s="278" t="s">
        <v>798</v>
      </c>
    </row>
    <row r="252" spans="1:1" x14ac:dyDescent="0.35">
      <c r="A252" s="278" t="s">
        <v>799</v>
      </c>
    </row>
    <row r="253" spans="1:1" x14ac:dyDescent="0.35">
      <c r="A253" s="278" t="s">
        <v>800</v>
      </c>
    </row>
    <row r="254" spans="1:1" x14ac:dyDescent="0.35">
      <c r="A254" s="278" t="s">
        <v>801</v>
      </c>
    </row>
    <row r="255" spans="1:1" x14ac:dyDescent="0.35">
      <c r="A255" s="278" t="s">
        <v>802</v>
      </c>
    </row>
    <row r="256" spans="1:1" x14ac:dyDescent="0.35">
      <c r="A256" s="278" t="s">
        <v>803</v>
      </c>
    </row>
    <row r="257" spans="1:1" x14ac:dyDescent="0.35">
      <c r="A257" s="278" t="s">
        <v>804</v>
      </c>
    </row>
    <row r="258" spans="1:1" x14ac:dyDescent="0.35">
      <c r="A258" s="278" t="s">
        <v>805</v>
      </c>
    </row>
    <row r="259" spans="1:1" x14ac:dyDescent="0.35">
      <c r="A259" s="278" t="s">
        <v>806</v>
      </c>
    </row>
    <row r="260" spans="1:1" x14ac:dyDescent="0.35">
      <c r="A260" s="278" t="s">
        <v>807</v>
      </c>
    </row>
    <row r="261" spans="1:1" x14ac:dyDescent="0.35">
      <c r="A261" s="278" t="s">
        <v>808</v>
      </c>
    </row>
    <row r="262" spans="1:1" x14ac:dyDescent="0.35">
      <c r="A262" s="278" t="s">
        <v>809</v>
      </c>
    </row>
    <row r="263" spans="1:1" x14ac:dyDescent="0.35">
      <c r="A263" s="278" t="s">
        <v>810</v>
      </c>
    </row>
    <row r="264" spans="1:1" x14ac:dyDescent="0.35">
      <c r="A264" s="278" t="s">
        <v>811</v>
      </c>
    </row>
    <row r="265" spans="1:1" x14ac:dyDescent="0.35">
      <c r="A265" s="278" t="s">
        <v>812</v>
      </c>
    </row>
    <row r="266" spans="1:1" x14ac:dyDescent="0.35">
      <c r="A266" s="278" t="s">
        <v>813</v>
      </c>
    </row>
    <row r="267" spans="1:1" x14ac:dyDescent="0.35">
      <c r="A267" s="278" t="s">
        <v>814</v>
      </c>
    </row>
    <row r="268" spans="1:1" x14ac:dyDescent="0.35">
      <c r="A268" s="278" t="s">
        <v>815</v>
      </c>
    </row>
    <row r="269" spans="1:1" x14ac:dyDescent="0.35">
      <c r="A269" s="278" t="s">
        <v>816</v>
      </c>
    </row>
    <row r="270" spans="1:1" x14ac:dyDescent="0.35">
      <c r="A270" s="278" t="s">
        <v>817</v>
      </c>
    </row>
    <row r="271" spans="1:1" x14ac:dyDescent="0.35">
      <c r="A271" s="278" t="s">
        <v>818</v>
      </c>
    </row>
    <row r="272" spans="1:1" x14ac:dyDescent="0.35">
      <c r="A272" s="278" t="s">
        <v>819</v>
      </c>
    </row>
    <row r="273" spans="1:1" x14ac:dyDescent="0.35">
      <c r="A273" s="278" t="s">
        <v>820</v>
      </c>
    </row>
    <row r="274" spans="1:1" x14ac:dyDescent="0.35">
      <c r="A274" s="278" t="s">
        <v>821</v>
      </c>
    </row>
    <row r="275" spans="1:1" x14ac:dyDescent="0.35">
      <c r="A275" s="278" t="s">
        <v>822</v>
      </c>
    </row>
    <row r="276" spans="1:1" x14ac:dyDescent="0.35">
      <c r="A276" s="278" t="s">
        <v>823</v>
      </c>
    </row>
    <row r="277" spans="1:1" x14ac:dyDescent="0.35">
      <c r="A277" s="278" t="s">
        <v>824</v>
      </c>
    </row>
    <row r="278" spans="1:1" x14ac:dyDescent="0.35">
      <c r="A278" s="278" t="s">
        <v>825</v>
      </c>
    </row>
    <row r="279" spans="1:1" x14ac:dyDescent="0.35">
      <c r="A279" s="278" t="s">
        <v>826</v>
      </c>
    </row>
    <row r="280" spans="1:1" x14ac:dyDescent="0.35">
      <c r="A280" s="278" t="s">
        <v>827</v>
      </c>
    </row>
    <row r="281" spans="1:1" x14ac:dyDescent="0.35">
      <c r="A281" s="278" t="s">
        <v>828</v>
      </c>
    </row>
    <row r="282" spans="1:1" x14ac:dyDescent="0.35">
      <c r="A282" s="278" t="s">
        <v>829</v>
      </c>
    </row>
    <row r="283" spans="1:1" x14ac:dyDescent="0.35">
      <c r="A283" s="278" t="s">
        <v>830</v>
      </c>
    </row>
    <row r="284" spans="1:1" x14ac:dyDescent="0.35">
      <c r="A284" s="278" t="s">
        <v>831</v>
      </c>
    </row>
    <row r="285" spans="1:1" x14ac:dyDescent="0.35">
      <c r="A285" s="278" t="s">
        <v>832</v>
      </c>
    </row>
    <row r="286" spans="1:1" x14ac:dyDescent="0.35">
      <c r="A286" s="278" t="s">
        <v>833</v>
      </c>
    </row>
    <row r="287" spans="1:1" x14ac:dyDescent="0.35">
      <c r="A287" s="278" t="s">
        <v>834</v>
      </c>
    </row>
    <row r="288" spans="1:1" x14ac:dyDescent="0.35">
      <c r="A288" s="278" t="s">
        <v>835</v>
      </c>
    </row>
    <row r="289" spans="1:1" x14ac:dyDescent="0.35">
      <c r="A289" s="278" t="s">
        <v>836</v>
      </c>
    </row>
    <row r="290" spans="1:1" x14ac:dyDescent="0.35">
      <c r="A290" s="278" t="s">
        <v>837</v>
      </c>
    </row>
    <row r="291" spans="1:1" x14ac:dyDescent="0.35">
      <c r="A291" s="278" t="s">
        <v>838</v>
      </c>
    </row>
    <row r="292" spans="1:1" x14ac:dyDescent="0.35">
      <c r="A292" s="278" t="s">
        <v>839</v>
      </c>
    </row>
    <row r="293" spans="1:1" x14ac:dyDescent="0.35">
      <c r="A293" s="278" t="s">
        <v>840</v>
      </c>
    </row>
    <row r="294" spans="1:1" x14ac:dyDescent="0.35">
      <c r="A294" s="278" t="s">
        <v>841</v>
      </c>
    </row>
    <row r="295" spans="1:1" x14ac:dyDescent="0.35">
      <c r="A295" s="278" t="s">
        <v>842</v>
      </c>
    </row>
    <row r="296" spans="1:1" x14ac:dyDescent="0.35">
      <c r="A296" s="278" t="s">
        <v>843</v>
      </c>
    </row>
    <row r="297" spans="1:1" x14ac:dyDescent="0.35">
      <c r="A297" s="278" t="s">
        <v>844</v>
      </c>
    </row>
    <row r="298" spans="1:1" x14ac:dyDescent="0.35">
      <c r="A298" s="278" t="s">
        <v>845</v>
      </c>
    </row>
    <row r="299" spans="1:1" x14ac:dyDescent="0.35">
      <c r="A299" s="278" t="s">
        <v>846</v>
      </c>
    </row>
    <row r="300" spans="1:1" x14ac:dyDescent="0.35">
      <c r="A300" s="278" t="s">
        <v>847</v>
      </c>
    </row>
    <row r="301" spans="1:1" x14ac:dyDescent="0.35">
      <c r="A301" s="278" t="s">
        <v>848</v>
      </c>
    </row>
    <row r="302" spans="1:1" x14ac:dyDescent="0.35">
      <c r="A302" s="278" t="s">
        <v>849</v>
      </c>
    </row>
    <row r="303" spans="1:1" x14ac:dyDescent="0.35">
      <c r="A303" s="278" t="s">
        <v>850</v>
      </c>
    </row>
    <row r="304" spans="1:1" x14ac:dyDescent="0.35">
      <c r="A304" s="278" t="s">
        <v>851</v>
      </c>
    </row>
    <row r="305" spans="1:1" x14ac:dyDescent="0.35">
      <c r="A305" s="278" t="s">
        <v>852</v>
      </c>
    </row>
    <row r="306" spans="1:1" x14ac:dyDescent="0.35">
      <c r="A306" s="278" t="s">
        <v>853</v>
      </c>
    </row>
    <row r="307" spans="1:1" x14ac:dyDescent="0.35">
      <c r="A307" s="278" t="s">
        <v>854</v>
      </c>
    </row>
    <row r="308" spans="1:1" x14ac:dyDescent="0.35">
      <c r="A308" s="278" t="s">
        <v>855</v>
      </c>
    </row>
    <row r="309" spans="1:1" x14ac:dyDescent="0.35">
      <c r="A309" s="278" t="s">
        <v>856</v>
      </c>
    </row>
    <row r="310" spans="1:1" x14ac:dyDescent="0.35">
      <c r="A310" s="278" t="s">
        <v>857</v>
      </c>
    </row>
    <row r="311" spans="1:1" x14ac:dyDescent="0.35">
      <c r="A311" s="278" t="s">
        <v>858</v>
      </c>
    </row>
    <row r="312" spans="1:1" x14ac:dyDescent="0.35">
      <c r="A312" s="278" t="s">
        <v>859</v>
      </c>
    </row>
    <row r="313" spans="1:1" x14ac:dyDescent="0.35">
      <c r="A313" s="278" t="s">
        <v>860</v>
      </c>
    </row>
    <row r="314" spans="1:1" x14ac:dyDescent="0.35">
      <c r="A314" s="278" t="s">
        <v>861</v>
      </c>
    </row>
    <row r="315" spans="1:1" x14ac:dyDescent="0.35">
      <c r="A315" s="278" t="s">
        <v>862</v>
      </c>
    </row>
    <row r="316" spans="1:1" x14ac:dyDescent="0.35">
      <c r="A316" s="278" t="s">
        <v>863</v>
      </c>
    </row>
    <row r="317" spans="1:1" x14ac:dyDescent="0.35">
      <c r="A317" s="278" t="s">
        <v>864</v>
      </c>
    </row>
    <row r="318" spans="1:1" x14ac:dyDescent="0.35">
      <c r="A318" s="278" t="s">
        <v>865</v>
      </c>
    </row>
    <row r="319" spans="1:1" x14ac:dyDescent="0.35">
      <c r="A319" s="278" t="s">
        <v>866</v>
      </c>
    </row>
    <row r="320" spans="1:1" x14ac:dyDescent="0.35">
      <c r="A320" s="278" t="s">
        <v>867</v>
      </c>
    </row>
    <row r="321" spans="1:1" x14ac:dyDescent="0.35">
      <c r="A321" s="278" t="s">
        <v>868</v>
      </c>
    </row>
    <row r="322" spans="1:1" x14ac:dyDescent="0.35">
      <c r="A322" s="278" t="s">
        <v>869</v>
      </c>
    </row>
    <row r="323" spans="1:1" x14ac:dyDescent="0.35">
      <c r="A323" s="278" t="s">
        <v>870</v>
      </c>
    </row>
    <row r="324" spans="1:1" x14ac:dyDescent="0.35">
      <c r="A324" s="278" t="s">
        <v>871</v>
      </c>
    </row>
    <row r="325" spans="1:1" x14ac:dyDescent="0.35">
      <c r="A325" s="278" t="s">
        <v>872</v>
      </c>
    </row>
    <row r="326" spans="1:1" x14ac:dyDescent="0.35">
      <c r="A326" s="278" t="s">
        <v>873</v>
      </c>
    </row>
    <row r="327" spans="1:1" x14ac:dyDescent="0.35">
      <c r="A327" s="278" t="s">
        <v>838</v>
      </c>
    </row>
    <row r="328" spans="1:1" x14ac:dyDescent="0.35">
      <c r="A328" s="278" t="s">
        <v>839</v>
      </c>
    </row>
    <row r="329" spans="1:1" x14ac:dyDescent="0.35">
      <c r="A329" s="278" t="s">
        <v>840</v>
      </c>
    </row>
    <row r="330" spans="1:1" x14ac:dyDescent="0.35">
      <c r="A330" s="278" t="s">
        <v>841</v>
      </c>
    </row>
    <row r="331" spans="1:1" x14ac:dyDescent="0.35">
      <c r="A331" s="278" t="s">
        <v>874</v>
      </c>
    </row>
    <row r="332" spans="1:1" x14ac:dyDescent="0.35">
      <c r="A332" s="278" t="s">
        <v>843</v>
      </c>
    </row>
    <row r="333" spans="1:1" x14ac:dyDescent="0.35">
      <c r="A333" s="278" t="s">
        <v>844</v>
      </c>
    </row>
    <row r="334" spans="1:1" x14ac:dyDescent="0.35">
      <c r="A334" s="278" t="s">
        <v>845</v>
      </c>
    </row>
    <row r="335" spans="1:1" x14ac:dyDescent="0.35">
      <c r="A335" s="278" t="s">
        <v>846</v>
      </c>
    </row>
    <row r="336" spans="1:1" x14ac:dyDescent="0.35">
      <c r="A336" s="278" t="s">
        <v>847</v>
      </c>
    </row>
    <row r="337" spans="1:1" x14ac:dyDescent="0.35">
      <c r="A337" s="278" t="s">
        <v>875</v>
      </c>
    </row>
    <row r="338" spans="1:1" x14ac:dyDescent="0.35">
      <c r="A338" s="278" t="s">
        <v>849</v>
      </c>
    </row>
    <row r="339" spans="1:1" x14ac:dyDescent="0.35">
      <c r="A339" s="278" t="s">
        <v>850</v>
      </c>
    </row>
    <row r="340" spans="1:1" x14ac:dyDescent="0.35">
      <c r="A340" s="278" t="s">
        <v>851</v>
      </c>
    </row>
    <row r="341" spans="1:1" x14ac:dyDescent="0.35">
      <c r="A341" s="278" t="s">
        <v>852</v>
      </c>
    </row>
    <row r="342" spans="1:1" x14ac:dyDescent="0.35">
      <c r="A342" s="278" t="s">
        <v>853</v>
      </c>
    </row>
    <row r="343" spans="1:1" x14ac:dyDescent="0.35">
      <c r="A343" s="278" t="s">
        <v>854</v>
      </c>
    </row>
    <row r="344" spans="1:1" x14ac:dyDescent="0.35">
      <c r="A344" s="278" t="s">
        <v>855</v>
      </c>
    </row>
    <row r="345" spans="1:1" x14ac:dyDescent="0.35">
      <c r="A345" s="278" t="s">
        <v>856</v>
      </c>
    </row>
    <row r="346" spans="1:1" x14ac:dyDescent="0.35">
      <c r="A346" s="278" t="s">
        <v>857</v>
      </c>
    </row>
    <row r="347" spans="1:1" x14ac:dyDescent="0.35">
      <c r="A347" s="278" t="s">
        <v>858</v>
      </c>
    </row>
    <row r="348" spans="1:1" x14ac:dyDescent="0.35">
      <c r="A348" s="278" t="s">
        <v>859</v>
      </c>
    </row>
    <row r="349" spans="1:1" x14ac:dyDescent="0.35">
      <c r="A349" s="278" t="s">
        <v>860</v>
      </c>
    </row>
    <row r="350" spans="1:1" x14ac:dyDescent="0.35">
      <c r="A350" s="278" t="s">
        <v>861</v>
      </c>
    </row>
    <row r="351" spans="1:1" x14ac:dyDescent="0.35">
      <c r="A351" s="278" t="s">
        <v>862</v>
      </c>
    </row>
    <row r="352" spans="1:1" x14ac:dyDescent="0.35">
      <c r="A352" s="278" t="s">
        <v>863</v>
      </c>
    </row>
    <row r="353" spans="1:1" x14ac:dyDescent="0.35">
      <c r="A353" s="278" t="s">
        <v>864</v>
      </c>
    </row>
    <row r="354" spans="1:1" x14ac:dyDescent="0.35">
      <c r="A354" s="278" t="s">
        <v>865</v>
      </c>
    </row>
    <row r="355" spans="1:1" x14ac:dyDescent="0.35">
      <c r="A355" s="278" t="s">
        <v>866</v>
      </c>
    </row>
    <row r="356" spans="1:1" x14ac:dyDescent="0.35">
      <c r="A356" s="278" t="s">
        <v>876</v>
      </c>
    </row>
    <row r="357" spans="1:1" x14ac:dyDescent="0.35">
      <c r="A357" s="278" t="s">
        <v>868</v>
      </c>
    </row>
    <row r="358" spans="1:1" x14ac:dyDescent="0.35">
      <c r="A358" s="278" t="s">
        <v>869</v>
      </c>
    </row>
    <row r="359" spans="1:1" x14ac:dyDescent="0.35">
      <c r="A359" s="278" t="s">
        <v>870</v>
      </c>
    </row>
    <row r="360" spans="1:1" x14ac:dyDescent="0.35">
      <c r="A360" s="278" t="s">
        <v>871</v>
      </c>
    </row>
    <row r="361" spans="1:1" x14ac:dyDescent="0.35">
      <c r="A361" s="278" t="s">
        <v>872</v>
      </c>
    </row>
    <row r="362" spans="1:1" x14ac:dyDescent="0.35">
      <c r="A362" s="278" t="s">
        <v>873</v>
      </c>
    </row>
    <row r="363" spans="1:1" x14ac:dyDescent="0.35">
      <c r="A363" s="278" t="s">
        <v>877</v>
      </c>
    </row>
    <row r="364" spans="1:1" x14ac:dyDescent="0.35">
      <c r="A364" s="278" t="s">
        <v>878</v>
      </c>
    </row>
    <row r="365" spans="1:1" x14ac:dyDescent="0.35">
      <c r="A365" s="278" t="s">
        <v>879</v>
      </c>
    </row>
    <row r="366" spans="1:1" x14ac:dyDescent="0.35">
      <c r="A366" s="278" t="s">
        <v>880</v>
      </c>
    </row>
    <row r="367" spans="1:1" x14ac:dyDescent="0.35">
      <c r="A367" s="278" t="s">
        <v>881</v>
      </c>
    </row>
    <row r="368" spans="1:1" x14ac:dyDescent="0.35">
      <c r="A368" s="278" t="s">
        <v>882</v>
      </c>
    </row>
    <row r="369" spans="1:1" x14ac:dyDescent="0.35">
      <c r="A369" s="278" t="s">
        <v>883</v>
      </c>
    </row>
    <row r="370" spans="1:1" x14ac:dyDescent="0.35">
      <c r="A370" s="278" t="s">
        <v>884</v>
      </c>
    </row>
    <row r="371" spans="1:1" x14ac:dyDescent="0.35">
      <c r="A371" s="278" t="s">
        <v>885</v>
      </c>
    </row>
    <row r="372" spans="1:1" x14ac:dyDescent="0.35">
      <c r="A372" s="278" t="s">
        <v>886</v>
      </c>
    </row>
    <row r="373" spans="1:1" x14ac:dyDescent="0.35">
      <c r="A373" s="278" t="s">
        <v>887</v>
      </c>
    </row>
    <row r="374" spans="1:1" x14ac:dyDescent="0.35">
      <c r="A374" s="278" t="s">
        <v>888</v>
      </c>
    </row>
    <row r="375" spans="1:1" x14ac:dyDescent="0.35">
      <c r="A375" s="278" t="s">
        <v>889</v>
      </c>
    </row>
    <row r="376" spans="1:1" x14ac:dyDescent="0.35">
      <c r="A376" s="278" t="s">
        <v>890</v>
      </c>
    </row>
    <row r="377" spans="1:1" x14ac:dyDescent="0.35">
      <c r="A377" s="278" t="s">
        <v>891</v>
      </c>
    </row>
    <row r="378" spans="1:1" x14ac:dyDescent="0.35">
      <c r="A378" s="278" t="s">
        <v>892</v>
      </c>
    </row>
    <row r="379" spans="1:1" x14ac:dyDescent="0.35">
      <c r="A379" s="278" t="s">
        <v>893</v>
      </c>
    </row>
    <row r="380" spans="1:1" x14ac:dyDescent="0.35">
      <c r="A380" s="278" t="s">
        <v>894</v>
      </c>
    </row>
    <row r="381" spans="1:1" x14ac:dyDescent="0.35">
      <c r="A381" s="278" t="s">
        <v>895</v>
      </c>
    </row>
    <row r="382" spans="1:1" x14ac:dyDescent="0.35">
      <c r="A382" s="278" t="s">
        <v>896</v>
      </c>
    </row>
    <row r="383" spans="1:1" x14ac:dyDescent="0.35">
      <c r="A383" s="278" t="s">
        <v>897</v>
      </c>
    </row>
    <row r="384" spans="1:1" x14ac:dyDescent="0.35">
      <c r="A384" s="278" t="s">
        <v>898</v>
      </c>
    </row>
    <row r="385" spans="1:1" x14ac:dyDescent="0.35">
      <c r="A385" s="278" t="s">
        <v>899</v>
      </c>
    </row>
    <row r="386" spans="1:1" x14ac:dyDescent="0.35">
      <c r="A386" s="278" t="s">
        <v>900</v>
      </c>
    </row>
    <row r="387" spans="1:1" x14ac:dyDescent="0.35">
      <c r="A387" s="278" t="s">
        <v>901</v>
      </c>
    </row>
    <row r="388" spans="1:1" x14ac:dyDescent="0.35">
      <c r="A388" s="278" t="s">
        <v>902</v>
      </c>
    </row>
    <row r="389" spans="1:1" x14ac:dyDescent="0.35">
      <c r="A389" s="278" t="s">
        <v>903</v>
      </c>
    </row>
    <row r="390" spans="1:1" x14ac:dyDescent="0.35">
      <c r="A390" s="278" t="s">
        <v>904</v>
      </c>
    </row>
    <row r="391" spans="1:1" x14ac:dyDescent="0.35">
      <c r="A391" s="278" t="s">
        <v>905</v>
      </c>
    </row>
    <row r="392" spans="1:1" x14ac:dyDescent="0.35">
      <c r="A392" s="278" t="s">
        <v>906</v>
      </c>
    </row>
    <row r="393" spans="1:1" x14ac:dyDescent="0.35">
      <c r="A393" s="278" t="s">
        <v>907</v>
      </c>
    </row>
    <row r="394" spans="1:1" x14ac:dyDescent="0.35">
      <c r="A394" s="278" t="s">
        <v>908</v>
      </c>
    </row>
    <row r="395" spans="1:1" x14ac:dyDescent="0.35">
      <c r="A395" s="278" t="s">
        <v>909</v>
      </c>
    </row>
    <row r="396" spans="1:1" x14ac:dyDescent="0.35">
      <c r="A396" s="278" t="s">
        <v>910</v>
      </c>
    </row>
    <row r="397" spans="1:1" x14ac:dyDescent="0.35">
      <c r="A397" s="278" t="s">
        <v>911</v>
      </c>
    </row>
    <row r="398" spans="1:1" x14ac:dyDescent="0.35">
      <c r="A398" s="278" t="s">
        <v>912</v>
      </c>
    </row>
    <row r="399" spans="1:1" x14ac:dyDescent="0.35">
      <c r="A399" s="278" t="s">
        <v>913</v>
      </c>
    </row>
    <row r="400" spans="1:1" x14ac:dyDescent="0.35">
      <c r="A400" s="278" t="s">
        <v>914</v>
      </c>
    </row>
    <row r="401" spans="1:1" x14ac:dyDescent="0.35">
      <c r="A401" s="278" t="s">
        <v>915</v>
      </c>
    </row>
    <row r="402" spans="1:1" x14ac:dyDescent="0.35">
      <c r="A402" s="278" t="s">
        <v>916</v>
      </c>
    </row>
    <row r="403" spans="1:1" x14ac:dyDescent="0.35">
      <c r="A403" s="278" t="s">
        <v>917</v>
      </c>
    </row>
    <row r="404" spans="1:1" x14ac:dyDescent="0.35">
      <c r="A404" s="278" t="s">
        <v>918</v>
      </c>
    </row>
    <row r="405" spans="1:1" x14ac:dyDescent="0.35">
      <c r="A405" s="278" t="s">
        <v>919</v>
      </c>
    </row>
    <row r="406" spans="1:1" x14ac:dyDescent="0.35">
      <c r="A406" s="278" t="s">
        <v>920</v>
      </c>
    </row>
    <row r="407" spans="1:1" x14ac:dyDescent="0.35">
      <c r="A407" s="278" t="s">
        <v>921</v>
      </c>
    </row>
    <row r="408" spans="1:1" x14ac:dyDescent="0.35">
      <c r="A408" s="278" t="s">
        <v>922</v>
      </c>
    </row>
    <row r="409" spans="1:1" x14ac:dyDescent="0.35">
      <c r="A409" s="278" t="s">
        <v>923</v>
      </c>
    </row>
    <row r="410" spans="1:1" x14ac:dyDescent="0.35">
      <c r="A410" s="278" t="s">
        <v>924</v>
      </c>
    </row>
    <row r="411" spans="1:1" x14ac:dyDescent="0.35">
      <c r="A411" s="278" t="s">
        <v>925</v>
      </c>
    </row>
    <row r="412" spans="1:1" x14ac:dyDescent="0.35">
      <c r="A412" s="278" t="s">
        <v>926</v>
      </c>
    </row>
    <row r="413" spans="1:1" x14ac:dyDescent="0.35">
      <c r="A413" s="278" t="s">
        <v>927</v>
      </c>
    </row>
    <row r="414" spans="1:1" x14ac:dyDescent="0.35">
      <c r="A414" s="278" t="s">
        <v>928</v>
      </c>
    </row>
    <row r="415" spans="1:1" x14ac:dyDescent="0.35">
      <c r="A415" s="278" t="s">
        <v>929</v>
      </c>
    </row>
    <row r="416" spans="1:1" x14ac:dyDescent="0.35">
      <c r="A416" s="278" t="s">
        <v>930</v>
      </c>
    </row>
    <row r="417" spans="1:1" x14ac:dyDescent="0.35">
      <c r="A417" s="278" t="s">
        <v>931</v>
      </c>
    </row>
    <row r="418" spans="1:1" x14ac:dyDescent="0.35">
      <c r="A418" s="278" t="s">
        <v>932</v>
      </c>
    </row>
    <row r="419" spans="1:1" x14ac:dyDescent="0.35">
      <c r="A419" s="278" t="s">
        <v>933</v>
      </c>
    </row>
    <row r="420" spans="1:1" x14ac:dyDescent="0.35">
      <c r="A420" s="278" t="s">
        <v>934</v>
      </c>
    </row>
    <row r="421" spans="1:1" x14ac:dyDescent="0.35">
      <c r="A421" s="278" t="s">
        <v>935</v>
      </c>
    </row>
    <row r="422" spans="1:1" x14ac:dyDescent="0.35">
      <c r="A422" s="278" t="s">
        <v>936</v>
      </c>
    </row>
    <row r="423" spans="1:1" x14ac:dyDescent="0.35">
      <c r="A423" s="278" t="s">
        <v>937</v>
      </c>
    </row>
    <row r="424" spans="1:1" x14ac:dyDescent="0.35">
      <c r="A424" s="278" t="s">
        <v>938</v>
      </c>
    </row>
    <row r="425" spans="1:1" x14ac:dyDescent="0.35">
      <c r="A425" s="278" t="s">
        <v>939</v>
      </c>
    </row>
    <row r="426" spans="1:1" x14ac:dyDescent="0.35">
      <c r="A426" s="278" t="s">
        <v>940</v>
      </c>
    </row>
    <row r="427" spans="1:1" x14ac:dyDescent="0.35">
      <c r="A427" s="278" t="s">
        <v>941</v>
      </c>
    </row>
    <row r="428" spans="1:1" x14ac:dyDescent="0.35">
      <c r="A428" s="278" t="s">
        <v>942</v>
      </c>
    </row>
    <row r="429" spans="1:1" x14ac:dyDescent="0.35">
      <c r="A429" s="278" t="s">
        <v>943</v>
      </c>
    </row>
    <row r="430" spans="1:1" x14ac:dyDescent="0.35">
      <c r="A430" s="278" t="s">
        <v>944</v>
      </c>
    </row>
    <row r="431" spans="1:1" x14ac:dyDescent="0.35">
      <c r="A431" s="278" t="s">
        <v>945</v>
      </c>
    </row>
    <row r="432" spans="1:1" x14ac:dyDescent="0.35">
      <c r="A432" s="278" t="s">
        <v>946</v>
      </c>
    </row>
    <row r="433" spans="1:1" x14ac:dyDescent="0.35">
      <c r="A433" s="278" t="s">
        <v>947</v>
      </c>
    </row>
    <row r="434" spans="1:1" x14ac:dyDescent="0.35">
      <c r="A434" s="278" t="s">
        <v>948</v>
      </c>
    </row>
    <row r="435" spans="1:1" x14ac:dyDescent="0.35">
      <c r="A435" s="278" t="s">
        <v>949</v>
      </c>
    </row>
    <row r="436" spans="1:1" x14ac:dyDescent="0.35">
      <c r="A436" s="278" t="s">
        <v>950</v>
      </c>
    </row>
    <row r="437" spans="1:1" x14ac:dyDescent="0.35">
      <c r="A437" s="278" t="s">
        <v>951</v>
      </c>
    </row>
    <row r="438" spans="1:1" x14ac:dyDescent="0.35">
      <c r="A438" s="278" t="s">
        <v>952</v>
      </c>
    </row>
    <row r="439" spans="1:1" x14ac:dyDescent="0.35">
      <c r="A439" s="278" t="s">
        <v>953</v>
      </c>
    </row>
    <row r="440" spans="1:1" x14ac:dyDescent="0.35">
      <c r="A440" s="278" t="s">
        <v>954</v>
      </c>
    </row>
    <row r="441" spans="1:1" x14ac:dyDescent="0.35">
      <c r="A441" s="278" t="s">
        <v>955</v>
      </c>
    </row>
    <row r="442" spans="1:1" x14ac:dyDescent="0.35">
      <c r="A442" s="278" t="s">
        <v>956</v>
      </c>
    </row>
    <row r="443" spans="1:1" x14ac:dyDescent="0.35">
      <c r="A443" s="278" t="s">
        <v>957</v>
      </c>
    </row>
    <row r="444" spans="1:1" x14ac:dyDescent="0.35">
      <c r="A444" s="278" t="s">
        <v>958</v>
      </c>
    </row>
    <row r="445" spans="1:1" x14ac:dyDescent="0.35">
      <c r="A445" s="278" t="s">
        <v>959</v>
      </c>
    </row>
    <row r="446" spans="1:1" x14ac:dyDescent="0.35">
      <c r="A446" s="278" t="s">
        <v>960</v>
      </c>
    </row>
    <row r="447" spans="1:1" x14ac:dyDescent="0.35">
      <c r="A447" s="278" t="s">
        <v>961</v>
      </c>
    </row>
    <row r="448" spans="1:1" x14ac:dyDescent="0.35">
      <c r="A448" s="278" t="s">
        <v>962</v>
      </c>
    </row>
    <row r="449" spans="1:1" x14ac:dyDescent="0.35">
      <c r="A449" s="278" t="s">
        <v>963</v>
      </c>
    </row>
    <row r="450" spans="1:1" x14ac:dyDescent="0.35">
      <c r="A450" s="278" t="s">
        <v>964</v>
      </c>
    </row>
    <row r="451" spans="1:1" x14ac:dyDescent="0.35">
      <c r="A451" s="278" t="s">
        <v>965</v>
      </c>
    </row>
    <row r="452" spans="1:1" x14ac:dyDescent="0.35">
      <c r="A452" s="278" t="s">
        <v>966</v>
      </c>
    </row>
    <row r="453" spans="1:1" x14ac:dyDescent="0.35">
      <c r="A453" s="278" t="s">
        <v>967</v>
      </c>
    </row>
    <row r="454" spans="1:1" x14ac:dyDescent="0.35">
      <c r="A454" s="278" t="s">
        <v>968</v>
      </c>
    </row>
    <row r="455" spans="1:1" x14ac:dyDescent="0.35">
      <c r="A455" s="278" t="s">
        <v>969</v>
      </c>
    </row>
    <row r="456" spans="1:1" x14ac:dyDescent="0.35">
      <c r="A456" s="278" t="s">
        <v>970</v>
      </c>
    </row>
    <row r="457" spans="1:1" x14ac:dyDescent="0.35">
      <c r="A457" s="278" t="s">
        <v>971</v>
      </c>
    </row>
    <row r="458" spans="1:1" x14ac:dyDescent="0.35">
      <c r="A458" s="278" t="s">
        <v>972</v>
      </c>
    </row>
    <row r="459" spans="1:1" x14ac:dyDescent="0.35">
      <c r="A459" s="278" t="s">
        <v>973</v>
      </c>
    </row>
    <row r="460" spans="1:1" x14ac:dyDescent="0.35">
      <c r="A460" s="278" t="s">
        <v>974</v>
      </c>
    </row>
    <row r="461" spans="1:1" x14ac:dyDescent="0.35">
      <c r="A461" s="278" t="s">
        <v>975</v>
      </c>
    </row>
    <row r="462" spans="1:1" x14ac:dyDescent="0.35">
      <c r="A462" s="278" t="s">
        <v>976</v>
      </c>
    </row>
    <row r="463" spans="1:1" x14ac:dyDescent="0.35">
      <c r="A463" s="278" t="s">
        <v>977</v>
      </c>
    </row>
    <row r="464" spans="1:1" x14ac:dyDescent="0.35">
      <c r="A464" s="278" t="s">
        <v>978</v>
      </c>
    </row>
    <row r="465" spans="1:1" x14ac:dyDescent="0.35">
      <c r="A465" s="278" t="s">
        <v>979</v>
      </c>
    </row>
    <row r="466" spans="1:1" x14ac:dyDescent="0.35">
      <c r="A466" s="278" t="s">
        <v>980</v>
      </c>
    </row>
    <row r="467" spans="1:1" x14ac:dyDescent="0.35">
      <c r="A467" s="278" t="s">
        <v>981</v>
      </c>
    </row>
    <row r="468" spans="1:1" x14ac:dyDescent="0.35">
      <c r="A468" s="278" t="s">
        <v>982</v>
      </c>
    </row>
    <row r="469" spans="1:1" x14ac:dyDescent="0.35">
      <c r="A469" s="278" t="s">
        <v>983</v>
      </c>
    </row>
    <row r="470" spans="1:1" x14ac:dyDescent="0.35">
      <c r="A470" s="278" t="s">
        <v>984</v>
      </c>
    </row>
    <row r="471" spans="1:1" x14ac:dyDescent="0.35">
      <c r="A471" s="278" t="s">
        <v>985</v>
      </c>
    </row>
    <row r="472" spans="1:1" x14ac:dyDescent="0.35">
      <c r="A472" s="278" t="s">
        <v>986</v>
      </c>
    </row>
    <row r="473" spans="1:1" x14ac:dyDescent="0.35">
      <c r="A473" s="278" t="s">
        <v>987</v>
      </c>
    </row>
    <row r="474" spans="1:1" x14ac:dyDescent="0.35">
      <c r="A474" s="278" t="s">
        <v>988</v>
      </c>
    </row>
    <row r="475" spans="1:1" x14ac:dyDescent="0.35">
      <c r="A475" s="278" t="s">
        <v>989</v>
      </c>
    </row>
    <row r="476" spans="1:1" x14ac:dyDescent="0.35">
      <c r="A476" s="278" t="s">
        <v>990</v>
      </c>
    </row>
    <row r="477" spans="1:1" x14ac:dyDescent="0.35">
      <c r="A477" s="278" t="s">
        <v>991</v>
      </c>
    </row>
    <row r="478" spans="1:1" x14ac:dyDescent="0.35">
      <c r="A478" s="278" t="s">
        <v>992</v>
      </c>
    </row>
    <row r="479" spans="1:1" x14ac:dyDescent="0.35">
      <c r="A479" s="278" t="s">
        <v>993</v>
      </c>
    </row>
    <row r="480" spans="1:1" x14ac:dyDescent="0.35">
      <c r="A480" s="278" t="s">
        <v>994</v>
      </c>
    </row>
    <row r="481" spans="1:1" x14ac:dyDescent="0.35">
      <c r="A481" s="278" t="s">
        <v>995</v>
      </c>
    </row>
    <row r="482" spans="1:1" x14ac:dyDescent="0.35">
      <c r="A482" s="278" t="s">
        <v>996</v>
      </c>
    </row>
    <row r="483" spans="1:1" x14ac:dyDescent="0.35">
      <c r="A483" s="278" t="s">
        <v>997</v>
      </c>
    </row>
    <row r="484" spans="1:1" x14ac:dyDescent="0.35">
      <c r="A484" s="278" t="s">
        <v>998</v>
      </c>
    </row>
    <row r="485" spans="1:1" x14ac:dyDescent="0.35">
      <c r="A485" s="278" t="s">
        <v>999</v>
      </c>
    </row>
    <row r="486" spans="1:1" x14ac:dyDescent="0.35">
      <c r="A486" s="278" t="s">
        <v>1000</v>
      </c>
    </row>
    <row r="487" spans="1:1" x14ac:dyDescent="0.35">
      <c r="A487" s="278" t="s">
        <v>1001</v>
      </c>
    </row>
    <row r="488" spans="1:1" x14ac:dyDescent="0.35">
      <c r="A488" s="278" t="s">
        <v>1002</v>
      </c>
    </row>
    <row r="489" spans="1:1" x14ac:dyDescent="0.35">
      <c r="A489" s="278" t="s">
        <v>1003</v>
      </c>
    </row>
    <row r="490" spans="1:1" x14ac:dyDescent="0.35">
      <c r="A490" s="278" t="s">
        <v>1004</v>
      </c>
    </row>
    <row r="491" spans="1:1" x14ac:dyDescent="0.35">
      <c r="A491" s="278" t="s">
        <v>1005</v>
      </c>
    </row>
    <row r="492" spans="1:1" x14ac:dyDescent="0.35">
      <c r="A492" s="278" t="s">
        <v>1006</v>
      </c>
    </row>
    <row r="493" spans="1:1" x14ac:dyDescent="0.35">
      <c r="A493" s="278" t="s">
        <v>1007</v>
      </c>
    </row>
    <row r="494" spans="1:1" x14ac:dyDescent="0.35">
      <c r="A494" s="278" t="s">
        <v>1008</v>
      </c>
    </row>
    <row r="495" spans="1:1" x14ac:dyDescent="0.35">
      <c r="A495" s="278" t="s">
        <v>1009</v>
      </c>
    </row>
    <row r="496" spans="1:1" x14ac:dyDescent="0.35">
      <c r="A496" s="278" t="s">
        <v>1010</v>
      </c>
    </row>
    <row r="497" spans="1:1" x14ac:dyDescent="0.35">
      <c r="A497" s="278" t="s">
        <v>1011</v>
      </c>
    </row>
    <row r="498" spans="1:1" x14ac:dyDescent="0.35">
      <c r="A498" s="278" t="s">
        <v>1012</v>
      </c>
    </row>
    <row r="499" spans="1:1" x14ac:dyDescent="0.35">
      <c r="A499" s="278" t="s">
        <v>1013</v>
      </c>
    </row>
    <row r="500" spans="1:1" x14ac:dyDescent="0.35">
      <c r="A500" s="278" t="s">
        <v>1014</v>
      </c>
    </row>
    <row r="501" spans="1:1" x14ac:dyDescent="0.35">
      <c r="A501" s="278" t="s">
        <v>1015</v>
      </c>
    </row>
    <row r="502" spans="1:1" x14ac:dyDescent="0.35">
      <c r="A502" s="278" t="s">
        <v>1016</v>
      </c>
    </row>
    <row r="503" spans="1:1" x14ac:dyDescent="0.35">
      <c r="A503" s="278" t="s">
        <v>1017</v>
      </c>
    </row>
    <row r="504" spans="1:1" x14ac:dyDescent="0.35">
      <c r="A504" s="278" t="s">
        <v>1018</v>
      </c>
    </row>
    <row r="505" spans="1:1" x14ac:dyDescent="0.35">
      <c r="A505" s="278" t="s">
        <v>1019</v>
      </c>
    </row>
    <row r="506" spans="1:1" x14ac:dyDescent="0.35">
      <c r="A506" s="278" t="s">
        <v>1020</v>
      </c>
    </row>
    <row r="507" spans="1:1" x14ac:dyDescent="0.35">
      <c r="A507" s="278" t="s">
        <v>1021</v>
      </c>
    </row>
    <row r="508" spans="1:1" x14ac:dyDescent="0.35">
      <c r="A508" s="278" t="s">
        <v>1022</v>
      </c>
    </row>
    <row r="509" spans="1:1" x14ac:dyDescent="0.35">
      <c r="A509" s="278" t="s">
        <v>1023</v>
      </c>
    </row>
    <row r="510" spans="1:1" x14ac:dyDescent="0.35">
      <c r="A510" s="278" t="s">
        <v>1024</v>
      </c>
    </row>
    <row r="511" spans="1:1" x14ac:dyDescent="0.35">
      <c r="A511" s="278" t="s">
        <v>1025</v>
      </c>
    </row>
    <row r="512" spans="1:1" x14ac:dyDescent="0.35">
      <c r="A512" s="278" t="s">
        <v>1026</v>
      </c>
    </row>
    <row r="513" spans="1:1" x14ac:dyDescent="0.35">
      <c r="A513" s="278" t="s">
        <v>1027</v>
      </c>
    </row>
    <row r="514" spans="1:1" x14ac:dyDescent="0.35">
      <c r="A514" s="278" t="s">
        <v>1028</v>
      </c>
    </row>
    <row r="515" spans="1:1" x14ac:dyDescent="0.35">
      <c r="A515" s="278" t="s">
        <v>1029</v>
      </c>
    </row>
    <row r="516" spans="1:1" x14ac:dyDescent="0.35">
      <c r="A516" s="278" t="s">
        <v>1030</v>
      </c>
    </row>
    <row r="517" spans="1:1" x14ac:dyDescent="0.35">
      <c r="A517" s="278" t="s">
        <v>1031</v>
      </c>
    </row>
    <row r="518" spans="1:1" x14ac:dyDescent="0.35">
      <c r="A518" s="278" t="s">
        <v>1032</v>
      </c>
    </row>
    <row r="519" spans="1:1" x14ac:dyDescent="0.35">
      <c r="A519" s="278" t="s">
        <v>1033</v>
      </c>
    </row>
    <row r="520" spans="1:1" x14ac:dyDescent="0.35">
      <c r="A520" s="278" t="s">
        <v>1034</v>
      </c>
    </row>
    <row r="521" spans="1:1" x14ac:dyDescent="0.35">
      <c r="A521" s="278" t="s">
        <v>1035</v>
      </c>
    </row>
    <row r="522" spans="1:1" x14ac:dyDescent="0.35">
      <c r="A522" s="278" t="s">
        <v>1036</v>
      </c>
    </row>
    <row r="523" spans="1:1" x14ac:dyDescent="0.35">
      <c r="A523" s="278" t="s">
        <v>1037</v>
      </c>
    </row>
    <row r="524" spans="1:1" x14ac:dyDescent="0.35">
      <c r="A524" s="278" t="s">
        <v>1038</v>
      </c>
    </row>
    <row r="525" spans="1:1" x14ac:dyDescent="0.35">
      <c r="A525" s="278" t="s">
        <v>1039</v>
      </c>
    </row>
    <row r="526" spans="1:1" x14ac:dyDescent="0.35">
      <c r="A526" s="278" t="s">
        <v>1040</v>
      </c>
    </row>
    <row r="527" spans="1:1" x14ac:dyDescent="0.35">
      <c r="A527" s="278" t="s">
        <v>1041</v>
      </c>
    </row>
    <row r="528" spans="1:1" x14ac:dyDescent="0.35">
      <c r="A528" s="278" t="s">
        <v>1042</v>
      </c>
    </row>
    <row r="529" spans="1:1" x14ac:dyDescent="0.35">
      <c r="A529" s="278" t="s">
        <v>1043</v>
      </c>
    </row>
    <row r="530" spans="1:1" x14ac:dyDescent="0.35">
      <c r="A530" s="278" t="s">
        <v>1044</v>
      </c>
    </row>
    <row r="531" spans="1:1" x14ac:dyDescent="0.35">
      <c r="A531" s="278" t="s">
        <v>1045</v>
      </c>
    </row>
    <row r="532" spans="1:1" x14ac:dyDescent="0.35">
      <c r="A532" s="278" t="s">
        <v>1046</v>
      </c>
    </row>
    <row r="533" spans="1:1" x14ac:dyDescent="0.35">
      <c r="A533" s="278" t="s">
        <v>1047</v>
      </c>
    </row>
    <row r="534" spans="1:1" x14ac:dyDescent="0.35">
      <c r="A534" s="278" t="s">
        <v>1048</v>
      </c>
    </row>
    <row r="535" spans="1:1" x14ac:dyDescent="0.35">
      <c r="A535" s="278" t="s">
        <v>1049</v>
      </c>
    </row>
    <row r="536" spans="1:1" x14ac:dyDescent="0.35">
      <c r="A536" s="278" t="s">
        <v>1050</v>
      </c>
    </row>
    <row r="537" spans="1:1" x14ac:dyDescent="0.35">
      <c r="A537" s="278" t="s">
        <v>1051</v>
      </c>
    </row>
    <row r="538" spans="1:1" x14ac:dyDescent="0.35">
      <c r="A538" s="278" t="s">
        <v>1052</v>
      </c>
    </row>
    <row r="539" spans="1:1" x14ac:dyDescent="0.35">
      <c r="A539" s="278" t="s">
        <v>1053</v>
      </c>
    </row>
    <row r="540" spans="1:1" x14ac:dyDescent="0.35">
      <c r="A540" s="278" t="s">
        <v>1054</v>
      </c>
    </row>
    <row r="541" spans="1:1" x14ac:dyDescent="0.35">
      <c r="A541" s="278" t="s">
        <v>1055</v>
      </c>
    </row>
    <row r="542" spans="1:1" x14ac:dyDescent="0.35">
      <c r="A542" s="278" t="s">
        <v>1056</v>
      </c>
    </row>
    <row r="543" spans="1:1" x14ac:dyDescent="0.35">
      <c r="A543" s="278" t="s">
        <v>1057</v>
      </c>
    </row>
    <row r="544" spans="1:1" x14ac:dyDescent="0.35">
      <c r="A544" s="278" t="s">
        <v>1058</v>
      </c>
    </row>
    <row r="545" spans="1:1" x14ac:dyDescent="0.35">
      <c r="A545" s="278" t="s">
        <v>1059</v>
      </c>
    </row>
    <row r="546" spans="1:1" x14ac:dyDescent="0.35">
      <c r="A546" s="278" t="s">
        <v>1060</v>
      </c>
    </row>
    <row r="547" spans="1:1" x14ac:dyDescent="0.35">
      <c r="A547" s="278" t="s">
        <v>1061</v>
      </c>
    </row>
    <row r="548" spans="1:1" x14ac:dyDescent="0.35">
      <c r="A548" s="278" t="s">
        <v>1062</v>
      </c>
    </row>
    <row r="549" spans="1:1" x14ac:dyDescent="0.35">
      <c r="A549" s="278" t="s">
        <v>1063</v>
      </c>
    </row>
    <row r="550" spans="1:1" x14ac:dyDescent="0.35">
      <c r="A550" s="278" t="s">
        <v>1064</v>
      </c>
    </row>
    <row r="551" spans="1:1" x14ac:dyDescent="0.35">
      <c r="A551" s="278" t="s">
        <v>1065</v>
      </c>
    </row>
    <row r="552" spans="1:1" x14ac:dyDescent="0.35">
      <c r="A552" s="278" t="s">
        <v>1066</v>
      </c>
    </row>
    <row r="553" spans="1:1" x14ac:dyDescent="0.35">
      <c r="A553" s="278" t="s">
        <v>1067</v>
      </c>
    </row>
    <row r="554" spans="1:1" x14ac:dyDescent="0.35">
      <c r="A554" s="278" t="s">
        <v>1068</v>
      </c>
    </row>
    <row r="555" spans="1:1" x14ac:dyDescent="0.35">
      <c r="A555" s="278" t="s">
        <v>1069</v>
      </c>
    </row>
    <row r="556" spans="1:1" x14ac:dyDescent="0.35">
      <c r="A556" s="278" t="s">
        <v>1070</v>
      </c>
    </row>
    <row r="557" spans="1:1" x14ac:dyDescent="0.35">
      <c r="A557" s="278" t="s">
        <v>1071</v>
      </c>
    </row>
    <row r="558" spans="1:1" x14ac:dyDescent="0.35">
      <c r="A558" s="278" t="s">
        <v>1072</v>
      </c>
    </row>
    <row r="559" spans="1:1" x14ac:dyDescent="0.35">
      <c r="A559" s="278" t="s">
        <v>1073</v>
      </c>
    </row>
    <row r="560" spans="1:1" x14ac:dyDescent="0.35">
      <c r="A560" s="278" t="s">
        <v>1074</v>
      </c>
    </row>
    <row r="561" spans="1:1" x14ac:dyDescent="0.35">
      <c r="A561" s="278" t="s">
        <v>1075</v>
      </c>
    </row>
    <row r="562" spans="1:1" x14ac:dyDescent="0.35">
      <c r="A562" s="278" t="s">
        <v>1076</v>
      </c>
    </row>
    <row r="563" spans="1:1" x14ac:dyDescent="0.35">
      <c r="A563" s="278" t="s">
        <v>1077</v>
      </c>
    </row>
    <row r="564" spans="1:1" x14ac:dyDescent="0.35">
      <c r="A564" s="278" t="s">
        <v>1078</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6" thickTop="1" x14ac:dyDescent="0.35">
      <c r="A2" s="641" t="s">
        <v>95</v>
      </c>
      <c r="B2" s="642" t="s">
        <v>273</v>
      </c>
      <c r="C2" s="637" t="s">
        <v>1</v>
      </c>
      <c r="E2" s="643" t="s">
        <v>1079</v>
      </c>
      <c r="O2" s="639"/>
    </row>
    <row r="3" spans="1:17" ht="15.5" x14ac:dyDescent="0.35">
      <c r="A3" s="656" t="s">
        <v>1080</v>
      </c>
      <c r="B3" s="657">
        <v>530</v>
      </c>
      <c r="C3" s="644"/>
      <c r="E3" s="639"/>
      <c r="O3" s="639"/>
    </row>
    <row r="4" spans="1:17" ht="15.5" x14ac:dyDescent="0.35">
      <c r="A4" s="658" t="s">
        <v>1081</v>
      </c>
      <c r="B4" s="657">
        <v>50</v>
      </c>
    </row>
    <row r="5" spans="1:17" ht="15.5" x14ac:dyDescent="0.35">
      <c r="A5" s="658" t="s">
        <v>1082</v>
      </c>
      <c r="B5" s="657">
        <v>85</v>
      </c>
    </row>
    <row r="6" spans="1:17" ht="15.5" x14ac:dyDescent="0.35">
      <c r="A6" s="658" t="s">
        <v>1083</v>
      </c>
      <c r="B6" s="657">
        <v>76</v>
      </c>
    </row>
    <row r="7" spans="1:17" ht="15.5" x14ac:dyDescent="0.35">
      <c r="A7" s="658" t="s">
        <v>1084</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5" thickTop="1" x14ac:dyDescent="0.35">
      <c r="A2" s="647" t="s">
        <v>1085</v>
      </c>
      <c r="B2" s="648" t="s">
        <v>273</v>
      </c>
      <c r="C2" s="617" t="s">
        <v>1</v>
      </c>
    </row>
    <row r="3" spans="1:17" ht="15.5" x14ac:dyDescent="0.35">
      <c r="A3" s="659" t="s">
        <v>1086</v>
      </c>
      <c r="B3" s="660">
        <v>65.540000000000006</v>
      </c>
      <c r="D3" s="643" t="s">
        <v>1087</v>
      </c>
    </row>
    <row r="4" spans="1:17" ht="15.5" x14ac:dyDescent="0.35">
      <c r="A4" s="659" t="s">
        <v>1088</v>
      </c>
      <c r="B4" s="660">
        <v>68.17</v>
      </c>
      <c r="D4" s="639"/>
    </row>
    <row r="5" spans="1:17" x14ac:dyDescent="0.35">
      <c r="A5" s="659" t="s">
        <v>1089</v>
      </c>
      <c r="B5" s="660">
        <v>62.44</v>
      </c>
    </row>
    <row r="6" spans="1:17" x14ac:dyDescent="0.35">
      <c r="A6" s="659" t="s">
        <v>1090</v>
      </c>
      <c r="B6" s="660">
        <v>64.41</v>
      </c>
    </row>
    <row r="7" spans="1:17" x14ac:dyDescent="0.35">
      <c r="A7" s="659" t="s">
        <v>1091</v>
      </c>
      <c r="B7" s="660">
        <v>60.98</v>
      </c>
    </row>
    <row r="8" spans="1:17" x14ac:dyDescent="0.35">
      <c r="A8" s="659" t="s">
        <v>1092</v>
      </c>
      <c r="B8" s="660">
        <v>59.1</v>
      </c>
    </row>
    <row r="9" spans="1:17" x14ac:dyDescent="0.35">
      <c r="A9" s="659" t="s">
        <v>1093</v>
      </c>
      <c r="B9" s="660">
        <v>68.11</v>
      </c>
    </row>
    <row r="10" spans="1:17" x14ac:dyDescent="0.35">
      <c r="A10" s="659" t="s">
        <v>1094</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93" t="str">
        <f>ProjectInfo!J6</f>
        <v>Example Project</v>
      </c>
      <c r="B1" s="994"/>
      <c r="C1" s="994"/>
      <c r="D1" s="994"/>
      <c r="E1" s="994"/>
      <c r="F1" s="994"/>
      <c r="G1" s="994"/>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1917</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1095</v>
      </c>
      <c r="B5" s="698" t="s">
        <v>88</v>
      </c>
      <c r="C5" s="698" t="s">
        <v>634</v>
      </c>
      <c r="D5" s="699" t="s">
        <v>1096</v>
      </c>
      <c r="E5" s="698" t="s">
        <v>153</v>
      </c>
      <c r="F5" s="700" t="s">
        <v>1097</v>
      </c>
      <c r="G5" s="698" t="s">
        <v>154</v>
      </c>
      <c r="H5" s="700" t="s">
        <v>1098</v>
      </c>
      <c r="I5" s="698" t="s">
        <v>155</v>
      </c>
      <c r="J5" s="700" t="s">
        <v>1099</v>
      </c>
      <c r="K5" s="701" t="s">
        <v>156</v>
      </c>
      <c r="L5" s="700" t="s">
        <v>1100</v>
      </c>
      <c r="M5" s="702" t="s">
        <v>157</v>
      </c>
      <c r="N5" s="700" t="s">
        <v>1101</v>
      </c>
      <c r="O5" s="702" t="s">
        <v>158</v>
      </c>
      <c r="P5" s="700" t="s">
        <v>1102</v>
      </c>
      <c r="Q5" s="702" t="s">
        <v>159</v>
      </c>
      <c r="R5" s="700" t="s">
        <v>1103</v>
      </c>
      <c r="S5" s="702" t="s">
        <v>227</v>
      </c>
      <c r="T5" s="700" t="s">
        <v>1104</v>
      </c>
      <c r="U5" s="702" t="s">
        <v>228</v>
      </c>
      <c r="V5" s="700" t="s">
        <v>1105</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744"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743"/>
      <c r="B1" s="1005" t="str">
        <f>ProjectInfo!J6</f>
        <v>Example Project</v>
      </c>
      <c r="C1" s="915"/>
      <c r="D1" s="915"/>
      <c r="E1" s="915"/>
      <c r="F1" s="915"/>
      <c r="H1" s="669"/>
      <c r="I1" s="1006" t="s">
        <v>1909</v>
      </c>
      <c r="J1" s="776"/>
      <c r="K1" s="776"/>
      <c r="L1" s="776"/>
      <c r="M1" s="776"/>
      <c r="N1" s="776"/>
      <c r="O1" s="776"/>
      <c r="P1" s="688"/>
      <c r="Q1" s="1007" t="d">
        <v>2024-01-01</v>
      </c>
      <c r="R1" s="1008"/>
      <c r="S1" s="1008"/>
      <c r="T1" s="1008"/>
      <c r="U1" s="1008"/>
      <c r="V1" s="1008"/>
      <c r="W1" s="1008"/>
      <c r="X1" s="1008"/>
      <c r="Y1" s="1008"/>
      <c r="Z1" s="1008"/>
    </row>
    <row r="2" spans="1:64" ht="30" customHeight="1" x14ac:dyDescent="0.5">
      <c r="B2" s="1004" t="str">
        <f>ProjectInfo!J14</f>
        <v>Your Company Name</v>
      </c>
      <c r="C2" s="915"/>
      <c r="D2" s="689" t="s">
        <v>1915</v>
      </c>
      <c r="E2" s="690"/>
      <c r="F2" s="129"/>
      <c r="H2" s="522"/>
      <c r="I2" s="1006" t="s">
        <v>1910</v>
      </c>
      <c r="J2" s="776"/>
      <c r="K2" s="776"/>
      <c r="L2" s="776"/>
      <c r="M2" s="776"/>
      <c r="N2" s="776"/>
      <c r="O2" s="776"/>
      <c r="P2" s="688"/>
      <c r="Q2" s="1009">
        <v>1</v>
      </c>
      <c r="R2" s="1008"/>
      <c r="S2" s="1008"/>
      <c r="T2" s="1008"/>
      <c r="U2" s="1008"/>
      <c r="V2" s="1008"/>
      <c r="W2" s="1008"/>
      <c r="X2" s="1008"/>
      <c r="Y2" s="1008"/>
      <c r="Z2" s="1008"/>
      <c r="AA2" s="1013" t="s">
        <v>2107</v>
      </c>
      <c r="AG2" s="1014">
        <f ca="1">INT((TODAY() - Q1 + 6)/7)</f>
        <v>-8</v>
      </c>
      <c r="AH2" s="1015"/>
    </row>
    <row r="3" spans="1:64" s="670" customFormat="1" ht="30" customHeight="1" x14ac:dyDescent="0.35">
      <c r="A3" s="744"/>
      <c r="B3" s="912"/>
      <c r="C3" s="915"/>
      <c r="D3" s="671"/>
      <c r="E3" s="672"/>
      <c r="G3" s="260"/>
      <c r="I3" s="1010" t="str" cm="1">
        <f t="array" aca="1" ref="I3" ca="1">_xlfn.TEXTJOIN(", ", TRUE, IF((E8:E2000= TODAY())*(G8:G2000 = "Due"),B8:B2000, ""))</f>
        <v/>
      </c>
      <c r="J3" s="1010"/>
      <c r="K3" s="1010"/>
      <c r="L3" s="1010"/>
      <c r="M3" s="1010"/>
      <c r="N3" s="1010"/>
      <c r="O3" s="1010"/>
      <c r="P3" s="1010"/>
      <c r="Q3" s="1010"/>
      <c r="R3" s="1010"/>
      <c r="S3" s="1010"/>
      <c r="T3" s="1010"/>
      <c r="U3" s="1010"/>
      <c r="V3" s="1010"/>
      <c r="W3" s="1010"/>
      <c r="X3" s="1010"/>
      <c r="Y3" s="1010"/>
      <c r="Z3" s="1010"/>
      <c r="AA3" s="1010"/>
      <c r="AB3" s="1010"/>
      <c r="AC3" s="1010"/>
      <c r="AD3" s="1010"/>
      <c r="AE3" s="1010"/>
      <c r="AF3" s="1010"/>
      <c r="AG3" s="1010"/>
      <c r="AH3" s="1010"/>
      <c r="AI3" s="1010"/>
      <c r="AJ3" s="1010"/>
      <c r="AK3" s="1010"/>
      <c r="AL3" s="1010"/>
      <c r="AM3" s="1010"/>
      <c r="AN3" s="1010"/>
      <c r="AO3" s="1010"/>
      <c r="AP3" s="1010"/>
      <c r="AQ3" s="1010"/>
      <c r="AR3" s="1010"/>
      <c r="AS3" s="1010"/>
      <c r="AT3" s="1010"/>
      <c r="AU3" s="1010"/>
      <c r="AV3" s="1010"/>
      <c r="AW3" s="1010"/>
      <c r="AX3" s="1010"/>
      <c r="AY3" s="1010"/>
      <c r="AZ3" s="1010"/>
      <c r="BA3" s="1010"/>
      <c r="BB3" s="1010"/>
      <c r="BC3" s="1010"/>
      <c r="BD3" s="1010"/>
      <c r="BE3" s="1010"/>
    </row>
    <row r="4" spans="1:64" s="670" customFormat="1" ht="30" customHeight="1" x14ac:dyDescent="0.35">
      <c r="A4" s="743"/>
      <c r="B4" s="696" t="s">
        <v>1</v>
      </c>
      <c r="E4" s="673"/>
      <c r="G4" s="260"/>
      <c r="I4" s="1003" t="d">
        <f>I5</f>
        <v>2024-01-01</v>
      </c>
      <c r="J4" s="995"/>
      <c r="K4" s="995"/>
      <c r="L4" s="995"/>
      <c r="M4" s="995"/>
      <c r="N4" s="995"/>
      <c r="O4" s="995"/>
      <c r="P4" s="995" t="d">
        <f>P5</f>
        <v>2024-01-08</v>
      </c>
      <c r="Q4" s="995"/>
      <c r="R4" s="995"/>
      <c r="S4" s="995"/>
      <c r="T4" s="995"/>
      <c r="U4" s="995"/>
      <c r="V4" s="995"/>
      <c r="W4" s="995" t="d">
        <f>W5</f>
        <v>2024-01-15</v>
      </c>
      <c r="X4" s="995"/>
      <c r="Y4" s="995"/>
      <c r="Z4" s="995"/>
      <c r="AA4" s="995"/>
      <c r="AB4" s="995"/>
      <c r="AC4" s="995"/>
      <c r="AD4" s="995" t="d">
        <f>AD5</f>
        <v>2024-01-22</v>
      </c>
      <c r="AE4" s="995"/>
      <c r="AF4" s="995"/>
      <c r="AG4" s="995"/>
      <c r="AH4" s="995"/>
      <c r="AI4" s="995"/>
      <c r="AJ4" s="995"/>
      <c r="AK4" s="995" t="d">
        <f>AK5</f>
        <v>2024-01-29</v>
      </c>
      <c r="AL4" s="995"/>
      <c r="AM4" s="995"/>
      <c r="AN4" s="995"/>
      <c r="AO4" s="995"/>
      <c r="AP4" s="995"/>
      <c r="AQ4" s="995"/>
      <c r="AR4" s="995" t="d">
        <f>AR5</f>
        <v>2024-02-05</v>
      </c>
      <c r="AS4" s="995"/>
      <c r="AT4" s="995"/>
      <c r="AU4" s="995"/>
      <c r="AV4" s="995"/>
      <c r="AW4" s="995"/>
      <c r="AX4" s="995"/>
      <c r="AY4" s="995" t="d">
        <f>AY5</f>
        <v>2024-02-12</v>
      </c>
      <c r="AZ4" s="995"/>
      <c r="BA4" s="995"/>
      <c r="BB4" s="995"/>
      <c r="BC4" s="995"/>
      <c r="BD4" s="995"/>
      <c r="BE4" s="995"/>
      <c r="BF4" s="995" t="d">
        <f>BF5</f>
        <v>2024-02-19</v>
      </c>
      <c r="BG4" s="995"/>
      <c r="BH4" s="995"/>
      <c r="BI4" s="995"/>
      <c r="BJ4" s="995"/>
      <c r="BK4" s="995"/>
      <c r="BL4" s="996"/>
    </row>
    <row r="5" spans="1:64" s="670" customFormat="1" ht="15" customHeight="1" x14ac:dyDescent="0.35">
      <c r="A5" s="997"/>
      <c r="B5" s="998" t="s">
        <v>1916</v>
      </c>
      <c r="C5" s="1000" t="s">
        <v>562</v>
      </c>
      <c r="D5" s="1002" t="s">
        <v>1911</v>
      </c>
      <c r="E5" s="1002" t="s">
        <v>1912</v>
      </c>
      <c r="F5" s="1002" t="s">
        <v>1913</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997"/>
      <c r="B6" s="999"/>
      <c r="C6" s="1001"/>
      <c r="D6" s="1001"/>
      <c r="E6" s="1001"/>
      <c r="F6" s="1001"/>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744" t="s">
        <v>1914</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743"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742"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743"/>
      <c r="B9" s="691">
        <f>SubmittalSchedule!A7</f>
        <v>24119.01</v>
      </c>
      <c r="C9" s="692" t="str">
        <f>SubmittalSchedule!B7</f>
        <v>Minor Demolition for Remodeling</v>
      </c>
      <c r="D9" s="694">
        <v>0</v>
      </c>
      <c r="E9" s="693" t="d">
        <f>SubmittalSchedule!C7</f>
        <v>2024-01-05</v>
      </c>
      <c r="F9" s="697" t="d">
        <f t="shared" si="4"/>
        <v>2024-01-19</v>
      </c>
      <c r="G9" s="742"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743"/>
      <c r="B10" s="691" t="str">
        <f>SubmittalSchedule!A8</f>
        <v>01 5000</v>
      </c>
      <c r="C10" s="692" t="str">
        <f>SubmittalSchedule!B8</f>
        <v>Temporary Facilities and Controls</v>
      </c>
      <c r="D10" s="694">
        <v>0</v>
      </c>
      <c r="E10" s="693" t="d">
        <f>SubmittalSchedule!C8</f>
        <v>2024-01-05</v>
      </c>
      <c r="F10" s="697" t="d">
        <f t="shared" si="4"/>
        <v>2024-01-19</v>
      </c>
      <c r="G10" s="742"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743"/>
      <c r="B11" s="691" t="str">
        <f>SubmittalSchedule!A9</f>
        <v>01 6000</v>
      </c>
      <c r="C11" s="692" t="str">
        <f>SubmittalSchedule!B9</f>
        <v>Product Requirements</v>
      </c>
      <c r="D11" s="694">
        <v>0</v>
      </c>
      <c r="E11" s="693" t="d">
        <f>SubmittalSchedule!C9</f>
        <v>2024-01-05</v>
      </c>
      <c r="F11" s="697" t="d">
        <f t="shared" si="4"/>
        <v>2024-01-19</v>
      </c>
      <c r="G11" s="742"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743"/>
      <c r="B12" s="691">
        <f>SubmittalSchedule!A10</f>
        <v>33000</v>
      </c>
      <c r="C12" s="692" t="str">
        <f>SubmittalSchedule!B10</f>
        <v>Concrete</v>
      </c>
      <c r="D12" s="694">
        <v>0</v>
      </c>
      <c r="E12" s="693" t="d">
        <f>SubmittalSchedule!C10</f>
        <v>2024-01-07</v>
      </c>
      <c r="F12" s="697" t="d">
        <f t="shared" si="4"/>
        <v>2024-01-21</v>
      </c>
      <c r="G12" s="742"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743"/>
      <c r="B13" s="691">
        <f>SubmittalSchedule!A11</f>
        <v>42000</v>
      </c>
      <c r="C13" s="692" t="str">
        <f>SubmittalSchedule!B11</f>
        <v>Unit Masonry</v>
      </c>
      <c r="D13" s="694">
        <v>0</v>
      </c>
      <c r="E13" s="693" t="d">
        <f>SubmittalSchedule!C11</f>
        <v>2024-02-01</v>
      </c>
      <c r="F13" s="697" t="d">
        <f t="shared" si="4"/>
        <v>2024-02-15</v>
      </c>
      <c r="G13" s="742"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743"/>
      <c r="B14" s="691" t="str">
        <f>SubmittalSchedule!A12</f>
        <v>31 2000</v>
      </c>
      <c r="C14" s="692" t="str">
        <f>SubmittalSchedule!B12</f>
        <v>Earthwork</v>
      </c>
      <c r="D14" s="694">
        <v>0</v>
      </c>
      <c r="E14" s="693" t="d">
        <f>SubmittalSchedule!C12</f>
        <v>2024-02-01</v>
      </c>
      <c r="F14" s="697" t="d">
        <f t="shared" si="4"/>
        <v>2024-02-15</v>
      </c>
      <c r="G14" s="742"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743"/>
      <c r="B15" s="691" t="str">
        <f>SubmittalSchedule!A13</f>
        <v>01 7329</v>
      </c>
      <c r="C15" s="692" t="str">
        <f>SubmittalSchedule!B13</f>
        <v>Cutting and Patching</v>
      </c>
      <c r="D15" s="694">
        <v>0</v>
      </c>
      <c r="E15" s="693" t="d">
        <f>SubmittalSchedule!C13</f>
        <v>2024-02-06</v>
      </c>
      <c r="F15" s="697" t="d">
        <f t="shared" si="4"/>
        <v>2024-02-20</v>
      </c>
      <c r="G15" s="742"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743"/>
      <c r="B16" s="691">
        <f>SubmittalSchedule!A14</f>
        <v>260500</v>
      </c>
      <c r="C16" s="692" t="str">
        <f>SubmittalSchedule!B14</f>
        <v>Common Work Results for Electrical</v>
      </c>
      <c r="D16" s="694">
        <v>0</v>
      </c>
      <c r="E16" s="693" t="d">
        <f>SubmittalSchedule!C14</f>
        <v>2024-03-01</v>
      </c>
      <c r="F16" s="697" t="d">
        <f t="shared" si="4"/>
        <v>2024-03-15</v>
      </c>
      <c r="G16" s="742"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743"/>
      <c r="B17" s="691">
        <f>SubmittalSchedule!A15</f>
        <v>260519</v>
      </c>
      <c r="C17" s="692" t="str">
        <f>SubmittalSchedule!B15</f>
        <v>Low-Voltage Electrical Power Conductors and Cables</v>
      </c>
      <c r="D17" s="694">
        <v>0</v>
      </c>
      <c r="E17" s="693" t="d">
        <f>SubmittalSchedule!C15</f>
        <v>2024-03-01</v>
      </c>
      <c r="F17" s="697" t="d">
        <f t="shared" si="4"/>
        <v>2024-03-15</v>
      </c>
      <c r="G17" s="742"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743"/>
      <c r="B18" s="691">
        <f>SubmittalSchedule!A16</f>
        <v>260526</v>
      </c>
      <c r="C18" s="692" t="str">
        <f>SubmittalSchedule!B16</f>
        <v>Grounding and Bonding for Electrical Systems</v>
      </c>
      <c r="D18" s="694">
        <v>0</v>
      </c>
      <c r="E18" s="693" t="d">
        <f>SubmittalSchedule!C16</f>
        <v>2024-03-01</v>
      </c>
      <c r="F18" s="697" t="d">
        <f t="shared" si="4"/>
        <v>2024-03-15</v>
      </c>
      <c r="G18" s="742"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743"/>
      <c r="B19" s="691">
        <f>SubmittalSchedule!A17</f>
        <v>260529</v>
      </c>
      <c r="C19" s="692" t="str">
        <f>SubmittalSchedule!B17</f>
        <v>Hangers and Supports for Electrical Systems</v>
      </c>
      <c r="D19" s="694">
        <v>0</v>
      </c>
      <c r="E19" s="693" t="d">
        <f>SubmittalSchedule!C17</f>
        <v>2024-03-01</v>
      </c>
      <c r="F19" s="697" t="d">
        <f t="shared" si="4"/>
        <v>2024-03-15</v>
      </c>
      <c r="G19" s="742"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743"/>
      <c r="B20" s="691">
        <f>SubmittalSchedule!A18</f>
        <v>260533</v>
      </c>
      <c r="C20" s="692" t="str">
        <f>SubmittalSchedule!B18</f>
        <v>Raceways and Boxes for Electrical Systems</v>
      </c>
      <c r="D20" s="694">
        <v>0</v>
      </c>
      <c r="E20" s="693" t="d">
        <f>SubmittalSchedule!C18</f>
        <v>2024-03-01</v>
      </c>
      <c r="F20" s="697" t="d">
        <f t="shared" si="4"/>
        <v>2024-03-15</v>
      </c>
      <c r="G20" s="742"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743"/>
      <c r="B21" s="691" t="str">
        <f>SubmittalSchedule!A19</f>
        <v>31 3116</v>
      </c>
      <c r="C21" s="692" t="str">
        <f>SubmittalSchedule!B19</f>
        <v>Termite Control</v>
      </c>
      <c r="D21" s="694">
        <v>0</v>
      </c>
      <c r="E21" s="693" t="d">
        <f>SubmittalSchedule!C19</f>
        <v>2024-03-01</v>
      </c>
      <c r="F21" s="697" t="d">
        <f t="shared" si="4"/>
        <v>2024-03-15</v>
      </c>
      <c r="G21" s="742"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743"/>
      <c r="B22" s="691">
        <f>SubmittalSchedule!A20</f>
        <v>44200</v>
      </c>
      <c r="C22" s="692" t="str">
        <f>SubmittalSchedule!B20</f>
        <v>Stone Cladding</v>
      </c>
      <c r="D22" s="694">
        <v>0</v>
      </c>
      <c r="E22" s="693" t="d">
        <f>SubmittalSchedule!C20</f>
        <v>2024-03-15</v>
      </c>
      <c r="F22" s="697" t="d">
        <f t="shared" si="4"/>
        <v>2024-03-29</v>
      </c>
      <c r="G22" s="742"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743"/>
      <c r="B23" s="691">
        <f>SubmittalSchedule!A21</f>
        <v>47200</v>
      </c>
      <c r="C23" s="692" t="str">
        <f>SubmittalSchedule!B21</f>
        <v>Cast Stone Masonry</v>
      </c>
      <c r="D23" s="694">
        <v>0</v>
      </c>
      <c r="E23" s="693" t="d">
        <f>SubmittalSchedule!C21</f>
        <v>2024-03-15</v>
      </c>
      <c r="F23" s="697" t="d">
        <f t="shared" si="4"/>
        <v>2024-03-29</v>
      </c>
      <c r="G23" s="742"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743"/>
      <c r="B24" s="691">
        <f>SubmittalSchedule!A22</f>
        <v>61000</v>
      </c>
      <c r="C24" s="692" t="str">
        <f>SubmittalSchedule!B22</f>
        <v>Rough Carpentry</v>
      </c>
      <c r="D24" s="694">
        <v>0</v>
      </c>
      <c r="E24" s="693" t="d">
        <f>SubmittalSchedule!C22</f>
        <v>2024-03-15</v>
      </c>
      <c r="F24" s="697" t="d">
        <f t="shared" si="4"/>
        <v>2024-03-29</v>
      </c>
      <c r="G24" s="742"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743"/>
      <c r="B25" s="691">
        <f>SubmittalSchedule!A23</f>
        <v>81100</v>
      </c>
      <c r="C25" s="692" t="str">
        <f>SubmittalSchedule!B23</f>
        <v>Metal Doors and Frames</v>
      </c>
      <c r="D25" s="694">
        <v>0</v>
      </c>
      <c r="E25" s="693" t="d">
        <f>SubmittalSchedule!C23</f>
        <v>2024-03-15</v>
      </c>
      <c r="F25" s="697" t="d">
        <f t="shared" si="4"/>
        <v>2024-03-29</v>
      </c>
      <c r="G25" s="742"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743"/>
      <c r="B26" s="691">
        <f>SubmittalSchedule!A24</f>
        <v>51200</v>
      </c>
      <c r="C26" s="692" t="str">
        <f>SubmittalSchedule!B24</f>
        <v>Structural Steel</v>
      </c>
      <c r="D26" s="694">
        <v>0</v>
      </c>
      <c r="E26" s="693" t="d">
        <f>SubmittalSchedule!C24</f>
        <v>2024-04-01</v>
      </c>
      <c r="F26" s="697" t="d">
        <f t="shared" si="4"/>
        <v>2024-04-15</v>
      </c>
      <c r="G26" s="742"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743"/>
      <c r="B27" s="691">
        <f>SubmittalSchedule!A25</f>
        <v>52100</v>
      </c>
      <c r="C27" s="692" t="str">
        <f>SubmittalSchedule!B25</f>
        <v>Steel Joists</v>
      </c>
      <c r="D27" s="694">
        <v>0</v>
      </c>
      <c r="E27" s="693" t="d">
        <f>SubmittalSchedule!C25</f>
        <v>2024-04-01</v>
      </c>
      <c r="F27" s="697" t="d">
        <f t="shared" si="4"/>
        <v>2024-04-15</v>
      </c>
      <c r="G27" s="742"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743"/>
      <c r="B28" s="691">
        <f>SubmittalSchedule!A26</f>
        <v>53100</v>
      </c>
      <c r="C28" s="692" t="str">
        <f>SubmittalSchedule!B26</f>
        <v>Steel Deck</v>
      </c>
      <c r="D28" s="694">
        <v>0</v>
      </c>
      <c r="E28" s="693" t="d">
        <f>SubmittalSchedule!C26</f>
        <v>2024-04-01</v>
      </c>
      <c r="F28" s="697" t="d">
        <f t="shared" si="4"/>
        <v>2024-04-15</v>
      </c>
      <c r="G28" s="742"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743"/>
      <c r="B29" s="691">
        <f>SubmittalSchedule!A27</f>
        <v>55000</v>
      </c>
      <c r="C29" s="692" t="str">
        <f>SubmittalSchedule!B27</f>
        <v>Metal Fabrications</v>
      </c>
      <c r="D29" s="694">
        <v>0</v>
      </c>
      <c r="E29" s="693" t="d">
        <f>SubmittalSchedule!C27</f>
        <v>2024-04-01</v>
      </c>
      <c r="F29" s="697" t="d">
        <f t="shared" si="4"/>
        <v>2024-04-15</v>
      </c>
      <c r="G29" s="742"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743"/>
      <c r="B30" s="691">
        <f>SubmittalSchedule!A28</f>
        <v>92100</v>
      </c>
      <c r="C30" s="692" t="str">
        <f>SubmittalSchedule!B28</f>
        <v>Gypsum Board Assemblies</v>
      </c>
      <c r="D30" s="694">
        <v>0</v>
      </c>
      <c r="E30" s="693" t="d">
        <f>SubmittalSchedule!C28</f>
        <v>2024-04-01</v>
      </c>
      <c r="F30" s="697" t="d">
        <f t="shared" si="4"/>
        <v>2024-04-15</v>
      </c>
      <c r="G30" s="742"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743"/>
      <c r="B31" s="691">
        <f>SubmittalSchedule!A29</f>
        <v>213113</v>
      </c>
      <c r="C31" s="692" t="str">
        <f>SubmittalSchedule!B29</f>
        <v>Electric-Drive, Centrifugal Fire Pumps</v>
      </c>
      <c r="D31" s="694">
        <v>0</v>
      </c>
      <c r="E31" s="693" t="d">
        <f>SubmittalSchedule!C29</f>
        <v>2024-04-01</v>
      </c>
      <c r="F31" s="697" t="d">
        <f t="shared" si="4"/>
        <v>2024-04-15</v>
      </c>
      <c r="G31" s="742"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743"/>
      <c r="B32" s="691">
        <f>SubmittalSchedule!A30</f>
        <v>220500</v>
      </c>
      <c r="C32" s="692" t="str">
        <f>SubmittalSchedule!B30</f>
        <v>Common Work Results for Plumbing</v>
      </c>
      <c r="D32" s="694">
        <v>0</v>
      </c>
      <c r="E32" s="693" t="d">
        <f>SubmittalSchedule!C30</f>
        <v>2024-04-01</v>
      </c>
      <c r="F32" s="697" t="d">
        <f t="shared" si="4"/>
        <v>2024-04-15</v>
      </c>
      <c r="G32" s="742"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743"/>
      <c r="B33" s="691">
        <f>SubmittalSchedule!A31</f>
        <v>220519</v>
      </c>
      <c r="C33" s="692" t="str">
        <f>SubmittalSchedule!B31</f>
        <v>Meters and Gages for Plumbing Piping</v>
      </c>
      <c r="D33" s="694">
        <v>0</v>
      </c>
      <c r="E33" s="693" t="d">
        <f>SubmittalSchedule!C31</f>
        <v>2024-04-01</v>
      </c>
      <c r="F33" s="697" t="d">
        <f t="shared" si="4"/>
        <v>2024-04-15</v>
      </c>
      <c r="G33" s="742"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743"/>
      <c r="B34" s="691">
        <f>SubmittalSchedule!A32</f>
        <v>220523</v>
      </c>
      <c r="C34" s="692" t="str">
        <f>SubmittalSchedule!B32</f>
        <v>General-Duty Valves for Plumbing Piping</v>
      </c>
      <c r="D34" s="694">
        <v>0</v>
      </c>
      <c r="E34" s="693" t="d">
        <f>SubmittalSchedule!C32</f>
        <v>2024-04-01</v>
      </c>
      <c r="F34" s="697" t="d">
        <f t="shared" si="4"/>
        <v>2024-04-15</v>
      </c>
      <c r="G34" s="742"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743"/>
      <c r="B35" s="691">
        <f>SubmittalSchedule!A33</f>
        <v>220529</v>
      </c>
      <c r="C35" s="692" t="str">
        <f>SubmittalSchedule!B33</f>
        <v>Hangers and Supports for Plumbing Piping and Equipment</v>
      </c>
      <c r="D35" s="694">
        <v>0</v>
      </c>
      <c r="E35" s="693" t="d">
        <f>SubmittalSchedule!C33</f>
        <v>2024-04-01</v>
      </c>
      <c r="F35" s="697" t="d">
        <f t="shared" si="4"/>
        <v>2024-04-15</v>
      </c>
      <c r="G35" s="742"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743"/>
      <c r="B36" s="691">
        <f>SubmittalSchedule!A34</f>
        <v>220553</v>
      </c>
      <c r="C36" s="692" t="str">
        <f>SubmittalSchedule!B34</f>
        <v>Identification for Plumbing Piping and Equipment</v>
      </c>
      <c r="D36" s="694">
        <v>0</v>
      </c>
      <c r="E36" s="693" t="d">
        <f>SubmittalSchedule!C34</f>
        <v>2024-04-01</v>
      </c>
      <c r="F36" s="697" t="d">
        <f t="shared" si="4"/>
        <v>2024-04-15</v>
      </c>
      <c r="G36" s="742"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743"/>
      <c r="B37" s="691">
        <f>SubmittalSchedule!A35</f>
        <v>220700</v>
      </c>
      <c r="C37" s="692" t="str">
        <f>SubmittalSchedule!B35</f>
        <v>Plumbing Insulation</v>
      </c>
      <c r="D37" s="694">
        <v>0</v>
      </c>
      <c r="E37" s="693" t="d">
        <f>SubmittalSchedule!C35</f>
        <v>2024-04-01</v>
      </c>
      <c r="F37" s="697" t="d">
        <f t="shared" si="4"/>
        <v>2024-04-15</v>
      </c>
      <c r="G37" s="742"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743"/>
      <c r="B38" s="691">
        <f>SubmittalSchedule!A36</f>
        <v>221013</v>
      </c>
      <c r="C38" s="692" t="str">
        <f>SubmittalSchedule!B36</f>
        <v>Facility Natural-Gas Piping</v>
      </c>
      <c r="D38" s="694">
        <v>0</v>
      </c>
      <c r="E38" s="693" t="d">
        <f>SubmittalSchedule!C36</f>
        <v>2024-04-01</v>
      </c>
      <c r="F38" s="697" t="d">
        <f t="shared" si="4"/>
        <v>2024-04-15</v>
      </c>
      <c r="G38" s="742"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743"/>
      <c r="B39" s="691">
        <f>SubmittalSchedule!A37</f>
        <v>221116</v>
      </c>
      <c r="C39" s="692" t="str">
        <f>SubmittalSchedule!B37</f>
        <v>Domestic Water Piping</v>
      </c>
      <c r="D39" s="694">
        <v>0</v>
      </c>
      <c r="E39" s="693" t="d">
        <f>SubmittalSchedule!C37</f>
        <v>2024-04-01</v>
      </c>
      <c r="F39" s="697" t="d">
        <f t="shared" si="4"/>
        <v>2024-04-15</v>
      </c>
      <c r="G39" s="742"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743"/>
      <c r="B40" s="691">
        <f>SubmittalSchedule!A38</f>
        <v>221119</v>
      </c>
      <c r="C40" s="692" t="str">
        <f>SubmittalSchedule!B38</f>
        <v>Domestic Water Piping Specialties</v>
      </c>
      <c r="D40" s="694">
        <v>0</v>
      </c>
      <c r="E40" s="693" t="d">
        <f>SubmittalSchedule!C38</f>
        <v>2024-04-01</v>
      </c>
      <c r="F40" s="697" t="d">
        <f t="shared" si="4"/>
        <v>2024-04-15</v>
      </c>
      <c r="G40" s="742"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743"/>
      <c r="B41" s="691">
        <f>SubmittalSchedule!A39</f>
        <v>221123</v>
      </c>
      <c r="C41" s="692" t="str">
        <f>SubmittalSchedule!B39</f>
        <v>Domestic Water Pumps</v>
      </c>
      <c r="D41" s="694">
        <v>0</v>
      </c>
      <c r="E41" s="693" t="d">
        <f>SubmittalSchedule!C39</f>
        <v>2024-04-01</v>
      </c>
      <c r="F41" s="697" t="d">
        <f t="shared" si="4"/>
        <v>2024-04-15</v>
      </c>
      <c r="G41" s="742"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743"/>
      <c r="B42" s="691">
        <f>SubmittalSchedule!A40</f>
        <v>221316</v>
      </c>
      <c r="C42" s="692" t="str">
        <f>SubmittalSchedule!B40</f>
        <v>Sanitary Waste and Vent Piping</v>
      </c>
      <c r="D42" s="694">
        <v>0</v>
      </c>
      <c r="E42" s="693" t="d">
        <f>SubmittalSchedule!C40</f>
        <v>2024-04-01</v>
      </c>
      <c r="F42" s="697" t="d">
        <f t="shared" si="4"/>
        <v>2024-04-15</v>
      </c>
      <c r="G42" s="742"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743"/>
      <c r="B43" s="691">
        <f>SubmittalSchedule!A41</f>
        <v>221319</v>
      </c>
      <c r="C43" s="692" t="str">
        <f>SubmittalSchedule!B41</f>
        <v>Sanitary Waste Piping Specialties</v>
      </c>
      <c r="D43" s="694">
        <v>0</v>
      </c>
      <c r="E43" s="693" t="d">
        <f>SubmittalSchedule!C41</f>
        <v>2024-04-01</v>
      </c>
      <c r="F43" s="697" t="d">
        <f t="shared" si="4"/>
        <v>2024-04-15</v>
      </c>
      <c r="G43" s="742"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743"/>
      <c r="B44" s="691">
        <f>SubmittalSchedule!A42</f>
        <v>221413</v>
      </c>
      <c r="C44" s="692" t="str">
        <f>SubmittalSchedule!B42</f>
        <v>Facility Storm Drainage Piping</v>
      </c>
      <c r="D44" s="694">
        <v>0</v>
      </c>
      <c r="E44" s="693" t="d">
        <f>SubmittalSchedule!C42</f>
        <v>2024-04-01</v>
      </c>
      <c r="F44" s="697" t="d">
        <f t="shared" si="4"/>
        <v>2024-04-15</v>
      </c>
      <c r="G44" s="742"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743"/>
      <c r="B45" s="691">
        <f>SubmittalSchedule!A43</f>
        <v>221429</v>
      </c>
      <c r="C45" s="692" t="str">
        <f>SubmittalSchedule!B43</f>
        <v>Sump Pumps</v>
      </c>
      <c r="D45" s="694">
        <v>0</v>
      </c>
      <c r="E45" s="693" t="d">
        <f>SubmittalSchedule!C43</f>
        <v>2024-04-01</v>
      </c>
      <c r="F45" s="697" t="d">
        <f t="shared" si="4"/>
        <v>2024-04-15</v>
      </c>
      <c r="G45" s="742"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743"/>
      <c r="B46" s="691">
        <f>SubmittalSchedule!A44</f>
        <v>223400</v>
      </c>
      <c r="C46" s="692" t="str">
        <f>SubmittalSchedule!B44</f>
        <v>Fuel-Fired Domestic Water Heaters</v>
      </c>
      <c r="D46" s="694">
        <v>0</v>
      </c>
      <c r="E46" s="693" t="d">
        <f>SubmittalSchedule!C44</f>
        <v>2024-04-01</v>
      </c>
      <c r="F46" s="697" t="d">
        <f t="shared" si="4"/>
        <v>2024-04-15</v>
      </c>
      <c r="G46" s="742"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743"/>
      <c r="B47" s="691">
        <f>SubmittalSchedule!A45</f>
        <v>224000</v>
      </c>
      <c r="C47" s="692" t="str">
        <f>SubmittalSchedule!B45</f>
        <v>Plumbing Fixtures</v>
      </c>
      <c r="D47" s="694">
        <v>0</v>
      </c>
      <c r="E47" s="693" t="d">
        <f>SubmittalSchedule!C45</f>
        <v>2024-04-01</v>
      </c>
      <c r="F47" s="697" t="d">
        <f t="shared" si="4"/>
        <v>2024-04-15</v>
      </c>
      <c r="G47" s="742"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743"/>
      <c r="B48" s="691" t="str">
        <f>SubmittalSchedule!A46</f>
        <v>21 0500</v>
      </c>
      <c r="C48" s="692" t="str">
        <f>SubmittalSchedule!B46</f>
        <v>Common Work Results for Fire Suppression</v>
      </c>
      <c r="D48" s="694">
        <v>0</v>
      </c>
      <c r="E48" s="693" t="d">
        <f>SubmittalSchedule!C46</f>
        <v>2024-04-01</v>
      </c>
      <c r="F48" s="697" t="d">
        <f t="shared" si="4"/>
        <v>2024-04-15</v>
      </c>
      <c r="G48" s="742"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743"/>
      <c r="B49" s="691" t="str">
        <f>SubmittalSchedule!A47</f>
        <v>21 1000</v>
      </c>
      <c r="C49" s="692" t="str">
        <f>SubmittalSchedule!B47</f>
        <v>Water-Based Fire-Suppression Systems</v>
      </c>
      <c r="D49" s="694">
        <v>0</v>
      </c>
      <c r="E49" s="693" t="d">
        <f>SubmittalSchedule!C47</f>
        <v>2024-04-01</v>
      </c>
      <c r="F49" s="697" t="d">
        <f t="shared" si="4"/>
        <v>2024-04-15</v>
      </c>
      <c r="G49" s="742"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743"/>
      <c r="B50" s="691">
        <f>SubmittalSchedule!A48</f>
        <v>72100</v>
      </c>
      <c r="C50" s="692" t="str">
        <f>SubmittalSchedule!B48</f>
        <v>Building Insulation</v>
      </c>
      <c r="D50" s="694">
        <v>0</v>
      </c>
      <c r="E50" s="693" t="d">
        <f>SubmittalSchedule!C48</f>
        <v>2024-04-15</v>
      </c>
      <c r="F50" s="697" t="d">
        <f t="shared" ref="F50:F113" si="8">E50+14</f>
        <v>2024-04-29</v>
      </c>
      <c r="G50" s="742"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743"/>
      <c r="B51" s="691">
        <f>SubmittalSchedule!A49</f>
        <v>142400</v>
      </c>
      <c r="C51" s="692" t="str">
        <f>SubmittalSchedule!B49</f>
        <v>Hydraulic Elevators</v>
      </c>
      <c r="D51" s="694">
        <v>0</v>
      </c>
      <c r="E51" s="693" t="d">
        <f>SubmittalSchedule!C49</f>
        <v>2024-04-15</v>
      </c>
      <c r="F51" s="697" t="d">
        <f t="shared" si="8"/>
        <v>2024-04-29</v>
      </c>
      <c r="G51" s="742"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743"/>
      <c r="B52" s="691">
        <f>SubmittalSchedule!A50</f>
        <v>260923</v>
      </c>
      <c r="C52" s="692" t="str">
        <f>SubmittalSchedule!B50</f>
        <v xml:space="preserve">Lighting Control Devices </v>
      </c>
      <c r="D52" s="694">
        <v>0</v>
      </c>
      <c r="E52" s="693" t="d">
        <f>SubmittalSchedule!C50</f>
        <v>2024-04-15</v>
      </c>
      <c r="F52" s="697" t="d">
        <f t="shared" si="8"/>
        <v>2024-04-29</v>
      </c>
      <c r="G52" s="742"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743"/>
      <c r="B53" s="691">
        <f>SubmittalSchedule!A51</f>
        <v>262200</v>
      </c>
      <c r="C53" s="692" t="str">
        <f>SubmittalSchedule!B51</f>
        <v xml:space="preserve">Low-Voltage Transformer </v>
      </c>
      <c r="D53" s="694">
        <v>0</v>
      </c>
      <c r="E53" s="693" t="d">
        <f>SubmittalSchedule!C51</f>
        <v>2024-04-15</v>
      </c>
      <c r="F53" s="697" t="d">
        <f t="shared" si="8"/>
        <v>2024-04-29</v>
      </c>
      <c r="G53" s="742"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743"/>
      <c r="B54" s="691">
        <f>SubmittalSchedule!A52</f>
        <v>262413</v>
      </c>
      <c r="C54" s="692" t="str">
        <f>SubmittalSchedule!B52</f>
        <v>Switchboards</v>
      </c>
      <c r="D54" s="694">
        <v>0</v>
      </c>
      <c r="E54" s="693" t="d">
        <f>SubmittalSchedule!C52</f>
        <v>2024-04-15</v>
      </c>
      <c r="F54" s="697" t="d">
        <f t="shared" si="8"/>
        <v>2024-04-29</v>
      </c>
      <c r="G54" s="742"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743"/>
      <c r="B55" s="691">
        <f>SubmittalSchedule!A53</f>
        <v>262416</v>
      </c>
      <c r="C55" s="692" t="str">
        <f>SubmittalSchedule!B53</f>
        <v>Panelsboards</v>
      </c>
      <c r="D55" s="694">
        <v>0</v>
      </c>
      <c r="E55" s="693" t="d">
        <f>SubmittalSchedule!C53</f>
        <v>2024-04-15</v>
      </c>
      <c r="F55" s="697" t="d">
        <f t="shared" si="8"/>
        <v>2024-04-29</v>
      </c>
      <c r="G55" s="742"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743"/>
      <c r="B56" s="691">
        <f>SubmittalSchedule!A54</f>
        <v>262713</v>
      </c>
      <c r="C56" s="692" t="str">
        <f>SubmittalSchedule!B54</f>
        <v>Electricity Metering</v>
      </c>
      <c r="D56" s="694">
        <v>0</v>
      </c>
      <c r="E56" s="693" t="d">
        <f>SubmittalSchedule!C54</f>
        <v>2024-04-15</v>
      </c>
      <c r="F56" s="697" t="d">
        <f t="shared" si="8"/>
        <v>2024-04-29</v>
      </c>
      <c r="G56" s="742"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743"/>
      <c r="B57" s="691">
        <f>SubmittalSchedule!A55</f>
        <v>262726</v>
      </c>
      <c r="C57" s="692" t="str">
        <f>SubmittalSchedule!B55</f>
        <v>Wiring Devices</v>
      </c>
      <c r="D57" s="694">
        <v>0</v>
      </c>
      <c r="E57" s="693" t="d">
        <f>SubmittalSchedule!C55</f>
        <v>2024-04-15</v>
      </c>
      <c r="F57" s="697" t="d">
        <f t="shared" si="8"/>
        <v>2024-04-29</v>
      </c>
      <c r="G57" s="742"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743"/>
      <c r="B58" s="691">
        <f>SubmittalSchedule!A56</f>
        <v>262816</v>
      </c>
      <c r="C58" s="692" t="str">
        <f>SubmittalSchedule!B56</f>
        <v>Enclosed Switches and Circuit Breakers</v>
      </c>
      <c r="D58" s="694">
        <v>0</v>
      </c>
      <c r="E58" s="693" t="d">
        <f>SubmittalSchedule!C56</f>
        <v>2024-04-15</v>
      </c>
      <c r="F58" s="697" t="d">
        <f t="shared" si="8"/>
        <v>2024-04-29</v>
      </c>
      <c r="G58" s="742"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743"/>
      <c r="B59" s="691">
        <f>SubmittalSchedule!A57</f>
        <v>262913</v>
      </c>
      <c r="C59" s="692" t="str">
        <f>SubmittalSchedule!B57</f>
        <v>Enclosed Controllers</v>
      </c>
      <c r="D59" s="694">
        <v>0</v>
      </c>
      <c r="E59" s="693" t="d">
        <f>SubmittalSchedule!C57</f>
        <v>2024-04-15</v>
      </c>
      <c r="F59" s="697" t="d">
        <f t="shared" si="8"/>
        <v>2024-04-29</v>
      </c>
      <c r="G59" s="742"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743"/>
      <c r="B60" s="691">
        <f>SubmittalSchedule!A58</f>
        <v>265100</v>
      </c>
      <c r="C60" s="692" t="str">
        <f>SubmittalSchedule!B58</f>
        <v>Interior Lighting</v>
      </c>
      <c r="D60" s="694">
        <v>0</v>
      </c>
      <c r="E60" s="693" t="d">
        <f>SubmittalSchedule!C58</f>
        <v>2024-04-15</v>
      </c>
      <c r="F60" s="697" t="d">
        <f t="shared" si="8"/>
        <v>2024-04-29</v>
      </c>
      <c r="G60" s="742"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743"/>
      <c r="B61" s="691">
        <f>SubmittalSchedule!A59</f>
        <v>265561</v>
      </c>
      <c r="C61" s="692" t="str">
        <f>SubmittalSchedule!B59</f>
        <v>Theatrical Lighting</v>
      </c>
      <c r="D61" s="694">
        <v>0</v>
      </c>
      <c r="E61" s="693" t="d">
        <f>SubmittalSchedule!C59</f>
        <v>2024-04-15</v>
      </c>
      <c r="F61" s="697" t="d">
        <f t="shared" si="8"/>
        <v>2024-04-29</v>
      </c>
      <c r="G61" s="742"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743"/>
      <c r="B62" s="691">
        <f>SubmittalSchedule!A60</f>
        <v>265600</v>
      </c>
      <c r="C62" s="692" t="str">
        <f>SubmittalSchedule!B60</f>
        <v>Exterior Lighting</v>
      </c>
      <c r="D62" s="694">
        <v>0</v>
      </c>
      <c r="E62" s="693" t="d">
        <f>SubmittalSchedule!C60</f>
        <v>2024-04-15</v>
      </c>
      <c r="F62" s="697" t="d">
        <f t="shared" si="8"/>
        <v>2024-04-29</v>
      </c>
      <c r="G62" s="742"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743"/>
      <c r="B63" s="691">
        <f>SubmittalSchedule!A61</f>
        <v>283111</v>
      </c>
      <c r="C63" s="692" t="str">
        <f>SubmittalSchedule!B61</f>
        <v>Digital, Addressable Fire-Alarm System</v>
      </c>
      <c r="D63" s="694">
        <v>0</v>
      </c>
      <c r="E63" s="693" t="d">
        <f>SubmittalSchedule!C61</f>
        <v>2024-04-15</v>
      </c>
      <c r="F63" s="697" t="d">
        <f t="shared" si="8"/>
        <v>2024-04-29</v>
      </c>
      <c r="G63" s="742"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743"/>
      <c r="B64" s="691">
        <f>SubmittalSchedule!A62</f>
        <v>72400</v>
      </c>
      <c r="C64" s="692" t="str">
        <f>SubmittalSchedule!B62</f>
        <v>Direct Applied Exterior Finish System (DEFS)</v>
      </c>
      <c r="D64" s="694">
        <v>0</v>
      </c>
      <c r="E64" s="693" t="d">
        <f>SubmittalSchedule!C62</f>
        <v>2024-05-01</v>
      </c>
      <c r="F64" s="697" t="d">
        <f t="shared" si="8"/>
        <v>2024-05-15</v>
      </c>
      <c r="G64" s="742"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743"/>
      <c r="B65" s="691">
        <f>SubmittalSchedule!A63</f>
        <v>104116</v>
      </c>
      <c r="C65" s="692" t="str">
        <f>SubmittalSchedule!B63</f>
        <v>Security Equipment</v>
      </c>
      <c r="D65" s="694">
        <v>0</v>
      </c>
      <c r="E65" s="693" t="d">
        <f>SubmittalSchedule!C63</f>
        <v>2024-05-01</v>
      </c>
      <c r="F65" s="697" t="d">
        <f t="shared" si="8"/>
        <v>2024-05-15</v>
      </c>
      <c r="G65" s="742"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743"/>
      <c r="B66" s="691">
        <f>SubmittalSchedule!A64</f>
        <v>329000</v>
      </c>
      <c r="C66" s="692" t="str">
        <f>SubmittalSchedule!B64</f>
        <v>Planting</v>
      </c>
      <c r="D66" s="694">
        <v>0</v>
      </c>
      <c r="E66" s="693" t="d">
        <f>SubmittalSchedule!C64</f>
        <v>2024-05-01</v>
      </c>
      <c r="F66" s="697" t="d">
        <f t="shared" si="8"/>
        <v>2024-05-15</v>
      </c>
      <c r="G66" s="742"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743"/>
      <c r="B67" s="691">
        <f>SubmittalSchedule!A65</f>
        <v>75423</v>
      </c>
      <c r="C67" s="692" t="str">
        <f>SubmittalSchedule!B65</f>
        <v>Thermoplastic Polyolefin (TPO) Membrane Roofing</v>
      </c>
      <c r="D67" s="694">
        <v>0</v>
      </c>
      <c r="E67" s="693" t="d">
        <f>SubmittalSchedule!C65</f>
        <v>2024-05-15</v>
      </c>
      <c r="F67" s="697" t="d">
        <f t="shared" si="8"/>
        <v>2024-05-29</v>
      </c>
      <c r="G67" s="742"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743"/>
      <c r="B68" s="691">
        <f>SubmittalSchedule!A66</f>
        <v>76200</v>
      </c>
      <c r="C68" s="692" t="str">
        <f>SubmittalSchedule!B66</f>
        <v>Sheet Metal Flashing &amp; Trim</v>
      </c>
      <c r="D68" s="694">
        <v>0</v>
      </c>
      <c r="E68" s="693" t="d">
        <f>SubmittalSchedule!C66</f>
        <v>2024-05-15</v>
      </c>
      <c r="F68" s="697" t="d">
        <f t="shared" si="8"/>
        <v>2024-05-29</v>
      </c>
      <c r="G68" s="742"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743"/>
      <c r="B69" s="691">
        <f>SubmittalSchedule!A67</f>
        <v>77000</v>
      </c>
      <c r="C69" s="692" t="str">
        <f>SubmittalSchedule!B67</f>
        <v>Roof Specialties &amp; Accessories</v>
      </c>
      <c r="D69" s="694">
        <v>0</v>
      </c>
      <c r="E69" s="693" t="d">
        <f>SubmittalSchedule!C67</f>
        <v>2024-05-15</v>
      </c>
      <c r="F69" s="697" t="d">
        <f t="shared" si="8"/>
        <v>2024-05-29</v>
      </c>
      <c r="G69" s="742"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743"/>
      <c r="B70" s="691">
        <f>SubmittalSchedule!A68</f>
        <v>230500</v>
      </c>
      <c r="C70" s="692" t="str">
        <f>SubmittalSchedule!B68</f>
        <v>Common Work Results for HVAC</v>
      </c>
      <c r="D70" s="694">
        <v>0</v>
      </c>
      <c r="E70" s="693" t="d">
        <f>SubmittalSchedule!C68</f>
        <v>2024-05-15</v>
      </c>
      <c r="F70" s="697" t="d">
        <f t="shared" si="8"/>
        <v>2024-05-29</v>
      </c>
      <c r="G70" s="742"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743"/>
      <c r="B71" s="691">
        <f>SubmittalSchedule!A69</f>
        <v>230519</v>
      </c>
      <c r="C71" s="692" t="str">
        <f>SubmittalSchedule!B69</f>
        <v>Meters and Gages for HVAC Piping</v>
      </c>
      <c r="D71" s="694">
        <v>0</v>
      </c>
      <c r="E71" s="693" t="d">
        <f>SubmittalSchedule!C69</f>
        <v>2024-05-15</v>
      </c>
      <c r="F71" s="697" t="d">
        <f t="shared" si="8"/>
        <v>2024-05-29</v>
      </c>
      <c r="G71" s="742"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743"/>
      <c r="B72" s="691">
        <f>SubmittalSchedule!A70</f>
        <v>230523</v>
      </c>
      <c r="C72" s="692" t="str">
        <f>SubmittalSchedule!B70</f>
        <v>General-Duty Valves for HVAC Piping</v>
      </c>
      <c r="D72" s="694">
        <v>0</v>
      </c>
      <c r="E72" s="693" t="d">
        <f>SubmittalSchedule!C70</f>
        <v>2024-05-15</v>
      </c>
      <c r="F72" s="697" t="d">
        <f t="shared" si="8"/>
        <v>2024-05-29</v>
      </c>
      <c r="G72" s="742"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743"/>
      <c r="B73" s="691">
        <f>SubmittalSchedule!A71</f>
        <v>230529</v>
      </c>
      <c r="C73" s="692" t="str">
        <f>SubmittalSchedule!B71</f>
        <v>Hangers and Supports for HVAC Piping and Equipment</v>
      </c>
      <c r="D73" s="694">
        <v>0</v>
      </c>
      <c r="E73" s="693" t="d">
        <f>SubmittalSchedule!C71</f>
        <v>2024-05-15</v>
      </c>
      <c r="F73" s="697" t="d">
        <f t="shared" si="8"/>
        <v>2024-05-29</v>
      </c>
      <c r="G73" s="742"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743"/>
      <c r="B74" s="691">
        <f>SubmittalSchedule!A72</f>
        <v>230548</v>
      </c>
      <c r="C74" s="692" t="str">
        <f>SubmittalSchedule!B72</f>
        <v>Vibration and Seismic Controls for HVAC Piping and Equipment</v>
      </c>
      <c r="D74" s="694">
        <v>0</v>
      </c>
      <c r="E74" s="693" t="d">
        <f>SubmittalSchedule!C72</f>
        <v>2024-05-15</v>
      </c>
      <c r="F74" s="697" t="d">
        <f t="shared" si="8"/>
        <v>2024-05-29</v>
      </c>
      <c r="G74" s="742"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743"/>
      <c r="B75" s="691">
        <f>SubmittalSchedule!A73</f>
        <v>230553</v>
      </c>
      <c r="C75" s="692" t="str">
        <f>SubmittalSchedule!B73</f>
        <v>Identification for HVAC Piping and Equipment</v>
      </c>
      <c r="D75" s="694">
        <v>0</v>
      </c>
      <c r="E75" s="693" t="d">
        <f>SubmittalSchedule!C73</f>
        <v>2024-05-15</v>
      </c>
      <c r="F75" s="697" t="d">
        <f t="shared" si="8"/>
        <v>2024-05-29</v>
      </c>
      <c r="G75" s="742"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743"/>
      <c r="B76" s="691">
        <f>SubmittalSchedule!A74</f>
        <v>230593</v>
      </c>
      <c r="C76" s="692" t="str">
        <f>SubmittalSchedule!B74</f>
        <v>Testing, Adjusting and Balancing for HVAC</v>
      </c>
      <c r="D76" s="694">
        <v>0</v>
      </c>
      <c r="E76" s="693" t="d">
        <f>SubmittalSchedule!C74</f>
        <v>2024-05-15</v>
      </c>
      <c r="F76" s="697" t="d">
        <f t="shared" si="8"/>
        <v>2024-05-29</v>
      </c>
      <c r="G76" s="742"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743"/>
      <c r="B77" s="691">
        <f>SubmittalSchedule!A75</f>
        <v>230700</v>
      </c>
      <c r="C77" s="692" t="str">
        <f>SubmittalSchedule!B75</f>
        <v>HVAC Insulation</v>
      </c>
      <c r="D77" s="694">
        <v>0</v>
      </c>
      <c r="E77" s="693" t="d">
        <f>SubmittalSchedule!C75</f>
        <v>2024-05-15</v>
      </c>
      <c r="F77" s="697" t="d">
        <f t="shared" si="8"/>
        <v>2024-05-29</v>
      </c>
      <c r="G77" s="742"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743"/>
      <c r="B78" s="691">
        <f>SubmittalSchedule!A76</f>
        <v>230900</v>
      </c>
      <c r="C78" s="692" t="str">
        <f>SubmittalSchedule!B76</f>
        <v>HVAC Instrumentation and Controls</v>
      </c>
      <c r="D78" s="694">
        <v>0</v>
      </c>
      <c r="E78" s="693" t="d">
        <f>SubmittalSchedule!C76</f>
        <v>2024-05-15</v>
      </c>
      <c r="F78" s="697" t="d">
        <f t="shared" si="8"/>
        <v>2024-05-29</v>
      </c>
      <c r="G78" s="742"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743"/>
      <c r="B79" s="691">
        <f>SubmittalSchedule!A77</f>
        <v>232113</v>
      </c>
      <c r="C79" s="692" t="str">
        <f>SubmittalSchedule!B77</f>
        <v>Hydronic Piping</v>
      </c>
      <c r="D79" s="694">
        <v>0</v>
      </c>
      <c r="E79" s="693" t="d">
        <f>SubmittalSchedule!C77</f>
        <v>2024-05-15</v>
      </c>
      <c r="F79" s="697" t="d">
        <f t="shared" si="8"/>
        <v>2024-05-29</v>
      </c>
      <c r="G79" s="742"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743"/>
      <c r="B80" s="691">
        <f>SubmittalSchedule!A78</f>
        <v>232123</v>
      </c>
      <c r="C80" s="692" t="str">
        <f>SubmittalSchedule!B78</f>
        <v>Hydronic Pumps</v>
      </c>
      <c r="D80" s="694">
        <v>0</v>
      </c>
      <c r="E80" s="693" t="d">
        <f>SubmittalSchedule!C78</f>
        <v>2024-05-15</v>
      </c>
      <c r="F80" s="697" t="d">
        <f t="shared" si="8"/>
        <v>2024-05-29</v>
      </c>
      <c r="G80" s="742"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743"/>
      <c r="B81" s="691">
        <f>SubmittalSchedule!A79</f>
        <v>232500</v>
      </c>
      <c r="C81" s="692" t="str">
        <f>SubmittalSchedule!B79</f>
        <v>HVAC Water Treatment</v>
      </c>
      <c r="D81" s="694">
        <v>0</v>
      </c>
      <c r="E81" s="693" t="d">
        <f>SubmittalSchedule!C79</f>
        <v>2024-05-15</v>
      </c>
      <c r="F81" s="697" t="d">
        <f t="shared" si="8"/>
        <v>2024-05-29</v>
      </c>
      <c r="G81" s="742"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743"/>
      <c r="B82" s="691">
        <f>SubmittalSchedule!A80</f>
        <v>233113</v>
      </c>
      <c r="C82" s="692" t="str">
        <f>SubmittalSchedule!B80</f>
        <v>Metal Ducts</v>
      </c>
      <c r="D82" s="694">
        <v>0</v>
      </c>
      <c r="E82" s="693" t="d">
        <f>SubmittalSchedule!C80</f>
        <v>2024-05-15</v>
      </c>
      <c r="F82" s="697" t="d">
        <f t="shared" si="8"/>
        <v>2024-05-29</v>
      </c>
      <c r="G82" s="742"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743"/>
      <c r="B83" s="691">
        <f>SubmittalSchedule!A81</f>
        <v>233300</v>
      </c>
      <c r="C83" s="692" t="str">
        <f>SubmittalSchedule!B81</f>
        <v>Air Duct Accessories</v>
      </c>
      <c r="D83" s="694">
        <v>0</v>
      </c>
      <c r="E83" s="693" t="d">
        <f>SubmittalSchedule!C81</f>
        <v>2024-05-15</v>
      </c>
      <c r="F83" s="697" t="d">
        <f t="shared" si="8"/>
        <v>2024-05-29</v>
      </c>
      <c r="G83" s="742"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743"/>
      <c r="B84" s="691">
        <f>SubmittalSchedule!A82</f>
        <v>233423</v>
      </c>
      <c r="C84" s="692" t="str">
        <f>SubmittalSchedule!B82</f>
        <v>HVAC Power Ventilators</v>
      </c>
      <c r="D84" s="694">
        <v>0</v>
      </c>
      <c r="E84" s="693" t="d">
        <f>SubmittalSchedule!C82</f>
        <v>2024-05-15</v>
      </c>
      <c r="F84" s="697" t="d">
        <f t="shared" si="8"/>
        <v>2024-05-29</v>
      </c>
      <c r="G84" s="742"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743"/>
      <c r="B85" s="691">
        <f>SubmittalSchedule!A83</f>
        <v>233713</v>
      </c>
      <c r="C85" s="692" t="str">
        <f>SubmittalSchedule!B83</f>
        <v>Diffusers, Registers, and Grilles</v>
      </c>
      <c r="D85" s="694">
        <v>0</v>
      </c>
      <c r="E85" s="693" t="d">
        <f>SubmittalSchedule!C83</f>
        <v>2024-05-15</v>
      </c>
      <c r="F85" s="697" t="d">
        <f t="shared" si="8"/>
        <v>2024-05-29</v>
      </c>
      <c r="G85" s="742"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743"/>
      <c r="B86" s="691">
        <f>SubmittalSchedule!A84</f>
        <v>233723</v>
      </c>
      <c r="C86" s="692" t="str">
        <f>SubmittalSchedule!B84</f>
        <v>HVAC Gravity Ventilators</v>
      </c>
      <c r="D86" s="694">
        <v>0</v>
      </c>
      <c r="E86" s="693" t="d">
        <f>SubmittalSchedule!C84</f>
        <v>2024-05-15</v>
      </c>
      <c r="F86" s="697" t="d">
        <f t="shared" si="8"/>
        <v>2024-05-29</v>
      </c>
      <c r="G86" s="742"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743"/>
      <c r="B87" s="691">
        <f>SubmittalSchedule!A85</f>
        <v>235100</v>
      </c>
      <c r="C87" s="692" t="str">
        <f>SubmittalSchedule!B85</f>
        <v>Breechings, Chimneys, and Stacks</v>
      </c>
      <c r="D87" s="694">
        <v>0</v>
      </c>
      <c r="E87" s="693" t="d">
        <f>SubmittalSchedule!C85</f>
        <v>2024-05-15</v>
      </c>
      <c r="F87" s="697" t="d">
        <f t="shared" si="8"/>
        <v>2024-05-29</v>
      </c>
      <c r="G87" s="742"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743"/>
      <c r="B88" s="691">
        <f>SubmittalSchedule!A86</f>
        <v>235216</v>
      </c>
      <c r="C88" s="692" t="str">
        <f>SubmittalSchedule!B86</f>
        <v>Condensing Biolers</v>
      </c>
      <c r="D88" s="694">
        <v>0</v>
      </c>
      <c r="E88" s="693" t="d">
        <f>SubmittalSchedule!C86</f>
        <v>2024-05-15</v>
      </c>
      <c r="F88" s="697" t="d">
        <f t="shared" si="8"/>
        <v>2024-05-29</v>
      </c>
      <c r="G88" s="742"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743"/>
      <c r="B89" s="691">
        <f>SubmittalSchedule!A87</f>
        <v>237433</v>
      </c>
      <c r="C89" s="692" t="str">
        <f>SubmittalSchedule!B87</f>
        <v>Packaged, Outdoor, Heating and Cooling Makeup Air-Conditioners</v>
      </c>
      <c r="D89" s="694">
        <v>0</v>
      </c>
      <c r="E89" s="693" t="d">
        <f>SubmittalSchedule!C87</f>
        <v>2024-05-15</v>
      </c>
      <c r="F89" s="697" t="d">
        <f t="shared" si="8"/>
        <v>2024-05-29</v>
      </c>
      <c r="G89" s="742"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743"/>
      <c r="B90" s="691">
        <f>SubmittalSchedule!A88</f>
        <v>238146</v>
      </c>
      <c r="C90" s="692" t="str">
        <f>SubmittalSchedule!B88</f>
        <v>Water-Source Unitary Heat Pumps</v>
      </c>
      <c r="D90" s="694">
        <v>0</v>
      </c>
      <c r="E90" s="693" t="d">
        <f>SubmittalSchedule!C88</f>
        <v>2024-05-15</v>
      </c>
      <c r="F90" s="697" t="d">
        <f t="shared" si="8"/>
        <v>2024-05-29</v>
      </c>
      <c r="G90" s="742"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743"/>
      <c r="B91" s="691">
        <f>SubmittalSchedule!A89</f>
        <v>238223</v>
      </c>
      <c r="C91" s="692" t="str">
        <f>SubmittalSchedule!B89</f>
        <v>Unit Ventilators</v>
      </c>
      <c r="D91" s="694">
        <v>0</v>
      </c>
      <c r="E91" s="693" t="d">
        <f>SubmittalSchedule!C89</f>
        <v>2024-05-15</v>
      </c>
      <c r="F91" s="697" t="d">
        <f t="shared" si="8"/>
        <v>2024-05-29</v>
      </c>
      <c r="G91" s="742"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743"/>
      <c r="B92" s="691">
        <f>SubmittalSchedule!A90</f>
        <v>238239</v>
      </c>
      <c r="C92" s="692" t="str">
        <f>SubmittalSchedule!B90</f>
        <v>Cabinet Unit Heaters</v>
      </c>
      <c r="D92" s="694">
        <v>0</v>
      </c>
      <c r="E92" s="693" t="d">
        <f>SubmittalSchedule!C90</f>
        <v>2024-05-15</v>
      </c>
      <c r="F92" s="697" t="d">
        <f t="shared" si="8"/>
        <v>2024-05-29</v>
      </c>
      <c r="G92" s="742"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743"/>
      <c r="B93" s="691" t="str">
        <f>SubmittalSchedule!A91</f>
        <v>23 2113.33</v>
      </c>
      <c r="C93" s="692" t="str">
        <f>SubmittalSchedule!B91</f>
        <v>Ground-Loop Heat-Pump Piping</v>
      </c>
      <c r="D93" s="694">
        <v>0</v>
      </c>
      <c r="E93" s="693" t="d">
        <f>SubmittalSchedule!C91</f>
        <v>2024-05-15</v>
      </c>
      <c r="F93" s="697" t="d">
        <f t="shared" si="8"/>
        <v>2024-05-29</v>
      </c>
      <c r="G93" s="742"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743"/>
      <c r="B94" s="691">
        <f>SubmittalSchedule!A92</f>
        <v>78100</v>
      </c>
      <c r="C94" s="692" t="str">
        <f>SubmittalSchedule!B92</f>
        <v>Applied Fireproofing</v>
      </c>
      <c r="D94" s="694">
        <v>0</v>
      </c>
      <c r="E94" s="693" t="d">
        <f>SubmittalSchedule!C92</f>
        <v>2024-06-01</v>
      </c>
      <c r="F94" s="697" t="d">
        <f t="shared" si="8"/>
        <v>2024-06-15</v>
      </c>
      <c r="G94" s="742"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743"/>
      <c r="B95" s="691">
        <f>SubmittalSchedule!A93</f>
        <v>78123</v>
      </c>
      <c r="C95" s="692" t="str">
        <f>SubmittalSchedule!B93</f>
        <v>Intumescent Fire Protection</v>
      </c>
      <c r="D95" s="694">
        <v>0</v>
      </c>
      <c r="E95" s="693" t="d">
        <f>SubmittalSchedule!C93</f>
        <v>2024-06-01</v>
      </c>
      <c r="F95" s="697" t="d">
        <f t="shared" si="8"/>
        <v>2024-06-15</v>
      </c>
      <c r="G95" s="742"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743"/>
      <c r="B96" s="691">
        <f>SubmittalSchedule!A94</f>
        <v>78413</v>
      </c>
      <c r="C96" s="692" t="str">
        <f>SubmittalSchedule!B94</f>
        <v>Penetration Firestopping</v>
      </c>
      <c r="D96" s="694">
        <v>0</v>
      </c>
      <c r="E96" s="693" t="d">
        <f>SubmittalSchedule!C94</f>
        <v>2024-06-01</v>
      </c>
      <c r="F96" s="697" t="d">
        <f t="shared" si="8"/>
        <v>2024-06-15</v>
      </c>
      <c r="G96" s="742"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743"/>
      <c r="B97" s="691">
        <f>SubmittalSchedule!A95</f>
        <v>78446</v>
      </c>
      <c r="C97" s="692" t="str">
        <f>SubmittalSchedule!B95</f>
        <v>Fire-Resistive Joint Systems</v>
      </c>
      <c r="D97" s="694">
        <v>0</v>
      </c>
      <c r="E97" s="693" t="d">
        <f>SubmittalSchedule!C95</f>
        <v>2024-06-01</v>
      </c>
      <c r="F97" s="697" t="d">
        <f t="shared" si="8"/>
        <v>2024-06-15</v>
      </c>
      <c r="G97" s="742"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743"/>
      <c r="B98" s="691">
        <f>SubmittalSchedule!A96</f>
        <v>79200</v>
      </c>
      <c r="C98" s="692" t="str">
        <f>SubmittalSchedule!B96</f>
        <v>Joint Sealants</v>
      </c>
      <c r="D98" s="694">
        <v>0</v>
      </c>
      <c r="E98" s="693" t="d">
        <f>SubmittalSchedule!C96</f>
        <v>2024-06-01</v>
      </c>
      <c r="F98" s="697" t="d">
        <f t="shared" si="8"/>
        <v>2024-06-15</v>
      </c>
      <c r="G98" s="742"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743"/>
      <c r="B99" s="691">
        <f>SubmittalSchedule!A97</f>
        <v>96623</v>
      </c>
      <c r="C99" s="692" t="str">
        <f>SubmittalSchedule!B97</f>
        <v>Epoxy Terrazzo</v>
      </c>
      <c r="D99" s="694">
        <v>0</v>
      </c>
      <c r="E99" s="693" t="d">
        <f>SubmittalSchedule!C97</f>
        <v>2024-06-01</v>
      </c>
      <c r="F99" s="697" t="d">
        <f t="shared" si="8"/>
        <v>2024-06-15</v>
      </c>
      <c r="G99" s="742"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743"/>
      <c r="B100" s="691">
        <f>SubmittalSchedule!A98</f>
        <v>323119</v>
      </c>
      <c r="C100" s="692" t="str">
        <f>SubmittalSchedule!B98</f>
        <v>Fences and Gates</v>
      </c>
      <c r="D100" s="694">
        <v>0</v>
      </c>
      <c r="E100" s="693" t="d">
        <f>SubmittalSchedule!C98</f>
        <v>2024-06-01</v>
      </c>
      <c r="F100" s="697" t="d">
        <f t="shared" si="8"/>
        <v>2024-06-15</v>
      </c>
      <c r="G100" s="742"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743"/>
      <c r="B101" s="691" t="str">
        <f>SubmittalSchedule!A99</f>
        <v>12 3553.19</v>
      </c>
      <c r="C101" s="692" t="str">
        <f>SubmittalSchedule!B99</f>
        <v xml:space="preserve">Wood Laboratory Casework </v>
      </c>
      <c r="D101" s="694">
        <v>0</v>
      </c>
      <c r="E101" s="693" t="d">
        <f>SubmittalSchedule!C99</f>
        <v>2024-06-01</v>
      </c>
      <c r="F101" s="697" t="d">
        <f t="shared" si="8"/>
        <v>2024-06-15</v>
      </c>
      <c r="G101" s="742"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743"/>
      <c r="B102" s="691">
        <f>SubmittalSchedule!A100</f>
        <v>62000</v>
      </c>
      <c r="C102" s="692" t="str">
        <f>SubmittalSchedule!B100</f>
        <v>Finish Carpentry</v>
      </c>
      <c r="D102" s="694">
        <v>0</v>
      </c>
      <c r="E102" s="693" t="d">
        <f>SubmittalSchedule!C100</f>
        <v>2024-06-15</v>
      </c>
      <c r="F102" s="697" t="d">
        <f t="shared" si="8"/>
        <v>2024-06-29</v>
      </c>
      <c r="G102" s="742"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743"/>
      <c r="B103" s="691">
        <f>SubmittalSchedule!A101</f>
        <v>99100</v>
      </c>
      <c r="C103" s="692" t="str">
        <f>SubmittalSchedule!B101</f>
        <v>Paints and Coatings</v>
      </c>
      <c r="D103" s="694">
        <v>0</v>
      </c>
      <c r="E103" s="693" t="d">
        <f>SubmittalSchedule!C101</f>
        <v>2024-07-01</v>
      </c>
      <c r="F103" s="697" t="d">
        <f t="shared" si="8"/>
        <v>2024-07-15</v>
      </c>
      <c r="G103" s="742"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743"/>
      <c r="B104" s="691">
        <f>SubmittalSchedule!A102</f>
        <v>126600</v>
      </c>
      <c r="C104" s="692" t="str">
        <f>SubmittalSchedule!B102</f>
        <v>Telescoping Stands</v>
      </c>
      <c r="D104" s="694">
        <v>0</v>
      </c>
      <c r="E104" s="693" t="d">
        <f>SubmittalSchedule!C102</f>
        <v>2024-07-15</v>
      </c>
      <c r="F104" s="697" t="d">
        <f t="shared" si="8"/>
        <v>2024-07-29</v>
      </c>
      <c r="G104" s="742"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743"/>
      <c r="B105" s="691">
        <f>SubmittalSchedule!A103</f>
        <v>81400</v>
      </c>
      <c r="C105" s="692" t="str">
        <f>SubmittalSchedule!B103</f>
        <v>Wood Doors</v>
      </c>
      <c r="D105" s="694">
        <v>0</v>
      </c>
      <c r="E105" s="693" t="d">
        <f>SubmittalSchedule!C103</f>
        <v>2024-08-01</v>
      </c>
      <c r="F105" s="697" t="d">
        <f t="shared" si="8"/>
        <v>2024-08-15</v>
      </c>
      <c r="G105" s="742"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743"/>
      <c r="B106" s="691">
        <f>SubmittalSchedule!A104</f>
        <v>83100</v>
      </c>
      <c r="C106" s="692" t="str">
        <f>SubmittalSchedule!B104</f>
        <v>Access Panels and Frames</v>
      </c>
      <c r="D106" s="694">
        <v>0</v>
      </c>
      <c r="E106" s="693" t="d">
        <f>SubmittalSchedule!C104</f>
        <v>2024-08-01</v>
      </c>
      <c r="F106" s="697" t="d">
        <f t="shared" si="8"/>
        <v>2024-08-15</v>
      </c>
      <c r="G106" s="742"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743"/>
      <c r="B107" s="691">
        <f>SubmittalSchedule!A105</f>
        <v>83300</v>
      </c>
      <c r="C107" s="692" t="str">
        <f>SubmittalSchedule!B105</f>
        <v>Coiling Doors and Grilles</v>
      </c>
      <c r="D107" s="694">
        <v>0</v>
      </c>
      <c r="E107" s="693" t="d">
        <f>SubmittalSchedule!C105</f>
        <v>2024-08-01</v>
      </c>
      <c r="F107" s="697" t="d">
        <f t="shared" si="8"/>
        <v>2024-08-15</v>
      </c>
      <c r="G107" s="742"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743"/>
      <c r="B108" s="691">
        <f>SubmittalSchedule!A106</f>
        <v>84113</v>
      </c>
      <c r="C108" s="692" t="str">
        <f>SubmittalSchedule!B106</f>
        <v>Aluminum Entrances &amp; Storefronts</v>
      </c>
      <c r="D108" s="694">
        <v>0</v>
      </c>
      <c r="E108" s="693" t="d">
        <f>SubmittalSchedule!C106</f>
        <v>2024-08-01</v>
      </c>
      <c r="F108" s="697" t="d">
        <f t="shared" si="8"/>
        <v>2024-08-15</v>
      </c>
      <c r="G108" s="742"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743"/>
      <c r="B109" s="691">
        <f>SubmittalSchedule!A107</f>
        <v>84500</v>
      </c>
      <c r="C109" s="692" t="str">
        <f>SubmittalSchedule!B107</f>
        <v>Translucent Wall Assemblies</v>
      </c>
      <c r="D109" s="694">
        <v>0</v>
      </c>
      <c r="E109" s="693" t="d">
        <f>SubmittalSchedule!C107</f>
        <v>2024-08-01</v>
      </c>
      <c r="F109" s="697" t="d">
        <f t="shared" si="8"/>
        <v>2024-08-15</v>
      </c>
      <c r="G109" s="742"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743"/>
      <c r="B110" s="691">
        <f>SubmittalSchedule!A108</f>
        <v>85113</v>
      </c>
      <c r="C110" s="692" t="str">
        <f>SubmittalSchedule!B108</f>
        <v>Aluminum Windows</v>
      </c>
      <c r="D110" s="694">
        <v>0</v>
      </c>
      <c r="E110" s="693" t="d">
        <f>SubmittalSchedule!C108</f>
        <v>2024-08-01</v>
      </c>
      <c r="F110" s="697" t="d">
        <f t="shared" si="8"/>
        <v>2024-08-15</v>
      </c>
      <c r="G110" s="742"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743"/>
      <c r="B111" s="691">
        <f>SubmittalSchedule!A109</f>
        <v>87100</v>
      </c>
      <c r="C111" s="692" t="str">
        <f>SubmittalSchedule!B109</f>
        <v>Hardware</v>
      </c>
      <c r="D111" s="694">
        <v>0</v>
      </c>
      <c r="E111" s="693" t="d">
        <f>SubmittalSchedule!C109</f>
        <v>2024-08-01</v>
      </c>
      <c r="F111" s="697" t="d">
        <f t="shared" si="8"/>
        <v>2024-08-15</v>
      </c>
      <c r="G111" s="742"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743"/>
      <c r="B112" s="691">
        <f>SubmittalSchedule!A110</f>
        <v>88000</v>
      </c>
      <c r="C112" s="692" t="str">
        <f>SubmittalSchedule!B110</f>
        <v>Glazing</v>
      </c>
      <c r="D112" s="694">
        <v>0</v>
      </c>
      <c r="E112" s="693" t="d">
        <f>SubmittalSchedule!C110</f>
        <v>2024-08-01</v>
      </c>
      <c r="F112" s="697" t="d">
        <f t="shared" si="8"/>
        <v>2024-08-15</v>
      </c>
      <c r="G112" s="742"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743"/>
      <c r="B113" s="691">
        <f>SubmittalSchedule!A111</f>
        <v>93000</v>
      </c>
      <c r="C113" s="692" t="str">
        <f>SubmittalSchedule!B111</f>
        <v>Tile</v>
      </c>
      <c r="D113" s="694">
        <v>0</v>
      </c>
      <c r="E113" s="693" t="d">
        <f>SubmittalSchedule!C111</f>
        <v>2024-09-01</v>
      </c>
      <c r="F113" s="697" t="d">
        <f t="shared" si="8"/>
        <v>2024-09-15</v>
      </c>
      <c r="G113" s="742"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743"/>
      <c r="B114" s="691">
        <f>SubmittalSchedule!A112</f>
        <v>95100</v>
      </c>
      <c r="C114" s="692" t="str">
        <f>SubmittalSchedule!B112</f>
        <v>Acoustical Ceilings</v>
      </c>
      <c r="D114" s="694">
        <v>0</v>
      </c>
      <c r="E114" s="693" t="d">
        <f>SubmittalSchedule!C112</f>
        <v>2024-09-15</v>
      </c>
      <c r="F114" s="697" t="d">
        <f t="shared" ref="F114:F177" si="11">E114+14</f>
        <v>2024-09-29</v>
      </c>
      <c r="G114" s="742"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743"/>
      <c r="B115" s="691">
        <f>SubmittalSchedule!A113</f>
        <v>274116.62</v>
      </c>
      <c r="C115" s="692" t="str">
        <f>SubmittalSchedule!B113</f>
        <v>Cafetorium Sound Reinforcement Systems</v>
      </c>
      <c r="D115" s="694">
        <v>0</v>
      </c>
      <c r="E115" s="693" t="d">
        <f>SubmittalSchedule!C113</f>
        <v>2024-09-15</v>
      </c>
      <c r="F115" s="697" t="d">
        <f t="shared" si="11"/>
        <v>2024-09-29</v>
      </c>
      <c r="G115" s="742"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743"/>
      <c r="B116" s="691">
        <f>SubmittalSchedule!A114</f>
        <v>274116.63</v>
      </c>
      <c r="C116" s="692" t="str">
        <f>SubmittalSchedule!B114</f>
        <v>Gymnasium Sound Reinforcement Systems</v>
      </c>
      <c r="D116" s="694">
        <v>0</v>
      </c>
      <c r="E116" s="693" t="d">
        <f>SubmittalSchedule!C114</f>
        <v>2024-09-15</v>
      </c>
      <c r="F116" s="697" t="d">
        <f t="shared" si="11"/>
        <v>2024-09-29</v>
      </c>
      <c r="G116" s="742"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743"/>
      <c r="B117" s="691">
        <f>SubmittalSchedule!A115</f>
        <v>96500</v>
      </c>
      <c r="C117" s="692" t="str">
        <f>SubmittalSchedule!B115</f>
        <v>Resilient Flooring</v>
      </c>
      <c r="D117" s="694">
        <v>0</v>
      </c>
      <c r="E117" s="693" t="d">
        <f>SubmittalSchedule!C115</f>
        <v>2024-10-01</v>
      </c>
      <c r="F117" s="697" t="d">
        <f t="shared" si="11"/>
        <v>2024-10-15</v>
      </c>
      <c r="G117" s="742"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743"/>
      <c r="B118" s="691">
        <f>SubmittalSchedule!A116</f>
        <v>96466</v>
      </c>
      <c r="C118" s="692" t="str">
        <f>SubmittalSchedule!B116</f>
        <v>Wood Athletic Flooring</v>
      </c>
      <c r="D118" s="694">
        <v>0</v>
      </c>
      <c r="E118" s="693" t="d">
        <f>SubmittalSchedule!C116</f>
        <v>2024-10-15</v>
      </c>
      <c r="F118" s="697" t="d">
        <f t="shared" si="11"/>
        <v>2024-10-29</v>
      </c>
      <c r="G118" s="742"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743"/>
      <c r="B119" s="691">
        <f>SubmittalSchedule!A117</f>
        <v>96800</v>
      </c>
      <c r="C119" s="692" t="str">
        <f>SubmittalSchedule!B117</f>
        <v>Carpet</v>
      </c>
      <c r="D119" s="694">
        <v>0</v>
      </c>
      <c r="E119" s="693" t="d">
        <f>SubmittalSchedule!C117</f>
        <v>2024-11-01</v>
      </c>
      <c r="F119" s="697" t="d">
        <f t="shared" si="11"/>
        <v>2024-11-15</v>
      </c>
      <c r="G119" s="742"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743"/>
      <c r="B120" s="691">
        <f>SubmittalSchedule!A118</f>
        <v>102113.19</v>
      </c>
      <c r="C120" s="692" t="str">
        <f>SubmittalSchedule!B118</f>
        <v>Plastic Toilet Compartments</v>
      </c>
      <c r="D120" s="694">
        <v>0</v>
      </c>
      <c r="E120" s="693" t="d">
        <f>SubmittalSchedule!C118</f>
        <v>2024-11-01</v>
      </c>
      <c r="F120" s="697" t="d">
        <f t="shared" si="11"/>
        <v>2024-11-15</v>
      </c>
      <c r="G120" s="742"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743"/>
      <c r="B121" s="691">
        <f>SubmittalSchedule!A119</f>
        <v>122000</v>
      </c>
      <c r="C121" s="692" t="str">
        <f>SubmittalSchedule!B119</f>
        <v>Window Treatments</v>
      </c>
      <c r="D121" s="694">
        <v>0</v>
      </c>
      <c r="E121" s="693" t="d">
        <f>SubmittalSchedule!C119</f>
        <v>2024-11-01</v>
      </c>
      <c r="F121" s="697" t="d">
        <f t="shared" si="11"/>
        <v>2024-11-15</v>
      </c>
      <c r="G121" s="742"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743"/>
      <c r="B122" s="691" t="str">
        <f>SubmittalSchedule!A120</f>
        <v>10 1100</v>
      </c>
      <c r="C122" s="692" t="str">
        <f>SubmittalSchedule!B120</f>
        <v>Visual Display Surfaces</v>
      </c>
      <c r="D122" s="694">
        <v>0</v>
      </c>
      <c r="E122" s="693" t="d">
        <f>SubmittalSchedule!C120</f>
        <v>2024-11-01</v>
      </c>
      <c r="F122" s="697" t="d">
        <f t="shared" si="11"/>
        <v>2024-11-15</v>
      </c>
      <c r="G122" s="742"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743"/>
      <c r="B123" s="691" t="str">
        <f>SubmittalSchedule!A121</f>
        <v>10 1200</v>
      </c>
      <c r="C123" s="692" t="str">
        <f>SubmittalSchedule!B121</f>
        <v>Display Cases</v>
      </c>
      <c r="D123" s="694">
        <v>0</v>
      </c>
      <c r="E123" s="693" t="d">
        <f>SubmittalSchedule!C121</f>
        <v>2024-11-01</v>
      </c>
      <c r="F123" s="697" t="d">
        <f t="shared" si="11"/>
        <v>2024-11-15</v>
      </c>
      <c r="G123" s="742"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743"/>
      <c r="B124" s="691" t="str">
        <f>SubmittalSchedule!A122</f>
        <v>10 1400</v>
      </c>
      <c r="C124" s="692" t="str">
        <f>SubmittalSchedule!B122</f>
        <v>Signage</v>
      </c>
      <c r="D124" s="694">
        <v>0</v>
      </c>
      <c r="E124" s="693" t="d">
        <f>SubmittalSchedule!C122</f>
        <v>2024-11-01</v>
      </c>
      <c r="F124" s="697" t="d">
        <f t="shared" si="11"/>
        <v>2024-11-15</v>
      </c>
      <c r="G124" s="742"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743"/>
      <c r="B125" s="691" t="str">
        <f>SubmittalSchedule!A123</f>
        <v>10 1900</v>
      </c>
      <c r="C125" s="692" t="str">
        <f>SubmittalSchedule!B123</f>
        <v>Hospital Cubicles</v>
      </c>
      <c r="D125" s="694">
        <v>0</v>
      </c>
      <c r="E125" s="693" t="d">
        <f>SubmittalSchedule!C123</f>
        <v>2024-11-01</v>
      </c>
      <c r="F125" s="697" t="d">
        <f t="shared" si="11"/>
        <v>2024-11-15</v>
      </c>
      <c r="G125" s="742"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743"/>
      <c r="B126" s="691" t="str">
        <f>SubmittalSchedule!A124</f>
        <v>10 2213</v>
      </c>
      <c r="C126" s="692" t="str">
        <f>SubmittalSchedule!B124</f>
        <v>Wire Mesh Partitions</v>
      </c>
      <c r="D126" s="694">
        <v>0</v>
      </c>
      <c r="E126" s="693" t="d">
        <f>SubmittalSchedule!C124</f>
        <v>2024-11-01</v>
      </c>
      <c r="F126" s="697" t="d">
        <f t="shared" si="11"/>
        <v>2024-11-15</v>
      </c>
      <c r="G126" s="742"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743"/>
      <c r="B127" s="691" t="str">
        <f>SubmittalSchedule!A125</f>
        <v>10 2226</v>
      </c>
      <c r="C127" s="692" t="str">
        <f>SubmittalSchedule!B125</f>
        <v>Operable Partitions</v>
      </c>
      <c r="D127" s="694">
        <v>0</v>
      </c>
      <c r="E127" s="693" t="d">
        <f>SubmittalSchedule!C125</f>
        <v>2024-11-01</v>
      </c>
      <c r="F127" s="697" t="d">
        <f t="shared" si="11"/>
        <v>2024-11-15</v>
      </c>
      <c r="G127" s="742"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743"/>
      <c r="B128" s="691">
        <f>SubmittalSchedule!A126</f>
        <v>98400</v>
      </c>
      <c r="C128" s="692" t="str">
        <f>SubmittalSchedule!B126</f>
        <v>Acoustic Wall Panels</v>
      </c>
      <c r="D128" s="694">
        <v>0</v>
      </c>
      <c r="E128" s="693" t="d">
        <f>SubmittalSchedule!C126</f>
        <v>2024-11-15</v>
      </c>
      <c r="F128" s="697" t="d">
        <f t="shared" si="11"/>
        <v>2024-11-29</v>
      </c>
      <c r="G128" s="742"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743"/>
      <c r="B129" s="691">
        <f>SubmittalSchedule!A127</f>
        <v>102800</v>
      </c>
      <c r="C129" s="692" t="str">
        <f>SubmittalSchedule!B127</f>
        <v>Toilet, Bath, and Laundry Accessories</v>
      </c>
      <c r="D129" s="694">
        <v>0</v>
      </c>
      <c r="E129" s="693" t="d">
        <f>SubmittalSchedule!C127</f>
        <v>2024-11-15</v>
      </c>
      <c r="F129" s="697" t="d">
        <f t="shared" si="11"/>
        <v>2024-11-29</v>
      </c>
      <c r="G129" s="742"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743"/>
      <c r="B130" s="691">
        <f>SubmittalSchedule!A128</f>
        <v>104400</v>
      </c>
      <c r="C130" s="692" t="str">
        <f>SubmittalSchedule!B128</f>
        <v>Fire Protection Specialties</v>
      </c>
      <c r="D130" s="694">
        <v>0</v>
      </c>
      <c r="E130" s="693" t="d">
        <f>SubmittalSchedule!C128</f>
        <v>2024-11-15</v>
      </c>
      <c r="F130" s="697" t="d">
        <f t="shared" si="11"/>
        <v>2024-11-29</v>
      </c>
      <c r="G130" s="742"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743"/>
      <c r="B131" s="691">
        <f>SubmittalSchedule!A129</f>
        <v>105100</v>
      </c>
      <c r="C131" s="692" t="str">
        <f>SubmittalSchedule!B129</f>
        <v xml:space="preserve">Lockers </v>
      </c>
      <c r="D131" s="694">
        <v>0</v>
      </c>
      <c r="E131" s="693" t="d">
        <f>SubmittalSchedule!C129</f>
        <v>2024-11-15</v>
      </c>
      <c r="F131" s="697" t="d">
        <f t="shared" si="11"/>
        <v>2024-11-29</v>
      </c>
      <c r="G131" s="742"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743"/>
      <c r="B132" s="691">
        <f>SubmittalSchedule!A130</f>
        <v>114520</v>
      </c>
      <c r="C132" s="692" t="str">
        <f>SubmittalSchedule!B130</f>
        <v xml:space="preserve">Residential Appliances </v>
      </c>
      <c r="D132" s="694">
        <v>0</v>
      </c>
      <c r="E132" s="693" t="d">
        <f>SubmittalSchedule!C130</f>
        <v>2024-12-01</v>
      </c>
      <c r="F132" s="697" t="d">
        <f t="shared" si="11"/>
        <v>2024-12-15</v>
      </c>
      <c r="G132" s="742"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743"/>
      <c r="B133" s="691" t="str">
        <f>SubmittalSchedule!A131</f>
        <v xml:space="preserve">11 0600 </v>
      </c>
      <c r="C133" s="692" t="str">
        <f>SubmittalSchedule!B131</f>
        <v>Theatre and Stage Equipment</v>
      </c>
      <c r="D133" s="694">
        <v>0</v>
      </c>
      <c r="E133" s="693" t="d">
        <f>SubmittalSchedule!C131</f>
        <v>2024-12-01</v>
      </c>
      <c r="F133" s="697" t="d">
        <f t="shared" si="11"/>
        <v>2024-12-15</v>
      </c>
      <c r="G133" s="742"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743"/>
      <c r="B134" s="691" t="str">
        <f>SubmittalSchedule!A132</f>
        <v>11 4000</v>
      </c>
      <c r="C134" s="692" t="str">
        <f>SubmittalSchedule!B132</f>
        <v>Food Service Equipment</v>
      </c>
      <c r="D134" s="694">
        <v>0</v>
      </c>
      <c r="E134" s="693" t="d">
        <f>SubmittalSchedule!C132</f>
        <v>2024-12-01</v>
      </c>
      <c r="F134" s="697" t="d">
        <f t="shared" si="11"/>
        <v>2024-12-15</v>
      </c>
      <c r="G134" s="742"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743"/>
      <c r="B135" s="691" t="str">
        <f>SubmittalSchedule!A133</f>
        <v>11 5213</v>
      </c>
      <c r="C135" s="692" t="str">
        <f>SubmittalSchedule!B133</f>
        <v>Projection Screens</v>
      </c>
      <c r="D135" s="694">
        <v>0</v>
      </c>
      <c r="E135" s="693" t="d">
        <f>SubmittalSchedule!C133</f>
        <v>2024-12-01</v>
      </c>
      <c r="F135" s="697" t="d">
        <f t="shared" si="11"/>
        <v>2024-12-15</v>
      </c>
      <c r="G135" s="742"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743"/>
      <c r="B136" s="691" t="str">
        <f>SubmittalSchedule!A134</f>
        <v>11 5313</v>
      </c>
      <c r="C136" s="692" t="str">
        <f>SubmittalSchedule!B134</f>
        <v>Laboratory Fume Hood</v>
      </c>
      <c r="D136" s="694">
        <v>0</v>
      </c>
      <c r="E136" s="693" t="d">
        <f>SubmittalSchedule!C134</f>
        <v>2024-12-01</v>
      </c>
      <c r="F136" s="697" t="d">
        <f t="shared" si="11"/>
        <v>2024-12-15</v>
      </c>
      <c r="G136" s="742"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743"/>
      <c r="B137" s="691" t="str">
        <f>SubmittalSchedule!A135</f>
        <v>11 6600</v>
      </c>
      <c r="C137" s="692" t="str">
        <f>SubmittalSchedule!B135</f>
        <v>Athletic Equipment</v>
      </c>
      <c r="D137" s="694">
        <v>0</v>
      </c>
      <c r="E137" s="693" t="d">
        <f>SubmittalSchedule!C135</f>
        <v>2024-12-01</v>
      </c>
      <c r="F137" s="697" t="d">
        <f t="shared" si="11"/>
        <v>2024-12-15</v>
      </c>
      <c r="G137" s="742"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743"/>
      <c r="B138" s="691" t="str">
        <f>SubmittalSchedule!A136</f>
        <v>01 7700</v>
      </c>
      <c r="C138" s="692" t="str">
        <f>SubmittalSchedule!B136</f>
        <v>Closeout Procedures</v>
      </c>
      <c r="D138" s="694">
        <v>0</v>
      </c>
      <c r="E138" s="693" t="d">
        <f>SubmittalSchedule!C136</f>
        <v>2025-02-05</v>
      </c>
      <c r="F138" s="697" t="d">
        <f t="shared" si="11"/>
        <v>2025-02-19</v>
      </c>
      <c r="G138" s="742"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743"/>
      <c r="B139" s="691">
        <f>SubmittalSchedule!A137</f>
        <v>0</v>
      </c>
      <c r="C139" s="692">
        <f>SubmittalSchedule!B137</f>
        <v>0</v>
      </c>
      <c r="D139" s="694">
        <v>0</v>
      </c>
      <c r="E139" s="693" t="d">
        <f>SubmittalSchedule!C137</f>
        <v>1899-12-30</v>
      </c>
      <c r="F139" s="697" t="d">
        <f t="shared" si="11"/>
        <v>1900-01-13</v>
      </c>
      <c r="G139" s="742"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743"/>
      <c r="B140" s="691">
        <f>SubmittalSchedule!A138</f>
        <v>0</v>
      </c>
      <c r="C140" s="692">
        <f>SubmittalSchedule!B138</f>
        <v>0</v>
      </c>
      <c r="D140" s="694">
        <v>0</v>
      </c>
      <c r="E140" s="693" t="d">
        <f>SubmittalSchedule!C138</f>
        <v>1899-12-30</v>
      </c>
      <c r="F140" s="697" t="d">
        <f t="shared" si="11"/>
        <v>1900-01-13</v>
      </c>
      <c r="G140" s="742"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743"/>
      <c r="B141" s="691">
        <f>SubmittalSchedule!A139</f>
        <v>0</v>
      </c>
      <c r="C141" s="692">
        <f>SubmittalSchedule!B139</f>
        <v>0</v>
      </c>
      <c r="D141" s="694">
        <v>0</v>
      </c>
      <c r="E141" s="693" t="d">
        <f>SubmittalSchedule!C139</f>
        <v>1899-12-30</v>
      </c>
      <c r="F141" s="697" t="d">
        <f t="shared" si="11"/>
        <v>1900-01-13</v>
      </c>
      <c r="G141" s="742"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743"/>
      <c r="B142" s="691">
        <f>SubmittalSchedule!A140</f>
        <v>0</v>
      </c>
      <c r="C142" s="692">
        <f>SubmittalSchedule!B140</f>
        <v>0</v>
      </c>
      <c r="D142" s="694">
        <v>0</v>
      </c>
      <c r="E142" s="693" t="d">
        <f>SubmittalSchedule!C140</f>
        <v>1899-12-30</v>
      </c>
      <c r="F142" s="697" t="d">
        <f t="shared" si="11"/>
        <v>1900-01-13</v>
      </c>
      <c r="G142" s="742"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743"/>
      <c r="B143" s="691">
        <f>SubmittalSchedule!A141</f>
        <v>0</v>
      </c>
      <c r="C143" s="692">
        <f>SubmittalSchedule!B141</f>
        <v>0</v>
      </c>
      <c r="D143" s="694">
        <v>0</v>
      </c>
      <c r="E143" s="693" t="d">
        <f>SubmittalSchedule!C141</f>
        <v>1899-12-30</v>
      </c>
      <c r="F143" s="697" t="d">
        <f t="shared" si="11"/>
        <v>1900-01-13</v>
      </c>
      <c r="G143" s="742"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743"/>
      <c r="B144" s="691">
        <f>SubmittalSchedule!A142</f>
        <v>0</v>
      </c>
      <c r="C144" s="692">
        <f>SubmittalSchedule!B142</f>
        <v>0</v>
      </c>
      <c r="D144" s="694">
        <v>0</v>
      </c>
      <c r="E144" s="693" t="d">
        <f>SubmittalSchedule!C142</f>
        <v>1899-12-30</v>
      </c>
      <c r="F144" s="697" t="d">
        <f t="shared" si="11"/>
        <v>1900-01-13</v>
      </c>
      <c r="G144" s="742"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743"/>
      <c r="B145" s="691">
        <f>SubmittalSchedule!A143</f>
        <v>0</v>
      </c>
      <c r="C145" s="692">
        <f>SubmittalSchedule!B143</f>
        <v>0</v>
      </c>
      <c r="D145" s="694">
        <v>0</v>
      </c>
      <c r="E145" s="693" t="d">
        <f>SubmittalSchedule!C143</f>
        <v>1899-12-30</v>
      </c>
      <c r="F145" s="697" t="d">
        <f t="shared" si="11"/>
        <v>1900-01-13</v>
      </c>
      <c r="G145" s="742"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743"/>
      <c r="B146" s="691">
        <f>SubmittalSchedule!A144</f>
        <v>0</v>
      </c>
      <c r="C146" s="692">
        <f>SubmittalSchedule!B144</f>
        <v>0</v>
      </c>
      <c r="D146" s="694">
        <v>0</v>
      </c>
      <c r="E146" s="693" t="d">
        <f>SubmittalSchedule!C144</f>
        <v>1899-12-30</v>
      </c>
      <c r="F146" s="697" t="d">
        <f t="shared" si="11"/>
        <v>1900-01-13</v>
      </c>
      <c r="G146" s="742"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743"/>
      <c r="B147" s="691">
        <f>SubmittalSchedule!A145</f>
        <v>0</v>
      </c>
      <c r="C147" s="692">
        <f>SubmittalSchedule!B145</f>
        <v>0</v>
      </c>
      <c r="D147" s="694">
        <v>0</v>
      </c>
      <c r="E147" s="693" t="d">
        <f>SubmittalSchedule!C145</f>
        <v>1899-12-30</v>
      </c>
      <c r="F147" s="697" t="d">
        <f t="shared" si="11"/>
        <v>1900-01-13</v>
      </c>
      <c r="G147" s="742"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743"/>
      <c r="B148" s="691">
        <f>SubmittalSchedule!A146</f>
        <v>0</v>
      </c>
      <c r="C148" s="692">
        <f>SubmittalSchedule!B146</f>
        <v>0</v>
      </c>
      <c r="D148" s="694">
        <v>0</v>
      </c>
      <c r="E148" s="693" t="d">
        <f>SubmittalSchedule!C146</f>
        <v>1899-12-30</v>
      </c>
      <c r="F148" s="697" t="d">
        <f t="shared" si="11"/>
        <v>1900-01-13</v>
      </c>
      <c r="G148" s="742"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743"/>
      <c r="B149" s="691">
        <f>SubmittalSchedule!A147</f>
        <v>0</v>
      </c>
      <c r="C149" s="692">
        <f>SubmittalSchedule!B147</f>
        <v>0</v>
      </c>
      <c r="D149" s="694">
        <v>0</v>
      </c>
      <c r="E149" s="693" t="d">
        <f>SubmittalSchedule!C147</f>
        <v>1899-12-30</v>
      </c>
      <c r="F149" s="697" t="d">
        <f t="shared" si="11"/>
        <v>1900-01-13</v>
      </c>
      <c r="G149" s="742"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743"/>
      <c r="B150" s="691">
        <f>SubmittalSchedule!A148</f>
        <v>0</v>
      </c>
      <c r="C150" s="692">
        <f>SubmittalSchedule!B148</f>
        <v>0</v>
      </c>
      <c r="D150" s="694">
        <v>0</v>
      </c>
      <c r="E150" s="693" t="d">
        <f>SubmittalSchedule!C148</f>
        <v>1899-12-30</v>
      </c>
      <c r="F150" s="697" t="d">
        <f t="shared" si="11"/>
        <v>1900-01-13</v>
      </c>
      <c r="G150" s="742"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743"/>
      <c r="B151" s="691">
        <f>SubmittalSchedule!A149</f>
        <v>0</v>
      </c>
      <c r="C151" s="692">
        <f>SubmittalSchedule!B149</f>
        <v>0</v>
      </c>
      <c r="D151" s="694">
        <v>0</v>
      </c>
      <c r="E151" s="693" t="d">
        <f>SubmittalSchedule!C149</f>
        <v>1899-12-30</v>
      </c>
      <c r="F151" s="697" t="d">
        <f t="shared" si="11"/>
        <v>1900-01-13</v>
      </c>
      <c r="G151" s="742"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743"/>
      <c r="B152" s="691">
        <f>SubmittalSchedule!A150</f>
        <v>0</v>
      </c>
      <c r="C152" s="692">
        <f>SubmittalSchedule!B150</f>
        <v>0</v>
      </c>
      <c r="D152" s="694">
        <v>0</v>
      </c>
      <c r="E152" s="693" t="d">
        <f>SubmittalSchedule!C150</f>
        <v>1899-12-30</v>
      </c>
      <c r="F152" s="697" t="d">
        <f t="shared" si="11"/>
        <v>1900-01-13</v>
      </c>
      <c r="G152" s="742"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743"/>
      <c r="B153" s="691">
        <f>SubmittalSchedule!A151</f>
        <v>0</v>
      </c>
      <c r="C153" s="692">
        <f>SubmittalSchedule!B151</f>
        <v>0</v>
      </c>
      <c r="D153" s="694">
        <v>0</v>
      </c>
      <c r="E153" s="693" t="d">
        <f>SubmittalSchedule!C151</f>
        <v>1899-12-30</v>
      </c>
      <c r="F153" s="697" t="d">
        <f t="shared" si="11"/>
        <v>1900-01-13</v>
      </c>
      <c r="G153" s="742"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743"/>
      <c r="B154" s="691">
        <f>SubmittalSchedule!A152</f>
        <v>0</v>
      </c>
      <c r="C154" s="692">
        <f>SubmittalSchedule!B152</f>
        <v>0</v>
      </c>
      <c r="D154" s="694">
        <v>0</v>
      </c>
      <c r="E154" s="693" t="d">
        <f>SubmittalSchedule!C152</f>
        <v>1899-12-30</v>
      </c>
      <c r="F154" s="697" t="d">
        <f t="shared" si="11"/>
        <v>1900-01-13</v>
      </c>
      <c r="G154" s="742"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743"/>
      <c r="B155" s="691">
        <f>SubmittalSchedule!A153</f>
        <v>0</v>
      </c>
      <c r="C155" s="692">
        <f>SubmittalSchedule!B153</f>
        <v>0</v>
      </c>
      <c r="D155" s="694">
        <v>0</v>
      </c>
      <c r="E155" s="693" t="d">
        <f>SubmittalSchedule!C153</f>
        <v>1899-12-30</v>
      </c>
      <c r="F155" s="697" t="d">
        <f t="shared" si="11"/>
        <v>1900-01-13</v>
      </c>
      <c r="G155" s="742"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743"/>
      <c r="B156" s="691">
        <f>SubmittalSchedule!A154</f>
        <v>0</v>
      </c>
      <c r="C156" s="692">
        <f>SubmittalSchedule!B154</f>
        <v>0</v>
      </c>
      <c r="D156" s="694">
        <v>0</v>
      </c>
      <c r="E156" s="693" t="d">
        <f>SubmittalSchedule!C154</f>
        <v>1899-12-30</v>
      </c>
      <c r="F156" s="697" t="d">
        <f t="shared" si="11"/>
        <v>1900-01-13</v>
      </c>
      <c r="G156" s="742"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743"/>
      <c r="B157" s="691">
        <f>SubmittalSchedule!A155</f>
        <v>0</v>
      </c>
      <c r="C157" s="692">
        <f>SubmittalSchedule!B155</f>
        <v>0</v>
      </c>
      <c r="D157" s="694">
        <v>0</v>
      </c>
      <c r="E157" s="693" t="d">
        <f>SubmittalSchedule!C155</f>
        <v>1899-12-30</v>
      </c>
      <c r="F157" s="697" t="d">
        <f t="shared" si="11"/>
        <v>1900-01-13</v>
      </c>
      <c r="G157" s="742"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743"/>
      <c r="B158" s="691">
        <f>SubmittalSchedule!A156</f>
        <v>0</v>
      </c>
      <c r="C158" s="692">
        <f>SubmittalSchedule!B156</f>
        <v>0</v>
      </c>
      <c r="D158" s="694">
        <v>0</v>
      </c>
      <c r="E158" s="693" t="d">
        <f>SubmittalSchedule!C156</f>
        <v>1899-12-30</v>
      </c>
      <c r="F158" s="697" t="d">
        <f t="shared" si="11"/>
        <v>1900-01-13</v>
      </c>
      <c r="G158" s="742"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743"/>
      <c r="B159" s="691">
        <f>SubmittalSchedule!A157</f>
        <v>0</v>
      </c>
      <c r="C159" s="692">
        <f>SubmittalSchedule!B157</f>
        <v>0</v>
      </c>
      <c r="D159" s="694">
        <v>0</v>
      </c>
      <c r="E159" s="693" t="d">
        <f>SubmittalSchedule!C157</f>
        <v>1899-12-30</v>
      </c>
      <c r="F159" s="697" t="d">
        <f t="shared" si="11"/>
        <v>1900-01-13</v>
      </c>
      <c r="G159" s="742"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743"/>
      <c r="B160" s="691">
        <f>SubmittalSchedule!A158</f>
        <v>0</v>
      </c>
      <c r="C160" s="692">
        <f>SubmittalSchedule!B158</f>
        <v>0</v>
      </c>
      <c r="D160" s="694">
        <v>0</v>
      </c>
      <c r="E160" s="693" t="d">
        <f>SubmittalSchedule!C158</f>
        <v>1899-12-30</v>
      </c>
      <c r="F160" s="697" t="d">
        <f t="shared" si="11"/>
        <v>1900-01-13</v>
      </c>
      <c r="G160" s="742"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743"/>
      <c r="B161" s="691">
        <f>SubmittalSchedule!A159</f>
        <v>0</v>
      </c>
      <c r="C161" s="692">
        <f>SubmittalSchedule!B159</f>
        <v>0</v>
      </c>
      <c r="D161" s="694">
        <v>0</v>
      </c>
      <c r="E161" s="693" t="d">
        <f>SubmittalSchedule!C159</f>
        <v>1899-12-30</v>
      </c>
      <c r="F161" s="697" t="d">
        <f t="shared" si="11"/>
        <v>1900-01-13</v>
      </c>
      <c r="G161" s="742"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743"/>
      <c r="B162" s="691">
        <f>SubmittalSchedule!A160</f>
        <v>0</v>
      </c>
      <c r="C162" s="692">
        <f>SubmittalSchedule!B160</f>
        <v>0</v>
      </c>
      <c r="D162" s="694">
        <v>0</v>
      </c>
      <c r="E162" s="693" t="d">
        <f>SubmittalSchedule!C160</f>
        <v>1899-12-30</v>
      </c>
      <c r="F162" s="697" t="d">
        <f t="shared" si="11"/>
        <v>1900-01-13</v>
      </c>
      <c r="G162" s="742"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743"/>
      <c r="B163" s="691">
        <f>SubmittalSchedule!A161</f>
        <v>0</v>
      </c>
      <c r="C163" s="692">
        <f>SubmittalSchedule!B161</f>
        <v>0</v>
      </c>
      <c r="D163" s="694">
        <v>0</v>
      </c>
      <c r="E163" s="693" t="d">
        <f>SubmittalSchedule!C161</f>
        <v>1899-12-30</v>
      </c>
      <c r="F163" s="697" t="d">
        <f t="shared" si="11"/>
        <v>1900-01-13</v>
      </c>
      <c r="G163" s="742"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743"/>
      <c r="B164" s="691">
        <f>SubmittalSchedule!A162</f>
        <v>0</v>
      </c>
      <c r="C164" s="692">
        <f>SubmittalSchedule!B162</f>
        <v>0</v>
      </c>
      <c r="D164" s="694">
        <v>0</v>
      </c>
      <c r="E164" s="693" t="d">
        <f>SubmittalSchedule!C162</f>
        <v>1899-12-30</v>
      </c>
      <c r="F164" s="697" t="d">
        <f t="shared" si="11"/>
        <v>1900-01-13</v>
      </c>
      <c r="G164" s="742"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743"/>
      <c r="B165" s="691">
        <f>SubmittalSchedule!A163</f>
        <v>0</v>
      </c>
      <c r="C165" s="692">
        <f>SubmittalSchedule!B163</f>
        <v>0</v>
      </c>
      <c r="D165" s="694">
        <v>0</v>
      </c>
      <c r="E165" s="693" t="d">
        <f>SubmittalSchedule!C163</f>
        <v>1899-12-30</v>
      </c>
      <c r="F165" s="697" t="d">
        <f t="shared" si="11"/>
        <v>1900-01-13</v>
      </c>
      <c r="G165" s="742"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743"/>
      <c r="B166" s="691">
        <f>SubmittalSchedule!A164</f>
        <v>0</v>
      </c>
      <c r="C166" s="692">
        <f>SubmittalSchedule!B164</f>
        <v>0</v>
      </c>
      <c r="D166" s="694">
        <v>0</v>
      </c>
      <c r="E166" s="693" t="d">
        <f>SubmittalSchedule!C164</f>
        <v>1899-12-30</v>
      </c>
      <c r="F166" s="697" t="d">
        <f t="shared" si="11"/>
        <v>1900-01-13</v>
      </c>
      <c r="G166" s="742"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743"/>
      <c r="B167" s="691">
        <f>SubmittalSchedule!A165</f>
        <v>0</v>
      </c>
      <c r="C167" s="692">
        <f>SubmittalSchedule!B165</f>
        <v>0</v>
      </c>
      <c r="D167" s="694">
        <v>0</v>
      </c>
      <c r="E167" s="693" t="d">
        <f>SubmittalSchedule!C165</f>
        <v>1899-12-30</v>
      </c>
      <c r="F167" s="697" t="d">
        <f t="shared" si="11"/>
        <v>1900-01-13</v>
      </c>
      <c r="G167" s="742"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743"/>
      <c r="B168" s="691">
        <f>SubmittalSchedule!A166</f>
        <v>0</v>
      </c>
      <c r="C168" s="692">
        <f>SubmittalSchedule!B166</f>
        <v>0</v>
      </c>
      <c r="D168" s="694">
        <v>0</v>
      </c>
      <c r="E168" s="693" t="d">
        <f>SubmittalSchedule!C166</f>
        <v>1899-12-30</v>
      </c>
      <c r="F168" s="697" t="d">
        <f t="shared" si="11"/>
        <v>1900-01-13</v>
      </c>
      <c r="G168" s="742"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743"/>
      <c r="B169" s="691">
        <f>SubmittalSchedule!A167</f>
        <v>0</v>
      </c>
      <c r="C169" s="692">
        <f>SubmittalSchedule!B167</f>
        <v>0</v>
      </c>
      <c r="D169" s="694">
        <v>0</v>
      </c>
      <c r="E169" s="693" t="d">
        <f>SubmittalSchedule!C167</f>
        <v>1899-12-30</v>
      </c>
      <c r="F169" s="697" t="d">
        <f t="shared" si="11"/>
        <v>1900-01-13</v>
      </c>
      <c r="G169" s="742"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743"/>
      <c r="B170" s="691">
        <f>SubmittalSchedule!A168</f>
        <v>0</v>
      </c>
      <c r="C170" s="692">
        <f>SubmittalSchedule!B168</f>
        <v>0</v>
      </c>
      <c r="D170" s="694">
        <v>0</v>
      </c>
      <c r="E170" s="693" t="d">
        <f>SubmittalSchedule!C168</f>
        <v>1899-12-30</v>
      </c>
      <c r="F170" s="697" t="d">
        <f t="shared" si="11"/>
        <v>1900-01-13</v>
      </c>
      <c r="G170" s="742"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743"/>
      <c r="B171" s="691">
        <f>SubmittalSchedule!A169</f>
        <v>0</v>
      </c>
      <c r="C171" s="692">
        <f>SubmittalSchedule!B169</f>
        <v>0</v>
      </c>
      <c r="D171" s="694">
        <v>0</v>
      </c>
      <c r="E171" s="693" t="d">
        <f>SubmittalSchedule!C169</f>
        <v>1899-12-30</v>
      </c>
      <c r="F171" s="697" t="d">
        <f t="shared" si="11"/>
        <v>1900-01-13</v>
      </c>
      <c r="G171" s="742"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743"/>
      <c r="B172" s="691">
        <f>SubmittalSchedule!A170</f>
        <v>0</v>
      </c>
      <c r="C172" s="692">
        <f>SubmittalSchedule!B170</f>
        <v>0</v>
      </c>
      <c r="D172" s="694">
        <v>0</v>
      </c>
      <c r="E172" s="693" t="d">
        <f>SubmittalSchedule!C170</f>
        <v>1899-12-30</v>
      </c>
      <c r="F172" s="697" t="d">
        <f t="shared" si="11"/>
        <v>1900-01-13</v>
      </c>
      <c r="G172" s="742"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743"/>
      <c r="B173" s="691">
        <f>SubmittalSchedule!A171</f>
        <v>0</v>
      </c>
      <c r="C173" s="692">
        <f>SubmittalSchedule!B171</f>
        <v>0</v>
      </c>
      <c r="D173" s="694">
        <v>0</v>
      </c>
      <c r="E173" s="693" t="d">
        <f>SubmittalSchedule!C171</f>
        <v>1899-12-30</v>
      </c>
      <c r="F173" s="697" t="d">
        <f t="shared" si="11"/>
        <v>1900-01-13</v>
      </c>
      <c r="G173" s="742"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743"/>
      <c r="B174" s="691">
        <f>SubmittalSchedule!A172</f>
        <v>0</v>
      </c>
      <c r="C174" s="692">
        <f>SubmittalSchedule!B172</f>
        <v>0</v>
      </c>
      <c r="D174" s="694">
        <v>0</v>
      </c>
      <c r="E174" s="693" t="d">
        <f>SubmittalSchedule!C172</f>
        <v>1899-12-30</v>
      </c>
      <c r="F174" s="697" t="d">
        <f t="shared" si="11"/>
        <v>1900-01-13</v>
      </c>
      <c r="G174" s="742"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743"/>
      <c r="B175" s="691">
        <f>SubmittalSchedule!A173</f>
        <v>0</v>
      </c>
      <c r="C175" s="692">
        <f>SubmittalSchedule!B173</f>
        <v>0</v>
      </c>
      <c r="D175" s="694">
        <v>0</v>
      </c>
      <c r="E175" s="693" t="d">
        <f>SubmittalSchedule!C173</f>
        <v>1899-12-30</v>
      </c>
      <c r="F175" s="697" t="d">
        <f t="shared" si="11"/>
        <v>1900-01-13</v>
      </c>
      <c r="G175" s="742"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743"/>
      <c r="B176" s="691">
        <f>SubmittalSchedule!A174</f>
        <v>0</v>
      </c>
      <c r="C176" s="692">
        <f>SubmittalSchedule!B174</f>
        <v>0</v>
      </c>
      <c r="D176" s="694">
        <v>0</v>
      </c>
      <c r="E176" s="693" t="d">
        <f>SubmittalSchedule!C174</f>
        <v>1899-12-30</v>
      </c>
      <c r="F176" s="697" t="d">
        <f t="shared" si="11"/>
        <v>1900-01-13</v>
      </c>
      <c r="G176" s="742"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743"/>
      <c r="B177" s="691">
        <f>SubmittalSchedule!A175</f>
        <v>0</v>
      </c>
      <c r="C177" s="692">
        <f>SubmittalSchedule!B175</f>
        <v>0</v>
      </c>
      <c r="D177" s="694">
        <v>0</v>
      </c>
      <c r="E177" s="693" t="d">
        <f>SubmittalSchedule!C175</f>
        <v>1899-12-30</v>
      </c>
      <c r="F177" s="697" t="d">
        <f t="shared" si="11"/>
        <v>1900-01-13</v>
      </c>
      <c r="G177" s="742"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743"/>
      <c r="B178" s="691">
        <f>SubmittalSchedule!A176</f>
        <v>0</v>
      </c>
      <c r="C178" s="692">
        <f>SubmittalSchedule!B176</f>
        <v>0</v>
      </c>
      <c r="D178" s="694">
        <v>0</v>
      </c>
      <c r="E178" s="693" t="d">
        <f>SubmittalSchedule!C176</f>
        <v>1899-12-30</v>
      </c>
      <c r="F178" s="697" t="d">
        <f t="shared" ref="F178:F241" si="14">E178+14</f>
        <v>1900-01-13</v>
      </c>
      <c r="G178" s="742"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743"/>
      <c r="B179" s="691">
        <f>SubmittalSchedule!A177</f>
        <v>0</v>
      </c>
      <c r="C179" s="692">
        <f>SubmittalSchedule!B177</f>
        <v>0</v>
      </c>
      <c r="D179" s="694">
        <v>0</v>
      </c>
      <c r="E179" s="693" t="d">
        <f>SubmittalSchedule!C177</f>
        <v>1899-12-30</v>
      </c>
      <c r="F179" s="697" t="d">
        <f t="shared" si="14"/>
        <v>1900-01-13</v>
      </c>
      <c r="G179" s="742"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743"/>
      <c r="B180" s="691">
        <f>SubmittalSchedule!A178</f>
        <v>0</v>
      </c>
      <c r="C180" s="692">
        <f>SubmittalSchedule!B178</f>
        <v>0</v>
      </c>
      <c r="D180" s="694">
        <v>0</v>
      </c>
      <c r="E180" s="693" t="d">
        <f>SubmittalSchedule!C178</f>
        <v>1899-12-30</v>
      </c>
      <c r="F180" s="697" t="d">
        <f t="shared" si="14"/>
        <v>1900-01-13</v>
      </c>
      <c r="G180" s="742"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743"/>
      <c r="B181" s="691">
        <f>SubmittalSchedule!A179</f>
        <v>0</v>
      </c>
      <c r="C181" s="692">
        <f>SubmittalSchedule!B179</f>
        <v>0</v>
      </c>
      <c r="D181" s="694">
        <v>0</v>
      </c>
      <c r="E181" s="693" t="d">
        <f>SubmittalSchedule!C179</f>
        <v>1899-12-30</v>
      </c>
      <c r="F181" s="697" t="d">
        <f t="shared" si="14"/>
        <v>1900-01-13</v>
      </c>
      <c r="G181" s="742"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743"/>
      <c r="B182" s="691">
        <f>SubmittalSchedule!A180</f>
        <v>0</v>
      </c>
      <c r="C182" s="692">
        <f>SubmittalSchedule!B180</f>
        <v>0</v>
      </c>
      <c r="D182" s="694">
        <v>0</v>
      </c>
      <c r="E182" s="693" t="d">
        <f>SubmittalSchedule!C180</f>
        <v>1899-12-30</v>
      </c>
      <c r="F182" s="697" t="d">
        <f t="shared" si="14"/>
        <v>1900-01-13</v>
      </c>
      <c r="G182" s="742"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743"/>
      <c r="B183" s="691">
        <f>SubmittalSchedule!A181</f>
        <v>0</v>
      </c>
      <c r="C183" s="692">
        <f>SubmittalSchedule!B181</f>
        <v>0</v>
      </c>
      <c r="D183" s="694">
        <v>0</v>
      </c>
      <c r="E183" s="693" t="d">
        <f>SubmittalSchedule!C181</f>
        <v>1899-12-30</v>
      </c>
      <c r="F183" s="697" t="d">
        <f t="shared" si="14"/>
        <v>1900-01-13</v>
      </c>
      <c r="G183" s="742"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743"/>
      <c r="B184" s="691">
        <f>SubmittalSchedule!A182</f>
        <v>0</v>
      </c>
      <c r="C184" s="692">
        <f>SubmittalSchedule!B182</f>
        <v>0</v>
      </c>
      <c r="D184" s="694">
        <v>0</v>
      </c>
      <c r="E184" s="693" t="d">
        <f>SubmittalSchedule!C182</f>
        <v>1899-12-30</v>
      </c>
      <c r="F184" s="697" t="d">
        <f t="shared" si="14"/>
        <v>1900-01-13</v>
      </c>
      <c r="G184" s="742"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743"/>
      <c r="B185" s="691">
        <f>SubmittalSchedule!A183</f>
        <v>0</v>
      </c>
      <c r="C185" s="692">
        <f>SubmittalSchedule!B183</f>
        <v>0</v>
      </c>
      <c r="D185" s="694">
        <v>0</v>
      </c>
      <c r="E185" s="693" t="d">
        <f>SubmittalSchedule!C183</f>
        <v>1899-12-30</v>
      </c>
      <c r="F185" s="697" t="d">
        <f t="shared" si="14"/>
        <v>1900-01-13</v>
      </c>
      <c r="G185" s="742"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743"/>
      <c r="B186" s="691">
        <f>SubmittalSchedule!A184</f>
        <v>0</v>
      </c>
      <c r="C186" s="692">
        <f>SubmittalSchedule!B184</f>
        <v>0</v>
      </c>
      <c r="D186" s="694">
        <v>0</v>
      </c>
      <c r="E186" s="693" t="d">
        <f>SubmittalSchedule!C184</f>
        <v>1899-12-30</v>
      </c>
      <c r="F186" s="697" t="d">
        <f t="shared" si="14"/>
        <v>1900-01-13</v>
      </c>
      <c r="G186" s="742"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743"/>
      <c r="B187" s="691">
        <f>SubmittalSchedule!A185</f>
        <v>0</v>
      </c>
      <c r="C187" s="692">
        <f>SubmittalSchedule!B185</f>
        <v>0</v>
      </c>
      <c r="D187" s="694">
        <v>0</v>
      </c>
      <c r="E187" s="693" t="d">
        <f>SubmittalSchedule!C185</f>
        <v>1899-12-30</v>
      </c>
      <c r="F187" s="697" t="d">
        <f t="shared" si="14"/>
        <v>1900-01-13</v>
      </c>
      <c r="G187" s="742"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743"/>
      <c r="B188" s="691">
        <f>SubmittalSchedule!A186</f>
        <v>0</v>
      </c>
      <c r="C188" s="692">
        <f>SubmittalSchedule!B186</f>
        <v>0</v>
      </c>
      <c r="D188" s="694">
        <v>0</v>
      </c>
      <c r="E188" s="693" t="d">
        <f>SubmittalSchedule!C186</f>
        <v>1899-12-30</v>
      </c>
      <c r="F188" s="697" t="d">
        <f t="shared" si="14"/>
        <v>1900-01-13</v>
      </c>
      <c r="G188" s="742"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743"/>
      <c r="B189" s="691">
        <f>SubmittalSchedule!A187</f>
        <v>0</v>
      </c>
      <c r="C189" s="692">
        <f>SubmittalSchedule!B187</f>
        <v>0</v>
      </c>
      <c r="D189" s="694">
        <v>0</v>
      </c>
      <c r="E189" s="693" t="d">
        <f>SubmittalSchedule!C187</f>
        <v>1899-12-30</v>
      </c>
      <c r="F189" s="697" t="d">
        <f t="shared" si="14"/>
        <v>1900-01-13</v>
      </c>
      <c r="G189" s="742"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743"/>
      <c r="B190" s="691">
        <f>SubmittalSchedule!A188</f>
        <v>0</v>
      </c>
      <c r="C190" s="692">
        <f>SubmittalSchedule!B188</f>
        <v>0</v>
      </c>
      <c r="D190" s="694">
        <v>0</v>
      </c>
      <c r="E190" s="693" t="d">
        <f>SubmittalSchedule!C188</f>
        <v>1899-12-30</v>
      </c>
      <c r="F190" s="697" t="d">
        <f t="shared" si="14"/>
        <v>1900-01-13</v>
      </c>
      <c r="G190" s="742"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743"/>
      <c r="B191" s="691">
        <f>SubmittalSchedule!A189</f>
        <v>0</v>
      </c>
      <c r="C191" s="692">
        <f>SubmittalSchedule!B189</f>
        <v>0</v>
      </c>
      <c r="D191" s="694">
        <v>0</v>
      </c>
      <c r="E191" s="693" t="d">
        <f>SubmittalSchedule!C189</f>
        <v>1899-12-30</v>
      </c>
      <c r="F191" s="697" t="d">
        <f t="shared" si="14"/>
        <v>1900-01-13</v>
      </c>
      <c r="G191" s="742"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743"/>
      <c r="B192" s="691">
        <f>SubmittalSchedule!A190</f>
        <v>0</v>
      </c>
      <c r="C192" s="692">
        <f>SubmittalSchedule!B190</f>
        <v>0</v>
      </c>
      <c r="D192" s="694">
        <v>0</v>
      </c>
      <c r="E192" s="693" t="d">
        <f>SubmittalSchedule!C190</f>
        <v>1899-12-30</v>
      </c>
      <c r="F192" s="697" t="d">
        <f t="shared" si="14"/>
        <v>1900-01-13</v>
      </c>
      <c r="G192" s="742"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743"/>
      <c r="B193" s="691">
        <f>SubmittalSchedule!A191</f>
        <v>0</v>
      </c>
      <c r="C193" s="692">
        <f>SubmittalSchedule!B191</f>
        <v>0</v>
      </c>
      <c r="D193" s="694">
        <v>0</v>
      </c>
      <c r="E193" s="693" t="d">
        <f>SubmittalSchedule!C191</f>
        <v>1899-12-30</v>
      </c>
      <c r="F193" s="697" t="d">
        <f t="shared" si="14"/>
        <v>1900-01-13</v>
      </c>
      <c r="G193" s="742"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743"/>
      <c r="B194" s="691">
        <f>SubmittalSchedule!A192</f>
        <v>0</v>
      </c>
      <c r="C194" s="692">
        <f>SubmittalSchedule!B192</f>
        <v>0</v>
      </c>
      <c r="D194" s="694">
        <v>0</v>
      </c>
      <c r="E194" s="693" t="d">
        <f>SubmittalSchedule!C192</f>
        <v>1899-12-30</v>
      </c>
      <c r="F194" s="697" t="d">
        <f t="shared" si="14"/>
        <v>1900-01-13</v>
      </c>
      <c r="G194" s="742"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743"/>
      <c r="B195" s="691">
        <f>SubmittalSchedule!A193</f>
        <v>0</v>
      </c>
      <c r="C195" s="692">
        <f>SubmittalSchedule!B193</f>
        <v>0</v>
      </c>
      <c r="D195" s="694">
        <v>0</v>
      </c>
      <c r="E195" s="693" t="d">
        <f>SubmittalSchedule!C193</f>
        <v>1899-12-30</v>
      </c>
      <c r="F195" s="697" t="d">
        <f t="shared" si="14"/>
        <v>1900-01-13</v>
      </c>
      <c r="G195" s="742"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743"/>
      <c r="B196" s="691">
        <f>SubmittalSchedule!A194</f>
        <v>0</v>
      </c>
      <c r="C196" s="692">
        <f>SubmittalSchedule!B194</f>
        <v>0</v>
      </c>
      <c r="D196" s="694">
        <v>0</v>
      </c>
      <c r="E196" s="693" t="d">
        <f>SubmittalSchedule!C194</f>
        <v>1899-12-30</v>
      </c>
      <c r="F196" s="697" t="d">
        <f t="shared" si="14"/>
        <v>1900-01-13</v>
      </c>
      <c r="G196" s="742"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743"/>
      <c r="B197" s="691">
        <f>SubmittalSchedule!A195</f>
        <v>0</v>
      </c>
      <c r="C197" s="692">
        <f>SubmittalSchedule!B195</f>
        <v>0</v>
      </c>
      <c r="D197" s="694">
        <v>0</v>
      </c>
      <c r="E197" s="693" t="d">
        <f>SubmittalSchedule!C195</f>
        <v>1899-12-30</v>
      </c>
      <c r="F197" s="697" t="d">
        <f t="shared" si="14"/>
        <v>1900-01-13</v>
      </c>
      <c r="G197" s="742"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743"/>
      <c r="B198" s="691">
        <f>SubmittalSchedule!A196</f>
        <v>0</v>
      </c>
      <c r="C198" s="692">
        <f>SubmittalSchedule!B196</f>
        <v>0</v>
      </c>
      <c r="D198" s="694">
        <v>0</v>
      </c>
      <c r="E198" s="693" t="d">
        <f>SubmittalSchedule!C196</f>
        <v>1899-12-30</v>
      </c>
      <c r="F198" s="697" t="d">
        <f t="shared" si="14"/>
        <v>1900-01-13</v>
      </c>
      <c r="G198" s="742"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743"/>
      <c r="B199" s="691">
        <f>SubmittalSchedule!A197</f>
        <v>0</v>
      </c>
      <c r="C199" s="692">
        <f>SubmittalSchedule!B197</f>
        <v>0</v>
      </c>
      <c r="D199" s="694">
        <v>0</v>
      </c>
      <c r="E199" s="693" t="d">
        <f>SubmittalSchedule!C197</f>
        <v>1899-12-30</v>
      </c>
      <c r="F199" s="697" t="d">
        <f t="shared" si="14"/>
        <v>1900-01-13</v>
      </c>
      <c r="G199" s="742"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743"/>
      <c r="B200" s="691">
        <f>SubmittalSchedule!A198</f>
        <v>0</v>
      </c>
      <c r="C200" s="692">
        <f>SubmittalSchedule!B198</f>
        <v>0</v>
      </c>
      <c r="D200" s="694">
        <v>0</v>
      </c>
      <c r="E200" s="693" t="d">
        <f>SubmittalSchedule!C198</f>
        <v>1899-12-30</v>
      </c>
      <c r="F200" s="697" t="d">
        <f t="shared" si="14"/>
        <v>1900-01-13</v>
      </c>
      <c r="G200" s="742"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743"/>
      <c r="B201" s="691">
        <f>SubmittalSchedule!A199</f>
        <v>0</v>
      </c>
      <c r="C201" s="692">
        <f>SubmittalSchedule!B199</f>
        <v>0</v>
      </c>
      <c r="D201" s="694">
        <v>0</v>
      </c>
      <c r="E201" s="693" t="d">
        <f>SubmittalSchedule!C199</f>
        <v>1899-12-30</v>
      </c>
      <c r="F201" s="697" t="d">
        <f t="shared" si="14"/>
        <v>1900-01-13</v>
      </c>
      <c r="G201" s="742"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743"/>
      <c r="B202" s="691">
        <f>SubmittalSchedule!A200</f>
        <v>0</v>
      </c>
      <c r="C202" s="692">
        <f>SubmittalSchedule!B200</f>
        <v>0</v>
      </c>
      <c r="D202" s="694">
        <v>0</v>
      </c>
      <c r="E202" s="693" t="d">
        <f>SubmittalSchedule!C200</f>
        <v>1899-12-30</v>
      </c>
      <c r="F202" s="697" t="d">
        <f t="shared" si="14"/>
        <v>1900-01-13</v>
      </c>
      <c r="G202" s="742"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743"/>
      <c r="B203" s="691">
        <f>SubmittalSchedule!A201</f>
        <v>0</v>
      </c>
      <c r="C203" s="692">
        <f>SubmittalSchedule!B201</f>
        <v>0</v>
      </c>
      <c r="D203" s="694">
        <v>0</v>
      </c>
      <c r="E203" s="693" t="d">
        <f>SubmittalSchedule!C201</f>
        <v>1899-12-30</v>
      </c>
      <c r="F203" s="697" t="d">
        <f t="shared" si="14"/>
        <v>1900-01-13</v>
      </c>
      <c r="G203" s="742"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743"/>
      <c r="B204" s="691">
        <f>SubmittalSchedule!A202</f>
        <v>0</v>
      </c>
      <c r="C204" s="692">
        <f>SubmittalSchedule!B202</f>
        <v>0</v>
      </c>
      <c r="D204" s="694">
        <v>0</v>
      </c>
      <c r="E204" s="693" t="d">
        <f>SubmittalSchedule!C202</f>
        <v>1899-12-30</v>
      </c>
      <c r="F204" s="697" t="d">
        <f t="shared" si="14"/>
        <v>1900-01-13</v>
      </c>
      <c r="G204" s="742"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743"/>
      <c r="B205" s="691">
        <f>SubmittalSchedule!A203</f>
        <v>0</v>
      </c>
      <c r="C205" s="692">
        <f>SubmittalSchedule!B203</f>
        <v>0</v>
      </c>
      <c r="D205" s="694">
        <v>0</v>
      </c>
      <c r="E205" s="693" t="d">
        <f>SubmittalSchedule!C203</f>
        <v>1899-12-30</v>
      </c>
      <c r="F205" s="697" t="d">
        <f t="shared" si="14"/>
        <v>1900-01-13</v>
      </c>
      <c r="G205" s="742"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743"/>
      <c r="B206" s="691">
        <f>SubmittalSchedule!A204</f>
        <v>0</v>
      </c>
      <c r="C206" s="692">
        <f>SubmittalSchedule!B204</f>
        <v>0</v>
      </c>
      <c r="D206" s="694">
        <v>0</v>
      </c>
      <c r="E206" s="693" t="d">
        <f>SubmittalSchedule!C204</f>
        <v>1899-12-30</v>
      </c>
      <c r="F206" s="697" t="d">
        <f t="shared" si="14"/>
        <v>1900-01-13</v>
      </c>
      <c r="G206" s="742"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743"/>
      <c r="B207" s="691">
        <f>SubmittalSchedule!A205</f>
        <v>0</v>
      </c>
      <c r="C207" s="692">
        <f>SubmittalSchedule!B205</f>
        <v>0</v>
      </c>
      <c r="D207" s="694">
        <v>0</v>
      </c>
      <c r="E207" s="693" t="d">
        <f>SubmittalSchedule!C205</f>
        <v>1899-12-30</v>
      </c>
      <c r="F207" s="697" t="d">
        <f t="shared" si="14"/>
        <v>1900-01-13</v>
      </c>
      <c r="G207" s="742"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743"/>
      <c r="B208" s="691">
        <f>SubmittalSchedule!A206</f>
        <v>0</v>
      </c>
      <c r="C208" s="692">
        <f>SubmittalSchedule!B206</f>
        <v>0</v>
      </c>
      <c r="D208" s="694">
        <v>0</v>
      </c>
      <c r="E208" s="693" t="d">
        <f>SubmittalSchedule!C206</f>
        <v>1899-12-30</v>
      </c>
      <c r="F208" s="697" t="d">
        <f t="shared" si="14"/>
        <v>1900-01-13</v>
      </c>
      <c r="G208" s="742"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743"/>
      <c r="B209" s="691">
        <f>SubmittalSchedule!A207</f>
        <v>0</v>
      </c>
      <c r="C209" s="692">
        <f>SubmittalSchedule!B207</f>
        <v>0</v>
      </c>
      <c r="D209" s="694">
        <v>0</v>
      </c>
      <c r="E209" s="693" t="d">
        <f>SubmittalSchedule!C207</f>
        <v>1899-12-30</v>
      </c>
      <c r="F209" s="697" t="d">
        <f t="shared" si="14"/>
        <v>1900-01-13</v>
      </c>
      <c r="G209" s="742"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743"/>
      <c r="B210" s="691">
        <f>SubmittalSchedule!A208</f>
        <v>0</v>
      </c>
      <c r="C210" s="692">
        <f>SubmittalSchedule!B208</f>
        <v>0</v>
      </c>
      <c r="D210" s="694">
        <v>0</v>
      </c>
      <c r="E210" s="693" t="d">
        <f>SubmittalSchedule!C208</f>
        <v>1899-12-30</v>
      </c>
      <c r="F210" s="697" t="d">
        <f t="shared" si="14"/>
        <v>1900-01-13</v>
      </c>
      <c r="G210" s="742"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743"/>
      <c r="B211" s="691">
        <f>SubmittalSchedule!A209</f>
        <v>0</v>
      </c>
      <c r="C211" s="692">
        <f>SubmittalSchedule!B209</f>
        <v>0</v>
      </c>
      <c r="D211" s="694">
        <v>0</v>
      </c>
      <c r="E211" s="693" t="d">
        <f>SubmittalSchedule!C209</f>
        <v>1899-12-30</v>
      </c>
      <c r="F211" s="697" t="d">
        <f t="shared" si="14"/>
        <v>1900-01-13</v>
      </c>
      <c r="G211" s="742"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743"/>
      <c r="B212" s="691">
        <f>SubmittalSchedule!A210</f>
        <v>0</v>
      </c>
      <c r="C212" s="692">
        <f>SubmittalSchedule!B210</f>
        <v>0</v>
      </c>
      <c r="D212" s="694">
        <v>0</v>
      </c>
      <c r="E212" s="693" t="d">
        <f>SubmittalSchedule!C210</f>
        <v>1899-12-30</v>
      </c>
      <c r="F212" s="697" t="d">
        <f t="shared" si="14"/>
        <v>1900-01-13</v>
      </c>
      <c r="G212" s="742"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743"/>
      <c r="B213" s="691">
        <f>SubmittalSchedule!A211</f>
        <v>0</v>
      </c>
      <c r="C213" s="692">
        <f>SubmittalSchedule!B211</f>
        <v>0</v>
      </c>
      <c r="D213" s="694">
        <v>0</v>
      </c>
      <c r="E213" s="693" t="d">
        <f>SubmittalSchedule!C211</f>
        <v>1899-12-30</v>
      </c>
      <c r="F213" s="697" t="d">
        <f t="shared" si="14"/>
        <v>1900-01-13</v>
      </c>
      <c r="G213" s="742"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743"/>
      <c r="B214" s="691">
        <f>SubmittalSchedule!A212</f>
        <v>0</v>
      </c>
      <c r="C214" s="692">
        <f>SubmittalSchedule!B212</f>
        <v>0</v>
      </c>
      <c r="D214" s="694">
        <v>0</v>
      </c>
      <c r="E214" s="693" t="d">
        <f>SubmittalSchedule!C212</f>
        <v>1899-12-30</v>
      </c>
      <c r="F214" s="697" t="d">
        <f t="shared" si="14"/>
        <v>1900-01-13</v>
      </c>
      <c r="G214" s="742"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743"/>
      <c r="B215" s="691">
        <f>SubmittalSchedule!A213</f>
        <v>0</v>
      </c>
      <c r="C215" s="692">
        <f>SubmittalSchedule!B213</f>
        <v>0</v>
      </c>
      <c r="D215" s="694">
        <v>0</v>
      </c>
      <c r="E215" s="693" t="d">
        <f>SubmittalSchedule!C213</f>
        <v>1899-12-30</v>
      </c>
      <c r="F215" s="697" t="d">
        <f t="shared" si="14"/>
        <v>1900-01-13</v>
      </c>
      <c r="G215" s="742"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743"/>
      <c r="B216" s="691">
        <f>SubmittalSchedule!A214</f>
        <v>0</v>
      </c>
      <c r="C216" s="692">
        <f>SubmittalSchedule!B214</f>
        <v>0</v>
      </c>
      <c r="D216" s="694">
        <v>0</v>
      </c>
      <c r="E216" s="693" t="d">
        <f>SubmittalSchedule!C214</f>
        <v>1899-12-30</v>
      </c>
      <c r="F216" s="697" t="d">
        <f t="shared" si="14"/>
        <v>1900-01-13</v>
      </c>
      <c r="G216" s="742"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743"/>
      <c r="B217" s="691">
        <f>SubmittalSchedule!A215</f>
        <v>0</v>
      </c>
      <c r="C217" s="692">
        <f>SubmittalSchedule!B215</f>
        <v>0</v>
      </c>
      <c r="D217" s="694">
        <v>0</v>
      </c>
      <c r="E217" s="693" t="d">
        <f>SubmittalSchedule!C215</f>
        <v>1899-12-30</v>
      </c>
      <c r="F217" s="697" t="d">
        <f t="shared" si="14"/>
        <v>1900-01-13</v>
      </c>
      <c r="G217" s="742"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743"/>
      <c r="B218" s="691">
        <f>SubmittalSchedule!A216</f>
        <v>0</v>
      </c>
      <c r="C218" s="692">
        <f>SubmittalSchedule!B216</f>
        <v>0</v>
      </c>
      <c r="D218" s="694">
        <v>0</v>
      </c>
      <c r="E218" s="693" t="d">
        <f>SubmittalSchedule!C216</f>
        <v>1899-12-30</v>
      </c>
      <c r="F218" s="697" t="d">
        <f t="shared" si="14"/>
        <v>1900-01-13</v>
      </c>
      <c r="G218" s="742"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743"/>
      <c r="B219" s="691">
        <f>SubmittalSchedule!A217</f>
        <v>0</v>
      </c>
      <c r="C219" s="692">
        <f>SubmittalSchedule!B217</f>
        <v>0</v>
      </c>
      <c r="D219" s="694">
        <v>0</v>
      </c>
      <c r="E219" s="693" t="d">
        <f>SubmittalSchedule!C217</f>
        <v>1899-12-30</v>
      </c>
      <c r="F219" s="697" t="d">
        <f t="shared" si="14"/>
        <v>1900-01-13</v>
      </c>
      <c r="G219" s="742"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743"/>
      <c r="B220" s="691">
        <f>SubmittalSchedule!A218</f>
        <v>0</v>
      </c>
      <c r="C220" s="692">
        <f>SubmittalSchedule!B218</f>
        <v>0</v>
      </c>
      <c r="D220" s="694">
        <v>0</v>
      </c>
      <c r="E220" s="693" t="d">
        <f>SubmittalSchedule!C218</f>
        <v>1899-12-30</v>
      </c>
      <c r="F220" s="697" t="d">
        <f t="shared" si="14"/>
        <v>1900-01-13</v>
      </c>
      <c r="G220" s="742"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743"/>
      <c r="B221" s="691">
        <f>SubmittalSchedule!A219</f>
        <v>0</v>
      </c>
      <c r="C221" s="692">
        <f>SubmittalSchedule!B219</f>
        <v>0</v>
      </c>
      <c r="D221" s="694">
        <v>0</v>
      </c>
      <c r="E221" s="693" t="d">
        <f>SubmittalSchedule!C219</f>
        <v>1899-12-30</v>
      </c>
      <c r="F221" s="697" t="d">
        <f t="shared" si="14"/>
        <v>1900-01-13</v>
      </c>
      <c r="G221" s="742"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743"/>
      <c r="B222" s="691">
        <f>SubmittalSchedule!A220</f>
        <v>0</v>
      </c>
      <c r="C222" s="692">
        <f>SubmittalSchedule!B220</f>
        <v>0</v>
      </c>
      <c r="D222" s="694">
        <v>0</v>
      </c>
      <c r="E222" s="693" t="d">
        <f>SubmittalSchedule!C220</f>
        <v>1899-12-30</v>
      </c>
      <c r="F222" s="697" t="d">
        <f t="shared" si="14"/>
        <v>1900-01-13</v>
      </c>
      <c r="G222" s="742"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743"/>
      <c r="B223" s="691">
        <f>SubmittalSchedule!A221</f>
        <v>0</v>
      </c>
      <c r="C223" s="692">
        <f>SubmittalSchedule!B221</f>
        <v>0</v>
      </c>
      <c r="D223" s="694">
        <v>0</v>
      </c>
      <c r="E223" s="693" t="d">
        <f>SubmittalSchedule!C221</f>
        <v>1899-12-30</v>
      </c>
      <c r="F223" s="697" t="d">
        <f t="shared" si="14"/>
        <v>1900-01-13</v>
      </c>
      <c r="G223" s="742"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743"/>
      <c r="B224" s="691">
        <f>SubmittalSchedule!A222</f>
        <v>0</v>
      </c>
      <c r="C224" s="692">
        <f>SubmittalSchedule!B222</f>
        <v>0</v>
      </c>
      <c r="D224" s="694">
        <v>0</v>
      </c>
      <c r="E224" s="693" t="d">
        <f>SubmittalSchedule!C222</f>
        <v>1899-12-30</v>
      </c>
      <c r="F224" s="697" t="d">
        <f t="shared" si="14"/>
        <v>1900-01-13</v>
      </c>
      <c r="G224" s="742"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743"/>
      <c r="B225" s="691">
        <f>SubmittalSchedule!A223</f>
        <v>0</v>
      </c>
      <c r="C225" s="692">
        <f>SubmittalSchedule!B223</f>
        <v>0</v>
      </c>
      <c r="D225" s="694">
        <v>0</v>
      </c>
      <c r="E225" s="693" t="d">
        <f>SubmittalSchedule!C223</f>
        <v>1899-12-30</v>
      </c>
      <c r="F225" s="697" t="d">
        <f t="shared" si="14"/>
        <v>1900-01-13</v>
      </c>
      <c r="G225" s="742"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743"/>
      <c r="B226" s="691">
        <f>SubmittalSchedule!A224</f>
        <v>0</v>
      </c>
      <c r="C226" s="692">
        <f>SubmittalSchedule!B224</f>
        <v>0</v>
      </c>
      <c r="D226" s="694">
        <v>0</v>
      </c>
      <c r="E226" s="693" t="d">
        <f>SubmittalSchedule!C224</f>
        <v>1899-12-30</v>
      </c>
      <c r="F226" s="697" t="d">
        <f t="shared" si="14"/>
        <v>1900-01-13</v>
      </c>
      <c r="G226" s="742"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743"/>
      <c r="B227" s="691">
        <f>SubmittalSchedule!A225</f>
        <v>0</v>
      </c>
      <c r="C227" s="692">
        <f>SubmittalSchedule!B225</f>
        <v>0</v>
      </c>
      <c r="D227" s="694">
        <v>0</v>
      </c>
      <c r="E227" s="693" t="d">
        <f>SubmittalSchedule!C225</f>
        <v>1899-12-30</v>
      </c>
      <c r="F227" s="697" t="d">
        <f t="shared" si="14"/>
        <v>1900-01-13</v>
      </c>
      <c r="G227" s="742"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743"/>
      <c r="B228" s="691">
        <f>SubmittalSchedule!A226</f>
        <v>0</v>
      </c>
      <c r="C228" s="692">
        <f>SubmittalSchedule!B226</f>
        <v>0</v>
      </c>
      <c r="D228" s="694">
        <v>0</v>
      </c>
      <c r="E228" s="693" t="d">
        <f>SubmittalSchedule!C226</f>
        <v>1899-12-30</v>
      </c>
      <c r="F228" s="697" t="d">
        <f t="shared" si="14"/>
        <v>1900-01-13</v>
      </c>
      <c r="G228" s="742"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743"/>
      <c r="B229" s="691">
        <f>SubmittalSchedule!A227</f>
        <v>0</v>
      </c>
      <c r="C229" s="692">
        <f>SubmittalSchedule!B227</f>
        <v>0</v>
      </c>
      <c r="D229" s="694">
        <v>0</v>
      </c>
      <c r="E229" s="693" t="d">
        <f>SubmittalSchedule!C227</f>
        <v>1899-12-30</v>
      </c>
      <c r="F229" s="697" t="d">
        <f t="shared" si="14"/>
        <v>1900-01-13</v>
      </c>
      <c r="G229" s="742"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743"/>
      <c r="B230" s="691">
        <f>SubmittalSchedule!A228</f>
        <v>0</v>
      </c>
      <c r="C230" s="692">
        <f>SubmittalSchedule!B228</f>
        <v>0</v>
      </c>
      <c r="D230" s="694">
        <v>0</v>
      </c>
      <c r="E230" s="693" t="d">
        <f>SubmittalSchedule!C228</f>
        <v>1899-12-30</v>
      </c>
      <c r="F230" s="697" t="d">
        <f t="shared" si="14"/>
        <v>1900-01-13</v>
      </c>
      <c r="G230" s="742"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743"/>
      <c r="B231" s="691">
        <f>SubmittalSchedule!A229</f>
        <v>0</v>
      </c>
      <c r="C231" s="692">
        <f>SubmittalSchedule!B229</f>
        <v>0</v>
      </c>
      <c r="D231" s="694">
        <v>0</v>
      </c>
      <c r="E231" s="693" t="d">
        <f>SubmittalSchedule!C229</f>
        <v>1899-12-30</v>
      </c>
      <c r="F231" s="697" t="d">
        <f t="shared" si="14"/>
        <v>1900-01-13</v>
      </c>
      <c r="G231" s="742"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743"/>
      <c r="B232" s="691">
        <f>SubmittalSchedule!A230</f>
        <v>0</v>
      </c>
      <c r="C232" s="692">
        <f>SubmittalSchedule!B230</f>
        <v>0</v>
      </c>
      <c r="D232" s="694">
        <v>0</v>
      </c>
      <c r="E232" s="693" t="d">
        <f>SubmittalSchedule!C230</f>
        <v>1899-12-30</v>
      </c>
      <c r="F232" s="697" t="d">
        <f t="shared" si="14"/>
        <v>1900-01-13</v>
      </c>
      <c r="G232" s="742"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743"/>
      <c r="B233" s="691">
        <f>SubmittalSchedule!A231</f>
        <v>0</v>
      </c>
      <c r="C233" s="692">
        <f>SubmittalSchedule!B231</f>
        <v>0</v>
      </c>
      <c r="D233" s="694">
        <v>0</v>
      </c>
      <c r="E233" s="693" t="d">
        <f>SubmittalSchedule!C231</f>
        <v>1899-12-30</v>
      </c>
      <c r="F233" s="697" t="d">
        <f t="shared" si="14"/>
        <v>1900-01-13</v>
      </c>
      <c r="G233" s="742"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743"/>
      <c r="B234" s="691">
        <f>SubmittalSchedule!A232</f>
        <v>0</v>
      </c>
      <c r="C234" s="692">
        <f>SubmittalSchedule!B232</f>
        <v>0</v>
      </c>
      <c r="D234" s="694">
        <v>0</v>
      </c>
      <c r="E234" s="693" t="d">
        <f>SubmittalSchedule!C232</f>
        <v>1899-12-30</v>
      </c>
      <c r="F234" s="697" t="d">
        <f t="shared" si="14"/>
        <v>1900-01-13</v>
      </c>
      <c r="G234" s="742"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743"/>
      <c r="B235" s="691">
        <f>SubmittalSchedule!A233</f>
        <v>0</v>
      </c>
      <c r="C235" s="692">
        <f>SubmittalSchedule!B233</f>
        <v>0</v>
      </c>
      <c r="D235" s="694">
        <v>0</v>
      </c>
      <c r="E235" s="693" t="d">
        <f>SubmittalSchedule!C233</f>
        <v>1899-12-30</v>
      </c>
      <c r="F235" s="697" t="d">
        <f t="shared" si="14"/>
        <v>1900-01-13</v>
      </c>
      <c r="G235" s="742"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743"/>
      <c r="B236" s="691">
        <f>SubmittalSchedule!A234</f>
        <v>0</v>
      </c>
      <c r="C236" s="692">
        <f>SubmittalSchedule!B234</f>
        <v>0</v>
      </c>
      <c r="D236" s="694">
        <v>0</v>
      </c>
      <c r="E236" s="693" t="d">
        <f>SubmittalSchedule!C234</f>
        <v>1899-12-30</v>
      </c>
      <c r="F236" s="697" t="d">
        <f t="shared" si="14"/>
        <v>1900-01-13</v>
      </c>
      <c r="G236" s="742"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743"/>
      <c r="B237" s="691">
        <f>SubmittalSchedule!A235</f>
        <v>0</v>
      </c>
      <c r="C237" s="692">
        <f>SubmittalSchedule!B235</f>
        <v>0</v>
      </c>
      <c r="D237" s="694">
        <v>0</v>
      </c>
      <c r="E237" s="693" t="d">
        <f>SubmittalSchedule!C235</f>
        <v>1899-12-30</v>
      </c>
      <c r="F237" s="697" t="d">
        <f t="shared" si="14"/>
        <v>1900-01-13</v>
      </c>
      <c r="G237" s="742"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743"/>
      <c r="B238" s="691">
        <f>SubmittalSchedule!A236</f>
        <v>0</v>
      </c>
      <c r="C238" s="692">
        <f>SubmittalSchedule!B236</f>
        <v>0</v>
      </c>
      <c r="D238" s="694">
        <v>0</v>
      </c>
      <c r="E238" s="693" t="d">
        <f>SubmittalSchedule!C236</f>
        <v>1899-12-30</v>
      </c>
      <c r="F238" s="697" t="d">
        <f t="shared" si="14"/>
        <v>1900-01-13</v>
      </c>
      <c r="G238" s="742"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743"/>
      <c r="B239" s="691">
        <f>SubmittalSchedule!A237</f>
        <v>0</v>
      </c>
      <c r="C239" s="692">
        <f>SubmittalSchedule!B237</f>
        <v>0</v>
      </c>
      <c r="D239" s="694">
        <v>0</v>
      </c>
      <c r="E239" s="693" t="d">
        <f>SubmittalSchedule!C237</f>
        <v>1899-12-30</v>
      </c>
      <c r="F239" s="697" t="d">
        <f t="shared" si="14"/>
        <v>1900-01-13</v>
      </c>
      <c r="G239" s="742"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743"/>
      <c r="B240" s="691">
        <f>SubmittalSchedule!A238</f>
        <v>0</v>
      </c>
      <c r="C240" s="692">
        <f>SubmittalSchedule!B238</f>
        <v>0</v>
      </c>
      <c r="D240" s="694">
        <v>0</v>
      </c>
      <c r="E240" s="693" t="d">
        <f>SubmittalSchedule!C238</f>
        <v>1899-12-30</v>
      </c>
      <c r="F240" s="697" t="d">
        <f t="shared" si="14"/>
        <v>1900-01-13</v>
      </c>
      <c r="G240" s="742"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743"/>
      <c r="B241" s="691">
        <f>SubmittalSchedule!A239</f>
        <v>0</v>
      </c>
      <c r="C241" s="692">
        <f>SubmittalSchedule!B239</f>
        <v>0</v>
      </c>
      <c r="D241" s="694">
        <v>0</v>
      </c>
      <c r="E241" s="693" t="d">
        <f>SubmittalSchedule!C239</f>
        <v>1899-12-30</v>
      </c>
      <c r="F241" s="697" t="d">
        <f t="shared" si="14"/>
        <v>1900-01-13</v>
      </c>
      <c r="G241" s="742"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743"/>
      <c r="B242" s="691">
        <f>SubmittalSchedule!A240</f>
        <v>0</v>
      </c>
      <c r="C242" s="692">
        <f>SubmittalSchedule!B240</f>
        <v>0</v>
      </c>
      <c r="D242" s="694">
        <v>0</v>
      </c>
      <c r="E242" s="693" t="d">
        <f>SubmittalSchedule!C240</f>
        <v>1899-12-30</v>
      </c>
      <c r="F242" s="697" t="d">
        <f t="shared" ref="F242:F305" si="17">E242+14</f>
        <v>1900-01-13</v>
      </c>
      <c r="G242" s="742"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743"/>
      <c r="B243" s="691">
        <f>SubmittalSchedule!A241</f>
        <v>0</v>
      </c>
      <c r="C243" s="692">
        <f>SubmittalSchedule!B241</f>
        <v>0</v>
      </c>
      <c r="D243" s="694">
        <v>0</v>
      </c>
      <c r="E243" s="693" t="d">
        <f>SubmittalSchedule!C241</f>
        <v>1899-12-30</v>
      </c>
      <c r="F243" s="697" t="d">
        <f t="shared" si="17"/>
        <v>1900-01-13</v>
      </c>
      <c r="G243" s="742"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743"/>
      <c r="B244" s="691">
        <f>SubmittalSchedule!A242</f>
        <v>0</v>
      </c>
      <c r="C244" s="692">
        <f>SubmittalSchedule!B242</f>
        <v>0</v>
      </c>
      <c r="D244" s="694">
        <v>0</v>
      </c>
      <c r="E244" s="693" t="d">
        <f>SubmittalSchedule!C242</f>
        <v>1899-12-30</v>
      </c>
      <c r="F244" s="697" t="d">
        <f t="shared" si="17"/>
        <v>1900-01-13</v>
      </c>
      <c r="G244" s="742"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743"/>
      <c r="B245" s="691">
        <f>SubmittalSchedule!A243</f>
        <v>0</v>
      </c>
      <c r="C245" s="692">
        <f>SubmittalSchedule!B243</f>
        <v>0</v>
      </c>
      <c r="D245" s="694">
        <v>0</v>
      </c>
      <c r="E245" s="693" t="d">
        <f>SubmittalSchedule!C243</f>
        <v>1899-12-30</v>
      </c>
      <c r="F245" s="697" t="d">
        <f t="shared" si="17"/>
        <v>1900-01-13</v>
      </c>
      <c r="G245" s="742"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743"/>
      <c r="B246" s="691">
        <f>SubmittalSchedule!A244</f>
        <v>0</v>
      </c>
      <c r="C246" s="692">
        <f>SubmittalSchedule!B244</f>
        <v>0</v>
      </c>
      <c r="D246" s="694">
        <v>0</v>
      </c>
      <c r="E246" s="693" t="d">
        <f>SubmittalSchedule!C244</f>
        <v>1899-12-30</v>
      </c>
      <c r="F246" s="697" t="d">
        <f t="shared" si="17"/>
        <v>1900-01-13</v>
      </c>
      <c r="G246" s="742"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743"/>
      <c r="B247" s="691">
        <f>SubmittalSchedule!A245</f>
        <v>0</v>
      </c>
      <c r="C247" s="692">
        <f>SubmittalSchedule!B245</f>
        <v>0</v>
      </c>
      <c r="D247" s="694">
        <v>0</v>
      </c>
      <c r="E247" s="693" t="d">
        <f>SubmittalSchedule!C245</f>
        <v>1899-12-30</v>
      </c>
      <c r="F247" s="697" t="d">
        <f t="shared" si="17"/>
        <v>1900-01-13</v>
      </c>
      <c r="G247" s="742"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743"/>
      <c r="B248" s="691">
        <f>SubmittalSchedule!A246</f>
        <v>0</v>
      </c>
      <c r="C248" s="692">
        <f>SubmittalSchedule!B246</f>
        <v>0</v>
      </c>
      <c r="D248" s="694">
        <v>0</v>
      </c>
      <c r="E248" s="693" t="d">
        <f>SubmittalSchedule!C246</f>
        <v>1899-12-30</v>
      </c>
      <c r="F248" s="697" t="d">
        <f t="shared" si="17"/>
        <v>1900-01-13</v>
      </c>
      <c r="G248" s="742"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743"/>
      <c r="B249" s="691">
        <f>SubmittalSchedule!A247</f>
        <v>0</v>
      </c>
      <c r="C249" s="692">
        <f>SubmittalSchedule!B247</f>
        <v>0</v>
      </c>
      <c r="D249" s="694">
        <v>0</v>
      </c>
      <c r="E249" s="693" t="d">
        <f>SubmittalSchedule!C247</f>
        <v>1899-12-30</v>
      </c>
      <c r="F249" s="697" t="d">
        <f t="shared" si="17"/>
        <v>1900-01-13</v>
      </c>
      <c r="G249" s="742"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743"/>
      <c r="B250" s="691">
        <f>SubmittalSchedule!A248</f>
        <v>0</v>
      </c>
      <c r="C250" s="692">
        <f>SubmittalSchedule!B248</f>
        <v>0</v>
      </c>
      <c r="D250" s="694">
        <v>0</v>
      </c>
      <c r="E250" s="693" t="d">
        <f>SubmittalSchedule!C248</f>
        <v>1899-12-30</v>
      </c>
      <c r="F250" s="697" t="d">
        <f t="shared" si="17"/>
        <v>1900-01-13</v>
      </c>
      <c r="G250" s="742"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743"/>
      <c r="B251" s="691">
        <f>SubmittalSchedule!A249</f>
        <v>0</v>
      </c>
      <c r="C251" s="692">
        <f>SubmittalSchedule!B249</f>
        <v>0</v>
      </c>
      <c r="D251" s="694">
        <v>0</v>
      </c>
      <c r="E251" s="693" t="d">
        <f>SubmittalSchedule!C249</f>
        <v>1899-12-30</v>
      </c>
      <c r="F251" s="697" t="d">
        <f t="shared" si="17"/>
        <v>1900-01-13</v>
      </c>
      <c r="G251" s="742"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743"/>
      <c r="B252" s="691">
        <f>SubmittalSchedule!A250</f>
        <v>0</v>
      </c>
      <c r="C252" s="692">
        <f>SubmittalSchedule!B250</f>
        <v>0</v>
      </c>
      <c r="D252" s="694">
        <v>0</v>
      </c>
      <c r="E252" s="693" t="d">
        <f>SubmittalSchedule!C250</f>
        <v>1899-12-30</v>
      </c>
      <c r="F252" s="697" t="d">
        <f t="shared" si="17"/>
        <v>1900-01-13</v>
      </c>
      <c r="G252" s="742"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743"/>
      <c r="B253" s="691">
        <f>SubmittalSchedule!A251</f>
        <v>0</v>
      </c>
      <c r="C253" s="692">
        <f>SubmittalSchedule!B251</f>
        <v>0</v>
      </c>
      <c r="D253" s="694">
        <v>0</v>
      </c>
      <c r="E253" s="693" t="d">
        <f>SubmittalSchedule!C251</f>
        <v>1899-12-30</v>
      </c>
      <c r="F253" s="697" t="d">
        <f t="shared" si="17"/>
        <v>1900-01-13</v>
      </c>
      <c r="G253" s="742"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743"/>
      <c r="B254" s="691">
        <f>SubmittalSchedule!A252</f>
        <v>0</v>
      </c>
      <c r="C254" s="692">
        <f>SubmittalSchedule!B252</f>
        <v>0</v>
      </c>
      <c r="D254" s="694">
        <v>0</v>
      </c>
      <c r="E254" s="693" t="d">
        <f>SubmittalSchedule!C252</f>
        <v>1899-12-30</v>
      </c>
      <c r="F254" s="697" t="d">
        <f t="shared" si="17"/>
        <v>1900-01-13</v>
      </c>
      <c r="G254" s="742"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743"/>
      <c r="B255" s="691">
        <f>SubmittalSchedule!A253</f>
        <v>0</v>
      </c>
      <c r="C255" s="692">
        <f>SubmittalSchedule!B253</f>
        <v>0</v>
      </c>
      <c r="D255" s="694">
        <v>0</v>
      </c>
      <c r="E255" s="693" t="d">
        <f>SubmittalSchedule!C253</f>
        <v>1899-12-30</v>
      </c>
      <c r="F255" s="697" t="d">
        <f t="shared" si="17"/>
        <v>1900-01-13</v>
      </c>
      <c r="G255" s="742"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743"/>
      <c r="B256" s="691">
        <f>SubmittalSchedule!A254</f>
        <v>0</v>
      </c>
      <c r="C256" s="692">
        <f>SubmittalSchedule!B254</f>
        <v>0</v>
      </c>
      <c r="D256" s="694">
        <v>0</v>
      </c>
      <c r="E256" s="693" t="d">
        <f>SubmittalSchedule!C254</f>
        <v>1899-12-30</v>
      </c>
      <c r="F256" s="697" t="d">
        <f t="shared" si="17"/>
        <v>1900-01-13</v>
      </c>
      <c r="G256" s="742"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743"/>
      <c r="B257" s="691">
        <f>SubmittalSchedule!A255</f>
        <v>0</v>
      </c>
      <c r="C257" s="692">
        <f>SubmittalSchedule!B255</f>
        <v>0</v>
      </c>
      <c r="D257" s="694">
        <v>0</v>
      </c>
      <c r="E257" s="693" t="d">
        <f>SubmittalSchedule!C255</f>
        <v>1899-12-30</v>
      </c>
      <c r="F257" s="697" t="d">
        <f t="shared" si="17"/>
        <v>1900-01-13</v>
      </c>
      <c r="G257" s="742"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743"/>
      <c r="B258" s="691">
        <f>SubmittalSchedule!A256</f>
        <v>0</v>
      </c>
      <c r="C258" s="692">
        <f>SubmittalSchedule!B256</f>
        <v>0</v>
      </c>
      <c r="D258" s="694">
        <v>0</v>
      </c>
      <c r="E258" s="693" t="d">
        <f>SubmittalSchedule!C256</f>
        <v>1899-12-30</v>
      </c>
      <c r="F258" s="697" t="d">
        <f t="shared" si="17"/>
        <v>1900-01-13</v>
      </c>
      <c r="G258" s="742"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743"/>
      <c r="B259" s="691">
        <f>SubmittalSchedule!A257</f>
        <v>0</v>
      </c>
      <c r="C259" s="692">
        <f>SubmittalSchedule!B257</f>
        <v>0</v>
      </c>
      <c r="D259" s="694">
        <v>0</v>
      </c>
      <c r="E259" s="693" t="d">
        <f>SubmittalSchedule!C257</f>
        <v>1899-12-30</v>
      </c>
      <c r="F259" s="697" t="d">
        <f t="shared" si="17"/>
        <v>1900-01-13</v>
      </c>
      <c r="G259" s="742"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743"/>
      <c r="B260" s="691">
        <f>SubmittalSchedule!A258</f>
        <v>0</v>
      </c>
      <c r="C260" s="692">
        <f>SubmittalSchedule!B258</f>
        <v>0</v>
      </c>
      <c r="D260" s="694">
        <v>0</v>
      </c>
      <c r="E260" s="693" t="d">
        <f>SubmittalSchedule!C258</f>
        <v>1899-12-30</v>
      </c>
      <c r="F260" s="697" t="d">
        <f t="shared" si="17"/>
        <v>1900-01-13</v>
      </c>
      <c r="G260" s="742"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743"/>
      <c r="B261" s="691">
        <f>SubmittalSchedule!A259</f>
        <v>0</v>
      </c>
      <c r="C261" s="692">
        <f>SubmittalSchedule!B259</f>
        <v>0</v>
      </c>
      <c r="D261" s="694">
        <v>0</v>
      </c>
      <c r="E261" s="693" t="d">
        <f>SubmittalSchedule!C259</f>
        <v>1899-12-30</v>
      </c>
      <c r="F261" s="697" t="d">
        <f t="shared" si="17"/>
        <v>1900-01-13</v>
      </c>
      <c r="G261" s="742"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743"/>
      <c r="B262" s="691">
        <f>SubmittalSchedule!A260</f>
        <v>0</v>
      </c>
      <c r="C262" s="692">
        <f>SubmittalSchedule!B260</f>
        <v>0</v>
      </c>
      <c r="D262" s="694">
        <v>0</v>
      </c>
      <c r="E262" s="693" t="d">
        <f>SubmittalSchedule!C260</f>
        <v>1899-12-30</v>
      </c>
      <c r="F262" s="697" t="d">
        <f t="shared" si="17"/>
        <v>1900-01-13</v>
      </c>
      <c r="G262" s="742"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743"/>
      <c r="B263" s="691">
        <f>SubmittalSchedule!A261</f>
        <v>0</v>
      </c>
      <c r="C263" s="692">
        <f>SubmittalSchedule!B261</f>
        <v>0</v>
      </c>
      <c r="D263" s="694">
        <v>0</v>
      </c>
      <c r="E263" s="693" t="d">
        <f>SubmittalSchedule!C261</f>
        <v>1899-12-30</v>
      </c>
      <c r="F263" s="697" t="d">
        <f t="shared" si="17"/>
        <v>1900-01-13</v>
      </c>
      <c r="G263" s="742"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743"/>
      <c r="B264" s="691">
        <f>SubmittalSchedule!A262</f>
        <v>0</v>
      </c>
      <c r="C264" s="692">
        <f>SubmittalSchedule!B262</f>
        <v>0</v>
      </c>
      <c r="D264" s="694">
        <v>0</v>
      </c>
      <c r="E264" s="693" t="d">
        <f>SubmittalSchedule!C262</f>
        <v>1899-12-30</v>
      </c>
      <c r="F264" s="697" t="d">
        <f t="shared" si="17"/>
        <v>1900-01-13</v>
      </c>
      <c r="G264" s="742"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743"/>
      <c r="B265" s="691">
        <f>SubmittalSchedule!A263</f>
        <v>0</v>
      </c>
      <c r="C265" s="692">
        <f>SubmittalSchedule!B263</f>
        <v>0</v>
      </c>
      <c r="D265" s="694">
        <v>0</v>
      </c>
      <c r="E265" s="693" t="d">
        <f>SubmittalSchedule!C263</f>
        <v>1899-12-30</v>
      </c>
      <c r="F265" s="697" t="d">
        <f t="shared" si="17"/>
        <v>1900-01-13</v>
      </c>
      <c r="G265" s="742"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743"/>
      <c r="B266" s="691">
        <f>SubmittalSchedule!A264</f>
        <v>0</v>
      </c>
      <c r="C266" s="692">
        <f>SubmittalSchedule!B264</f>
        <v>0</v>
      </c>
      <c r="D266" s="694">
        <v>0</v>
      </c>
      <c r="E266" s="693" t="d">
        <f>SubmittalSchedule!C264</f>
        <v>1899-12-30</v>
      </c>
      <c r="F266" s="697" t="d">
        <f t="shared" si="17"/>
        <v>1900-01-13</v>
      </c>
      <c r="G266" s="742"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743"/>
      <c r="B267" s="691">
        <f>SubmittalSchedule!A265</f>
        <v>0</v>
      </c>
      <c r="C267" s="692">
        <f>SubmittalSchedule!B265</f>
        <v>0</v>
      </c>
      <c r="D267" s="694">
        <v>0</v>
      </c>
      <c r="E267" s="693" t="d">
        <f>SubmittalSchedule!C265</f>
        <v>1899-12-30</v>
      </c>
      <c r="F267" s="697" t="d">
        <f t="shared" si="17"/>
        <v>1900-01-13</v>
      </c>
      <c r="G267" s="742"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743"/>
      <c r="B268" s="691">
        <f>SubmittalSchedule!A266</f>
        <v>0</v>
      </c>
      <c r="C268" s="692">
        <f>SubmittalSchedule!B266</f>
        <v>0</v>
      </c>
      <c r="D268" s="694">
        <v>0</v>
      </c>
      <c r="E268" s="693" t="d">
        <f>SubmittalSchedule!C266</f>
        <v>1899-12-30</v>
      </c>
      <c r="F268" s="697" t="d">
        <f t="shared" si="17"/>
        <v>1900-01-13</v>
      </c>
      <c r="G268" s="742"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743"/>
      <c r="B269" s="691">
        <f>SubmittalSchedule!A267</f>
        <v>0</v>
      </c>
      <c r="C269" s="692">
        <f>SubmittalSchedule!B267</f>
        <v>0</v>
      </c>
      <c r="D269" s="694">
        <v>0</v>
      </c>
      <c r="E269" s="693" t="d">
        <f>SubmittalSchedule!C267</f>
        <v>1899-12-30</v>
      </c>
      <c r="F269" s="697" t="d">
        <f t="shared" si="17"/>
        <v>1900-01-13</v>
      </c>
      <c r="G269" s="742"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743"/>
      <c r="B270" s="691">
        <f>SubmittalSchedule!A268</f>
        <v>0</v>
      </c>
      <c r="C270" s="692">
        <f>SubmittalSchedule!B268</f>
        <v>0</v>
      </c>
      <c r="D270" s="694">
        <v>0</v>
      </c>
      <c r="E270" s="693" t="d">
        <f>SubmittalSchedule!C268</f>
        <v>1899-12-30</v>
      </c>
      <c r="F270" s="697" t="d">
        <f t="shared" si="17"/>
        <v>1900-01-13</v>
      </c>
      <c r="G270" s="742"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743"/>
      <c r="B271" s="691">
        <f>SubmittalSchedule!A269</f>
        <v>0</v>
      </c>
      <c r="C271" s="692">
        <f>SubmittalSchedule!B269</f>
        <v>0</v>
      </c>
      <c r="D271" s="694">
        <v>0</v>
      </c>
      <c r="E271" s="693" t="d">
        <f>SubmittalSchedule!C269</f>
        <v>1899-12-30</v>
      </c>
      <c r="F271" s="697" t="d">
        <f t="shared" si="17"/>
        <v>1900-01-13</v>
      </c>
      <c r="G271" s="742"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743"/>
      <c r="B272" s="691">
        <f>SubmittalSchedule!A270</f>
        <v>0</v>
      </c>
      <c r="C272" s="692">
        <f>SubmittalSchedule!B270</f>
        <v>0</v>
      </c>
      <c r="D272" s="694">
        <v>0</v>
      </c>
      <c r="E272" s="693" t="d">
        <f>SubmittalSchedule!C270</f>
        <v>1899-12-30</v>
      </c>
      <c r="F272" s="697" t="d">
        <f t="shared" si="17"/>
        <v>1900-01-13</v>
      </c>
      <c r="G272" s="742"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743"/>
      <c r="B273" s="691">
        <f>SubmittalSchedule!A271</f>
        <v>0</v>
      </c>
      <c r="C273" s="692">
        <f>SubmittalSchedule!B271</f>
        <v>0</v>
      </c>
      <c r="D273" s="694">
        <v>0</v>
      </c>
      <c r="E273" s="693" t="d">
        <f>SubmittalSchedule!C271</f>
        <v>1899-12-30</v>
      </c>
      <c r="F273" s="697" t="d">
        <f t="shared" si="17"/>
        <v>1900-01-13</v>
      </c>
      <c r="G273" s="742"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743"/>
      <c r="B274" s="691">
        <f>SubmittalSchedule!A272</f>
        <v>0</v>
      </c>
      <c r="C274" s="692">
        <f>SubmittalSchedule!B272</f>
        <v>0</v>
      </c>
      <c r="D274" s="694">
        <v>0</v>
      </c>
      <c r="E274" s="693" t="d">
        <f>SubmittalSchedule!C272</f>
        <v>1899-12-30</v>
      </c>
      <c r="F274" s="697" t="d">
        <f t="shared" si="17"/>
        <v>1900-01-13</v>
      </c>
      <c r="G274" s="742"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743"/>
      <c r="B275" s="691">
        <f>SubmittalSchedule!A273</f>
        <v>0</v>
      </c>
      <c r="C275" s="692">
        <f>SubmittalSchedule!B273</f>
        <v>0</v>
      </c>
      <c r="D275" s="694">
        <v>0</v>
      </c>
      <c r="E275" s="693" t="d">
        <f>SubmittalSchedule!C273</f>
        <v>1899-12-30</v>
      </c>
      <c r="F275" s="697" t="d">
        <f t="shared" si="17"/>
        <v>1900-01-13</v>
      </c>
      <c r="G275" s="742"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743"/>
      <c r="B276" s="691">
        <f>SubmittalSchedule!A274</f>
        <v>0</v>
      </c>
      <c r="C276" s="692">
        <f>SubmittalSchedule!B274</f>
        <v>0</v>
      </c>
      <c r="D276" s="694">
        <v>0</v>
      </c>
      <c r="E276" s="693" t="d">
        <f>SubmittalSchedule!C274</f>
        <v>1899-12-30</v>
      </c>
      <c r="F276" s="697" t="d">
        <f t="shared" si="17"/>
        <v>1900-01-13</v>
      </c>
      <c r="G276" s="742"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743"/>
      <c r="B277" s="691">
        <f>SubmittalSchedule!A275</f>
        <v>0</v>
      </c>
      <c r="C277" s="692">
        <f>SubmittalSchedule!B275</f>
        <v>0</v>
      </c>
      <c r="D277" s="694">
        <v>0</v>
      </c>
      <c r="E277" s="693" t="d">
        <f>SubmittalSchedule!C275</f>
        <v>1899-12-30</v>
      </c>
      <c r="F277" s="697" t="d">
        <f t="shared" si="17"/>
        <v>1900-01-13</v>
      </c>
      <c r="G277" s="742"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743"/>
      <c r="B278" s="691">
        <f>SubmittalSchedule!A276</f>
        <v>0</v>
      </c>
      <c r="C278" s="692">
        <f>SubmittalSchedule!B276</f>
        <v>0</v>
      </c>
      <c r="D278" s="694">
        <v>0</v>
      </c>
      <c r="E278" s="693" t="d">
        <f>SubmittalSchedule!C276</f>
        <v>1899-12-30</v>
      </c>
      <c r="F278" s="697" t="d">
        <f t="shared" si="17"/>
        <v>1900-01-13</v>
      </c>
      <c r="G278" s="742"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743"/>
      <c r="B279" s="691">
        <f>SubmittalSchedule!A277</f>
        <v>0</v>
      </c>
      <c r="C279" s="692">
        <f>SubmittalSchedule!B277</f>
        <v>0</v>
      </c>
      <c r="D279" s="694">
        <v>0</v>
      </c>
      <c r="E279" s="693" t="d">
        <f>SubmittalSchedule!C277</f>
        <v>1899-12-30</v>
      </c>
      <c r="F279" s="697" t="d">
        <f t="shared" si="17"/>
        <v>1900-01-13</v>
      </c>
      <c r="G279" s="742"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743"/>
      <c r="B280" s="691">
        <f>SubmittalSchedule!A278</f>
        <v>0</v>
      </c>
      <c r="C280" s="692">
        <f>SubmittalSchedule!B278</f>
        <v>0</v>
      </c>
      <c r="D280" s="694">
        <v>0</v>
      </c>
      <c r="E280" s="693" t="d">
        <f>SubmittalSchedule!C278</f>
        <v>1899-12-30</v>
      </c>
      <c r="F280" s="697" t="d">
        <f t="shared" si="17"/>
        <v>1900-01-13</v>
      </c>
      <c r="G280" s="742"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743"/>
      <c r="B281" s="691">
        <f>SubmittalSchedule!A279</f>
        <v>0</v>
      </c>
      <c r="C281" s="692">
        <f>SubmittalSchedule!B279</f>
        <v>0</v>
      </c>
      <c r="D281" s="694">
        <v>0</v>
      </c>
      <c r="E281" s="693" t="d">
        <f>SubmittalSchedule!C279</f>
        <v>1899-12-30</v>
      </c>
      <c r="F281" s="697" t="d">
        <f t="shared" si="17"/>
        <v>1900-01-13</v>
      </c>
      <c r="G281" s="742"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743"/>
      <c r="B282" s="691">
        <f>SubmittalSchedule!A280</f>
        <v>0</v>
      </c>
      <c r="C282" s="692">
        <f>SubmittalSchedule!B280</f>
        <v>0</v>
      </c>
      <c r="D282" s="694">
        <v>0</v>
      </c>
      <c r="E282" s="693" t="d">
        <f>SubmittalSchedule!C280</f>
        <v>1899-12-30</v>
      </c>
      <c r="F282" s="697" t="d">
        <f t="shared" si="17"/>
        <v>1900-01-13</v>
      </c>
      <c r="G282" s="742"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743"/>
      <c r="B283" s="691">
        <f>SubmittalSchedule!A281</f>
        <v>0</v>
      </c>
      <c r="C283" s="692">
        <f>SubmittalSchedule!B281</f>
        <v>0</v>
      </c>
      <c r="D283" s="694">
        <v>0</v>
      </c>
      <c r="E283" s="693" t="d">
        <f>SubmittalSchedule!C281</f>
        <v>1899-12-30</v>
      </c>
      <c r="F283" s="697" t="d">
        <f t="shared" si="17"/>
        <v>1900-01-13</v>
      </c>
      <c r="G283" s="742"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743"/>
      <c r="B284" s="691">
        <f>SubmittalSchedule!A282</f>
        <v>0</v>
      </c>
      <c r="C284" s="692">
        <f>SubmittalSchedule!B282</f>
        <v>0</v>
      </c>
      <c r="D284" s="694">
        <v>0</v>
      </c>
      <c r="E284" s="693" t="d">
        <f>SubmittalSchedule!C282</f>
        <v>1899-12-30</v>
      </c>
      <c r="F284" s="697" t="d">
        <f t="shared" si="17"/>
        <v>1900-01-13</v>
      </c>
      <c r="G284" s="742"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743"/>
      <c r="B285" s="691">
        <f>SubmittalSchedule!A283</f>
        <v>0</v>
      </c>
      <c r="C285" s="692">
        <f>SubmittalSchedule!B283</f>
        <v>0</v>
      </c>
      <c r="D285" s="694">
        <v>0</v>
      </c>
      <c r="E285" s="693" t="d">
        <f>SubmittalSchedule!C283</f>
        <v>1899-12-30</v>
      </c>
      <c r="F285" s="697" t="d">
        <f t="shared" si="17"/>
        <v>1900-01-13</v>
      </c>
      <c r="G285" s="742"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743"/>
      <c r="B286" s="691">
        <f>SubmittalSchedule!A284</f>
        <v>0</v>
      </c>
      <c r="C286" s="692">
        <f>SubmittalSchedule!B284</f>
        <v>0</v>
      </c>
      <c r="D286" s="694">
        <v>0</v>
      </c>
      <c r="E286" s="693" t="d">
        <f>SubmittalSchedule!C284</f>
        <v>1899-12-30</v>
      </c>
      <c r="F286" s="697" t="d">
        <f t="shared" si="17"/>
        <v>1900-01-13</v>
      </c>
      <c r="G286" s="742"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743"/>
      <c r="B287" s="691">
        <f>SubmittalSchedule!A285</f>
        <v>0</v>
      </c>
      <c r="C287" s="692">
        <f>SubmittalSchedule!B285</f>
        <v>0</v>
      </c>
      <c r="D287" s="694">
        <v>0</v>
      </c>
      <c r="E287" s="693" t="d">
        <f>SubmittalSchedule!C285</f>
        <v>1899-12-30</v>
      </c>
      <c r="F287" s="697" t="d">
        <f t="shared" si="17"/>
        <v>1900-01-13</v>
      </c>
      <c r="G287" s="742"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743"/>
      <c r="B288" s="691">
        <f>SubmittalSchedule!A286</f>
        <v>0</v>
      </c>
      <c r="C288" s="692">
        <f>SubmittalSchedule!B286</f>
        <v>0</v>
      </c>
      <c r="D288" s="694">
        <v>0</v>
      </c>
      <c r="E288" s="693" t="d">
        <f>SubmittalSchedule!C286</f>
        <v>1899-12-30</v>
      </c>
      <c r="F288" s="697" t="d">
        <f t="shared" si="17"/>
        <v>1900-01-13</v>
      </c>
      <c r="G288" s="742"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743"/>
      <c r="B289" s="691">
        <f>SubmittalSchedule!A287</f>
        <v>0</v>
      </c>
      <c r="C289" s="692">
        <f>SubmittalSchedule!B287</f>
        <v>0</v>
      </c>
      <c r="D289" s="694">
        <v>0</v>
      </c>
      <c r="E289" s="693" t="d">
        <f>SubmittalSchedule!C287</f>
        <v>1899-12-30</v>
      </c>
      <c r="F289" s="697" t="d">
        <f t="shared" si="17"/>
        <v>1900-01-13</v>
      </c>
      <c r="G289" s="742"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743"/>
      <c r="B290" s="691">
        <f>SubmittalSchedule!A288</f>
        <v>0</v>
      </c>
      <c r="C290" s="692">
        <f>SubmittalSchedule!B288</f>
        <v>0</v>
      </c>
      <c r="D290" s="694">
        <v>0</v>
      </c>
      <c r="E290" s="693" t="d">
        <f>SubmittalSchedule!C288</f>
        <v>1899-12-30</v>
      </c>
      <c r="F290" s="697" t="d">
        <f t="shared" si="17"/>
        <v>1900-01-13</v>
      </c>
      <c r="G290" s="742"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743"/>
      <c r="B291" s="691">
        <f>SubmittalSchedule!A289</f>
        <v>0</v>
      </c>
      <c r="C291" s="692">
        <f>SubmittalSchedule!B289</f>
        <v>0</v>
      </c>
      <c r="D291" s="694">
        <v>0</v>
      </c>
      <c r="E291" s="693" t="d">
        <f>SubmittalSchedule!C289</f>
        <v>1899-12-30</v>
      </c>
      <c r="F291" s="697" t="d">
        <f t="shared" si="17"/>
        <v>1900-01-13</v>
      </c>
      <c r="G291" s="742"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743"/>
      <c r="B292" s="691">
        <f>SubmittalSchedule!A290</f>
        <v>0</v>
      </c>
      <c r="C292" s="692">
        <f>SubmittalSchedule!B290</f>
        <v>0</v>
      </c>
      <c r="D292" s="694">
        <v>0</v>
      </c>
      <c r="E292" s="693" t="d">
        <f>SubmittalSchedule!C290</f>
        <v>1899-12-30</v>
      </c>
      <c r="F292" s="697" t="d">
        <f t="shared" si="17"/>
        <v>1900-01-13</v>
      </c>
      <c r="G292" s="742"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743"/>
      <c r="B293" s="691">
        <f>SubmittalSchedule!A291</f>
        <v>0</v>
      </c>
      <c r="C293" s="692">
        <f>SubmittalSchedule!B291</f>
        <v>0</v>
      </c>
      <c r="D293" s="694">
        <v>0</v>
      </c>
      <c r="E293" s="693" t="d">
        <f>SubmittalSchedule!C291</f>
        <v>1899-12-30</v>
      </c>
      <c r="F293" s="697" t="d">
        <f t="shared" si="17"/>
        <v>1900-01-13</v>
      </c>
      <c r="G293" s="742"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743"/>
      <c r="B294" s="691">
        <f>SubmittalSchedule!A292</f>
        <v>0</v>
      </c>
      <c r="C294" s="692">
        <f>SubmittalSchedule!B292</f>
        <v>0</v>
      </c>
      <c r="D294" s="694">
        <v>0</v>
      </c>
      <c r="E294" s="693" t="d">
        <f>SubmittalSchedule!C292</f>
        <v>1899-12-30</v>
      </c>
      <c r="F294" s="697" t="d">
        <f t="shared" si="17"/>
        <v>1900-01-13</v>
      </c>
      <c r="G294" s="742"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743"/>
      <c r="B295" s="691">
        <f>SubmittalSchedule!A293</f>
        <v>0</v>
      </c>
      <c r="C295" s="692">
        <f>SubmittalSchedule!B293</f>
        <v>0</v>
      </c>
      <c r="D295" s="694">
        <v>0</v>
      </c>
      <c r="E295" s="693" t="d">
        <f>SubmittalSchedule!C293</f>
        <v>1899-12-30</v>
      </c>
      <c r="F295" s="697" t="d">
        <f t="shared" si="17"/>
        <v>1900-01-13</v>
      </c>
      <c r="G295" s="742"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743"/>
      <c r="B296" s="691">
        <f>SubmittalSchedule!A294</f>
        <v>0</v>
      </c>
      <c r="C296" s="692">
        <f>SubmittalSchedule!B294</f>
        <v>0</v>
      </c>
      <c r="D296" s="694">
        <v>0</v>
      </c>
      <c r="E296" s="693" t="d">
        <f>SubmittalSchedule!C294</f>
        <v>1899-12-30</v>
      </c>
      <c r="F296" s="697" t="d">
        <f t="shared" si="17"/>
        <v>1900-01-13</v>
      </c>
      <c r="G296" s="742"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743"/>
      <c r="B297" s="691">
        <f>SubmittalSchedule!A295</f>
        <v>0</v>
      </c>
      <c r="C297" s="692">
        <f>SubmittalSchedule!B295</f>
        <v>0</v>
      </c>
      <c r="D297" s="694">
        <v>0</v>
      </c>
      <c r="E297" s="693" t="d">
        <f>SubmittalSchedule!C295</f>
        <v>1899-12-30</v>
      </c>
      <c r="F297" s="697" t="d">
        <f t="shared" si="17"/>
        <v>1900-01-13</v>
      </c>
      <c r="G297" s="742"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743"/>
      <c r="B298" s="691">
        <f>SubmittalSchedule!A296</f>
        <v>0</v>
      </c>
      <c r="C298" s="692">
        <f>SubmittalSchedule!B296</f>
        <v>0</v>
      </c>
      <c r="D298" s="694">
        <v>0</v>
      </c>
      <c r="E298" s="693" t="d">
        <f>SubmittalSchedule!C296</f>
        <v>1899-12-30</v>
      </c>
      <c r="F298" s="697" t="d">
        <f t="shared" si="17"/>
        <v>1900-01-13</v>
      </c>
      <c r="G298" s="742"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743"/>
      <c r="B299" s="691">
        <f>SubmittalSchedule!A297</f>
        <v>0</v>
      </c>
      <c r="C299" s="692">
        <f>SubmittalSchedule!B297</f>
        <v>0</v>
      </c>
      <c r="D299" s="694">
        <v>0</v>
      </c>
      <c r="E299" s="693" t="d">
        <f>SubmittalSchedule!C297</f>
        <v>1899-12-30</v>
      </c>
      <c r="F299" s="697" t="d">
        <f t="shared" si="17"/>
        <v>1900-01-13</v>
      </c>
      <c r="G299" s="742"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743"/>
      <c r="B300" s="691">
        <f>SubmittalSchedule!A298</f>
        <v>0</v>
      </c>
      <c r="C300" s="692">
        <f>SubmittalSchedule!B298</f>
        <v>0</v>
      </c>
      <c r="D300" s="694">
        <v>0</v>
      </c>
      <c r="E300" s="693" t="d">
        <f>SubmittalSchedule!C298</f>
        <v>1899-12-30</v>
      </c>
      <c r="F300" s="697" t="d">
        <f t="shared" si="17"/>
        <v>1900-01-13</v>
      </c>
      <c r="G300" s="742"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743"/>
      <c r="B301" s="691">
        <f>SubmittalSchedule!A299</f>
        <v>0</v>
      </c>
      <c r="C301" s="692">
        <f>SubmittalSchedule!B299</f>
        <v>0</v>
      </c>
      <c r="D301" s="694">
        <v>0</v>
      </c>
      <c r="E301" s="693" t="d">
        <f>SubmittalSchedule!C299</f>
        <v>1899-12-30</v>
      </c>
      <c r="F301" s="697" t="d">
        <f t="shared" si="17"/>
        <v>1900-01-13</v>
      </c>
      <c r="G301" s="742"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743"/>
      <c r="B302" s="691">
        <f>SubmittalSchedule!A300</f>
        <v>0</v>
      </c>
      <c r="C302" s="692">
        <f>SubmittalSchedule!B300</f>
        <v>0</v>
      </c>
      <c r="D302" s="694">
        <v>0</v>
      </c>
      <c r="E302" s="693" t="d">
        <f>SubmittalSchedule!C300</f>
        <v>1899-12-30</v>
      </c>
      <c r="F302" s="697" t="d">
        <f t="shared" si="17"/>
        <v>1900-01-13</v>
      </c>
      <c r="G302" s="742"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743"/>
      <c r="B303" s="691">
        <f>SubmittalSchedule!A301</f>
        <v>0</v>
      </c>
      <c r="C303" s="692">
        <f>SubmittalSchedule!B301</f>
        <v>0</v>
      </c>
      <c r="D303" s="694">
        <v>0</v>
      </c>
      <c r="E303" s="693" t="d">
        <f>SubmittalSchedule!C301</f>
        <v>1899-12-30</v>
      </c>
      <c r="F303" s="697" t="d">
        <f t="shared" si="17"/>
        <v>1900-01-13</v>
      </c>
      <c r="G303" s="742"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743"/>
      <c r="B304" s="691">
        <f>SubmittalSchedule!A302</f>
        <v>0</v>
      </c>
      <c r="C304" s="692">
        <f>SubmittalSchedule!B302</f>
        <v>0</v>
      </c>
      <c r="D304" s="694">
        <v>0</v>
      </c>
      <c r="E304" s="693" t="d">
        <f>SubmittalSchedule!C302</f>
        <v>1899-12-30</v>
      </c>
      <c r="F304" s="697" t="d">
        <f t="shared" si="17"/>
        <v>1900-01-13</v>
      </c>
      <c r="G304" s="742"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743"/>
      <c r="B305" s="691">
        <f>SubmittalSchedule!A303</f>
        <v>0</v>
      </c>
      <c r="C305" s="692">
        <f>SubmittalSchedule!B303</f>
        <v>0</v>
      </c>
      <c r="D305" s="694">
        <v>0</v>
      </c>
      <c r="E305" s="693" t="d">
        <f>SubmittalSchedule!C303</f>
        <v>1899-12-30</v>
      </c>
      <c r="F305" s="697" t="d">
        <f t="shared" si="17"/>
        <v>1900-01-13</v>
      </c>
      <c r="G305" s="742"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743"/>
      <c r="B306" s="691">
        <f>SubmittalSchedule!A304</f>
        <v>0</v>
      </c>
      <c r="C306" s="692">
        <f>SubmittalSchedule!B304</f>
        <v>0</v>
      </c>
      <c r="D306" s="694">
        <v>0</v>
      </c>
      <c r="E306" s="693" t="d">
        <f>SubmittalSchedule!C304</f>
        <v>1899-12-30</v>
      </c>
      <c r="F306" s="697" t="d">
        <f t="shared" ref="F306:F369" si="20">E306+14</f>
        <v>1900-01-13</v>
      </c>
      <c r="G306" s="742"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743"/>
      <c r="B307" s="691">
        <f>SubmittalSchedule!A305</f>
        <v>0</v>
      </c>
      <c r="C307" s="692">
        <f>SubmittalSchedule!B305</f>
        <v>0</v>
      </c>
      <c r="D307" s="694">
        <v>0</v>
      </c>
      <c r="E307" s="693" t="d">
        <f>SubmittalSchedule!C305</f>
        <v>1899-12-30</v>
      </c>
      <c r="F307" s="697" t="d">
        <f t="shared" si="20"/>
        <v>1900-01-13</v>
      </c>
      <c r="G307" s="742"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743"/>
      <c r="B308" s="691">
        <f>SubmittalSchedule!A306</f>
        <v>0</v>
      </c>
      <c r="C308" s="692">
        <f>SubmittalSchedule!B306</f>
        <v>0</v>
      </c>
      <c r="D308" s="694">
        <v>0</v>
      </c>
      <c r="E308" s="693" t="d">
        <f>SubmittalSchedule!C306</f>
        <v>1899-12-30</v>
      </c>
      <c r="F308" s="697" t="d">
        <f t="shared" si="20"/>
        <v>1900-01-13</v>
      </c>
      <c r="G308" s="742"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743"/>
      <c r="B309" s="691">
        <f>SubmittalSchedule!A307</f>
        <v>0</v>
      </c>
      <c r="C309" s="692">
        <f>SubmittalSchedule!B307</f>
        <v>0</v>
      </c>
      <c r="D309" s="694">
        <v>0</v>
      </c>
      <c r="E309" s="693" t="d">
        <f>SubmittalSchedule!C307</f>
        <v>1899-12-30</v>
      </c>
      <c r="F309" s="697" t="d">
        <f t="shared" si="20"/>
        <v>1900-01-13</v>
      </c>
      <c r="G309" s="742"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743"/>
      <c r="B310" s="691">
        <f>SubmittalSchedule!A308</f>
        <v>0</v>
      </c>
      <c r="C310" s="692">
        <f>SubmittalSchedule!B308</f>
        <v>0</v>
      </c>
      <c r="D310" s="694">
        <v>0</v>
      </c>
      <c r="E310" s="693" t="d">
        <f>SubmittalSchedule!C308</f>
        <v>1899-12-30</v>
      </c>
      <c r="F310" s="697" t="d">
        <f t="shared" si="20"/>
        <v>1900-01-13</v>
      </c>
      <c r="G310" s="742"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743"/>
      <c r="B311" s="691">
        <f>SubmittalSchedule!A309</f>
        <v>0</v>
      </c>
      <c r="C311" s="692">
        <f>SubmittalSchedule!B309</f>
        <v>0</v>
      </c>
      <c r="D311" s="694">
        <v>0</v>
      </c>
      <c r="E311" s="693" t="d">
        <f>SubmittalSchedule!C309</f>
        <v>1899-12-30</v>
      </c>
      <c r="F311" s="697" t="d">
        <f t="shared" si="20"/>
        <v>1900-01-13</v>
      </c>
      <c r="G311" s="742"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743"/>
      <c r="B312" s="691">
        <f>SubmittalSchedule!A310</f>
        <v>0</v>
      </c>
      <c r="C312" s="692">
        <f>SubmittalSchedule!B310</f>
        <v>0</v>
      </c>
      <c r="D312" s="694">
        <v>0</v>
      </c>
      <c r="E312" s="693" t="d">
        <f>SubmittalSchedule!C310</f>
        <v>1899-12-30</v>
      </c>
      <c r="F312" s="697" t="d">
        <f t="shared" si="20"/>
        <v>1900-01-13</v>
      </c>
      <c r="G312" s="742"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743"/>
      <c r="B313" s="691">
        <f>SubmittalSchedule!A311</f>
        <v>0</v>
      </c>
      <c r="C313" s="692">
        <f>SubmittalSchedule!B311</f>
        <v>0</v>
      </c>
      <c r="D313" s="694">
        <v>0</v>
      </c>
      <c r="E313" s="693" t="d">
        <f>SubmittalSchedule!C311</f>
        <v>1899-12-30</v>
      </c>
      <c r="F313" s="697" t="d">
        <f t="shared" si="20"/>
        <v>1900-01-13</v>
      </c>
      <c r="G313" s="742"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743"/>
      <c r="B314" s="691">
        <f>SubmittalSchedule!A312</f>
        <v>0</v>
      </c>
      <c r="C314" s="692">
        <f>SubmittalSchedule!B312</f>
        <v>0</v>
      </c>
      <c r="D314" s="694">
        <v>0</v>
      </c>
      <c r="E314" s="693" t="d">
        <f>SubmittalSchedule!C312</f>
        <v>1899-12-30</v>
      </c>
      <c r="F314" s="697" t="d">
        <f t="shared" si="20"/>
        <v>1900-01-13</v>
      </c>
      <c r="G314" s="742"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743"/>
      <c r="B315" s="691">
        <f>SubmittalSchedule!A313</f>
        <v>0</v>
      </c>
      <c r="C315" s="692">
        <f>SubmittalSchedule!B313</f>
        <v>0</v>
      </c>
      <c r="D315" s="694">
        <v>0</v>
      </c>
      <c r="E315" s="693" t="d">
        <f>SubmittalSchedule!C313</f>
        <v>1899-12-30</v>
      </c>
      <c r="F315" s="697" t="d">
        <f t="shared" si="20"/>
        <v>1900-01-13</v>
      </c>
      <c r="G315" s="742"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743"/>
      <c r="B316" s="691">
        <f>SubmittalSchedule!A314</f>
        <v>0</v>
      </c>
      <c r="C316" s="692">
        <f>SubmittalSchedule!B314</f>
        <v>0</v>
      </c>
      <c r="D316" s="694">
        <v>0</v>
      </c>
      <c r="E316" s="693" t="d">
        <f>SubmittalSchedule!C314</f>
        <v>1899-12-30</v>
      </c>
      <c r="F316" s="697" t="d">
        <f t="shared" si="20"/>
        <v>1900-01-13</v>
      </c>
      <c r="G316" s="742"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743"/>
      <c r="B317" s="691">
        <f>SubmittalSchedule!A315</f>
        <v>0</v>
      </c>
      <c r="C317" s="692">
        <f>SubmittalSchedule!B315</f>
        <v>0</v>
      </c>
      <c r="D317" s="694">
        <v>0</v>
      </c>
      <c r="E317" s="693" t="d">
        <f>SubmittalSchedule!C315</f>
        <v>1899-12-30</v>
      </c>
      <c r="F317" s="697" t="d">
        <f t="shared" si="20"/>
        <v>1900-01-13</v>
      </c>
      <c r="G317" s="742"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743"/>
      <c r="B318" s="691">
        <f>SubmittalSchedule!A316</f>
        <v>0</v>
      </c>
      <c r="C318" s="692">
        <f>SubmittalSchedule!B316</f>
        <v>0</v>
      </c>
      <c r="D318" s="694">
        <v>0</v>
      </c>
      <c r="E318" s="693" t="d">
        <f>SubmittalSchedule!C316</f>
        <v>1899-12-30</v>
      </c>
      <c r="F318" s="697" t="d">
        <f t="shared" si="20"/>
        <v>1900-01-13</v>
      </c>
      <c r="G318" s="742"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743"/>
      <c r="B319" s="691">
        <f>SubmittalSchedule!A317</f>
        <v>0</v>
      </c>
      <c r="C319" s="692">
        <f>SubmittalSchedule!B317</f>
        <v>0</v>
      </c>
      <c r="D319" s="694">
        <v>0</v>
      </c>
      <c r="E319" s="693" t="d">
        <f>SubmittalSchedule!C317</f>
        <v>1899-12-30</v>
      </c>
      <c r="F319" s="697" t="d">
        <f t="shared" si="20"/>
        <v>1900-01-13</v>
      </c>
      <c r="G319" s="742"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743"/>
      <c r="B320" s="691">
        <f>SubmittalSchedule!A318</f>
        <v>0</v>
      </c>
      <c r="C320" s="692">
        <f>SubmittalSchedule!B318</f>
        <v>0</v>
      </c>
      <c r="D320" s="694">
        <v>0</v>
      </c>
      <c r="E320" s="693" t="d">
        <f>SubmittalSchedule!C318</f>
        <v>1899-12-30</v>
      </c>
      <c r="F320" s="697" t="d">
        <f t="shared" si="20"/>
        <v>1900-01-13</v>
      </c>
      <c r="G320" s="742"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743"/>
      <c r="B321" s="691">
        <f>SubmittalSchedule!A319</f>
        <v>0</v>
      </c>
      <c r="C321" s="692">
        <f>SubmittalSchedule!B319</f>
        <v>0</v>
      </c>
      <c r="D321" s="694">
        <v>0</v>
      </c>
      <c r="E321" s="693" t="d">
        <f>SubmittalSchedule!C319</f>
        <v>1899-12-30</v>
      </c>
      <c r="F321" s="697" t="d">
        <f t="shared" si="20"/>
        <v>1900-01-13</v>
      </c>
      <c r="G321" s="742"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743"/>
      <c r="B322" s="691">
        <f>SubmittalSchedule!A320</f>
        <v>0</v>
      </c>
      <c r="C322" s="692">
        <f>SubmittalSchedule!B320</f>
        <v>0</v>
      </c>
      <c r="D322" s="694">
        <v>0</v>
      </c>
      <c r="E322" s="693" t="d">
        <f>SubmittalSchedule!C320</f>
        <v>1899-12-30</v>
      </c>
      <c r="F322" s="697" t="d">
        <f t="shared" si="20"/>
        <v>1900-01-13</v>
      </c>
      <c r="G322" s="742"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743"/>
      <c r="B323" s="691">
        <f>SubmittalSchedule!A321</f>
        <v>0</v>
      </c>
      <c r="C323" s="692">
        <f>SubmittalSchedule!B321</f>
        <v>0</v>
      </c>
      <c r="D323" s="694">
        <v>0</v>
      </c>
      <c r="E323" s="693" t="d">
        <f>SubmittalSchedule!C321</f>
        <v>1899-12-30</v>
      </c>
      <c r="F323" s="697" t="d">
        <f t="shared" si="20"/>
        <v>1900-01-13</v>
      </c>
      <c r="G323" s="742"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743"/>
      <c r="B324" s="691">
        <f>SubmittalSchedule!A322</f>
        <v>0</v>
      </c>
      <c r="C324" s="692">
        <f>SubmittalSchedule!B322</f>
        <v>0</v>
      </c>
      <c r="D324" s="694">
        <v>0</v>
      </c>
      <c r="E324" s="693" t="d">
        <f>SubmittalSchedule!C322</f>
        <v>1899-12-30</v>
      </c>
      <c r="F324" s="697" t="d">
        <f t="shared" si="20"/>
        <v>1900-01-13</v>
      </c>
      <c r="G324" s="742"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743"/>
      <c r="B325" s="691">
        <f>SubmittalSchedule!A323</f>
        <v>0</v>
      </c>
      <c r="C325" s="692">
        <f>SubmittalSchedule!B323</f>
        <v>0</v>
      </c>
      <c r="D325" s="694">
        <v>0</v>
      </c>
      <c r="E325" s="693" t="d">
        <f>SubmittalSchedule!C323</f>
        <v>1899-12-30</v>
      </c>
      <c r="F325" s="697" t="d">
        <f t="shared" si="20"/>
        <v>1900-01-13</v>
      </c>
      <c r="G325" s="742"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743"/>
      <c r="B326" s="691">
        <f>SubmittalSchedule!A324</f>
        <v>0</v>
      </c>
      <c r="C326" s="692">
        <f>SubmittalSchedule!B324</f>
        <v>0</v>
      </c>
      <c r="D326" s="694">
        <v>0</v>
      </c>
      <c r="E326" s="693" t="d">
        <f>SubmittalSchedule!C324</f>
        <v>1899-12-30</v>
      </c>
      <c r="F326" s="697" t="d">
        <f t="shared" si="20"/>
        <v>1900-01-13</v>
      </c>
      <c r="G326" s="742"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743"/>
      <c r="B327" s="691">
        <f>SubmittalSchedule!A325</f>
        <v>0</v>
      </c>
      <c r="C327" s="692">
        <f>SubmittalSchedule!B325</f>
        <v>0</v>
      </c>
      <c r="D327" s="694">
        <v>0</v>
      </c>
      <c r="E327" s="693" t="d">
        <f>SubmittalSchedule!C325</f>
        <v>1899-12-30</v>
      </c>
      <c r="F327" s="697" t="d">
        <f t="shared" si="20"/>
        <v>1900-01-13</v>
      </c>
      <c r="G327" s="742"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743"/>
      <c r="B328" s="691">
        <f>SubmittalSchedule!A326</f>
        <v>0</v>
      </c>
      <c r="C328" s="692">
        <f>SubmittalSchedule!B326</f>
        <v>0</v>
      </c>
      <c r="D328" s="694">
        <v>0</v>
      </c>
      <c r="E328" s="693" t="d">
        <f>SubmittalSchedule!C326</f>
        <v>1899-12-30</v>
      </c>
      <c r="F328" s="697" t="d">
        <f t="shared" si="20"/>
        <v>1900-01-13</v>
      </c>
      <c r="G328" s="742"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743"/>
      <c r="B329" s="691">
        <f>SubmittalSchedule!A327</f>
        <v>0</v>
      </c>
      <c r="C329" s="692">
        <f>SubmittalSchedule!B327</f>
        <v>0</v>
      </c>
      <c r="D329" s="694">
        <v>0</v>
      </c>
      <c r="E329" s="693" t="d">
        <f>SubmittalSchedule!C327</f>
        <v>1899-12-30</v>
      </c>
      <c r="F329" s="697" t="d">
        <f t="shared" si="20"/>
        <v>1900-01-13</v>
      </c>
      <c r="G329" s="742"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743"/>
      <c r="B330" s="691">
        <f>SubmittalSchedule!A328</f>
        <v>0</v>
      </c>
      <c r="C330" s="692">
        <f>SubmittalSchedule!B328</f>
        <v>0</v>
      </c>
      <c r="D330" s="694">
        <v>0</v>
      </c>
      <c r="E330" s="693" t="d">
        <f>SubmittalSchedule!C328</f>
        <v>1899-12-30</v>
      </c>
      <c r="F330" s="697" t="d">
        <f t="shared" si="20"/>
        <v>1900-01-13</v>
      </c>
      <c r="G330" s="742"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743"/>
      <c r="B331" s="691">
        <f>SubmittalSchedule!A329</f>
        <v>0</v>
      </c>
      <c r="C331" s="692">
        <f>SubmittalSchedule!B329</f>
        <v>0</v>
      </c>
      <c r="D331" s="694">
        <v>0</v>
      </c>
      <c r="E331" s="693" t="d">
        <f>SubmittalSchedule!C329</f>
        <v>1899-12-30</v>
      </c>
      <c r="F331" s="697" t="d">
        <f t="shared" si="20"/>
        <v>1900-01-13</v>
      </c>
      <c r="G331" s="742"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743"/>
      <c r="B332" s="691">
        <f>SubmittalSchedule!A330</f>
        <v>0</v>
      </c>
      <c r="C332" s="692">
        <f>SubmittalSchedule!B330</f>
        <v>0</v>
      </c>
      <c r="D332" s="694">
        <v>0</v>
      </c>
      <c r="E332" s="693" t="d">
        <f>SubmittalSchedule!C330</f>
        <v>1899-12-30</v>
      </c>
      <c r="F332" s="697" t="d">
        <f t="shared" si="20"/>
        <v>1900-01-13</v>
      </c>
      <c r="G332" s="742"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743"/>
      <c r="B333" s="691">
        <f>SubmittalSchedule!A331</f>
        <v>0</v>
      </c>
      <c r="C333" s="692">
        <f>SubmittalSchedule!B331</f>
        <v>0</v>
      </c>
      <c r="D333" s="694">
        <v>0</v>
      </c>
      <c r="E333" s="693" t="d">
        <f>SubmittalSchedule!C331</f>
        <v>1899-12-30</v>
      </c>
      <c r="F333" s="697" t="d">
        <f t="shared" si="20"/>
        <v>1900-01-13</v>
      </c>
      <c r="G333" s="742"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743"/>
      <c r="B334" s="691">
        <f>SubmittalSchedule!A332</f>
        <v>0</v>
      </c>
      <c r="C334" s="692">
        <f>SubmittalSchedule!B332</f>
        <v>0</v>
      </c>
      <c r="D334" s="694">
        <v>0</v>
      </c>
      <c r="E334" s="693" t="d">
        <f>SubmittalSchedule!C332</f>
        <v>1899-12-30</v>
      </c>
      <c r="F334" s="697" t="d">
        <f t="shared" si="20"/>
        <v>1900-01-13</v>
      </c>
      <c r="G334" s="742"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743"/>
      <c r="B335" s="691">
        <f>SubmittalSchedule!A333</f>
        <v>0</v>
      </c>
      <c r="C335" s="692">
        <f>SubmittalSchedule!B333</f>
        <v>0</v>
      </c>
      <c r="D335" s="694">
        <v>0</v>
      </c>
      <c r="E335" s="693" t="d">
        <f>SubmittalSchedule!C333</f>
        <v>1899-12-30</v>
      </c>
      <c r="F335" s="697" t="d">
        <f t="shared" si="20"/>
        <v>1900-01-13</v>
      </c>
      <c r="G335" s="742"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743"/>
      <c r="B336" s="691">
        <f>SubmittalSchedule!A334</f>
        <v>0</v>
      </c>
      <c r="C336" s="692">
        <f>SubmittalSchedule!B334</f>
        <v>0</v>
      </c>
      <c r="D336" s="694">
        <v>0</v>
      </c>
      <c r="E336" s="693" t="d">
        <f>SubmittalSchedule!C334</f>
        <v>1899-12-30</v>
      </c>
      <c r="F336" s="697" t="d">
        <f t="shared" si="20"/>
        <v>1900-01-13</v>
      </c>
      <c r="G336" s="742"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743"/>
      <c r="B337" s="691">
        <f>SubmittalSchedule!A335</f>
        <v>0</v>
      </c>
      <c r="C337" s="692">
        <f>SubmittalSchedule!B335</f>
        <v>0</v>
      </c>
      <c r="D337" s="694">
        <v>0</v>
      </c>
      <c r="E337" s="693" t="d">
        <f>SubmittalSchedule!C335</f>
        <v>1899-12-30</v>
      </c>
      <c r="F337" s="697" t="d">
        <f t="shared" si="20"/>
        <v>1900-01-13</v>
      </c>
      <c r="G337" s="742"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743"/>
      <c r="B338" s="691">
        <f>SubmittalSchedule!A336</f>
        <v>0</v>
      </c>
      <c r="C338" s="692">
        <f>SubmittalSchedule!B336</f>
        <v>0</v>
      </c>
      <c r="D338" s="694">
        <v>0</v>
      </c>
      <c r="E338" s="693" t="d">
        <f>SubmittalSchedule!C336</f>
        <v>1899-12-30</v>
      </c>
      <c r="F338" s="697" t="d">
        <f t="shared" si="20"/>
        <v>1900-01-13</v>
      </c>
      <c r="G338" s="742"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743"/>
      <c r="B339" s="691">
        <f>SubmittalSchedule!A337</f>
        <v>0</v>
      </c>
      <c r="C339" s="692">
        <f>SubmittalSchedule!B337</f>
        <v>0</v>
      </c>
      <c r="D339" s="694">
        <v>0</v>
      </c>
      <c r="E339" s="693" t="d">
        <f>SubmittalSchedule!C337</f>
        <v>1899-12-30</v>
      </c>
      <c r="F339" s="697" t="d">
        <f t="shared" si="20"/>
        <v>1900-01-13</v>
      </c>
      <c r="G339" s="742"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743"/>
      <c r="B340" s="691">
        <f>SubmittalSchedule!A338</f>
        <v>0</v>
      </c>
      <c r="C340" s="692">
        <f>SubmittalSchedule!B338</f>
        <v>0</v>
      </c>
      <c r="D340" s="694">
        <v>0</v>
      </c>
      <c r="E340" s="693" t="d">
        <f>SubmittalSchedule!C338</f>
        <v>1899-12-30</v>
      </c>
      <c r="F340" s="697" t="d">
        <f t="shared" si="20"/>
        <v>1900-01-13</v>
      </c>
      <c r="G340" s="742"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743"/>
      <c r="B341" s="691">
        <f>SubmittalSchedule!A339</f>
        <v>0</v>
      </c>
      <c r="C341" s="692">
        <f>SubmittalSchedule!B339</f>
        <v>0</v>
      </c>
      <c r="D341" s="694">
        <v>0</v>
      </c>
      <c r="E341" s="693" t="d">
        <f>SubmittalSchedule!C339</f>
        <v>1899-12-30</v>
      </c>
      <c r="F341" s="697" t="d">
        <f t="shared" si="20"/>
        <v>1900-01-13</v>
      </c>
      <c r="G341" s="742"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743"/>
      <c r="B342" s="691">
        <f>SubmittalSchedule!A340</f>
        <v>0</v>
      </c>
      <c r="C342" s="692">
        <f>SubmittalSchedule!B340</f>
        <v>0</v>
      </c>
      <c r="D342" s="694">
        <v>0</v>
      </c>
      <c r="E342" s="693" t="d">
        <f>SubmittalSchedule!C340</f>
        <v>1899-12-30</v>
      </c>
      <c r="F342" s="697" t="d">
        <f t="shared" si="20"/>
        <v>1900-01-13</v>
      </c>
      <c r="G342" s="742"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743"/>
      <c r="B343" s="691">
        <f>SubmittalSchedule!A341</f>
        <v>0</v>
      </c>
      <c r="C343" s="692">
        <f>SubmittalSchedule!B341</f>
        <v>0</v>
      </c>
      <c r="D343" s="694">
        <v>0</v>
      </c>
      <c r="E343" s="693" t="d">
        <f>SubmittalSchedule!C341</f>
        <v>1899-12-30</v>
      </c>
      <c r="F343" s="697" t="d">
        <f t="shared" si="20"/>
        <v>1900-01-13</v>
      </c>
      <c r="G343" s="742"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743"/>
      <c r="B344" s="691">
        <f>SubmittalSchedule!A342</f>
        <v>0</v>
      </c>
      <c r="C344" s="692">
        <f>SubmittalSchedule!B342</f>
        <v>0</v>
      </c>
      <c r="D344" s="694">
        <v>0</v>
      </c>
      <c r="E344" s="693" t="d">
        <f>SubmittalSchedule!C342</f>
        <v>1899-12-30</v>
      </c>
      <c r="F344" s="697" t="d">
        <f t="shared" si="20"/>
        <v>1900-01-13</v>
      </c>
      <c r="G344" s="742"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743"/>
      <c r="B345" s="691">
        <f>SubmittalSchedule!A343</f>
        <v>0</v>
      </c>
      <c r="C345" s="692">
        <f>SubmittalSchedule!B343</f>
        <v>0</v>
      </c>
      <c r="D345" s="694">
        <v>0</v>
      </c>
      <c r="E345" s="693" t="d">
        <f>SubmittalSchedule!C343</f>
        <v>1899-12-30</v>
      </c>
      <c r="F345" s="697" t="d">
        <f t="shared" si="20"/>
        <v>1900-01-13</v>
      </c>
      <c r="G345" s="742"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743"/>
      <c r="B346" s="691">
        <f>SubmittalSchedule!A344</f>
        <v>0</v>
      </c>
      <c r="C346" s="692">
        <f>SubmittalSchedule!B344</f>
        <v>0</v>
      </c>
      <c r="D346" s="694">
        <v>0</v>
      </c>
      <c r="E346" s="693" t="d">
        <f>SubmittalSchedule!C344</f>
        <v>1899-12-30</v>
      </c>
      <c r="F346" s="697" t="d">
        <f t="shared" si="20"/>
        <v>1900-01-13</v>
      </c>
      <c r="G346" s="742"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743"/>
      <c r="B347" s="691">
        <f>SubmittalSchedule!A345</f>
        <v>0</v>
      </c>
      <c r="C347" s="692">
        <f>SubmittalSchedule!B345</f>
        <v>0</v>
      </c>
      <c r="D347" s="694">
        <v>0</v>
      </c>
      <c r="E347" s="693" t="d">
        <f>SubmittalSchedule!C345</f>
        <v>1899-12-30</v>
      </c>
      <c r="F347" s="697" t="d">
        <f t="shared" si="20"/>
        <v>1900-01-13</v>
      </c>
      <c r="G347" s="742"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743"/>
      <c r="B348" s="691">
        <f>SubmittalSchedule!A346</f>
        <v>0</v>
      </c>
      <c r="C348" s="692">
        <f>SubmittalSchedule!B346</f>
        <v>0</v>
      </c>
      <c r="D348" s="694">
        <v>0</v>
      </c>
      <c r="E348" s="693" t="d">
        <f>SubmittalSchedule!C346</f>
        <v>1899-12-30</v>
      </c>
      <c r="F348" s="697" t="d">
        <f t="shared" si="20"/>
        <v>1900-01-13</v>
      </c>
      <c r="G348" s="742"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743"/>
      <c r="B349" s="691">
        <f>SubmittalSchedule!A347</f>
        <v>0</v>
      </c>
      <c r="C349" s="692">
        <f>SubmittalSchedule!B347</f>
        <v>0</v>
      </c>
      <c r="D349" s="694">
        <v>0</v>
      </c>
      <c r="E349" s="693" t="d">
        <f>SubmittalSchedule!C347</f>
        <v>1899-12-30</v>
      </c>
      <c r="F349" s="697" t="d">
        <f t="shared" si="20"/>
        <v>1900-01-13</v>
      </c>
      <c r="G349" s="742"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743"/>
      <c r="B350" s="691">
        <f>SubmittalSchedule!A348</f>
        <v>0</v>
      </c>
      <c r="C350" s="692">
        <f>SubmittalSchedule!B348</f>
        <v>0</v>
      </c>
      <c r="D350" s="694">
        <v>0</v>
      </c>
      <c r="E350" s="693" t="d">
        <f>SubmittalSchedule!C348</f>
        <v>1899-12-30</v>
      </c>
      <c r="F350" s="697" t="d">
        <f t="shared" si="20"/>
        <v>1900-01-13</v>
      </c>
      <c r="G350" s="742"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743"/>
      <c r="B351" s="691">
        <f>SubmittalSchedule!A349</f>
        <v>0</v>
      </c>
      <c r="C351" s="692">
        <f>SubmittalSchedule!B349</f>
        <v>0</v>
      </c>
      <c r="D351" s="694">
        <v>0</v>
      </c>
      <c r="E351" s="693" t="d">
        <f>SubmittalSchedule!C349</f>
        <v>1899-12-30</v>
      </c>
      <c r="F351" s="697" t="d">
        <f t="shared" si="20"/>
        <v>1900-01-13</v>
      </c>
      <c r="G351" s="742"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743"/>
      <c r="B352" s="691">
        <f>SubmittalSchedule!A350</f>
        <v>0</v>
      </c>
      <c r="C352" s="692">
        <f>SubmittalSchedule!B350</f>
        <v>0</v>
      </c>
      <c r="D352" s="694">
        <v>0</v>
      </c>
      <c r="E352" s="693" t="d">
        <f>SubmittalSchedule!C350</f>
        <v>1899-12-30</v>
      </c>
      <c r="F352" s="697" t="d">
        <f t="shared" si="20"/>
        <v>1900-01-13</v>
      </c>
      <c r="G352" s="742"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743"/>
      <c r="B353" s="691">
        <f>SubmittalSchedule!A351</f>
        <v>0</v>
      </c>
      <c r="C353" s="692">
        <f>SubmittalSchedule!B351</f>
        <v>0</v>
      </c>
      <c r="D353" s="694">
        <v>0</v>
      </c>
      <c r="E353" s="693" t="d">
        <f>SubmittalSchedule!C351</f>
        <v>1899-12-30</v>
      </c>
      <c r="F353" s="697" t="d">
        <f t="shared" si="20"/>
        <v>1900-01-13</v>
      </c>
      <c r="G353" s="742"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743"/>
      <c r="B354" s="691">
        <f>SubmittalSchedule!A352</f>
        <v>0</v>
      </c>
      <c r="C354" s="692">
        <f>SubmittalSchedule!B352</f>
        <v>0</v>
      </c>
      <c r="D354" s="694">
        <v>0</v>
      </c>
      <c r="E354" s="693" t="d">
        <f>SubmittalSchedule!C352</f>
        <v>1899-12-30</v>
      </c>
      <c r="F354" s="697" t="d">
        <f t="shared" si="20"/>
        <v>1900-01-13</v>
      </c>
      <c r="G354" s="742"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743"/>
      <c r="B355" s="691">
        <f>SubmittalSchedule!A353</f>
        <v>0</v>
      </c>
      <c r="C355" s="692">
        <f>SubmittalSchedule!B353</f>
        <v>0</v>
      </c>
      <c r="D355" s="694">
        <v>0</v>
      </c>
      <c r="E355" s="693" t="d">
        <f>SubmittalSchedule!C353</f>
        <v>1899-12-30</v>
      </c>
      <c r="F355" s="697" t="d">
        <f t="shared" si="20"/>
        <v>1900-01-13</v>
      </c>
      <c r="G355" s="742"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743"/>
      <c r="B356" s="691">
        <f>SubmittalSchedule!A354</f>
        <v>0</v>
      </c>
      <c r="C356" s="692">
        <f>SubmittalSchedule!B354</f>
        <v>0</v>
      </c>
      <c r="D356" s="694">
        <v>0</v>
      </c>
      <c r="E356" s="693" t="d">
        <f>SubmittalSchedule!C354</f>
        <v>1899-12-30</v>
      </c>
      <c r="F356" s="697" t="d">
        <f t="shared" si="20"/>
        <v>1900-01-13</v>
      </c>
      <c r="G356" s="742"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743"/>
      <c r="B357" s="691">
        <f>SubmittalSchedule!A355</f>
        <v>0</v>
      </c>
      <c r="C357" s="692">
        <f>SubmittalSchedule!B355</f>
        <v>0</v>
      </c>
      <c r="D357" s="694">
        <v>0</v>
      </c>
      <c r="E357" s="693" t="d">
        <f>SubmittalSchedule!C355</f>
        <v>1899-12-30</v>
      </c>
      <c r="F357" s="697" t="d">
        <f t="shared" si="20"/>
        <v>1900-01-13</v>
      </c>
      <c r="G357" s="742"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743"/>
      <c r="B358" s="691">
        <f>SubmittalSchedule!A356</f>
        <v>0</v>
      </c>
      <c r="C358" s="692">
        <f>SubmittalSchedule!B356</f>
        <v>0</v>
      </c>
      <c r="D358" s="694">
        <v>0</v>
      </c>
      <c r="E358" s="693" t="d">
        <f>SubmittalSchedule!C356</f>
        <v>1899-12-30</v>
      </c>
      <c r="F358" s="697" t="d">
        <f t="shared" si="20"/>
        <v>1900-01-13</v>
      </c>
      <c r="G358" s="742"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743"/>
      <c r="B359" s="691">
        <f>SubmittalSchedule!A357</f>
        <v>0</v>
      </c>
      <c r="C359" s="692">
        <f>SubmittalSchedule!B357</f>
        <v>0</v>
      </c>
      <c r="D359" s="694">
        <v>0</v>
      </c>
      <c r="E359" s="693" t="d">
        <f>SubmittalSchedule!C357</f>
        <v>1899-12-30</v>
      </c>
      <c r="F359" s="697" t="d">
        <f t="shared" si="20"/>
        <v>1900-01-13</v>
      </c>
      <c r="G359" s="742"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743"/>
      <c r="B360" s="691">
        <f>SubmittalSchedule!A358</f>
        <v>0</v>
      </c>
      <c r="C360" s="692">
        <f>SubmittalSchedule!B358</f>
        <v>0</v>
      </c>
      <c r="D360" s="694">
        <v>0</v>
      </c>
      <c r="E360" s="693" t="d">
        <f>SubmittalSchedule!C358</f>
        <v>1899-12-30</v>
      </c>
      <c r="F360" s="697" t="d">
        <f t="shared" si="20"/>
        <v>1900-01-13</v>
      </c>
      <c r="G360" s="742"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743"/>
      <c r="B361" s="691">
        <f>SubmittalSchedule!A359</f>
        <v>0</v>
      </c>
      <c r="C361" s="692">
        <f>SubmittalSchedule!B359</f>
        <v>0</v>
      </c>
      <c r="D361" s="694">
        <v>0</v>
      </c>
      <c r="E361" s="693" t="d">
        <f>SubmittalSchedule!C359</f>
        <v>1899-12-30</v>
      </c>
      <c r="F361" s="697" t="d">
        <f t="shared" si="20"/>
        <v>1900-01-13</v>
      </c>
      <c r="G361" s="742"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743"/>
      <c r="B362" s="691">
        <f>SubmittalSchedule!A360</f>
        <v>0</v>
      </c>
      <c r="C362" s="692">
        <f>SubmittalSchedule!B360</f>
        <v>0</v>
      </c>
      <c r="D362" s="694">
        <v>0</v>
      </c>
      <c r="E362" s="693" t="d">
        <f>SubmittalSchedule!C360</f>
        <v>1899-12-30</v>
      </c>
      <c r="F362" s="697" t="d">
        <f t="shared" si="20"/>
        <v>1900-01-13</v>
      </c>
      <c r="G362" s="742"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743"/>
      <c r="B363" s="691">
        <f>SubmittalSchedule!A361</f>
        <v>0</v>
      </c>
      <c r="C363" s="692">
        <f>SubmittalSchedule!B361</f>
        <v>0</v>
      </c>
      <c r="D363" s="694">
        <v>0</v>
      </c>
      <c r="E363" s="693" t="d">
        <f>SubmittalSchedule!C361</f>
        <v>1899-12-30</v>
      </c>
      <c r="F363" s="697" t="d">
        <f t="shared" si="20"/>
        <v>1900-01-13</v>
      </c>
      <c r="G363" s="742"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743"/>
      <c r="B364" s="691">
        <f>SubmittalSchedule!A362</f>
        <v>0</v>
      </c>
      <c r="C364" s="692">
        <f>SubmittalSchedule!B362</f>
        <v>0</v>
      </c>
      <c r="D364" s="694">
        <v>0</v>
      </c>
      <c r="E364" s="693" t="d">
        <f>SubmittalSchedule!C362</f>
        <v>1899-12-30</v>
      </c>
      <c r="F364" s="697" t="d">
        <f t="shared" si="20"/>
        <v>1900-01-13</v>
      </c>
      <c r="G364" s="742"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743"/>
      <c r="B365" s="691">
        <f>SubmittalSchedule!A363</f>
        <v>0</v>
      </c>
      <c r="C365" s="692">
        <f>SubmittalSchedule!B363</f>
        <v>0</v>
      </c>
      <c r="D365" s="694">
        <v>0</v>
      </c>
      <c r="E365" s="693" t="d">
        <f>SubmittalSchedule!C363</f>
        <v>1899-12-30</v>
      </c>
      <c r="F365" s="697" t="d">
        <f t="shared" si="20"/>
        <v>1900-01-13</v>
      </c>
      <c r="G365" s="742"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743"/>
      <c r="B366" s="691">
        <f>SubmittalSchedule!A364</f>
        <v>0</v>
      </c>
      <c r="C366" s="692">
        <f>SubmittalSchedule!B364</f>
        <v>0</v>
      </c>
      <c r="D366" s="694">
        <v>0</v>
      </c>
      <c r="E366" s="693" t="d">
        <f>SubmittalSchedule!C364</f>
        <v>1899-12-30</v>
      </c>
      <c r="F366" s="697" t="d">
        <f t="shared" si="20"/>
        <v>1900-01-13</v>
      </c>
      <c r="G366" s="742"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743"/>
      <c r="B367" s="691">
        <f>SubmittalSchedule!A365</f>
        <v>0</v>
      </c>
      <c r="C367" s="692">
        <f>SubmittalSchedule!B365</f>
        <v>0</v>
      </c>
      <c r="D367" s="694">
        <v>0</v>
      </c>
      <c r="E367" s="693" t="d">
        <f>SubmittalSchedule!C365</f>
        <v>1899-12-30</v>
      </c>
      <c r="F367" s="697" t="d">
        <f t="shared" si="20"/>
        <v>1900-01-13</v>
      </c>
      <c r="G367" s="742"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743"/>
      <c r="B368" s="691">
        <f>SubmittalSchedule!A366</f>
        <v>0</v>
      </c>
      <c r="C368" s="692">
        <f>SubmittalSchedule!B366</f>
        <v>0</v>
      </c>
      <c r="D368" s="694">
        <v>0</v>
      </c>
      <c r="E368" s="693" t="d">
        <f>SubmittalSchedule!C366</f>
        <v>1899-12-30</v>
      </c>
      <c r="F368" s="697" t="d">
        <f t="shared" si="20"/>
        <v>1900-01-13</v>
      </c>
      <c r="G368" s="742"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743"/>
      <c r="B369" s="691">
        <f>SubmittalSchedule!A367</f>
        <v>0</v>
      </c>
      <c r="C369" s="692">
        <f>SubmittalSchedule!B367</f>
        <v>0</v>
      </c>
      <c r="D369" s="694">
        <v>0</v>
      </c>
      <c r="E369" s="693" t="d">
        <f>SubmittalSchedule!C367</f>
        <v>1899-12-30</v>
      </c>
      <c r="F369" s="697" t="d">
        <f t="shared" si="20"/>
        <v>1900-01-13</v>
      </c>
      <c r="G369" s="742"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743"/>
      <c r="B370" s="691">
        <f>SubmittalSchedule!A368</f>
        <v>0</v>
      </c>
      <c r="C370" s="692">
        <f>SubmittalSchedule!B368</f>
        <v>0</v>
      </c>
      <c r="D370" s="694">
        <v>0</v>
      </c>
      <c r="E370" s="693" t="d">
        <f>SubmittalSchedule!C368</f>
        <v>1899-12-30</v>
      </c>
      <c r="F370" s="697" t="d">
        <f t="shared" ref="F370:F433" si="23">E370+14</f>
        <v>1900-01-13</v>
      </c>
      <c r="G370" s="742"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743"/>
      <c r="B371" s="691">
        <f>SubmittalSchedule!A369</f>
        <v>0</v>
      </c>
      <c r="C371" s="692">
        <f>SubmittalSchedule!B369</f>
        <v>0</v>
      </c>
      <c r="D371" s="694">
        <v>0</v>
      </c>
      <c r="E371" s="693" t="d">
        <f>SubmittalSchedule!C369</f>
        <v>1899-12-30</v>
      </c>
      <c r="F371" s="697" t="d">
        <f t="shared" si="23"/>
        <v>1900-01-13</v>
      </c>
      <c r="G371" s="742"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743"/>
      <c r="B372" s="691">
        <f>SubmittalSchedule!A370</f>
        <v>0</v>
      </c>
      <c r="C372" s="692">
        <f>SubmittalSchedule!B370</f>
        <v>0</v>
      </c>
      <c r="D372" s="694">
        <v>0</v>
      </c>
      <c r="E372" s="693" t="d">
        <f>SubmittalSchedule!C370</f>
        <v>1899-12-30</v>
      </c>
      <c r="F372" s="697" t="d">
        <f t="shared" si="23"/>
        <v>1900-01-13</v>
      </c>
      <c r="G372" s="742"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743"/>
      <c r="B373" s="691">
        <f>SubmittalSchedule!A371</f>
        <v>0</v>
      </c>
      <c r="C373" s="692">
        <f>SubmittalSchedule!B371</f>
        <v>0</v>
      </c>
      <c r="D373" s="694">
        <v>0</v>
      </c>
      <c r="E373" s="693" t="d">
        <f>SubmittalSchedule!C371</f>
        <v>1899-12-30</v>
      </c>
      <c r="F373" s="697" t="d">
        <f t="shared" si="23"/>
        <v>1900-01-13</v>
      </c>
      <c r="G373" s="742"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743"/>
      <c r="B374" s="691">
        <f>SubmittalSchedule!A372</f>
        <v>0</v>
      </c>
      <c r="C374" s="692">
        <f>SubmittalSchedule!B372</f>
        <v>0</v>
      </c>
      <c r="D374" s="694">
        <v>0</v>
      </c>
      <c r="E374" s="693" t="d">
        <f>SubmittalSchedule!C372</f>
        <v>1899-12-30</v>
      </c>
      <c r="F374" s="697" t="d">
        <f t="shared" si="23"/>
        <v>1900-01-13</v>
      </c>
      <c r="G374" s="742"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743"/>
      <c r="B375" s="691">
        <f>SubmittalSchedule!A373</f>
        <v>0</v>
      </c>
      <c r="C375" s="692">
        <f>SubmittalSchedule!B373</f>
        <v>0</v>
      </c>
      <c r="D375" s="694">
        <v>0</v>
      </c>
      <c r="E375" s="693" t="d">
        <f>SubmittalSchedule!C373</f>
        <v>1899-12-30</v>
      </c>
      <c r="F375" s="697" t="d">
        <f t="shared" si="23"/>
        <v>1900-01-13</v>
      </c>
      <c r="G375" s="742"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743"/>
      <c r="B376" s="691">
        <f>SubmittalSchedule!A374</f>
        <v>0</v>
      </c>
      <c r="C376" s="692">
        <f>SubmittalSchedule!B374</f>
        <v>0</v>
      </c>
      <c r="D376" s="694">
        <v>0</v>
      </c>
      <c r="E376" s="693" t="d">
        <f>SubmittalSchedule!C374</f>
        <v>1899-12-30</v>
      </c>
      <c r="F376" s="697" t="d">
        <f t="shared" si="23"/>
        <v>1900-01-13</v>
      </c>
      <c r="G376" s="742"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743"/>
      <c r="B377" s="691">
        <f>SubmittalSchedule!A375</f>
        <v>0</v>
      </c>
      <c r="C377" s="692">
        <f>SubmittalSchedule!B375</f>
        <v>0</v>
      </c>
      <c r="D377" s="694">
        <v>0</v>
      </c>
      <c r="E377" s="693" t="d">
        <f>SubmittalSchedule!C375</f>
        <v>1899-12-30</v>
      </c>
      <c r="F377" s="697" t="d">
        <f t="shared" si="23"/>
        <v>1900-01-13</v>
      </c>
      <c r="G377" s="742"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743"/>
      <c r="B378" s="691">
        <f>SubmittalSchedule!A376</f>
        <v>0</v>
      </c>
      <c r="C378" s="692">
        <f>SubmittalSchedule!B376</f>
        <v>0</v>
      </c>
      <c r="D378" s="694">
        <v>0</v>
      </c>
      <c r="E378" s="693" t="d">
        <f>SubmittalSchedule!C376</f>
        <v>1899-12-30</v>
      </c>
      <c r="F378" s="697" t="d">
        <f t="shared" si="23"/>
        <v>1900-01-13</v>
      </c>
      <c r="G378" s="742"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743"/>
      <c r="B379" s="691">
        <f>SubmittalSchedule!A377</f>
        <v>0</v>
      </c>
      <c r="C379" s="692">
        <f>SubmittalSchedule!B377</f>
        <v>0</v>
      </c>
      <c r="D379" s="694">
        <v>0</v>
      </c>
      <c r="E379" s="693" t="d">
        <f>SubmittalSchedule!C377</f>
        <v>1899-12-30</v>
      </c>
      <c r="F379" s="697" t="d">
        <f t="shared" si="23"/>
        <v>1900-01-13</v>
      </c>
      <c r="G379" s="742"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743"/>
      <c r="B380" s="691">
        <f>SubmittalSchedule!A378</f>
        <v>0</v>
      </c>
      <c r="C380" s="692">
        <f>SubmittalSchedule!B378</f>
        <v>0</v>
      </c>
      <c r="D380" s="694">
        <v>0</v>
      </c>
      <c r="E380" s="693" t="d">
        <f>SubmittalSchedule!C378</f>
        <v>1899-12-30</v>
      </c>
      <c r="F380" s="697" t="d">
        <f t="shared" si="23"/>
        <v>1900-01-13</v>
      </c>
      <c r="G380" s="742"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743"/>
      <c r="B381" s="691">
        <f>SubmittalSchedule!A379</f>
        <v>0</v>
      </c>
      <c r="C381" s="692">
        <f>SubmittalSchedule!B379</f>
        <v>0</v>
      </c>
      <c r="D381" s="694">
        <v>0</v>
      </c>
      <c r="E381" s="693" t="d">
        <f>SubmittalSchedule!C379</f>
        <v>1899-12-30</v>
      </c>
      <c r="F381" s="697" t="d">
        <f t="shared" si="23"/>
        <v>1900-01-13</v>
      </c>
      <c r="G381" s="742"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743"/>
      <c r="B382" s="691">
        <f>SubmittalSchedule!A380</f>
        <v>0</v>
      </c>
      <c r="C382" s="692">
        <f>SubmittalSchedule!B380</f>
        <v>0</v>
      </c>
      <c r="D382" s="694">
        <v>0</v>
      </c>
      <c r="E382" s="693" t="d">
        <f>SubmittalSchedule!C380</f>
        <v>1899-12-30</v>
      </c>
      <c r="F382" s="697" t="d">
        <f t="shared" si="23"/>
        <v>1900-01-13</v>
      </c>
      <c r="G382" s="742"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743"/>
      <c r="B383" s="691">
        <f>SubmittalSchedule!A381</f>
        <v>0</v>
      </c>
      <c r="C383" s="692">
        <f>SubmittalSchedule!B381</f>
        <v>0</v>
      </c>
      <c r="D383" s="694">
        <v>0</v>
      </c>
      <c r="E383" s="693" t="d">
        <f>SubmittalSchedule!C381</f>
        <v>1899-12-30</v>
      </c>
      <c r="F383" s="697" t="d">
        <f t="shared" si="23"/>
        <v>1900-01-13</v>
      </c>
      <c r="G383" s="742"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743"/>
      <c r="B384" s="691">
        <f>SubmittalSchedule!A382</f>
        <v>0</v>
      </c>
      <c r="C384" s="692">
        <f>SubmittalSchedule!B382</f>
        <v>0</v>
      </c>
      <c r="D384" s="694">
        <v>0</v>
      </c>
      <c r="E384" s="693" t="d">
        <f>SubmittalSchedule!C382</f>
        <v>1899-12-30</v>
      </c>
      <c r="F384" s="697" t="d">
        <f t="shared" si="23"/>
        <v>1900-01-13</v>
      </c>
      <c r="G384" s="742"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743"/>
      <c r="B385" s="691">
        <f>SubmittalSchedule!A383</f>
        <v>0</v>
      </c>
      <c r="C385" s="692">
        <f>SubmittalSchedule!B383</f>
        <v>0</v>
      </c>
      <c r="D385" s="694">
        <v>0</v>
      </c>
      <c r="E385" s="693" t="d">
        <f>SubmittalSchedule!C383</f>
        <v>1899-12-30</v>
      </c>
      <c r="F385" s="697" t="d">
        <f t="shared" si="23"/>
        <v>1900-01-13</v>
      </c>
      <c r="G385" s="742"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743"/>
      <c r="B386" s="691">
        <f>SubmittalSchedule!A384</f>
        <v>0</v>
      </c>
      <c r="C386" s="692">
        <f>SubmittalSchedule!B384</f>
        <v>0</v>
      </c>
      <c r="D386" s="694">
        <v>0</v>
      </c>
      <c r="E386" s="693" t="d">
        <f>SubmittalSchedule!C384</f>
        <v>1899-12-30</v>
      </c>
      <c r="F386" s="697" t="d">
        <f t="shared" si="23"/>
        <v>1900-01-13</v>
      </c>
      <c r="G386" s="742"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743"/>
      <c r="B387" s="691">
        <f>SubmittalSchedule!A385</f>
        <v>0</v>
      </c>
      <c r="C387" s="692">
        <f>SubmittalSchedule!B385</f>
        <v>0</v>
      </c>
      <c r="D387" s="694">
        <v>0</v>
      </c>
      <c r="E387" s="693" t="d">
        <f>SubmittalSchedule!C385</f>
        <v>1899-12-30</v>
      </c>
      <c r="F387" s="697" t="d">
        <f t="shared" si="23"/>
        <v>1900-01-13</v>
      </c>
      <c r="G387" s="742"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743"/>
      <c r="B388" s="691">
        <f>SubmittalSchedule!A386</f>
        <v>0</v>
      </c>
      <c r="C388" s="692">
        <f>SubmittalSchedule!B386</f>
        <v>0</v>
      </c>
      <c r="D388" s="694">
        <v>0</v>
      </c>
      <c r="E388" s="693" t="d">
        <f>SubmittalSchedule!C386</f>
        <v>1899-12-30</v>
      </c>
      <c r="F388" s="697" t="d">
        <f t="shared" si="23"/>
        <v>1900-01-13</v>
      </c>
      <c r="G388" s="742"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743"/>
      <c r="B389" s="691">
        <f>SubmittalSchedule!A387</f>
        <v>0</v>
      </c>
      <c r="C389" s="692">
        <f>SubmittalSchedule!B387</f>
        <v>0</v>
      </c>
      <c r="D389" s="694">
        <v>0</v>
      </c>
      <c r="E389" s="693" t="d">
        <f>SubmittalSchedule!C387</f>
        <v>1899-12-30</v>
      </c>
      <c r="F389" s="697" t="d">
        <f t="shared" si="23"/>
        <v>1900-01-13</v>
      </c>
      <c r="G389" s="742"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743"/>
      <c r="B390" s="691">
        <f>SubmittalSchedule!A388</f>
        <v>0</v>
      </c>
      <c r="C390" s="692">
        <f>SubmittalSchedule!B388</f>
        <v>0</v>
      </c>
      <c r="D390" s="694">
        <v>0</v>
      </c>
      <c r="E390" s="693" t="d">
        <f>SubmittalSchedule!C388</f>
        <v>1899-12-30</v>
      </c>
      <c r="F390" s="697" t="d">
        <f t="shared" si="23"/>
        <v>1900-01-13</v>
      </c>
      <c r="G390" s="742"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743"/>
      <c r="B391" s="691">
        <f>SubmittalSchedule!A389</f>
        <v>0</v>
      </c>
      <c r="C391" s="692">
        <f>SubmittalSchedule!B389</f>
        <v>0</v>
      </c>
      <c r="D391" s="694">
        <v>0</v>
      </c>
      <c r="E391" s="693" t="d">
        <f>SubmittalSchedule!C389</f>
        <v>1899-12-30</v>
      </c>
      <c r="F391" s="697" t="d">
        <f t="shared" si="23"/>
        <v>1900-01-13</v>
      </c>
      <c r="G391" s="742"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743"/>
      <c r="B392" s="691">
        <f>SubmittalSchedule!A390</f>
        <v>0</v>
      </c>
      <c r="C392" s="692">
        <f>SubmittalSchedule!B390</f>
        <v>0</v>
      </c>
      <c r="D392" s="694">
        <v>0</v>
      </c>
      <c r="E392" s="693" t="d">
        <f>SubmittalSchedule!C390</f>
        <v>1899-12-30</v>
      </c>
      <c r="F392" s="697" t="d">
        <f t="shared" si="23"/>
        <v>1900-01-13</v>
      </c>
      <c r="G392" s="742"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743"/>
      <c r="B393" s="691">
        <f>SubmittalSchedule!A391</f>
        <v>0</v>
      </c>
      <c r="C393" s="692">
        <f>SubmittalSchedule!B391</f>
        <v>0</v>
      </c>
      <c r="D393" s="694">
        <v>0</v>
      </c>
      <c r="E393" s="693" t="d">
        <f>SubmittalSchedule!C391</f>
        <v>1899-12-30</v>
      </c>
      <c r="F393" s="697" t="d">
        <f t="shared" si="23"/>
        <v>1900-01-13</v>
      </c>
      <c r="G393" s="742"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743"/>
      <c r="B394" s="691">
        <f>SubmittalSchedule!A392</f>
        <v>0</v>
      </c>
      <c r="C394" s="692">
        <f>SubmittalSchedule!B392</f>
        <v>0</v>
      </c>
      <c r="D394" s="694">
        <v>0</v>
      </c>
      <c r="E394" s="693" t="d">
        <f>SubmittalSchedule!C392</f>
        <v>1899-12-30</v>
      </c>
      <c r="F394" s="697" t="d">
        <f t="shared" si="23"/>
        <v>1900-01-13</v>
      </c>
      <c r="G394" s="742"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743"/>
      <c r="B395" s="691">
        <f>SubmittalSchedule!A393</f>
        <v>0</v>
      </c>
      <c r="C395" s="692">
        <f>SubmittalSchedule!B393</f>
        <v>0</v>
      </c>
      <c r="D395" s="694">
        <v>0</v>
      </c>
      <c r="E395" s="693" t="d">
        <f>SubmittalSchedule!C393</f>
        <v>1899-12-30</v>
      </c>
      <c r="F395" s="697" t="d">
        <f t="shared" si="23"/>
        <v>1900-01-13</v>
      </c>
      <c r="G395" s="742"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743"/>
      <c r="B396" s="691">
        <f>SubmittalSchedule!A394</f>
        <v>0</v>
      </c>
      <c r="C396" s="692">
        <f>SubmittalSchedule!B394</f>
        <v>0</v>
      </c>
      <c r="D396" s="694">
        <v>0</v>
      </c>
      <c r="E396" s="693" t="d">
        <f>SubmittalSchedule!C394</f>
        <v>1899-12-30</v>
      </c>
      <c r="F396" s="697" t="d">
        <f t="shared" si="23"/>
        <v>1900-01-13</v>
      </c>
      <c r="G396" s="742"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743"/>
      <c r="B397" s="691">
        <f>SubmittalSchedule!A395</f>
        <v>0</v>
      </c>
      <c r="C397" s="692">
        <f>SubmittalSchedule!B395</f>
        <v>0</v>
      </c>
      <c r="D397" s="694">
        <v>0</v>
      </c>
      <c r="E397" s="693" t="d">
        <f>SubmittalSchedule!C395</f>
        <v>1899-12-30</v>
      </c>
      <c r="F397" s="697" t="d">
        <f t="shared" si="23"/>
        <v>1900-01-13</v>
      </c>
      <c r="G397" s="742"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743"/>
      <c r="B398" s="691">
        <f>SubmittalSchedule!A396</f>
        <v>0</v>
      </c>
      <c r="C398" s="692">
        <f>SubmittalSchedule!B396</f>
        <v>0</v>
      </c>
      <c r="D398" s="694">
        <v>0</v>
      </c>
      <c r="E398" s="693" t="d">
        <f>SubmittalSchedule!C396</f>
        <v>1899-12-30</v>
      </c>
      <c r="F398" s="697" t="d">
        <f t="shared" si="23"/>
        <v>1900-01-13</v>
      </c>
      <c r="G398" s="742"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743"/>
      <c r="B399" s="691">
        <f>SubmittalSchedule!A397</f>
        <v>0</v>
      </c>
      <c r="C399" s="692">
        <f>SubmittalSchedule!B397</f>
        <v>0</v>
      </c>
      <c r="D399" s="694">
        <v>0</v>
      </c>
      <c r="E399" s="693" t="d">
        <f>SubmittalSchedule!C397</f>
        <v>1899-12-30</v>
      </c>
      <c r="F399" s="697" t="d">
        <f t="shared" si="23"/>
        <v>1900-01-13</v>
      </c>
      <c r="G399" s="742"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743"/>
      <c r="B400" s="691">
        <f>SubmittalSchedule!A398</f>
        <v>0</v>
      </c>
      <c r="C400" s="692">
        <f>SubmittalSchedule!B398</f>
        <v>0</v>
      </c>
      <c r="D400" s="694">
        <v>0</v>
      </c>
      <c r="E400" s="693" t="d">
        <f>SubmittalSchedule!C398</f>
        <v>1899-12-30</v>
      </c>
      <c r="F400" s="697" t="d">
        <f t="shared" si="23"/>
        <v>1900-01-13</v>
      </c>
      <c r="G400" s="742"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743"/>
      <c r="B401" s="691">
        <f>SubmittalSchedule!A399</f>
        <v>0</v>
      </c>
      <c r="C401" s="692">
        <f>SubmittalSchedule!B399</f>
        <v>0</v>
      </c>
      <c r="D401" s="694">
        <v>0</v>
      </c>
      <c r="E401" s="693" t="d">
        <f>SubmittalSchedule!C399</f>
        <v>1899-12-30</v>
      </c>
      <c r="F401" s="697" t="d">
        <f t="shared" si="23"/>
        <v>1900-01-13</v>
      </c>
      <c r="G401" s="742"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743"/>
      <c r="B402" s="691">
        <f>SubmittalSchedule!A400</f>
        <v>0</v>
      </c>
      <c r="C402" s="692">
        <f>SubmittalSchedule!B400</f>
        <v>0</v>
      </c>
      <c r="D402" s="694">
        <v>0</v>
      </c>
      <c r="E402" s="693" t="d">
        <f>SubmittalSchedule!C400</f>
        <v>1899-12-30</v>
      </c>
      <c r="F402" s="697" t="d">
        <f t="shared" si="23"/>
        <v>1900-01-13</v>
      </c>
      <c r="G402" s="742"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743"/>
      <c r="B403" s="691">
        <f>SubmittalSchedule!A401</f>
        <v>0</v>
      </c>
      <c r="C403" s="692">
        <f>SubmittalSchedule!B401</f>
        <v>0</v>
      </c>
      <c r="D403" s="694">
        <v>0</v>
      </c>
      <c r="E403" s="693" t="d">
        <f>SubmittalSchedule!C401</f>
        <v>1899-12-30</v>
      </c>
      <c r="F403" s="697" t="d">
        <f t="shared" si="23"/>
        <v>1900-01-13</v>
      </c>
      <c r="G403" s="742"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743"/>
      <c r="B404" s="691">
        <f>SubmittalSchedule!A402</f>
        <v>0</v>
      </c>
      <c r="C404" s="692">
        <f>SubmittalSchedule!B402</f>
        <v>0</v>
      </c>
      <c r="D404" s="694">
        <v>0</v>
      </c>
      <c r="E404" s="693" t="d">
        <f>SubmittalSchedule!C402</f>
        <v>1899-12-30</v>
      </c>
      <c r="F404" s="697" t="d">
        <f t="shared" si="23"/>
        <v>1900-01-13</v>
      </c>
      <c r="G404" s="742"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743"/>
      <c r="B405" s="691">
        <f>SubmittalSchedule!A403</f>
        <v>0</v>
      </c>
      <c r="C405" s="692">
        <f>SubmittalSchedule!B403</f>
        <v>0</v>
      </c>
      <c r="D405" s="694">
        <v>0</v>
      </c>
      <c r="E405" s="693" t="d">
        <f>SubmittalSchedule!C403</f>
        <v>1899-12-30</v>
      </c>
      <c r="F405" s="697" t="d">
        <f t="shared" si="23"/>
        <v>1900-01-13</v>
      </c>
      <c r="G405" s="742"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743"/>
      <c r="B406" s="691">
        <f>SubmittalSchedule!A404</f>
        <v>0</v>
      </c>
      <c r="C406" s="692">
        <f>SubmittalSchedule!B404</f>
        <v>0</v>
      </c>
      <c r="D406" s="694">
        <v>0</v>
      </c>
      <c r="E406" s="693" t="d">
        <f>SubmittalSchedule!C404</f>
        <v>1899-12-30</v>
      </c>
      <c r="F406" s="697" t="d">
        <f t="shared" si="23"/>
        <v>1900-01-13</v>
      </c>
      <c r="G406" s="742"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743"/>
      <c r="B407" s="691">
        <f>SubmittalSchedule!A405</f>
        <v>0</v>
      </c>
      <c r="C407" s="692">
        <f>SubmittalSchedule!B405</f>
        <v>0</v>
      </c>
      <c r="D407" s="694">
        <v>0</v>
      </c>
      <c r="E407" s="693" t="d">
        <f>SubmittalSchedule!C405</f>
        <v>1899-12-30</v>
      </c>
      <c r="F407" s="697" t="d">
        <f t="shared" si="23"/>
        <v>1900-01-13</v>
      </c>
      <c r="G407" s="742"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743"/>
      <c r="B408" s="691">
        <f>SubmittalSchedule!A406</f>
        <v>0</v>
      </c>
      <c r="C408" s="692">
        <f>SubmittalSchedule!B406</f>
        <v>0</v>
      </c>
      <c r="D408" s="694">
        <v>0</v>
      </c>
      <c r="E408" s="693" t="d">
        <f>SubmittalSchedule!C406</f>
        <v>1899-12-30</v>
      </c>
      <c r="F408" s="697" t="d">
        <f t="shared" si="23"/>
        <v>1900-01-13</v>
      </c>
      <c r="G408" s="742"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743"/>
      <c r="B409" s="691">
        <f>SubmittalSchedule!A407</f>
        <v>0</v>
      </c>
      <c r="C409" s="692">
        <f>SubmittalSchedule!B407</f>
        <v>0</v>
      </c>
      <c r="D409" s="694">
        <v>0</v>
      </c>
      <c r="E409" s="693" t="d">
        <f>SubmittalSchedule!C407</f>
        <v>1899-12-30</v>
      </c>
      <c r="F409" s="697" t="d">
        <f t="shared" si="23"/>
        <v>1900-01-13</v>
      </c>
      <c r="G409" s="742"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743"/>
      <c r="B410" s="691">
        <f>SubmittalSchedule!A408</f>
        <v>0</v>
      </c>
      <c r="C410" s="692">
        <f>SubmittalSchedule!B408</f>
        <v>0</v>
      </c>
      <c r="D410" s="694">
        <v>0</v>
      </c>
      <c r="E410" s="693" t="d">
        <f>SubmittalSchedule!C408</f>
        <v>1899-12-30</v>
      </c>
      <c r="F410" s="697" t="d">
        <f t="shared" si="23"/>
        <v>1900-01-13</v>
      </c>
      <c r="G410" s="742"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743"/>
      <c r="B411" s="691">
        <f>SubmittalSchedule!A409</f>
        <v>0</v>
      </c>
      <c r="C411" s="692">
        <f>SubmittalSchedule!B409</f>
        <v>0</v>
      </c>
      <c r="D411" s="694">
        <v>0</v>
      </c>
      <c r="E411" s="693" t="d">
        <f>SubmittalSchedule!C409</f>
        <v>1899-12-30</v>
      </c>
      <c r="F411" s="697" t="d">
        <f t="shared" si="23"/>
        <v>1900-01-13</v>
      </c>
      <c r="G411" s="742"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743"/>
      <c r="B412" s="691">
        <f>SubmittalSchedule!A410</f>
        <v>0</v>
      </c>
      <c r="C412" s="692">
        <f>SubmittalSchedule!B410</f>
        <v>0</v>
      </c>
      <c r="D412" s="694">
        <v>0</v>
      </c>
      <c r="E412" s="693" t="d">
        <f>SubmittalSchedule!C410</f>
        <v>1899-12-30</v>
      </c>
      <c r="F412" s="697" t="d">
        <f t="shared" si="23"/>
        <v>1900-01-13</v>
      </c>
      <c r="G412" s="742"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743"/>
      <c r="B413" s="691">
        <f>SubmittalSchedule!A411</f>
        <v>0</v>
      </c>
      <c r="C413" s="692">
        <f>SubmittalSchedule!B411</f>
        <v>0</v>
      </c>
      <c r="D413" s="694">
        <v>0</v>
      </c>
      <c r="E413" s="693" t="d">
        <f>SubmittalSchedule!C411</f>
        <v>1899-12-30</v>
      </c>
      <c r="F413" s="697" t="d">
        <f t="shared" si="23"/>
        <v>1900-01-13</v>
      </c>
      <c r="G413" s="742"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743"/>
      <c r="B414" s="691">
        <f>SubmittalSchedule!A412</f>
        <v>0</v>
      </c>
      <c r="C414" s="692">
        <f>SubmittalSchedule!B412</f>
        <v>0</v>
      </c>
      <c r="D414" s="694">
        <v>0</v>
      </c>
      <c r="E414" s="693" t="d">
        <f>SubmittalSchedule!C412</f>
        <v>1899-12-30</v>
      </c>
      <c r="F414" s="697" t="d">
        <f t="shared" si="23"/>
        <v>1900-01-13</v>
      </c>
      <c r="G414" s="742"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743"/>
      <c r="B415" s="691">
        <f>SubmittalSchedule!A413</f>
        <v>0</v>
      </c>
      <c r="C415" s="692">
        <f>SubmittalSchedule!B413</f>
        <v>0</v>
      </c>
      <c r="D415" s="694">
        <v>0</v>
      </c>
      <c r="E415" s="693" t="d">
        <f>SubmittalSchedule!C413</f>
        <v>1899-12-30</v>
      </c>
      <c r="F415" s="697" t="d">
        <f t="shared" si="23"/>
        <v>1900-01-13</v>
      </c>
      <c r="G415" s="742"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743"/>
      <c r="B416" s="691">
        <f>SubmittalSchedule!A414</f>
        <v>0</v>
      </c>
      <c r="C416" s="692">
        <f>SubmittalSchedule!B414</f>
        <v>0</v>
      </c>
      <c r="D416" s="694">
        <v>0</v>
      </c>
      <c r="E416" s="693" t="d">
        <f>SubmittalSchedule!C414</f>
        <v>1899-12-30</v>
      </c>
      <c r="F416" s="697" t="d">
        <f t="shared" si="23"/>
        <v>1900-01-13</v>
      </c>
      <c r="G416" s="742"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743"/>
      <c r="B417" s="691">
        <f>SubmittalSchedule!A415</f>
        <v>0</v>
      </c>
      <c r="C417" s="692">
        <f>SubmittalSchedule!B415</f>
        <v>0</v>
      </c>
      <c r="D417" s="694">
        <v>0</v>
      </c>
      <c r="E417" s="693" t="d">
        <f>SubmittalSchedule!C415</f>
        <v>1899-12-30</v>
      </c>
      <c r="F417" s="697" t="d">
        <f t="shared" si="23"/>
        <v>1900-01-13</v>
      </c>
      <c r="G417" s="742"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743"/>
      <c r="B418" s="691">
        <f>SubmittalSchedule!A416</f>
        <v>0</v>
      </c>
      <c r="C418" s="692">
        <f>SubmittalSchedule!B416</f>
        <v>0</v>
      </c>
      <c r="D418" s="694">
        <v>0</v>
      </c>
      <c r="E418" s="693" t="d">
        <f>SubmittalSchedule!C416</f>
        <v>1899-12-30</v>
      </c>
      <c r="F418" s="697" t="d">
        <f t="shared" si="23"/>
        <v>1900-01-13</v>
      </c>
      <c r="G418" s="742"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743"/>
      <c r="B419" s="691">
        <f>SubmittalSchedule!A417</f>
        <v>0</v>
      </c>
      <c r="C419" s="692">
        <f>SubmittalSchedule!B417</f>
        <v>0</v>
      </c>
      <c r="D419" s="694">
        <v>0</v>
      </c>
      <c r="E419" s="693" t="d">
        <f>SubmittalSchedule!C417</f>
        <v>1899-12-30</v>
      </c>
      <c r="F419" s="697" t="d">
        <f t="shared" si="23"/>
        <v>1900-01-13</v>
      </c>
      <c r="G419" s="742"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743"/>
      <c r="B420" s="691">
        <f>SubmittalSchedule!A418</f>
        <v>0</v>
      </c>
      <c r="C420" s="692">
        <f>SubmittalSchedule!B418</f>
        <v>0</v>
      </c>
      <c r="D420" s="694">
        <v>0</v>
      </c>
      <c r="E420" s="693" t="d">
        <f>SubmittalSchedule!C418</f>
        <v>1899-12-30</v>
      </c>
      <c r="F420" s="697" t="d">
        <f t="shared" si="23"/>
        <v>1900-01-13</v>
      </c>
      <c r="G420" s="742"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743"/>
      <c r="B421" s="691">
        <f>SubmittalSchedule!A419</f>
        <v>0</v>
      </c>
      <c r="C421" s="692">
        <f>SubmittalSchedule!B419</f>
        <v>0</v>
      </c>
      <c r="D421" s="694">
        <v>0</v>
      </c>
      <c r="E421" s="693" t="d">
        <f>SubmittalSchedule!C419</f>
        <v>1899-12-30</v>
      </c>
      <c r="F421" s="697" t="d">
        <f t="shared" si="23"/>
        <v>1900-01-13</v>
      </c>
      <c r="G421" s="742"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743"/>
      <c r="B422" s="691">
        <f>SubmittalSchedule!A420</f>
        <v>0</v>
      </c>
      <c r="C422" s="692">
        <f>SubmittalSchedule!B420</f>
        <v>0</v>
      </c>
      <c r="D422" s="694">
        <v>0</v>
      </c>
      <c r="E422" s="693" t="d">
        <f>SubmittalSchedule!C420</f>
        <v>1899-12-30</v>
      </c>
      <c r="F422" s="697" t="d">
        <f t="shared" si="23"/>
        <v>1900-01-13</v>
      </c>
      <c r="G422" s="742"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743"/>
      <c r="B423" s="691">
        <f>SubmittalSchedule!A421</f>
        <v>0</v>
      </c>
      <c r="C423" s="692">
        <f>SubmittalSchedule!B421</f>
        <v>0</v>
      </c>
      <c r="D423" s="694">
        <v>0</v>
      </c>
      <c r="E423" s="693" t="d">
        <f>SubmittalSchedule!C421</f>
        <v>1899-12-30</v>
      </c>
      <c r="F423" s="697" t="d">
        <f t="shared" si="23"/>
        <v>1900-01-13</v>
      </c>
      <c r="G423" s="742"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743"/>
      <c r="B424" s="691">
        <f>SubmittalSchedule!A422</f>
        <v>0</v>
      </c>
      <c r="C424" s="692">
        <f>SubmittalSchedule!B422</f>
        <v>0</v>
      </c>
      <c r="D424" s="694">
        <v>0</v>
      </c>
      <c r="E424" s="693" t="d">
        <f>SubmittalSchedule!C422</f>
        <v>1899-12-30</v>
      </c>
      <c r="F424" s="697" t="d">
        <f t="shared" si="23"/>
        <v>1900-01-13</v>
      </c>
      <c r="G424" s="742"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743"/>
      <c r="B425" s="691">
        <f>SubmittalSchedule!A423</f>
        <v>0</v>
      </c>
      <c r="C425" s="692">
        <f>SubmittalSchedule!B423</f>
        <v>0</v>
      </c>
      <c r="D425" s="694">
        <v>0</v>
      </c>
      <c r="E425" s="693" t="d">
        <f>SubmittalSchedule!C423</f>
        <v>1899-12-30</v>
      </c>
      <c r="F425" s="697" t="d">
        <f t="shared" si="23"/>
        <v>1900-01-13</v>
      </c>
      <c r="G425" s="742"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743"/>
      <c r="B426" s="691">
        <f>SubmittalSchedule!A424</f>
        <v>0</v>
      </c>
      <c r="C426" s="692">
        <f>SubmittalSchedule!B424</f>
        <v>0</v>
      </c>
      <c r="D426" s="694">
        <v>0</v>
      </c>
      <c r="E426" s="693" t="d">
        <f>SubmittalSchedule!C424</f>
        <v>1899-12-30</v>
      </c>
      <c r="F426" s="697" t="d">
        <f t="shared" si="23"/>
        <v>1900-01-13</v>
      </c>
      <c r="G426" s="742"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743"/>
      <c r="B427" s="691">
        <f>SubmittalSchedule!A425</f>
        <v>0</v>
      </c>
      <c r="C427" s="692">
        <f>SubmittalSchedule!B425</f>
        <v>0</v>
      </c>
      <c r="D427" s="694">
        <v>0</v>
      </c>
      <c r="E427" s="693" t="d">
        <f>SubmittalSchedule!C425</f>
        <v>1899-12-30</v>
      </c>
      <c r="F427" s="697" t="d">
        <f t="shared" si="23"/>
        <v>1900-01-13</v>
      </c>
      <c r="G427" s="742"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743"/>
      <c r="B428" s="691">
        <f>SubmittalSchedule!A426</f>
        <v>0</v>
      </c>
      <c r="C428" s="692">
        <f>SubmittalSchedule!B426</f>
        <v>0</v>
      </c>
      <c r="D428" s="694">
        <v>0</v>
      </c>
      <c r="E428" s="693" t="d">
        <f>SubmittalSchedule!C426</f>
        <v>1899-12-30</v>
      </c>
      <c r="F428" s="697" t="d">
        <f t="shared" si="23"/>
        <v>1900-01-13</v>
      </c>
      <c r="G428" s="742"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743"/>
      <c r="B429" s="691">
        <f>SubmittalSchedule!A427</f>
        <v>0</v>
      </c>
      <c r="C429" s="692">
        <f>SubmittalSchedule!B427</f>
        <v>0</v>
      </c>
      <c r="D429" s="694">
        <v>0</v>
      </c>
      <c r="E429" s="693" t="d">
        <f>SubmittalSchedule!C427</f>
        <v>1899-12-30</v>
      </c>
      <c r="F429" s="697" t="d">
        <f t="shared" si="23"/>
        <v>1900-01-13</v>
      </c>
      <c r="G429" s="742"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743"/>
      <c r="B430" s="691">
        <f>SubmittalSchedule!A428</f>
        <v>0</v>
      </c>
      <c r="C430" s="692">
        <f>SubmittalSchedule!B428</f>
        <v>0</v>
      </c>
      <c r="D430" s="694">
        <v>0</v>
      </c>
      <c r="E430" s="693" t="d">
        <f>SubmittalSchedule!C428</f>
        <v>1899-12-30</v>
      </c>
      <c r="F430" s="697" t="d">
        <f t="shared" si="23"/>
        <v>1900-01-13</v>
      </c>
      <c r="G430" s="742"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743"/>
      <c r="B431" s="691">
        <f>SubmittalSchedule!A429</f>
        <v>0</v>
      </c>
      <c r="C431" s="692">
        <f>SubmittalSchedule!B429</f>
        <v>0</v>
      </c>
      <c r="D431" s="694">
        <v>0</v>
      </c>
      <c r="E431" s="693" t="d">
        <f>SubmittalSchedule!C429</f>
        <v>1899-12-30</v>
      </c>
      <c r="F431" s="697" t="d">
        <f t="shared" si="23"/>
        <v>1900-01-13</v>
      </c>
      <c r="G431" s="742"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743"/>
      <c r="B432" s="691">
        <f>SubmittalSchedule!A430</f>
        <v>0</v>
      </c>
      <c r="C432" s="692">
        <f>SubmittalSchedule!B430</f>
        <v>0</v>
      </c>
      <c r="D432" s="694">
        <v>0</v>
      </c>
      <c r="E432" s="693" t="d">
        <f>SubmittalSchedule!C430</f>
        <v>1899-12-30</v>
      </c>
      <c r="F432" s="697" t="d">
        <f t="shared" si="23"/>
        <v>1900-01-13</v>
      </c>
      <c r="G432" s="742"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743"/>
      <c r="B433" s="691">
        <f>SubmittalSchedule!A431</f>
        <v>0</v>
      </c>
      <c r="C433" s="692">
        <f>SubmittalSchedule!B431</f>
        <v>0</v>
      </c>
      <c r="D433" s="694">
        <v>0</v>
      </c>
      <c r="E433" s="693" t="d">
        <f>SubmittalSchedule!C431</f>
        <v>1899-12-30</v>
      </c>
      <c r="F433" s="697" t="d">
        <f t="shared" si="23"/>
        <v>1900-01-13</v>
      </c>
      <c r="G433" s="742"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743"/>
      <c r="B434" s="691">
        <f>SubmittalSchedule!A432</f>
        <v>0</v>
      </c>
      <c r="C434" s="692">
        <f>SubmittalSchedule!B432</f>
        <v>0</v>
      </c>
      <c r="D434" s="694">
        <v>0</v>
      </c>
      <c r="E434" s="693" t="d">
        <f>SubmittalSchedule!C432</f>
        <v>1899-12-30</v>
      </c>
      <c r="F434" s="697" t="d">
        <f t="shared" ref="F434:F497" si="26">E434+14</f>
        <v>1900-01-13</v>
      </c>
      <c r="G434" s="742"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743"/>
      <c r="B435" s="691">
        <f>SubmittalSchedule!A433</f>
        <v>0</v>
      </c>
      <c r="C435" s="692">
        <f>SubmittalSchedule!B433</f>
        <v>0</v>
      </c>
      <c r="D435" s="694">
        <v>0</v>
      </c>
      <c r="E435" s="693" t="d">
        <f>SubmittalSchedule!C433</f>
        <v>1899-12-30</v>
      </c>
      <c r="F435" s="697" t="d">
        <f t="shared" si="26"/>
        <v>1900-01-13</v>
      </c>
      <c r="G435" s="742"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743"/>
      <c r="B436" s="691">
        <f>SubmittalSchedule!A434</f>
        <v>0</v>
      </c>
      <c r="C436" s="692">
        <f>SubmittalSchedule!B434</f>
        <v>0</v>
      </c>
      <c r="D436" s="694">
        <v>0</v>
      </c>
      <c r="E436" s="693" t="d">
        <f>SubmittalSchedule!C434</f>
        <v>1899-12-30</v>
      </c>
      <c r="F436" s="697" t="d">
        <f t="shared" si="26"/>
        <v>1900-01-13</v>
      </c>
      <c r="G436" s="742"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743"/>
      <c r="B437" s="691">
        <f>SubmittalSchedule!A435</f>
        <v>0</v>
      </c>
      <c r="C437" s="692">
        <f>SubmittalSchedule!B435</f>
        <v>0</v>
      </c>
      <c r="D437" s="694">
        <v>0</v>
      </c>
      <c r="E437" s="693" t="d">
        <f>SubmittalSchedule!C435</f>
        <v>1899-12-30</v>
      </c>
      <c r="F437" s="697" t="d">
        <f t="shared" si="26"/>
        <v>1900-01-13</v>
      </c>
      <c r="G437" s="742"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743"/>
      <c r="B438" s="691">
        <f>SubmittalSchedule!A436</f>
        <v>0</v>
      </c>
      <c r="C438" s="692">
        <f>SubmittalSchedule!B436</f>
        <v>0</v>
      </c>
      <c r="D438" s="694">
        <v>0</v>
      </c>
      <c r="E438" s="693" t="d">
        <f>SubmittalSchedule!C436</f>
        <v>1899-12-30</v>
      </c>
      <c r="F438" s="697" t="d">
        <f t="shared" si="26"/>
        <v>1900-01-13</v>
      </c>
      <c r="G438" s="742"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743"/>
      <c r="B439" s="691">
        <f>SubmittalSchedule!A437</f>
        <v>0</v>
      </c>
      <c r="C439" s="692">
        <f>SubmittalSchedule!B437</f>
        <v>0</v>
      </c>
      <c r="D439" s="694">
        <v>0</v>
      </c>
      <c r="E439" s="693" t="d">
        <f>SubmittalSchedule!C437</f>
        <v>1899-12-30</v>
      </c>
      <c r="F439" s="697" t="d">
        <f t="shared" si="26"/>
        <v>1900-01-13</v>
      </c>
      <c r="G439" s="742"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743"/>
      <c r="B440" s="691">
        <f>SubmittalSchedule!A438</f>
        <v>0</v>
      </c>
      <c r="C440" s="692">
        <f>SubmittalSchedule!B438</f>
        <v>0</v>
      </c>
      <c r="D440" s="694">
        <v>0</v>
      </c>
      <c r="E440" s="693" t="d">
        <f>SubmittalSchedule!C438</f>
        <v>1899-12-30</v>
      </c>
      <c r="F440" s="697" t="d">
        <f t="shared" si="26"/>
        <v>1900-01-13</v>
      </c>
      <c r="G440" s="742"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743"/>
      <c r="B441" s="691">
        <f>SubmittalSchedule!A439</f>
        <v>0</v>
      </c>
      <c r="C441" s="692">
        <f>SubmittalSchedule!B439</f>
        <v>0</v>
      </c>
      <c r="D441" s="694">
        <v>0</v>
      </c>
      <c r="E441" s="693" t="d">
        <f>SubmittalSchedule!C439</f>
        <v>1899-12-30</v>
      </c>
      <c r="F441" s="697" t="d">
        <f t="shared" si="26"/>
        <v>1900-01-13</v>
      </c>
      <c r="G441" s="742"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743"/>
      <c r="B442" s="691">
        <f>SubmittalSchedule!A440</f>
        <v>0</v>
      </c>
      <c r="C442" s="692">
        <f>SubmittalSchedule!B440</f>
        <v>0</v>
      </c>
      <c r="D442" s="694">
        <v>0</v>
      </c>
      <c r="E442" s="693" t="d">
        <f>SubmittalSchedule!C440</f>
        <v>1899-12-30</v>
      </c>
      <c r="F442" s="697" t="d">
        <f t="shared" si="26"/>
        <v>1900-01-13</v>
      </c>
      <c r="G442" s="742"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743"/>
      <c r="B443" s="691">
        <f>SubmittalSchedule!A441</f>
        <v>0</v>
      </c>
      <c r="C443" s="692">
        <f>SubmittalSchedule!B441</f>
        <v>0</v>
      </c>
      <c r="D443" s="694">
        <v>0</v>
      </c>
      <c r="E443" s="693" t="d">
        <f>SubmittalSchedule!C441</f>
        <v>1899-12-30</v>
      </c>
      <c r="F443" s="697" t="d">
        <f t="shared" si="26"/>
        <v>1900-01-13</v>
      </c>
      <c r="G443" s="742"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743"/>
      <c r="B444" s="691">
        <f>SubmittalSchedule!A442</f>
        <v>0</v>
      </c>
      <c r="C444" s="692">
        <f>SubmittalSchedule!B442</f>
        <v>0</v>
      </c>
      <c r="D444" s="694">
        <v>0</v>
      </c>
      <c r="E444" s="693" t="d">
        <f>SubmittalSchedule!C442</f>
        <v>1899-12-30</v>
      </c>
      <c r="F444" s="697" t="d">
        <f t="shared" si="26"/>
        <v>1900-01-13</v>
      </c>
      <c r="G444" s="742"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743"/>
      <c r="B445" s="691">
        <f>SubmittalSchedule!A443</f>
        <v>0</v>
      </c>
      <c r="C445" s="692">
        <f>SubmittalSchedule!B443</f>
        <v>0</v>
      </c>
      <c r="D445" s="694">
        <v>0</v>
      </c>
      <c r="E445" s="693" t="d">
        <f>SubmittalSchedule!C443</f>
        <v>1899-12-30</v>
      </c>
      <c r="F445" s="697" t="d">
        <f t="shared" si="26"/>
        <v>1900-01-13</v>
      </c>
      <c r="G445" s="742"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743"/>
      <c r="B446" s="691">
        <f>SubmittalSchedule!A444</f>
        <v>0</v>
      </c>
      <c r="C446" s="692">
        <f>SubmittalSchedule!B444</f>
        <v>0</v>
      </c>
      <c r="D446" s="694">
        <v>0</v>
      </c>
      <c r="E446" s="693" t="d">
        <f>SubmittalSchedule!C444</f>
        <v>1899-12-30</v>
      </c>
      <c r="F446" s="697" t="d">
        <f t="shared" si="26"/>
        <v>1900-01-13</v>
      </c>
      <c r="G446" s="742"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743"/>
      <c r="B447" s="691">
        <f>SubmittalSchedule!A445</f>
        <v>0</v>
      </c>
      <c r="C447" s="692">
        <f>SubmittalSchedule!B445</f>
        <v>0</v>
      </c>
      <c r="D447" s="694">
        <v>0</v>
      </c>
      <c r="E447" s="693" t="d">
        <f>SubmittalSchedule!C445</f>
        <v>1899-12-30</v>
      </c>
      <c r="F447" s="697" t="d">
        <f t="shared" si="26"/>
        <v>1900-01-13</v>
      </c>
      <c r="G447" s="742"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743"/>
      <c r="B448" s="691">
        <f>SubmittalSchedule!A446</f>
        <v>0</v>
      </c>
      <c r="C448" s="692">
        <f>SubmittalSchedule!B446</f>
        <v>0</v>
      </c>
      <c r="D448" s="694">
        <v>0</v>
      </c>
      <c r="E448" s="693" t="d">
        <f>SubmittalSchedule!C446</f>
        <v>1899-12-30</v>
      </c>
      <c r="F448" s="697" t="d">
        <f t="shared" si="26"/>
        <v>1900-01-13</v>
      </c>
      <c r="G448" s="742"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743"/>
      <c r="B449" s="691">
        <f>SubmittalSchedule!A447</f>
        <v>0</v>
      </c>
      <c r="C449" s="692">
        <f>SubmittalSchedule!B447</f>
        <v>0</v>
      </c>
      <c r="D449" s="694">
        <v>0</v>
      </c>
      <c r="E449" s="693" t="d">
        <f>SubmittalSchedule!C447</f>
        <v>1899-12-30</v>
      </c>
      <c r="F449" s="697" t="d">
        <f t="shared" si="26"/>
        <v>1900-01-13</v>
      </c>
      <c r="G449" s="742"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743"/>
      <c r="B450" s="691">
        <f>SubmittalSchedule!A448</f>
        <v>0</v>
      </c>
      <c r="C450" s="692">
        <f>SubmittalSchedule!B448</f>
        <v>0</v>
      </c>
      <c r="D450" s="694">
        <v>0</v>
      </c>
      <c r="E450" s="693" t="d">
        <f>SubmittalSchedule!C448</f>
        <v>1899-12-30</v>
      </c>
      <c r="F450" s="697" t="d">
        <f t="shared" si="26"/>
        <v>1900-01-13</v>
      </c>
      <c r="G450" s="742"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743"/>
      <c r="B451" s="691">
        <f>SubmittalSchedule!A449</f>
        <v>0</v>
      </c>
      <c r="C451" s="692">
        <f>SubmittalSchedule!B449</f>
        <v>0</v>
      </c>
      <c r="D451" s="694">
        <v>0</v>
      </c>
      <c r="E451" s="693" t="d">
        <f>SubmittalSchedule!C449</f>
        <v>1899-12-30</v>
      </c>
      <c r="F451" s="697" t="d">
        <f t="shared" si="26"/>
        <v>1900-01-13</v>
      </c>
      <c r="G451" s="742"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743"/>
      <c r="B452" s="691">
        <f>SubmittalSchedule!A450</f>
        <v>0</v>
      </c>
      <c r="C452" s="692">
        <f>SubmittalSchedule!B450</f>
        <v>0</v>
      </c>
      <c r="D452" s="694">
        <v>0</v>
      </c>
      <c r="E452" s="693" t="d">
        <f>SubmittalSchedule!C450</f>
        <v>1899-12-30</v>
      </c>
      <c r="F452" s="697" t="d">
        <f t="shared" si="26"/>
        <v>1900-01-13</v>
      </c>
      <c r="G452" s="742"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743"/>
      <c r="B453" s="691">
        <f>SubmittalSchedule!A451</f>
        <v>0</v>
      </c>
      <c r="C453" s="692">
        <f>SubmittalSchedule!B451</f>
        <v>0</v>
      </c>
      <c r="D453" s="694">
        <v>0</v>
      </c>
      <c r="E453" s="693" t="d">
        <f>SubmittalSchedule!C451</f>
        <v>1899-12-30</v>
      </c>
      <c r="F453" s="697" t="d">
        <f t="shared" si="26"/>
        <v>1900-01-13</v>
      </c>
      <c r="G453" s="742"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743"/>
      <c r="B454" s="691">
        <f>SubmittalSchedule!A452</f>
        <v>0</v>
      </c>
      <c r="C454" s="692">
        <f>SubmittalSchedule!B452</f>
        <v>0</v>
      </c>
      <c r="D454" s="694">
        <v>0</v>
      </c>
      <c r="E454" s="693" t="d">
        <f>SubmittalSchedule!C452</f>
        <v>1899-12-30</v>
      </c>
      <c r="F454" s="697" t="d">
        <f t="shared" si="26"/>
        <v>1900-01-13</v>
      </c>
      <c r="G454" s="742"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743"/>
      <c r="B455" s="691">
        <f>SubmittalSchedule!A453</f>
        <v>0</v>
      </c>
      <c r="C455" s="692">
        <f>SubmittalSchedule!B453</f>
        <v>0</v>
      </c>
      <c r="D455" s="694">
        <v>0</v>
      </c>
      <c r="E455" s="693" t="d">
        <f>SubmittalSchedule!C453</f>
        <v>1899-12-30</v>
      </c>
      <c r="F455" s="697" t="d">
        <f t="shared" si="26"/>
        <v>1900-01-13</v>
      </c>
      <c r="G455" s="742"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743"/>
      <c r="B456" s="691">
        <f>SubmittalSchedule!A454</f>
        <v>0</v>
      </c>
      <c r="C456" s="692">
        <f>SubmittalSchedule!B454</f>
        <v>0</v>
      </c>
      <c r="D456" s="694">
        <v>0</v>
      </c>
      <c r="E456" s="693" t="d">
        <f>SubmittalSchedule!C454</f>
        <v>1899-12-30</v>
      </c>
      <c r="F456" s="697" t="d">
        <f t="shared" si="26"/>
        <v>1900-01-13</v>
      </c>
      <c r="G456" s="742"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743"/>
      <c r="B457" s="691">
        <f>SubmittalSchedule!A455</f>
        <v>0</v>
      </c>
      <c r="C457" s="692">
        <f>SubmittalSchedule!B455</f>
        <v>0</v>
      </c>
      <c r="D457" s="694">
        <v>0</v>
      </c>
      <c r="E457" s="693" t="d">
        <f>SubmittalSchedule!C455</f>
        <v>1899-12-30</v>
      </c>
      <c r="F457" s="697" t="d">
        <f t="shared" si="26"/>
        <v>1900-01-13</v>
      </c>
      <c r="G457" s="742"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743"/>
      <c r="B458" s="691">
        <f>SubmittalSchedule!A456</f>
        <v>0</v>
      </c>
      <c r="C458" s="692">
        <f>SubmittalSchedule!B456</f>
        <v>0</v>
      </c>
      <c r="D458" s="694">
        <v>0</v>
      </c>
      <c r="E458" s="693" t="d">
        <f>SubmittalSchedule!C456</f>
        <v>1899-12-30</v>
      </c>
      <c r="F458" s="697" t="d">
        <f t="shared" si="26"/>
        <v>1900-01-13</v>
      </c>
      <c r="G458" s="742"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743"/>
      <c r="B459" s="691">
        <f>SubmittalSchedule!A457</f>
        <v>0</v>
      </c>
      <c r="C459" s="692">
        <f>SubmittalSchedule!B457</f>
        <v>0</v>
      </c>
      <c r="D459" s="694">
        <v>0</v>
      </c>
      <c r="E459" s="693" t="d">
        <f>SubmittalSchedule!C457</f>
        <v>1899-12-30</v>
      </c>
      <c r="F459" s="697" t="d">
        <f t="shared" si="26"/>
        <v>1900-01-13</v>
      </c>
      <c r="G459" s="742"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743"/>
      <c r="B460" s="691">
        <f>SubmittalSchedule!A458</f>
        <v>0</v>
      </c>
      <c r="C460" s="692">
        <f>SubmittalSchedule!B458</f>
        <v>0</v>
      </c>
      <c r="D460" s="694">
        <v>0</v>
      </c>
      <c r="E460" s="693" t="d">
        <f>SubmittalSchedule!C458</f>
        <v>1899-12-30</v>
      </c>
      <c r="F460" s="697" t="d">
        <f t="shared" si="26"/>
        <v>1900-01-13</v>
      </c>
      <c r="G460" s="742"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743"/>
      <c r="B461" s="691">
        <f>SubmittalSchedule!A459</f>
        <v>0</v>
      </c>
      <c r="C461" s="692">
        <f>SubmittalSchedule!B459</f>
        <v>0</v>
      </c>
      <c r="D461" s="694">
        <v>0</v>
      </c>
      <c r="E461" s="693" t="d">
        <f>SubmittalSchedule!C459</f>
        <v>1899-12-30</v>
      </c>
      <c r="F461" s="697" t="d">
        <f t="shared" si="26"/>
        <v>1900-01-13</v>
      </c>
      <c r="G461" s="742"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743"/>
      <c r="B462" s="691">
        <f>SubmittalSchedule!A460</f>
        <v>0</v>
      </c>
      <c r="C462" s="692">
        <f>SubmittalSchedule!B460</f>
        <v>0</v>
      </c>
      <c r="D462" s="694">
        <v>0</v>
      </c>
      <c r="E462" s="693" t="d">
        <f>SubmittalSchedule!C460</f>
        <v>1899-12-30</v>
      </c>
      <c r="F462" s="697" t="d">
        <f t="shared" si="26"/>
        <v>1900-01-13</v>
      </c>
      <c r="G462" s="742"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743"/>
      <c r="B463" s="691">
        <f>SubmittalSchedule!A461</f>
        <v>0</v>
      </c>
      <c r="C463" s="692">
        <f>SubmittalSchedule!B461</f>
        <v>0</v>
      </c>
      <c r="D463" s="694">
        <v>0</v>
      </c>
      <c r="E463" s="693" t="d">
        <f>SubmittalSchedule!C461</f>
        <v>1899-12-30</v>
      </c>
      <c r="F463" s="697" t="d">
        <f t="shared" si="26"/>
        <v>1900-01-13</v>
      </c>
      <c r="G463" s="742"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743"/>
      <c r="B464" s="691">
        <f>SubmittalSchedule!A462</f>
        <v>0</v>
      </c>
      <c r="C464" s="692">
        <f>SubmittalSchedule!B462</f>
        <v>0</v>
      </c>
      <c r="D464" s="694">
        <v>0</v>
      </c>
      <c r="E464" s="693" t="d">
        <f>SubmittalSchedule!C462</f>
        <v>1899-12-30</v>
      </c>
      <c r="F464" s="697" t="d">
        <f t="shared" si="26"/>
        <v>1900-01-13</v>
      </c>
      <c r="G464" s="742"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743"/>
      <c r="B465" s="691">
        <f>SubmittalSchedule!A463</f>
        <v>0</v>
      </c>
      <c r="C465" s="692">
        <f>SubmittalSchedule!B463</f>
        <v>0</v>
      </c>
      <c r="D465" s="694">
        <v>0</v>
      </c>
      <c r="E465" s="693" t="d">
        <f>SubmittalSchedule!C463</f>
        <v>1899-12-30</v>
      </c>
      <c r="F465" s="697" t="d">
        <f t="shared" si="26"/>
        <v>1900-01-13</v>
      </c>
      <c r="G465" s="742"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743"/>
      <c r="B466" s="691">
        <f>SubmittalSchedule!A464</f>
        <v>0</v>
      </c>
      <c r="C466" s="692">
        <f>SubmittalSchedule!B464</f>
        <v>0</v>
      </c>
      <c r="D466" s="694">
        <v>0</v>
      </c>
      <c r="E466" s="693" t="d">
        <f>SubmittalSchedule!C464</f>
        <v>1899-12-30</v>
      </c>
      <c r="F466" s="697" t="d">
        <f t="shared" si="26"/>
        <v>1900-01-13</v>
      </c>
      <c r="G466" s="742"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743"/>
      <c r="B467" s="691">
        <f>SubmittalSchedule!A465</f>
        <v>0</v>
      </c>
      <c r="C467" s="692">
        <f>SubmittalSchedule!B465</f>
        <v>0</v>
      </c>
      <c r="D467" s="694">
        <v>0</v>
      </c>
      <c r="E467" s="693" t="d">
        <f>SubmittalSchedule!C465</f>
        <v>1899-12-30</v>
      </c>
      <c r="F467" s="697" t="d">
        <f t="shared" si="26"/>
        <v>1900-01-13</v>
      </c>
      <c r="G467" s="742"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743"/>
      <c r="B468" s="691">
        <f>SubmittalSchedule!A466</f>
        <v>0</v>
      </c>
      <c r="C468" s="692">
        <f>SubmittalSchedule!B466</f>
        <v>0</v>
      </c>
      <c r="D468" s="694">
        <v>0</v>
      </c>
      <c r="E468" s="693" t="d">
        <f>SubmittalSchedule!C466</f>
        <v>1899-12-30</v>
      </c>
      <c r="F468" s="697" t="d">
        <f t="shared" si="26"/>
        <v>1900-01-13</v>
      </c>
      <c r="G468" s="742"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743"/>
      <c r="B469" s="691">
        <f>SubmittalSchedule!A467</f>
        <v>0</v>
      </c>
      <c r="C469" s="692">
        <f>SubmittalSchedule!B467</f>
        <v>0</v>
      </c>
      <c r="D469" s="694">
        <v>0</v>
      </c>
      <c r="E469" s="693" t="d">
        <f>SubmittalSchedule!C467</f>
        <v>1899-12-30</v>
      </c>
      <c r="F469" s="697" t="d">
        <f t="shared" si="26"/>
        <v>1900-01-13</v>
      </c>
      <c r="G469" s="742"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743"/>
      <c r="B470" s="691">
        <f>SubmittalSchedule!A468</f>
        <v>0</v>
      </c>
      <c r="C470" s="692">
        <f>SubmittalSchedule!B468</f>
        <v>0</v>
      </c>
      <c r="D470" s="694">
        <v>0</v>
      </c>
      <c r="E470" s="693" t="d">
        <f>SubmittalSchedule!C468</f>
        <v>1899-12-30</v>
      </c>
      <c r="F470" s="697" t="d">
        <f t="shared" si="26"/>
        <v>1900-01-13</v>
      </c>
      <c r="G470" s="742"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743"/>
      <c r="B471" s="691">
        <f>SubmittalSchedule!A469</f>
        <v>0</v>
      </c>
      <c r="C471" s="692">
        <f>SubmittalSchedule!B469</f>
        <v>0</v>
      </c>
      <c r="D471" s="694">
        <v>0</v>
      </c>
      <c r="E471" s="693" t="d">
        <f>SubmittalSchedule!C469</f>
        <v>1899-12-30</v>
      </c>
      <c r="F471" s="697" t="d">
        <f t="shared" si="26"/>
        <v>1900-01-13</v>
      </c>
      <c r="G471" s="742"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743"/>
      <c r="B472" s="691">
        <f>SubmittalSchedule!A470</f>
        <v>0</v>
      </c>
      <c r="C472" s="692">
        <f>SubmittalSchedule!B470</f>
        <v>0</v>
      </c>
      <c r="D472" s="694">
        <v>0</v>
      </c>
      <c r="E472" s="693" t="d">
        <f>SubmittalSchedule!C470</f>
        <v>1899-12-30</v>
      </c>
      <c r="F472" s="697" t="d">
        <f t="shared" si="26"/>
        <v>1900-01-13</v>
      </c>
      <c r="G472" s="742"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743"/>
      <c r="B473" s="691">
        <f>SubmittalSchedule!A471</f>
        <v>0</v>
      </c>
      <c r="C473" s="692">
        <f>SubmittalSchedule!B471</f>
        <v>0</v>
      </c>
      <c r="D473" s="694">
        <v>0</v>
      </c>
      <c r="E473" s="693" t="d">
        <f>SubmittalSchedule!C471</f>
        <v>1899-12-30</v>
      </c>
      <c r="F473" s="697" t="d">
        <f t="shared" si="26"/>
        <v>1900-01-13</v>
      </c>
      <c r="G473" s="742"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743"/>
      <c r="B474" s="691">
        <f>SubmittalSchedule!A472</f>
        <v>0</v>
      </c>
      <c r="C474" s="692">
        <f>SubmittalSchedule!B472</f>
        <v>0</v>
      </c>
      <c r="D474" s="694">
        <v>0</v>
      </c>
      <c r="E474" s="693" t="d">
        <f>SubmittalSchedule!C472</f>
        <v>1899-12-30</v>
      </c>
      <c r="F474" s="697" t="d">
        <f t="shared" si="26"/>
        <v>1900-01-13</v>
      </c>
      <c r="G474" s="742"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743"/>
      <c r="B475" s="691">
        <f>SubmittalSchedule!A473</f>
        <v>0</v>
      </c>
      <c r="C475" s="692">
        <f>SubmittalSchedule!B473</f>
        <v>0</v>
      </c>
      <c r="D475" s="694">
        <v>0</v>
      </c>
      <c r="E475" s="693" t="d">
        <f>SubmittalSchedule!C473</f>
        <v>1899-12-30</v>
      </c>
      <c r="F475" s="697" t="d">
        <f t="shared" si="26"/>
        <v>1900-01-13</v>
      </c>
      <c r="G475" s="742"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743"/>
      <c r="B476" s="691">
        <f>SubmittalSchedule!A474</f>
        <v>0</v>
      </c>
      <c r="C476" s="692">
        <f>SubmittalSchedule!B474</f>
        <v>0</v>
      </c>
      <c r="D476" s="694">
        <v>0</v>
      </c>
      <c r="E476" s="693" t="d">
        <f>SubmittalSchedule!C474</f>
        <v>1899-12-30</v>
      </c>
      <c r="F476" s="697" t="d">
        <f t="shared" si="26"/>
        <v>1900-01-13</v>
      </c>
      <c r="G476" s="742"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743"/>
      <c r="B477" s="691">
        <f>SubmittalSchedule!A475</f>
        <v>0</v>
      </c>
      <c r="C477" s="692">
        <f>SubmittalSchedule!B475</f>
        <v>0</v>
      </c>
      <c r="D477" s="694">
        <v>0</v>
      </c>
      <c r="E477" s="693" t="d">
        <f>SubmittalSchedule!C475</f>
        <v>1899-12-30</v>
      </c>
      <c r="F477" s="697" t="d">
        <f t="shared" si="26"/>
        <v>1900-01-13</v>
      </c>
      <c r="G477" s="742"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743"/>
      <c r="B478" s="691">
        <f>SubmittalSchedule!A476</f>
        <v>0</v>
      </c>
      <c r="C478" s="692">
        <f>SubmittalSchedule!B476</f>
        <v>0</v>
      </c>
      <c r="D478" s="694">
        <v>0</v>
      </c>
      <c r="E478" s="693" t="d">
        <f>SubmittalSchedule!C476</f>
        <v>1899-12-30</v>
      </c>
      <c r="F478" s="697" t="d">
        <f t="shared" si="26"/>
        <v>1900-01-13</v>
      </c>
      <c r="G478" s="742"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743"/>
      <c r="B479" s="691">
        <f>SubmittalSchedule!A477</f>
        <v>0</v>
      </c>
      <c r="C479" s="692">
        <f>SubmittalSchedule!B477</f>
        <v>0</v>
      </c>
      <c r="D479" s="694">
        <v>0</v>
      </c>
      <c r="E479" s="693" t="d">
        <f>SubmittalSchedule!C477</f>
        <v>1899-12-30</v>
      </c>
      <c r="F479" s="697" t="d">
        <f t="shared" si="26"/>
        <v>1900-01-13</v>
      </c>
      <c r="G479" s="742"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743"/>
      <c r="B480" s="691">
        <f>SubmittalSchedule!A478</f>
        <v>0</v>
      </c>
      <c r="C480" s="692">
        <f>SubmittalSchedule!B478</f>
        <v>0</v>
      </c>
      <c r="D480" s="694">
        <v>0</v>
      </c>
      <c r="E480" s="693" t="d">
        <f>SubmittalSchedule!C478</f>
        <v>1899-12-30</v>
      </c>
      <c r="F480" s="697" t="d">
        <f t="shared" si="26"/>
        <v>1900-01-13</v>
      </c>
      <c r="G480" s="742"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743"/>
      <c r="B481" s="691">
        <f>SubmittalSchedule!A479</f>
        <v>0</v>
      </c>
      <c r="C481" s="692">
        <f>SubmittalSchedule!B479</f>
        <v>0</v>
      </c>
      <c r="D481" s="694">
        <v>0</v>
      </c>
      <c r="E481" s="693" t="d">
        <f>SubmittalSchedule!C479</f>
        <v>1899-12-30</v>
      </c>
      <c r="F481" s="697" t="d">
        <f t="shared" si="26"/>
        <v>1900-01-13</v>
      </c>
      <c r="G481" s="742"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743"/>
      <c r="B482" s="691">
        <f>SubmittalSchedule!A480</f>
        <v>0</v>
      </c>
      <c r="C482" s="692">
        <f>SubmittalSchedule!B480</f>
        <v>0</v>
      </c>
      <c r="D482" s="694">
        <v>0</v>
      </c>
      <c r="E482" s="693" t="d">
        <f>SubmittalSchedule!C480</f>
        <v>1899-12-30</v>
      </c>
      <c r="F482" s="697" t="d">
        <f t="shared" si="26"/>
        <v>1900-01-13</v>
      </c>
      <c r="G482" s="742"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743"/>
      <c r="B483" s="691">
        <f>SubmittalSchedule!A481</f>
        <v>0</v>
      </c>
      <c r="C483" s="692">
        <f>SubmittalSchedule!B481</f>
        <v>0</v>
      </c>
      <c r="D483" s="694">
        <v>0</v>
      </c>
      <c r="E483" s="693" t="d">
        <f>SubmittalSchedule!C481</f>
        <v>1899-12-30</v>
      </c>
      <c r="F483" s="697" t="d">
        <f t="shared" si="26"/>
        <v>1900-01-13</v>
      </c>
      <c r="G483" s="742"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743"/>
      <c r="B484" s="691">
        <f>SubmittalSchedule!A482</f>
        <v>0</v>
      </c>
      <c r="C484" s="692">
        <f>SubmittalSchedule!B482</f>
        <v>0</v>
      </c>
      <c r="D484" s="694">
        <v>0</v>
      </c>
      <c r="E484" s="693" t="d">
        <f>SubmittalSchedule!C482</f>
        <v>1899-12-30</v>
      </c>
      <c r="F484" s="697" t="d">
        <f t="shared" si="26"/>
        <v>1900-01-13</v>
      </c>
      <c r="G484" s="742"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743"/>
      <c r="B485" s="691">
        <f>SubmittalSchedule!A483</f>
        <v>0</v>
      </c>
      <c r="C485" s="692">
        <f>SubmittalSchedule!B483</f>
        <v>0</v>
      </c>
      <c r="D485" s="694">
        <v>0</v>
      </c>
      <c r="E485" s="693" t="d">
        <f>SubmittalSchedule!C483</f>
        <v>1899-12-30</v>
      </c>
      <c r="F485" s="697" t="d">
        <f t="shared" si="26"/>
        <v>1900-01-13</v>
      </c>
      <c r="G485" s="742"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743"/>
      <c r="B486" s="691">
        <f>SubmittalSchedule!A484</f>
        <v>0</v>
      </c>
      <c r="C486" s="692">
        <f>SubmittalSchedule!B484</f>
        <v>0</v>
      </c>
      <c r="D486" s="694">
        <v>0</v>
      </c>
      <c r="E486" s="693" t="d">
        <f>SubmittalSchedule!C484</f>
        <v>1899-12-30</v>
      </c>
      <c r="F486" s="697" t="d">
        <f t="shared" si="26"/>
        <v>1900-01-13</v>
      </c>
      <c r="G486" s="742"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743"/>
      <c r="B487" s="691">
        <f>SubmittalSchedule!A485</f>
        <v>0</v>
      </c>
      <c r="C487" s="692">
        <f>SubmittalSchedule!B485</f>
        <v>0</v>
      </c>
      <c r="D487" s="694">
        <v>0</v>
      </c>
      <c r="E487" s="693" t="d">
        <f>SubmittalSchedule!C485</f>
        <v>1899-12-30</v>
      </c>
      <c r="F487" s="697" t="d">
        <f t="shared" si="26"/>
        <v>1900-01-13</v>
      </c>
      <c r="G487" s="742"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743"/>
      <c r="B488" s="691">
        <f>SubmittalSchedule!A486</f>
        <v>0</v>
      </c>
      <c r="C488" s="692">
        <f>SubmittalSchedule!B486</f>
        <v>0</v>
      </c>
      <c r="D488" s="694">
        <v>0</v>
      </c>
      <c r="E488" s="693" t="d">
        <f>SubmittalSchedule!C486</f>
        <v>1899-12-30</v>
      </c>
      <c r="F488" s="697" t="d">
        <f t="shared" si="26"/>
        <v>1900-01-13</v>
      </c>
      <c r="G488" s="742"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743"/>
      <c r="B489" s="691">
        <f>SubmittalSchedule!A487</f>
        <v>0</v>
      </c>
      <c r="C489" s="692">
        <f>SubmittalSchedule!B487</f>
        <v>0</v>
      </c>
      <c r="D489" s="694">
        <v>0</v>
      </c>
      <c r="E489" s="693" t="d">
        <f>SubmittalSchedule!C487</f>
        <v>1899-12-30</v>
      </c>
      <c r="F489" s="697" t="d">
        <f t="shared" si="26"/>
        <v>1900-01-13</v>
      </c>
      <c r="G489" s="742"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743"/>
      <c r="B490" s="691">
        <f>SubmittalSchedule!A488</f>
        <v>0</v>
      </c>
      <c r="C490" s="692">
        <f>SubmittalSchedule!B488</f>
        <v>0</v>
      </c>
      <c r="D490" s="694">
        <v>0</v>
      </c>
      <c r="E490" s="693" t="d">
        <f>SubmittalSchedule!C488</f>
        <v>1899-12-30</v>
      </c>
      <c r="F490" s="697" t="d">
        <f t="shared" si="26"/>
        <v>1900-01-13</v>
      </c>
      <c r="G490" s="742"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743"/>
      <c r="B491" s="691">
        <f>SubmittalSchedule!A489</f>
        <v>0</v>
      </c>
      <c r="C491" s="692">
        <f>SubmittalSchedule!B489</f>
        <v>0</v>
      </c>
      <c r="D491" s="694">
        <v>0</v>
      </c>
      <c r="E491" s="693" t="d">
        <f>SubmittalSchedule!C489</f>
        <v>1899-12-30</v>
      </c>
      <c r="F491" s="697" t="d">
        <f t="shared" si="26"/>
        <v>1900-01-13</v>
      </c>
      <c r="G491" s="742"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743"/>
      <c r="B492" s="691">
        <f>SubmittalSchedule!A490</f>
        <v>0</v>
      </c>
      <c r="C492" s="692">
        <f>SubmittalSchedule!B490</f>
        <v>0</v>
      </c>
      <c r="D492" s="694">
        <v>0</v>
      </c>
      <c r="E492" s="693" t="d">
        <f>SubmittalSchedule!C490</f>
        <v>1899-12-30</v>
      </c>
      <c r="F492" s="697" t="d">
        <f t="shared" si="26"/>
        <v>1900-01-13</v>
      </c>
      <c r="G492" s="742"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743"/>
      <c r="B493" s="691">
        <f>SubmittalSchedule!A491</f>
        <v>0</v>
      </c>
      <c r="C493" s="692">
        <f>SubmittalSchedule!B491</f>
        <v>0</v>
      </c>
      <c r="D493" s="694">
        <v>0</v>
      </c>
      <c r="E493" s="693" t="d">
        <f>SubmittalSchedule!C491</f>
        <v>1899-12-30</v>
      </c>
      <c r="F493" s="697" t="d">
        <f t="shared" si="26"/>
        <v>1900-01-13</v>
      </c>
      <c r="G493" s="742"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743"/>
      <c r="B494" s="691">
        <f>SubmittalSchedule!A492</f>
        <v>0</v>
      </c>
      <c r="C494" s="692">
        <f>SubmittalSchedule!B492</f>
        <v>0</v>
      </c>
      <c r="D494" s="694">
        <v>0</v>
      </c>
      <c r="E494" s="693" t="d">
        <f>SubmittalSchedule!C492</f>
        <v>1899-12-30</v>
      </c>
      <c r="F494" s="697" t="d">
        <f t="shared" si="26"/>
        <v>1900-01-13</v>
      </c>
      <c r="G494" s="742"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743"/>
      <c r="B495" s="691">
        <f>SubmittalSchedule!A493</f>
        <v>0</v>
      </c>
      <c r="C495" s="692">
        <f>SubmittalSchedule!B493</f>
        <v>0</v>
      </c>
      <c r="D495" s="694">
        <v>0</v>
      </c>
      <c r="E495" s="693" t="d">
        <f>SubmittalSchedule!C493</f>
        <v>1899-12-30</v>
      </c>
      <c r="F495" s="697" t="d">
        <f t="shared" si="26"/>
        <v>1900-01-13</v>
      </c>
      <c r="G495" s="742"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743"/>
      <c r="B496" s="691">
        <f>SubmittalSchedule!A494</f>
        <v>0</v>
      </c>
      <c r="C496" s="692">
        <f>SubmittalSchedule!B494</f>
        <v>0</v>
      </c>
      <c r="D496" s="694">
        <v>0</v>
      </c>
      <c r="E496" s="693" t="d">
        <f>SubmittalSchedule!C494</f>
        <v>1899-12-30</v>
      </c>
      <c r="F496" s="697" t="d">
        <f t="shared" si="26"/>
        <v>1900-01-13</v>
      </c>
      <c r="G496" s="742"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743"/>
      <c r="B497" s="691">
        <f>SubmittalSchedule!A495</f>
        <v>0</v>
      </c>
      <c r="C497" s="692">
        <f>SubmittalSchedule!B495</f>
        <v>0</v>
      </c>
      <c r="D497" s="694">
        <v>0</v>
      </c>
      <c r="E497" s="693" t="d">
        <f>SubmittalSchedule!C495</f>
        <v>1899-12-30</v>
      </c>
      <c r="F497" s="697" t="d">
        <f t="shared" si="26"/>
        <v>1900-01-13</v>
      </c>
      <c r="G497" s="742"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743"/>
      <c r="B498" s="691">
        <f>SubmittalSchedule!A496</f>
        <v>0</v>
      </c>
      <c r="C498" s="692">
        <f>SubmittalSchedule!B496</f>
        <v>0</v>
      </c>
      <c r="D498" s="694">
        <v>0</v>
      </c>
      <c r="E498" s="693" t="d">
        <f>SubmittalSchedule!C496</f>
        <v>1899-12-30</v>
      </c>
      <c r="F498" s="697" t="d">
        <f t="shared" ref="F498:F561" si="29">E498+14</f>
        <v>1900-01-13</v>
      </c>
      <c r="G498" s="742"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743"/>
      <c r="B499" s="691">
        <f>SubmittalSchedule!A497</f>
        <v>0</v>
      </c>
      <c r="C499" s="692">
        <f>SubmittalSchedule!B497</f>
        <v>0</v>
      </c>
      <c r="D499" s="694">
        <v>0</v>
      </c>
      <c r="E499" s="693" t="d">
        <f>SubmittalSchedule!C497</f>
        <v>1899-12-30</v>
      </c>
      <c r="F499" s="697" t="d">
        <f t="shared" si="29"/>
        <v>1900-01-13</v>
      </c>
      <c r="G499" s="742"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743"/>
      <c r="B500" s="691">
        <f>SubmittalSchedule!A498</f>
        <v>0</v>
      </c>
      <c r="C500" s="692">
        <f>SubmittalSchedule!B498</f>
        <v>0</v>
      </c>
      <c r="D500" s="694">
        <v>0</v>
      </c>
      <c r="E500" s="693" t="d">
        <f>SubmittalSchedule!C498</f>
        <v>1899-12-30</v>
      </c>
      <c r="F500" s="697" t="d">
        <f t="shared" si="29"/>
        <v>1900-01-13</v>
      </c>
      <c r="G500" s="742"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743"/>
      <c r="B501" s="691">
        <f>SubmittalSchedule!A499</f>
        <v>0</v>
      </c>
      <c r="C501" s="692">
        <f>SubmittalSchedule!B499</f>
        <v>0</v>
      </c>
      <c r="D501" s="694">
        <v>0</v>
      </c>
      <c r="E501" s="693" t="d">
        <f>SubmittalSchedule!C499</f>
        <v>1899-12-30</v>
      </c>
      <c r="F501" s="697" t="d">
        <f t="shared" si="29"/>
        <v>1900-01-13</v>
      </c>
      <c r="G501" s="742"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743"/>
      <c r="B502" s="691">
        <f>SubmittalSchedule!A500</f>
        <v>0</v>
      </c>
      <c r="C502" s="692">
        <f>SubmittalSchedule!B500</f>
        <v>0</v>
      </c>
      <c r="D502" s="694">
        <v>0</v>
      </c>
      <c r="E502" s="693" t="d">
        <f>SubmittalSchedule!C500</f>
        <v>1899-12-30</v>
      </c>
      <c r="F502" s="697" t="d">
        <f t="shared" si="29"/>
        <v>1900-01-13</v>
      </c>
      <c r="G502" s="742"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743"/>
      <c r="B503" s="691">
        <f>SubmittalSchedule!A501</f>
        <v>0</v>
      </c>
      <c r="C503" s="692">
        <f>SubmittalSchedule!B501</f>
        <v>0</v>
      </c>
      <c r="D503" s="694">
        <v>0</v>
      </c>
      <c r="E503" s="693" t="d">
        <f>SubmittalSchedule!C501</f>
        <v>1899-12-30</v>
      </c>
      <c r="F503" s="697" t="d">
        <f t="shared" si="29"/>
        <v>1900-01-13</v>
      </c>
      <c r="G503" s="742"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743"/>
      <c r="B504" s="691">
        <f>SubmittalSchedule!A502</f>
        <v>0</v>
      </c>
      <c r="C504" s="692">
        <f>SubmittalSchedule!B502</f>
        <v>0</v>
      </c>
      <c r="D504" s="694">
        <v>0</v>
      </c>
      <c r="E504" s="693" t="d">
        <f>SubmittalSchedule!C502</f>
        <v>1899-12-30</v>
      </c>
      <c r="F504" s="697" t="d">
        <f t="shared" si="29"/>
        <v>1900-01-13</v>
      </c>
      <c r="G504" s="742"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743"/>
      <c r="B505" s="691">
        <f>SubmittalSchedule!A503</f>
        <v>0</v>
      </c>
      <c r="C505" s="692">
        <f>SubmittalSchedule!B503</f>
        <v>0</v>
      </c>
      <c r="D505" s="694">
        <v>0</v>
      </c>
      <c r="E505" s="693" t="d">
        <f>SubmittalSchedule!C503</f>
        <v>1899-12-30</v>
      </c>
      <c r="F505" s="697" t="d">
        <f t="shared" si="29"/>
        <v>1900-01-13</v>
      </c>
      <c r="G505" s="742"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743"/>
      <c r="B506" s="691">
        <f>SubmittalSchedule!A504</f>
        <v>0</v>
      </c>
      <c r="C506" s="692">
        <f>SubmittalSchedule!B504</f>
        <v>0</v>
      </c>
      <c r="D506" s="694">
        <v>0</v>
      </c>
      <c r="E506" s="693" t="d">
        <f>SubmittalSchedule!C504</f>
        <v>1899-12-30</v>
      </c>
      <c r="F506" s="697" t="d">
        <f t="shared" si="29"/>
        <v>1900-01-13</v>
      </c>
      <c r="G506" s="742"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743"/>
      <c r="B507" s="691">
        <f>SubmittalSchedule!A505</f>
        <v>0</v>
      </c>
      <c r="C507" s="692">
        <f>SubmittalSchedule!B505</f>
        <v>0</v>
      </c>
      <c r="D507" s="694">
        <v>0</v>
      </c>
      <c r="E507" s="693" t="d">
        <f>SubmittalSchedule!C505</f>
        <v>1899-12-30</v>
      </c>
      <c r="F507" s="697" t="d">
        <f t="shared" si="29"/>
        <v>1900-01-13</v>
      </c>
      <c r="G507" s="742"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743"/>
      <c r="B508" s="691">
        <f>SubmittalSchedule!A506</f>
        <v>0</v>
      </c>
      <c r="C508" s="692">
        <f>SubmittalSchedule!B506</f>
        <v>0</v>
      </c>
      <c r="D508" s="694">
        <v>0</v>
      </c>
      <c r="E508" s="693" t="d">
        <f>SubmittalSchedule!C506</f>
        <v>1899-12-30</v>
      </c>
      <c r="F508" s="697" t="d">
        <f t="shared" si="29"/>
        <v>1900-01-13</v>
      </c>
      <c r="G508" s="742"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743"/>
      <c r="B509" s="691">
        <f>SubmittalSchedule!A507</f>
        <v>0</v>
      </c>
      <c r="C509" s="692">
        <f>SubmittalSchedule!B507</f>
        <v>0</v>
      </c>
      <c r="D509" s="694">
        <v>0</v>
      </c>
      <c r="E509" s="693" t="d">
        <f>SubmittalSchedule!C507</f>
        <v>1899-12-30</v>
      </c>
      <c r="F509" s="697" t="d">
        <f t="shared" si="29"/>
        <v>1900-01-13</v>
      </c>
      <c r="G509" s="742"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743"/>
      <c r="B510" s="691">
        <f>SubmittalSchedule!A508</f>
        <v>0</v>
      </c>
      <c r="C510" s="692">
        <f>SubmittalSchedule!B508</f>
        <v>0</v>
      </c>
      <c r="D510" s="694">
        <v>0</v>
      </c>
      <c r="E510" s="693" t="d">
        <f>SubmittalSchedule!C508</f>
        <v>1899-12-30</v>
      </c>
      <c r="F510" s="697" t="d">
        <f t="shared" si="29"/>
        <v>1900-01-13</v>
      </c>
      <c r="G510" s="742"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743"/>
      <c r="B511" s="691">
        <f>SubmittalSchedule!A509</f>
        <v>0</v>
      </c>
      <c r="C511" s="692">
        <f>SubmittalSchedule!B509</f>
        <v>0</v>
      </c>
      <c r="D511" s="694">
        <v>0</v>
      </c>
      <c r="E511" s="693" t="d">
        <f>SubmittalSchedule!C509</f>
        <v>1899-12-30</v>
      </c>
      <c r="F511" s="697" t="d">
        <f t="shared" si="29"/>
        <v>1900-01-13</v>
      </c>
      <c r="G511" s="742"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743"/>
      <c r="B512" s="691">
        <f>SubmittalSchedule!A510</f>
        <v>0</v>
      </c>
      <c r="C512" s="692">
        <f>SubmittalSchedule!B510</f>
        <v>0</v>
      </c>
      <c r="D512" s="694">
        <v>0</v>
      </c>
      <c r="E512" s="693" t="d">
        <f>SubmittalSchedule!C510</f>
        <v>1899-12-30</v>
      </c>
      <c r="F512" s="697" t="d">
        <f t="shared" si="29"/>
        <v>1900-01-13</v>
      </c>
      <c r="G512" s="742"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743"/>
      <c r="B513" s="691">
        <f>SubmittalSchedule!A511</f>
        <v>0</v>
      </c>
      <c r="C513" s="692">
        <f>SubmittalSchedule!B511</f>
        <v>0</v>
      </c>
      <c r="D513" s="694">
        <v>0</v>
      </c>
      <c r="E513" s="693" t="d">
        <f>SubmittalSchedule!C511</f>
        <v>1899-12-30</v>
      </c>
      <c r="F513" s="697" t="d">
        <f t="shared" si="29"/>
        <v>1900-01-13</v>
      </c>
      <c r="G513" s="742"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743"/>
      <c r="B514" s="691">
        <f>SubmittalSchedule!A512</f>
        <v>0</v>
      </c>
      <c r="C514" s="692">
        <f>SubmittalSchedule!B512</f>
        <v>0</v>
      </c>
      <c r="D514" s="694">
        <v>0</v>
      </c>
      <c r="E514" s="693" t="d">
        <f>SubmittalSchedule!C512</f>
        <v>1899-12-30</v>
      </c>
      <c r="F514" s="697" t="d">
        <f t="shared" si="29"/>
        <v>1900-01-13</v>
      </c>
      <c r="G514" s="742"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743"/>
      <c r="B515" s="691">
        <f>SubmittalSchedule!A513</f>
        <v>0</v>
      </c>
      <c r="C515" s="692">
        <f>SubmittalSchedule!B513</f>
        <v>0</v>
      </c>
      <c r="D515" s="694">
        <v>0</v>
      </c>
      <c r="E515" s="693" t="d">
        <f>SubmittalSchedule!C513</f>
        <v>1899-12-30</v>
      </c>
      <c r="F515" s="697" t="d">
        <f t="shared" si="29"/>
        <v>1900-01-13</v>
      </c>
      <c r="G515" s="742"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743"/>
      <c r="B516" s="691">
        <f>SubmittalSchedule!A514</f>
        <v>0</v>
      </c>
      <c r="C516" s="692">
        <f>SubmittalSchedule!B514</f>
        <v>0</v>
      </c>
      <c r="D516" s="694">
        <v>0</v>
      </c>
      <c r="E516" s="693" t="d">
        <f>SubmittalSchedule!C514</f>
        <v>1899-12-30</v>
      </c>
      <c r="F516" s="697" t="d">
        <f t="shared" si="29"/>
        <v>1900-01-13</v>
      </c>
      <c r="G516" s="742"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743"/>
      <c r="B517" s="691">
        <f>SubmittalSchedule!A515</f>
        <v>0</v>
      </c>
      <c r="C517" s="692">
        <f>SubmittalSchedule!B515</f>
        <v>0</v>
      </c>
      <c r="D517" s="694">
        <v>0</v>
      </c>
      <c r="E517" s="693" t="d">
        <f>SubmittalSchedule!C515</f>
        <v>1899-12-30</v>
      </c>
      <c r="F517" s="697" t="d">
        <f t="shared" si="29"/>
        <v>1900-01-13</v>
      </c>
      <c r="G517" s="742"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743"/>
      <c r="B518" s="691">
        <f>SubmittalSchedule!A516</f>
        <v>0</v>
      </c>
      <c r="C518" s="692">
        <f>SubmittalSchedule!B516</f>
        <v>0</v>
      </c>
      <c r="D518" s="694">
        <v>0</v>
      </c>
      <c r="E518" s="693" t="d">
        <f>SubmittalSchedule!C516</f>
        <v>1899-12-30</v>
      </c>
      <c r="F518" s="697" t="d">
        <f t="shared" si="29"/>
        <v>1900-01-13</v>
      </c>
      <c r="G518" s="742"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743"/>
      <c r="B519" s="691">
        <f>SubmittalSchedule!A517</f>
        <v>0</v>
      </c>
      <c r="C519" s="692">
        <f>SubmittalSchedule!B517</f>
        <v>0</v>
      </c>
      <c r="D519" s="694">
        <v>0</v>
      </c>
      <c r="E519" s="693" t="d">
        <f>SubmittalSchedule!C517</f>
        <v>1899-12-30</v>
      </c>
      <c r="F519" s="697" t="d">
        <f t="shared" si="29"/>
        <v>1900-01-13</v>
      </c>
      <c r="G519" s="742"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743"/>
      <c r="B520" s="691">
        <f>SubmittalSchedule!A518</f>
        <v>0</v>
      </c>
      <c r="C520" s="692">
        <f>SubmittalSchedule!B518</f>
        <v>0</v>
      </c>
      <c r="D520" s="694">
        <v>0</v>
      </c>
      <c r="E520" s="693" t="d">
        <f>SubmittalSchedule!C518</f>
        <v>1899-12-30</v>
      </c>
      <c r="F520" s="697" t="d">
        <f t="shared" si="29"/>
        <v>1900-01-13</v>
      </c>
      <c r="G520" s="742"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743"/>
      <c r="B521" s="691">
        <f>SubmittalSchedule!A519</f>
        <v>0</v>
      </c>
      <c r="C521" s="692">
        <f>SubmittalSchedule!B519</f>
        <v>0</v>
      </c>
      <c r="D521" s="694">
        <v>0</v>
      </c>
      <c r="E521" s="693" t="d">
        <f>SubmittalSchedule!C519</f>
        <v>1899-12-30</v>
      </c>
      <c r="F521" s="697" t="d">
        <f t="shared" si="29"/>
        <v>1900-01-13</v>
      </c>
      <c r="G521" s="742"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743"/>
      <c r="B522" s="691">
        <f>SubmittalSchedule!A520</f>
        <v>0</v>
      </c>
      <c r="C522" s="692">
        <f>SubmittalSchedule!B520</f>
        <v>0</v>
      </c>
      <c r="D522" s="694">
        <v>0</v>
      </c>
      <c r="E522" s="693" t="d">
        <f>SubmittalSchedule!C520</f>
        <v>1899-12-30</v>
      </c>
      <c r="F522" s="697" t="d">
        <f t="shared" si="29"/>
        <v>1900-01-13</v>
      </c>
      <c r="G522" s="742"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743"/>
      <c r="B523" s="691">
        <f>SubmittalSchedule!A521</f>
        <v>0</v>
      </c>
      <c r="C523" s="692">
        <f>SubmittalSchedule!B521</f>
        <v>0</v>
      </c>
      <c r="D523" s="694">
        <v>0</v>
      </c>
      <c r="E523" s="693" t="d">
        <f>SubmittalSchedule!C521</f>
        <v>1899-12-30</v>
      </c>
      <c r="F523" s="697" t="d">
        <f t="shared" si="29"/>
        <v>1900-01-13</v>
      </c>
      <c r="G523" s="742"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743"/>
      <c r="B524" s="691">
        <f>SubmittalSchedule!A522</f>
        <v>0</v>
      </c>
      <c r="C524" s="692">
        <f>SubmittalSchedule!B522</f>
        <v>0</v>
      </c>
      <c r="D524" s="694">
        <v>0</v>
      </c>
      <c r="E524" s="693" t="d">
        <f>SubmittalSchedule!C522</f>
        <v>1899-12-30</v>
      </c>
      <c r="F524" s="697" t="d">
        <f t="shared" si="29"/>
        <v>1900-01-13</v>
      </c>
      <c r="G524" s="742"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743"/>
      <c r="B525" s="691">
        <f>SubmittalSchedule!A523</f>
        <v>0</v>
      </c>
      <c r="C525" s="692">
        <f>SubmittalSchedule!B523</f>
        <v>0</v>
      </c>
      <c r="D525" s="694">
        <v>0</v>
      </c>
      <c r="E525" s="693" t="d">
        <f>SubmittalSchedule!C523</f>
        <v>1899-12-30</v>
      </c>
      <c r="F525" s="697" t="d">
        <f t="shared" si="29"/>
        <v>1900-01-13</v>
      </c>
      <c r="G525" s="742"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743"/>
      <c r="B526" s="691">
        <f>SubmittalSchedule!A524</f>
        <v>0</v>
      </c>
      <c r="C526" s="692">
        <f>SubmittalSchedule!B524</f>
        <v>0</v>
      </c>
      <c r="D526" s="694">
        <v>0</v>
      </c>
      <c r="E526" s="693" t="d">
        <f>SubmittalSchedule!C524</f>
        <v>1899-12-30</v>
      </c>
      <c r="F526" s="697" t="d">
        <f t="shared" si="29"/>
        <v>1900-01-13</v>
      </c>
      <c r="G526" s="742"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743"/>
      <c r="B527" s="691">
        <f>SubmittalSchedule!A525</f>
        <v>0</v>
      </c>
      <c r="C527" s="692">
        <f>SubmittalSchedule!B525</f>
        <v>0</v>
      </c>
      <c r="D527" s="694">
        <v>0</v>
      </c>
      <c r="E527" s="693" t="d">
        <f>SubmittalSchedule!C525</f>
        <v>1899-12-30</v>
      </c>
      <c r="F527" s="697" t="d">
        <f t="shared" si="29"/>
        <v>1900-01-13</v>
      </c>
      <c r="G527" s="742"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743"/>
      <c r="B528" s="691">
        <f>SubmittalSchedule!A526</f>
        <v>0</v>
      </c>
      <c r="C528" s="692">
        <f>SubmittalSchedule!B526</f>
        <v>0</v>
      </c>
      <c r="D528" s="694">
        <v>0</v>
      </c>
      <c r="E528" s="693" t="d">
        <f>SubmittalSchedule!C526</f>
        <v>1899-12-30</v>
      </c>
      <c r="F528" s="697" t="d">
        <f t="shared" si="29"/>
        <v>1900-01-13</v>
      </c>
      <c r="G528" s="742"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743"/>
      <c r="B529" s="691">
        <f>SubmittalSchedule!A527</f>
        <v>0</v>
      </c>
      <c r="C529" s="692">
        <f>SubmittalSchedule!B527</f>
        <v>0</v>
      </c>
      <c r="D529" s="694">
        <v>0</v>
      </c>
      <c r="E529" s="693" t="d">
        <f>SubmittalSchedule!C527</f>
        <v>1899-12-30</v>
      </c>
      <c r="F529" s="697" t="d">
        <f t="shared" si="29"/>
        <v>1900-01-13</v>
      </c>
      <c r="G529" s="742"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743"/>
      <c r="B530" s="691">
        <f>SubmittalSchedule!A528</f>
        <v>0</v>
      </c>
      <c r="C530" s="692">
        <f>SubmittalSchedule!B528</f>
        <v>0</v>
      </c>
      <c r="D530" s="694">
        <v>0</v>
      </c>
      <c r="E530" s="693" t="d">
        <f>SubmittalSchedule!C528</f>
        <v>1899-12-30</v>
      </c>
      <c r="F530" s="697" t="d">
        <f t="shared" si="29"/>
        <v>1900-01-13</v>
      </c>
      <c r="G530" s="742"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743"/>
      <c r="B531" s="691">
        <f>SubmittalSchedule!A529</f>
        <v>0</v>
      </c>
      <c r="C531" s="692">
        <f>SubmittalSchedule!B529</f>
        <v>0</v>
      </c>
      <c r="D531" s="694">
        <v>0</v>
      </c>
      <c r="E531" s="693" t="d">
        <f>SubmittalSchedule!C529</f>
        <v>1899-12-30</v>
      </c>
      <c r="F531" s="697" t="d">
        <f t="shared" si="29"/>
        <v>1900-01-13</v>
      </c>
      <c r="G531" s="742"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743"/>
      <c r="B532" s="691">
        <f>SubmittalSchedule!A530</f>
        <v>0</v>
      </c>
      <c r="C532" s="692">
        <f>SubmittalSchedule!B530</f>
        <v>0</v>
      </c>
      <c r="D532" s="694">
        <v>0</v>
      </c>
      <c r="E532" s="693" t="d">
        <f>SubmittalSchedule!C530</f>
        <v>1899-12-30</v>
      </c>
      <c r="F532" s="697" t="d">
        <f t="shared" si="29"/>
        <v>1900-01-13</v>
      </c>
      <c r="G532" s="742"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743"/>
      <c r="B533" s="691">
        <f>SubmittalSchedule!A531</f>
        <v>0</v>
      </c>
      <c r="C533" s="692">
        <f>SubmittalSchedule!B531</f>
        <v>0</v>
      </c>
      <c r="D533" s="694">
        <v>0</v>
      </c>
      <c r="E533" s="693" t="d">
        <f>SubmittalSchedule!C531</f>
        <v>1899-12-30</v>
      </c>
      <c r="F533" s="697" t="d">
        <f t="shared" si="29"/>
        <v>1900-01-13</v>
      </c>
      <c r="G533" s="742"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743"/>
      <c r="B534" s="691">
        <f>SubmittalSchedule!A532</f>
        <v>0</v>
      </c>
      <c r="C534" s="692">
        <f>SubmittalSchedule!B532</f>
        <v>0</v>
      </c>
      <c r="D534" s="694">
        <v>0</v>
      </c>
      <c r="E534" s="693" t="d">
        <f>SubmittalSchedule!C532</f>
        <v>1899-12-30</v>
      </c>
      <c r="F534" s="697" t="d">
        <f t="shared" si="29"/>
        <v>1900-01-13</v>
      </c>
      <c r="G534" s="742"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743"/>
      <c r="B535" s="691">
        <f>SubmittalSchedule!A533</f>
        <v>0</v>
      </c>
      <c r="C535" s="692">
        <f>SubmittalSchedule!B533</f>
        <v>0</v>
      </c>
      <c r="D535" s="694">
        <v>0</v>
      </c>
      <c r="E535" s="693" t="d">
        <f>SubmittalSchedule!C533</f>
        <v>1899-12-30</v>
      </c>
      <c r="F535" s="697" t="d">
        <f t="shared" si="29"/>
        <v>1900-01-13</v>
      </c>
      <c r="G535" s="742"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743"/>
      <c r="B536" s="691">
        <f>SubmittalSchedule!A534</f>
        <v>0</v>
      </c>
      <c r="C536" s="692">
        <f>SubmittalSchedule!B534</f>
        <v>0</v>
      </c>
      <c r="D536" s="694">
        <v>0</v>
      </c>
      <c r="E536" s="693" t="d">
        <f>SubmittalSchedule!C534</f>
        <v>1899-12-30</v>
      </c>
      <c r="F536" s="697" t="d">
        <f t="shared" si="29"/>
        <v>1900-01-13</v>
      </c>
      <c r="G536" s="742"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743"/>
      <c r="B537" s="691">
        <f>SubmittalSchedule!A535</f>
        <v>0</v>
      </c>
      <c r="C537" s="692">
        <f>SubmittalSchedule!B535</f>
        <v>0</v>
      </c>
      <c r="D537" s="694">
        <v>0</v>
      </c>
      <c r="E537" s="693" t="d">
        <f>SubmittalSchedule!C535</f>
        <v>1899-12-30</v>
      </c>
      <c r="F537" s="697" t="d">
        <f t="shared" si="29"/>
        <v>1900-01-13</v>
      </c>
      <c r="G537" s="742"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743"/>
      <c r="B538" s="691">
        <f>SubmittalSchedule!A536</f>
        <v>0</v>
      </c>
      <c r="C538" s="692">
        <f>SubmittalSchedule!B536</f>
        <v>0</v>
      </c>
      <c r="D538" s="694">
        <v>0</v>
      </c>
      <c r="E538" s="693" t="d">
        <f>SubmittalSchedule!C536</f>
        <v>1899-12-30</v>
      </c>
      <c r="F538" s="697" t="d">
        <f t="shared" si="29"/>
        <v>1900-01-13</v>
      </c>
      <c r="G538" s="742"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743"/>
      <c r="B539" s="691">
        <f>SubmittalSchedule!A537</f>
        <v>0</v>
      </c>
      <c r="C539" s="692">
        <f>SubmittalSchedule!B537</f>
        <v>0</v>
      </c>
      <c r="D539" s="694">
        <v>0</v>
      </c>
      <c r="E539" s="693" t="d">
        <f>SubmittalSchedule!C537</f>
        <v>1899-12-30</v>
      </c>
      <c r="F539" s="697" t="d">
        <f t="shared" si="29"/>
        <v>1900-01-13</v>
      </c>
      <c r="G539" s="742"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743"/>
      <c r="B540" s="691">
        <f>SubmittalSchedule!A538</f>
        <v>0</v>
      </c>
      <c r="C540" s="692">
        <f>SubmittalSchedule!B538</f>
        <v>0</v>
      </c>
      <c r="D540" s="694">
        <v>0</v>
      </c>
      <c r="E540" s="693" t="d">
        <f>SubmittalSchedule!C538</f>
        <v>1899-12-30</v>
      </c>
      <c r="F540" s="697" t="d">
        <f t="shared" si="29"/>
        <v>1900-01-13</v>
      </c>
      <c r="G540" s="742"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743"/>
      <c r="B541" s="691">
        <f>SubmittalSchedule!A539</f>
        <v>0</v>
      </c>
      <c r="C541" s="692">
        <f>SubmittalSchedule!B539</f>
        <v>0</v>
      </c>
      <c r="D541" s="694">
        <v>0</v>
      </c>
      <c r="E541" s="693" t="d">
        <f>SubmittalSchedule!C539</f>
        <v>1899-12-30</v>
      </c>
      <c r="F541" s="697" t="d">
        <f t="shared" si="29"/>
        <v>1900-01-13</v>
      </c>
      <c r="G541" s="742"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743"/>
      <c r="B542" s="691">
        <f>SubmittalSchedule!A540</f>
        <v>0</v>
      </c>
      <c r="C542" s="692">
        <f>SubmittalSchedule!B540</f>
        <v>0</v>
      </c>
      <c r="D542" s="694">
        <v>0</v>
      </c>
      <c r="E542" s="693" t="d">
        <f>SubmittalSchedule!C540</f>
        <v>1899-12-30</v>
      </c>
      <c r="F542" s="697" t="d">
        <f t="shared" si="29"/>
        <v>1900-01-13</v>
      </c>
      <c r="G542" s="742"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743"/>
      <c r="B543" s="691">
        <f>SubmittalSchedule!A541</f>
        <v>0</v>
      </c>
      <c r="C543" s="692">
        <f>SubmittalSchedule!B541</f>
        <v>0</v>
      </c>
      <c r="D543" s="694">
        <v>0</v>
      </c>
      <c r="E543" s="693" t="d">
        <f>SubmittalSchedule!C541</f>
        <v>1899-12-30</v>
      </c>
      <c r="F543" s="697" t="d">
        <f t="shared" si="29"/>
        <v>1900-01-13</v>
      </c>
      <c r="G543" s="742"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743"/>
      <c r="B544" s="691">
        <f>SubmittalSchedule!A542</f>
        <v>0</v>
      </c>
      <c r="C544" s="692">
        <f>SubmittalSchedule!B542</f>
        <v>0</v>
      </c>
      <c r="D544" s="694">
        <v>0</v>
      </c>
      <c r="E544" s="693" t="d">
        <f>SubmittalSchedule!C542</f>
        <v>1899-12-30</v>
      </c>
      <c r="F544" s="697" t="d">
        <f t="shared" si="29"/>
        <v>1900-01-13</v>
      </c>
      <c r="G544" s="742"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743"/>
      <c r="B545" s="691">
        <f>SubmittalSchedule!A543</f>
        <v>0</v>
      </c>
      <c r="C545" s="692">
        <f>SubmittalSchedule!B543</f>
        <v>0</v>
      </c>
      <c r="D545" s="694">
        <v>0</v>
      </c>
      <c r="E545" s="693" t="d">
        <f>SubmittalSchedule!C543</f>
        <v>1899-12-30</v>
      </c>
      <c r="F545" s="697" t="d">
        <f t="shared" si="29"/>
        <v>1900-01-13</v>
      </c>
      <c r="G545" s="742"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743"/>
      <c r="B546" s="691">
        <f>SubmittalSchedule!A544</f>
        <v>0</v>
      </c>
      <c r="C546" s="692">
        <f>SubmittalSchedule!B544</f>
        <v>0</v>
      </c>
      <c r="D546" s="694">
        <v>0</v>
      </c>
      <c r="E546" s="693" t="d">
        <f>SubmittalSchedule!C544</f>
        <v>1899-12-30</v>
      </c>
      <c r="F546" s="697" t="d">
        <f t="shared" si="29"/>
        <v>1900-01-13</v>
      </c>
      <c r="G546" s="742"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743"/>
      <c r="B547" s="691">
        <f>SubmittalSchedule!A545</f>
        <v>0</v>
      </c>
      <c r="C547" s="692">
        <f>SubmittalSchedule!B545</f>
        <v>0</v>
      </c>
      <c r="D547" s="694">
        <v>0</v>
      </c>
      <c r="E547" s="693" t="d">
        <f>SubmittalSchedule!C545</f>
        <v>1899-12-30</v>
      </c>
      <c r="F547" s="697" t="d">
        <f t="shared" si="29"/>
        <v>1900-01-13</v>
      </c>
      <c r="G547" s="742"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743"/>
      <c r="B548" s="691">
        <f>SubmittalSchedule!A546</f>
        <v>0</v>
      </c>
      <c r="C548" s="692">
        <f>SubmittalSchedule!B546</f>
        <v>0</v>
      </c>
      <c r="D548" s="694">
        <v>0</v>
      </c>
      <c r="E548" s="693" t="d">
        <f>SubmittalSchedule!C546</f>
        <v>1899-12-30</v>
      </c>
      <c r="F548" s="697" t="d">
        <f t="shared" si="29"/>
        <v>1900-01-13</v>
      </c>
      <c r="G548" s="742"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743"/>
      <c r="B549" s="691">
        <f>SubmittalSchedule!A547</f>
        <v>0</v>
      </c>
      <c r="C549" s="692">
        <f>SubmittalSchedule!B547</f>
        <v>0</v>
      </c>
      <c r="D549" s="694">
        <v>0</v>
      </c>
      <c r="E549" s="693" t="d">
        <f>SubmittalSchedule!C547</f>
        <v>1899-12-30</v>
      </c>
      <c r="F549" s="697" t="d">
        <f t="shared" si="29"/>
        <v>1900-01-13</v>
      </c>
      <c r="G549" s="742"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743"/>
      <c r="B550" s="691">
        <f>SubmittalSchedule!A548</f>
        <v>0</v>
      </c>
      <c r="C550" s="692">
        <f>SubmittalSchedule!B548</f>
        <v>0</v>
      </c>
      <c r="D550" s="694">
        <v>0</v>
      </c>
      <c r="E550" s="693" t="d">
        <f>SubmittalSchedule!C548</f>
        <v>1899-12-30</v>
      </c>
      <c r="F550" s="697" t="d">
        <f t="shared" si="29"/>
        <v>1900-01-13</v>
      </c>
      <c r="G550" s="742"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743"/>
      <c r="B551" s="691">
        <f>SubmittalSchedule!A549</f>
        <v>0</v>
      </c>
      <c r="C551" s="692">
        <f>SubmittalSchedule!B549</f>
        <v>0</v>
      </c>
      <c r="D551" s="694">
        <v>0</v>
      </c>
      <c r="E551" s="693" t="d">
        <f>SubmittalSchedule!C549</f>
        <v>1899-12-30</v>
      </c>
      <c r="F551" s="697" t="d">
        <f t="shared" si="29"/>
        <v>1900-01-13</v>
      </c>
      <c r="G551" s="742"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743"/>
      <c r="B552" s="691">
        <f>SubmittalSchedule!A550</f>
        <v>0</v>
      </c>
      <c r="C552" s="692">
        <f>SubmittalSchedule!B550</f>
        <v>0</v>
      </c>
      <c r="D552" s="694">
        <v>0</v>
      </c>
      <c r="E552" s="693" t="d">
        <f>SubmittalSchedule!C550</f>
        <v>1899-12-30</v>
      </c>
      <c r="F552" s="697" t="d">
        <f t="shared" si="29"/>
        <v>1900-01-13</v>
      </c>
      <c r="G552" s="742"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743"/>
      <c r="B553" s="691">
        <f>SubmittalSchedule!A551</f>
        <v>0</v>
      </c>
      <c r="C553" s="692">
        <f>SubmittalSchedule!B551</f>
        <v>0</v>
      </c>
      <c r="D553" s="694">
        <v>0</v>
      </c>
      <c r="E553" s="693" t="d">
        <f>SubmittalSchedule!C551</f>
        <v>1899-12-30</v>
      </c>
      <c r="F553" s="697" t="d">
        <f t="shared" si="29"/>
        <v>1900-01-13</v>
      </c>
      <c r="G553" s="742"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743"/>
      <c r="B554" s="691">
        <f>SubmittalSchedule!A552</f>
        <v>0</v>
      </c>
      <c r="C554" s="692">
        <f>SubmittalSchedule!B552</f>
        <v>0</v>
      </c>
      <c r="D554" s="694">
        <v>0</v>
      </c>
      <c r="E554" s="693" t="d">
        <f>SubmittalSchedule!C552</f>
        <v>1899-12-30</v>
      </c>
      <c r="F554" s="697" t="d">
        <f t="shared" si="29"/>
        <v>1900-01-13</v>
      </c>
      <c r="G554" s="742"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743"/>
      <c r="B555" s="691">
        <f>SubmittalSchedule!A553</f>
        <v>0</v>
      </c>
      <c r="C555" s="692">
        <f>SubmittalSchedule!B553</f>
        <v>0</v>
      </c>
      <c r="D555" s="694">
        <v>0</v>
      </c>
      <c r="E555" s="693" t="d">
        <f>SubmittalSchedule!C553</f>
        <v>1899-12-30</v>
      </c>
      <c r="F555" s="697" t="d">
        <f t="shared" si="29"/>
        <v>1900-01-13</v>
      </c>
      <c r="G555" s="742"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743"/>
      <c r="B556" s="691">
        <f>SubmittalSchedule!A554</f>
        <v>0</v>
      </c>
      <c r="C556" s="692">
        <f>SubmittalSchedule!B554</f>
        <v>0</v>
      </c>
      <c r="D556" s="694">
        <v>0</v>
      </c>
      <c r="E556" s="693" t="d">
        <f>SubmittalSchedule!C554</f>
        <v>1899-12-30</v>
      </c>
      <c r="F556" s="697" t="d">
        <f t="shared" si="29"/>
        <v>1900-01-13</v>
      </c>
      <c r="G556" s="742"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743"/>
      <c r="B557" s="691">
        <f>SubmittalSchedule!A555</f>
        <v>0</v>
      </c>
      <c r="C557" s="692">
        <f>SubmittalSchedule!B555</f>
        <v>0</v>
      </c>
      <c r="D557" s="694">
        <v>0</v>
      </c>
      <c r="E557" s="693" t="d">
        <f>SubmittalSchedule!C555</f>
        <v>1899-12-30</v>
      </c>
      <c r="F557" s="697" t="d">
        <f t="shared" si="29"/>
        <v>1900-01-13</v>
      </c>
      <c r="G557" s="742"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743"/>
      <c r="B558" s="691">
        <f>SubmittalSchedule!A556</f>
        <v>0</v>
      </c>
      <c r="C558" s="692">
        <f>SubmittalSchedule!B556</f>
        <v>0</v>
      </c>
      <c r="D558" s="694">
        <v>0</v>
      </c>
      <c r="E558" s="693" t="d">
        <f>SubmittalSchedule!C556</f>
        <v>1899-12-30</v>
      </c>
      <c r="F558" s="697" t="d">
        <f t="shared" si="29"/>
        <v>1900-01-13</v>
      </c>
      <c r="G558" s="742"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743"/>
      <c r="B559" s="691">
        <f>SubmittalSchedule!A557</f>
        <v>0</v>
      </c>
      <c r="C559" s="692">
        <f>SubmittalSchedule!B557</f>
        <v>0</v>
      </c>
      <c r="D559" s="694">
        <v>0</v>
      </c>
      <c r="E559" s="693" t="d">
        <f>SubmittalSchedule!C557</f>
        <v>1899-12-30</v>
      </c>
      <c r="F559" s="697" t="d">
        <f t="shared" si="29"/>
        <v>1900-01-13</v>
      </c>
      <c r="G559" s="742"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743"/>
      <c r="B560" s="691">
        <f>SubmittalSchedule!A558</f>
        <v>0</v>
      </c>
      <c r="C560" s="692">
        <f>SubmittalSchedule!B558</f>
        <v>0</v>
      </c>
      <c r="D560" s="694">
        <v>0</v>
      </c>
      <c r="E560" s="693" t="d">
        <f>SubmittalSchedule!C558</f>
        <v>1899-12-30</v>
      </c>
      <c r="F560" s="697" t="d">
        <f t="shared" si="29"/>
        <v>1900-01-13</v>
      </c>
      <c r="G560" s="742"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743"/>
      <c r="B561" s="691">
        <f>SubmittalSchedule!A559</f>
        <v>0</v>
      </c>
      <c r="C561" s="692">
        <f>SubmittalSchedule!B559</f>
        <v>0</v>
      </c>
      <c r="D561" s="694">
        <v>0</v>
      </c>
      <c r="E561" s="693" t="d">
        <f>SubmittalSchedule!C559</f>
        <v>1899-12-30</v>
      </c>
      <c r="F561" s="697" t="d">
        <f t="shared" si="29"/>
        <v>1900-01-13</v>
      </c>
      <c r="G561" s="742"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743"/>
      <c r="B562" s="691">
        <f>SubmittalSchedule!A560</f>
        <v>0</v>
      </c>
      <c r="C562" s="692">
        <f>SubmittalSchedule!B560</f>
        <v>0</v>
      </c>
      <c r="D562" s="694">
        <v>0</v>
      </c>
      <c r="E562" s="693" t="d">
        <f>SubmittalSchedule!C560</f>
        <v>1899-12-30</v>
      </c>
      <c r="F562" s="697" t="d">
        <f t="shared" ref="F562:F625" si="32">E562+14</f>
        <v>1900-01-13</v>
      </c>
      <c r="G562" s="742"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743"/>
      <c r="B563" s="691">
        <f>SubmittalSchedule!A561</f>
        <v>0</v>
      </c>
      <c r="C563" s="692">
        <f>SubmittalSchedule!B561</f>
        <v>0</v>
      </c>
      <c r="D563" s="694">
        <v>0</v>
      </c>
      <c r="E563" s="693" t="d">
        <f>SubmittalSchedule!C561</f>
        <v>1899-12-30</v>
      </c>
      <c r="F563" s="697" t="d">
        <f t="shared" si="32"/>
        <v>1900-01-13</v>
      </c>
      <c r="G563" s="742"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743"/>
      <c r="B564" s="691">
        <f>SubmittalSchedule!A562</f>
        <v>0</v>
      </c>
      <c r="C564" s="692">
        <f>SubmittalSchedule!B562</f>
        <v>0</v>
      </c>
      <c r="D564" s="694">
        <v>0</v>
      </c>
      <c r="E564" s="693" t="d">
        <f>SubmittalSchedule!C562</f>
        <v>1899-12-30</v>
      </c>
      <c r="F564" s="697" t="d">
        <f t="shared" si="32"/>
        <v>1900-01-13</v>
      </c>
      <c r="G564" s="742"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743"/>
      <c r="B565" s="691">
        <f>SubmittalSchedule!A563</f>
        <v>0</v>
      </c>
      <c r="C565" s="692">
        <f>SubmittalSchedule!B563</f>
        <v>0</v>
      </c>
      <c r="D565" s="694">
        <v>0</v>
      </c>
      <c r="E565" s="693" t="d">
        <f>SubmittalSchedule!C563</f>
        <v>1899-12-30</v>
      </c>
      <c r="F565" s="697" t="d">
        <f t="shared" si="32"/>
        <v>1900-01-13</v>
      </c>
      <c r="G565" s="742"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743"/>
      <c r="B566" s="691">
        <f>SubmittalSchedule!A564</f>
        <v>0</v>
      </c>
      <c r="C566" s="692">
        <f>SubmittalSchedule!B564</f>
        <v>0</v>
      </c>
      <c r="D566" s="694">
        <v>0</v>
      </c>
      <c r="E566" s="693" t="d">
        <f>SubmittalSchedule!C564</f>
        <v>1899-12-30</v>
      </c>
      <c r="F566" s="697" t="d">
        <f t="shared" si="32"/>
        <v>1900-01-13</v>
      </c>
      <c r="G566" s="742"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743"/>
      <c r="B567" s="691">
        <f>SubmittalSchedule!A565</f>
        <v>0</v>
      </c>
      <c r="C567" s="692">
        <f>SubmittalSchedule!B565</f>
        <v>0</v>
      </c>
      <c r="D567" s="694">
        <v>0</v>
      </c>
      <c r="E567" s="693" t="d">
        <f>SubmittalSchedule!C565</f>
        <v>1899-12-30</v>
      </c>
      <c r="F567" s="697" t="d">
        <f t="shared" si="32"/>
        <v>1900-01-13</v>
      </c>
      <c r="G567" s="742"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743"/>
      <c r="B568" s="691">
        <f>SubmittalSchedule!A566</f>
        <v>0</v>
      </c>
      <c r="C568" s="692">
        <f>SubmittalSchedule!B566</f>
        <v>0</v>
      </c>
      <c r="D568" s="694">
        <v>0</v>
      </c>
      <c r="E568" s="693" t="d">
        <f>SubmittalSchedule!C566</f>
        <v>1899-12-30</v>
      </c>
      <c r="F568" s="697" t="d">
        <f t="shared" si="32"/>
        <v>1900-01-13</v>
      </c>
      <c r="G568" s="742"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743"/>
      <c r="B569" s="691">
        <f>SubmittalSchedule!A567</f>
        <v>0</v>
      </c>
      <c r="C569" s="692">
        <f>SubmittalSchedule!B567</f>
        <v>0</v>
      </c>
      <c r="D569" s="694">
        <v>0</v>
      </c>
      <c r="E569" s="693" t="d">
        <f>SubmittalSchedule!C567</f>
        <v>1899-12-30</v>
      </c>
      <c r="F569" s="697" t="d">
        <f t="shared" si="32"/>
        <v>1900-01-13</v>
      </c>
      <c r="G569" s="742"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743"/>
      <c r="B570" s="691">
        <f>SubmittalSchedule!A568</f>
        <v>0</v>
      </c>
      <c r="C570" s="692">
        <f>SubmittalSchedule!B568</f>
        <v>0</v>
      </c>
      <c r="D570" s="694">
        <v>0</v>
      </c>
      <c r="E570" s="693" t="d">
        <f>SubmittalSchedule!C568</f>
        <v>1899-12-30</v>
      </c>
      <c r="F570" s="697" t="d">
        <f t="shared" si="32"/>
        <v>1900-01-13</v>
      </c>
      <c r="G570" s="742"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743"/>
      <c r="B571" s="691">
        <f>SubmittalSchedule!A569</f>
        <v>0</v>
      </c>
      <c r="C571" s="692">
        <f>SubmittalSchedule!B569</f>
        <v>0</v>
      </c>
      <c r="D571" s="694">
        <v>0</v>
      </c>
      <c r="E571" s="693" t="d">
        <f>SubmittalSchedule!C569</f>
        <v>1899-12-30</v>
      </c>
      <c r="F571" s="697" t="d">
        <f t="shared" si="32"/>
        <v>1900-01-13</v>
      </c>
      <c r="G571" s="742"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743"/>
      <c r="B572" s="691">
        <f>SubmittalSchedule!A570</f>
        <v>0</v>
      </c>
      <c r="C572" s="692">
        <f>SubmittalSchedule!B570</f>
        <v>0</v>
      </c>
      <c r="D572" s="694">
        <v>0</v>
      </c>
      <c r="E572" s="693" t="d">
        <f>SubmittalSchedule!C570</f>
        <v>1899-12-30</v>
      </c>
      <c r="F572" s="697" t="d">
        <f t="shared" si="32"/>
        <v>1900-01-13</v>
      </c>
      <c r="G572" s="742"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743"/>
      <c r="B573" s="691">
        <f>SubmittalSchedule!A571</f>
        <v>0</v>
      </c>
      <c r="C573" s="692">
        <f>SubmittalSchedule!B571</f>
        <v>0</v>
      </c>
      <c r="D573" s="694">
        <v>0</v>
      </c>
      <c r="E573" s="693" t="d">
        <f>SubmittalSchedule!C571</f>
        <v>1899-12-30</v>
      </c>
      <c r="F573" s="697" t="d">
        <f t="shared" si="32"/>
        <v>1900-01-13</v>
      </c>
      <c r="G573" s="742"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743"/>
      <c r="B574" s="691">
        <f>SubmittalSchedule!A572</f>
        <v>0</v>
      </c>
      <c r="C574" s="692">
        <f>SubmittalSchedule!B572</f>
        <v>0</v>
      </c>
      <c r="D574" s="694">
        <v>0</v>
      </c>
      <c r="E574" s="693" t="d">
        <f>SubmittalSchedule!C572</f>
        <v>1899-12-30</v>
      </c>
      <c r="F574" s="697" t="d">
        <f t="shared" si="32"/>
        <v>1900-01-13</v>
      </c>
      <c r="G574" s="742"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743"/>
      <c r="B575" s="691">
        <f>SubmittalSchedule!A573</f>
        <v>0</v>
      </c>
      <c r="C575" s="692">
        <f>SubmittalSchedule!B573</f>
        <v>0</v>
      </c>
      <c r="D575" s="694">
        <v>0</v>
      </c>
      <c r="E575" s="693" t="d">
        <f>SubmittalSchedule!C573</f>
        <v>1899-12-30</v>
      </c>
      <c r="F575" s="697" t="d">
        <f t="shared" si="32"/>
        <v>1900-01-13</v>
      </c>
      <c r="G575" s="742"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743"/>
      <c r="B576" s="691">
        <f>SubmittalSchedule!A574</f>
        <v>0</v>
      </c>
      <c r="C576" s="692">
        <f>SubmittalSchedule!B574</f>
        <v>0</v>
      </c>
      <c r="D576" s="694">
        <v>0</v>
      </c>
      <c r="E576" s="693" t="d">
        <f>SubmittalSchedule!C574</f>
        <v>1899-12-30</v>
      </c>
      <c r="F576" s="697" t="d">
        <f t="shared" si="32"/>
        <v>1900-01-13</v>
      </c>
      <c r="G576" s="742"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743"/>
      <c r="B577" s="691">
        <f>SubmittalSchedule!A575</f>
        <v>0</v>
      </c>
      <c r="C577" s="692">
        <f>SubmittalSchedule!B575</f>
        <v>0</v>
      </c>
      <c r="D577" s="694">
        <v>0</v>
      </c>
      <c r="E577" s="693" t="d">
        <f>SubmittalSchedule!C575</f>
        <v>1899-12-30</v>
      </c>
      <c r="F577" s="697" t="d">
        <f t="shared" si="32"/>
        <v>1900-01-13</v>
      </c>
      <c r="G577" s="742"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743"/>
      <c r="B578" s="691">
        <f>SubmittalSchedule!A576</f>
        <v>0</v>
      </c>
      <c r="C578" s="692">
        <f>SubmittalSchedule!B576</f>
        <v>0</v>
      </c>
      <c r="D578" s="694">
        <v>0</v>
      </c>
      <c r="E578" s="693" t="d">
        <f>SubmittalSchedule!C576</f>
        <v>1899-12-30</v>
      </c>
      <c r="F578" s="697" t="d">
        <f t="shared" si="32"/>
        <v>1900-01-13</v>
      </c>
      <c r="G578" s="742"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743"/>
      <c r="B579" s="691">
        <f>SubmittalSchedule!A577</f>
        <v>0</v>
      </c>
      <c r="C579" s="692">
        <f>SubmittalSchedule!B577</f>
        <v>0</v>
      </c>
      <c r="D579" s="694">
        <v>0</v>
      </c>
      <c r="E579" s="693" t="d">
        <f>SubmittalSchedule!C577</f>
        <v>1899-12-30</v>
      </c>
      <c r="F579" s="697" t="d">
        <f t="shared" si="32"/>
        <v>1900-01-13</v>
      </c>
      <c r="G579" s="742"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743"/>
      <c r="B580" s="691">
        <f>SubmittalSchedule!A578</f>
        <v>0</v>
      </c>
      <c r="C580" s="692">
        <f>SubmittalSchedule!B578</f>
        <v>0</v>
      </c>
      <c r="D580" s="694">
        <v>0</v>
      </c>
      <c r="E580" s="693" t="d">
        <f>SubmittalSchedule!C578</f>
        <v>1899-12-30</v>
      </c>
      <c r="F580" s="697" t="d">
        <f t="shared" si="32"/>
        <v>1900-01-13</v>
      </c>
      <c r="G580" s="742"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743"/>
      <c r="B581" s="691">
        <f>SubmittalSchedule!A579</f>
        <v>0</v>
      </c>
      <c r="C581" s="692">
        <f>SubmittalSchedule!B579</f>
        <v>0</v>
      </c>
      <c r="D581" s="694">
        <v>0</v>
      </c>
      <c r="E581" s="693" t="d">
        <f>SubmittalSchedule!C579</f>
        <v>1899-12-30</v>
      </c>
      <c r="F581" s="697" t="d">
        <f t="shared" si="32"/>
        <v>1900-01-13</v>
      </c>
      <c r="G581" s="742"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743"/>
      <c r="B582" s="691">
        <f>SubmittalSchedule!A580</f>
        <v>0</v>
      </c>
      <c r="C582" s="692">
        <f>SubmittalSchedule!B580</f>
        <v>0</v>
      </c>
      <c r="D582" s="694">
        <v>0</v>
      </c>
      <c r="E582" s="693" t="d">
        <f>SubmittalSchedule!C580</f>
        <v>1899-12-30</v>
      </c>
      <c r="F582" s="697" t="d">
        <f t="shared" si="32"/>
        <v>1900-01-13</v>
      </c>
      <c r="G582" s="742"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743"/>
      <c r="B583" s="691">
        <f>SubmittalSchedule!A581</f>
        <v>0</v>
      </c>
      <c r="C583" s="692">
        <f>SubmittalSchedule!B581</f>
        <v>0</v>
      </c>
      <c r="D583" s="694">
        <v>0</v>
      </c>
      <c r="E583" s="693" t="d">
        <f>SubmittalSchedule!C581</f>
        <v>1899-12-30</v>
      </c>
      <c r="F583" s="697" t="d">
        <f t="shared" si="32"/>
        <v>1900-01-13</v>
      </c>
      <c r="G583" s="742"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743"/>
      <c r="B584" s="691">
        <f>SubmittalSchedule!A582</f>
        <v>0</v>
      </c>
      <c r="C584" s="692">
        <f>SubmittalSchedule!B582</f>
        <v>0</v>
      </c>
      <c r="D584" s="694">
        <v>0</v>
      </c>
      <c r="E584" s="693" t="d">
        <f>SubmittalSchedule!C582</f>
        <v>1899-12-30</v>
      </c>
      <c r="F584" s="697" t="d">
        <f t="shared" si="32"/>
        <v>1900-01-13</v>
      </c>
      <c r="G584" s="742"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743"/>
      <c r="B585" s="691">
        <f>SubmittalSchedule!A583</f>
        <v>0</v>
      </c>
      <c r="C585" s="692">
        <f>SubmittalSchedule!B583</f>
        <v>0</v>
      </c>
      <c r="D585" s="694">
        <v>0</v>
      </c>
      <c r="E585" s="693" t="d">
        <f>SubmittalSchedule!C583</f>
        <v>1899-12-30</v>
      </c>
      <c r="F585" s="697" t="d">
        <f t="shared" si="32"/>
        <v>1900-01-13</v>
      </c>
      <c r="G585" s="742"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743"/>
      <c r="B586" s="691">
        <f>SubmittalSchedule!A584</f>
        <v>0</v>
      </c>
      <c r="C586" s="692">
        <f>SubmittalSchedule!B584</f>
        <v>0</v>
      </c>
      <c r="D586" s="694">
        <v>0</v>
      </c>
      <c r="E586" s="693" t="d">
        <f>SubmittalSchedule!C584</f>
        <v>1899-12-30</v>
      </c>
      <c r="F586" s="697" t="d">
        <f t="shared" si="32"/>
        <v>1900-01-13</v>
      </c>
      <c r="G586" s="742"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743"/>
      <c r="B587" s="691">
        <f>SubmittalSchedule!A585</f>
        <v>0</v>
      </c>
      <c r="C587" s="692">
        <f>SubmittalSchedule!B585</f>
        <v>0</v>
      </c>
      <c r="D587" s="694">
        <v>0</v>
      </c>
      <c r="E587" s="693" t="d">
        <f>SubmittalSchedule!C585</f>
        <v>1899-12-30</v>
      </c>
      <c r="F587" s="697" t="d">
        <f t="shared" si="32"/>
        <v>1900-01-13</v>
      </c>
      <c r="G587" s="742"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743"/>
      <c r="B588" s="691">
        <f>SubmittalSchedule!A586</f>
        <v>0</v>
      </c>
      <c r="C588" s="692">
        <f>SubmittalSchedule!B586</f>
        <v>0</v>
      </c>
      <c r="D588" s="694">
        <v>0</v>
      </c>
      <c r="E588" s="693" t="d">
        <f>SubmittalSchedule!C586</f>
        <v>1899-12-30</v>
      </c>
      <c r="F588" s="697" t="d">
        <f t="shared" si="32"/>
        <v>1900-01-13</v>
      </c>
      <c r="G588" s="742"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743"/>
      <c r="B589" s="691">
        <f>SubmittalSchedule!A587</f>
        <v>0</v>
      </c>
      <c r="C589" s="692">
        <f>SubmittalSchedule!B587</f>
        <v>0</v>
      </c>
      <c r="D589" s="694">
        <v>0</v>
      </c>
      <c r="E589" s="693" t="d">
        <f>SubmittalSchedule!C587</f>
        <v>1899-12-30</v>
      </c>
      <c r="F589" s="697" t="d">
        <f t="shared" si="32"/>
        <v>1900-01-13</v>
      </c>
      <c r="G589" s="742"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743"/>
      <c r="B590" s="691">
        <f>SubmittalSchedule!A588</f>
        <v>0</v>
      </c>
      <c r="C590" s="692">
        <f>SubmittalSchedule!B588</f>
        <v>0</v>
      </c>
      <c r="D590" s="694">
        <v>0</v>
      </c>
      <c r="E590" s="693" t="d">
        <f>SubmittalSchedule!C588</f>
        <v>1899-12-30</v>
      </c>
      <c r="F590" s="697" t="d">
        <f t="shared" si="32"/>
        <v>1900-01-13</v>
      </c>
      <c r="G590" s="742"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743"/>
      <c r="B591" s="691">
        <f>SubmittalSchedule!A589</f>
        <v>0</v>
      </c>
      <c r="C591" s="692">
        <f>SubmittalSchedule!B589</f>
        <v>0</v>
      </c>
      <c r="D591" s="694">
        <v>0</v>
      </c>
      <c r="E591" s="693" t="d">
        <f>SubmittalSchedule!C589</f>
        <v>1899-12-30</v>
      </c>
      <c r="F591" s="697" t="d">
        <f t="shared" si="32"/>
        <v>1900-01-13</v>
      </c>
      <c r="G591" s="742"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743"/>
      <c r="B592" s="691">
        <f>SubmittalSchedule!A590</f>
        <v>0</v>
      </c>
      <c r="C592" s="692">
        <f>SubmittalSchedule!B590</f>
        <v>0</v>
      </c>
      <c r="D592" s="694">
        <v>0</v>
      </c>
      <c r="E592" s="693" t="d">
        <f>SubmittalSchedule!C590</f>
        <v>1899-12-30</v>
      </c>
      <c r="F592" s="697" t="d">
        <f t="shared" si="32"/>
        <v>1900-01-13</v>
      </c>
      <c r="G592" s="742"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743"/>
      <c r="B593" s="691">
        <f>SubmittalSchedule!A591</f>
        <v>0</v>
      </c>
      <c r="C593" s="692">
        <f>SubmittalSchedule!B591</f>
        <v>0</v>
      </c>
      <c r="D593" s="694">
        <v>0</v>
      </c>
      <c r="E593" s="693" t="d">
        <f>SubmittalSchedule!C591</f>
        <v>1899-12-30</v>
      </c>
      <c r="F593" s="697" t="d">
        <f t="shared" si="32"/>
        <v>1900-01-13</v>
      </c>
      <c r="G593" s="742"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743"/>
      <c r="B594" s="691">
        <f>SubmittalSchedule!A592</f>
        <v>0</v>
      </c>
      <c r="C594" s="692">
        <f>SubmittalSchedule!B592</f>
        <v>0</v>
      </c>
      <c r="D594" s="694">
        <v>0</v>
      </c>
      <c r="E594" s="693" t="d">
        <f>SubmittalSchedule!C592</f>
        <v>1899-12-30</v>
      </c>
      <c r="F594" s="697" t="d">
        <f t="shared" si="32"/>
        <v>1900-01-13</v>
      </c>
      <c r="G594" s="742"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743"/>
      <c r="B595" s="691">
        <f>SubmittalSchedule!A593</f>
        <v>0</v>
      </c>
      <c r="C595" s="692">
        <f>SubmittalSchedule!B593</f>
        <v>0</v>
      </c>
      <c r="D595" s="694">
        <v>0</v>
      </c>
      <c r="E595" s="693" t="d">
        <f>SubmittalSchedule!C593</f>
        <v>1899-12-30</v>
      </c>
      <c r="F595" s="697" t="d">
        <f t="shared" si="32"/>
        <v>1900-01-13</v>
      </c>
      <c r="G595" s="742"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743"/>
      <c r="B596" s="691">
        <f>SubmittalSchedule!A594</f>
        <v>0</v>
      </c>
      <c r="C596" s="692">
        <f>SubmittalSchedule!B594</f>
        <v>0</v>
      </c>
      <c r="D596" s="694">
        <v>0</v>
      </c>
      <c r="E596" s="693" t="d">
        <f>SubmittalSchedule!C594</f>
        <v>1899-12-30</v>
      </c>
      <c r="F596" s="697" t="d">
        <f t="shared" si="32"/>
        <v>1900-01-13</v>
      </c>
      <c r="G596" s="742"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742"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742"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742"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742"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742"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742"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742"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742"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742"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742"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742"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742"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742"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742"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742"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742"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742"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742"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742"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742"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742"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742"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742"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742"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742"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742"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742"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742"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742"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742"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742"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742"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742"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742"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742"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742"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742"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742"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742"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742"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742"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742"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742"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742"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742"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742"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742"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742"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742"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742"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742"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742"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742"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742"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742"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742"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742"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742"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742"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742"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742"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742"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742"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742"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742"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742"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742"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742"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742"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742"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742"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742"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742"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742"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742"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742"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742"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742"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742"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742"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742"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742"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742"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742"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742"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742"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742"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742"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742"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742"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742"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742"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742"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742"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742"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742"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742"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742"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742"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742"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742"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742"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742"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742"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742"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742"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742"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742"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742"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742"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742"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742"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742"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742"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742"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742"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742"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742"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742"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742"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742"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742"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742"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742"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742"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742"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742"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742"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742"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742"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742"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742"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742"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742"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742"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742"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742"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742"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742"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742"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742"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742"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742"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742"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742"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742"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742"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742"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742"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742"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742"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742"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742"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742"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742"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742"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742"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742"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742"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742"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742"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742"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742"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742"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742"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742"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742"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742"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742"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742"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742"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742"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742"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742"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742"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742"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742"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742"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742"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742"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742"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742"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742"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742"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742"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742"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742"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742"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742"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742"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742"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742"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742"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742"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742"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742"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742"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742"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742"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742"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742"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742"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742"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742"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742"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742"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742"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742"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742"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742"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742"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742"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742"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742"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742"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742"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742"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742"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742"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742"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742"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742"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742"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742"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742"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742"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742"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742"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742"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742"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742"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742"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742"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742"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742"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742"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742"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742"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742"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742"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742"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742"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742"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742"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742"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742"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742"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742"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742"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742"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742"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742"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742"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742"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742"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742"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742"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742"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742"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742"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742"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742"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742"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742"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742"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742"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742"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742"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742"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742"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742"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742"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742"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742"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742"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742"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742"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742"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742"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742"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742"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742"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742"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742"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742"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742"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742"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742"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742"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742"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742"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742"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742"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742"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742"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742"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742"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742"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742"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742"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742"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742"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742"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742"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742"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742"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742"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742"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742"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742"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742"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742"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742"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742"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742"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742"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742"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742"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742"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742"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742"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742"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742"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742"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742"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742"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742"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742"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742"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742"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742"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742"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742"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742"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742"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742"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742"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742"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742"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742"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742"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742"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742"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742"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742"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742"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742"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742"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742"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742"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742"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742"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742"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742"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742"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742"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742"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742"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742"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742"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742"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742"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742"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742"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742"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742"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742"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742"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742"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742"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742"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742"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742"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742"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742"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742"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742"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742"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742"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742"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742"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742"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742"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742"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742"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742"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742"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742"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742"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742"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742"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742"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742"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742"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742"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742"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742"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742"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742"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742"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742"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742"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742"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742"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742"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742"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742"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742"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742"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742"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742"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742"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742"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742"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742"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742"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742"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742"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742"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742"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742"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742"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742"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742"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742"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742"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742"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742"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742"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742"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742"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742"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742"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742"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742"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742"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742"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742"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742"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742"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742"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742"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742"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742"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742"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742"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742"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742"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742"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742"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742"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742"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742"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742"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742"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742"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742"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742"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742"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742"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742"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742"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742"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742"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742"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742"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742"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742"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742"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742"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742"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742"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742"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742"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742"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742"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742"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742"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742"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742"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742"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742"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742"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742"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742"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742"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742"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742"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742"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742"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742"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742"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742"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742"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742"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742"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742"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742"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742"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742"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742"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742"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742"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742"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742"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742"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742"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742"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742"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742"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742"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742"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742"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742"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742"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742"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742"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742"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742"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742"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742"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742"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742"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742"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742"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742"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742"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742"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742"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742"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742"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742"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742"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742"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742"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742"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742"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742"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742"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742"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742"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742"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742"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742"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742"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742"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742"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742"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742"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742"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742"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742"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742"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742"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742"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742"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742"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742"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742"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742"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742"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742"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742"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742"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742"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742"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742"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742"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742"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742"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742"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742"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742"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742"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742"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742"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742"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742"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742"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742"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742"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742"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742"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742"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742"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742"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742"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742"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742"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742"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742"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742"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742"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742"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742"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742"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742"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742"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742"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742"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742"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742"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742"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742"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742"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742"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742"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742"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742"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742"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742"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742"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742"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742"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742"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742"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742"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742"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742"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742"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742"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742"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742"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742"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742"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742"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742"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742"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742"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742"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742"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742"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742"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742"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742"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742"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742"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742"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742"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742"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742"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742"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742"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742"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742"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742"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742"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742"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742"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742"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742"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742"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742"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742"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742"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742"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742"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742"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742"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742"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742"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742"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742"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742"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742"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742"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742"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742"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742"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742"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742"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742"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742"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742"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742"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742"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742"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742"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742"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742"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742"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742"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742"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742"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742"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742"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742"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742"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742"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742"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742"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742"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742"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742"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742"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742"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742"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742"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742"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742"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742"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742"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742"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742"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742"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742"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742"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742"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742"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742"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742"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742"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742"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742"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742"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742"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742"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742"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742"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742"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742"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742"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742"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742"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742"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742"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742"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742"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742"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742"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742"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742"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742"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742"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742"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742"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742"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742"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742"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742"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742"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742"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742"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742"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742"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742"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742"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742"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742"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742"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742"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742"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742"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742"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742"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742"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742"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742"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742"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742"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742"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742"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742"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742"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742"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742"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742"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742"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742"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742"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742"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742"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742"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742"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742"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742"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742"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742"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742"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742"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742"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742"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742"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742"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742"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742"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742"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742"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742"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742"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742"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742"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742"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742"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742"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742"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742"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742"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742"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742"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742"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742"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742"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742"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742"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742"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742"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742"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742"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742"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742"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742"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742"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742"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742"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742"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742"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742"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742"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742"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742"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742"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742"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742"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742"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742"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742"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742"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742"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742"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742"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742"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742"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742"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742"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742"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742"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742"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742"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742"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742"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742"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742"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742"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742"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742"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742"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742"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742"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742"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742"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742"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742"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742"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742"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742"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742"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742"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742"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742"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742"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742"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742"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742"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742"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742"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742"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742"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742"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742"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742"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742"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742"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742"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742"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742"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742"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742"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742"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742"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742"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742"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742"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742"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742"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742"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742"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742"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742"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742"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742"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742"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742"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742"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742"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742"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742"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742"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742"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742"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742"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742"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742"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742"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742"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742"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742"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742"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742"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742"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742"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742"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742"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742"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742"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742"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742"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742"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742"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742"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742"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742"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742"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742"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742"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742"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742"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742"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742"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742"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742"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742"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742"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742"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742"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742"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742"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742"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742"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742"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742"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742"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742"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742"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742"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742"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742"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742"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742"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742"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742"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742"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742"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742"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742"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742"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742"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742"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742"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742"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742"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742"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742"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742"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742"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742"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742"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742"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742"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742"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742"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742"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742"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742"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742"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742"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742"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742"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742"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742"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742"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742"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742"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742"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742"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742"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742"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742"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742"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742"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742"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742"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742"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742"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742"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742"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742"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742"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742"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742"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742"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742"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742"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742"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742"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742"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742"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742"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742"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742"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742"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742"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742"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742"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742"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742"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742"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742"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742"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742"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742"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742"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742"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742"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742"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742"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742"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742"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742"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742"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742"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742"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742"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742"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742"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742"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742"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742"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742"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742"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742"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742"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742"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742"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742"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742"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742"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742"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742"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742"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742"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742"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742"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742"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742"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742"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742"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742"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742"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742"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742"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742"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742"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742"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742"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742"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742"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742"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742"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742"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742"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742"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742"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742"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742"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742"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742"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742"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742"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742"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742"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742"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742"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742"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742"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742"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742"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742"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742"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742"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742"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742"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742"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742"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742"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742"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742"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742"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742"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742"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742"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742"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742"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742"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742"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742"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742"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742"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742"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742"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742"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742"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742"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742"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742"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742"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742"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742"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742"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742"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742"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742"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742"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742"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742"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742"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742"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742"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742"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742"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742"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742"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742"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742"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742"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742"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742"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742"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742"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742"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742"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742"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742"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742"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742"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742"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742"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742"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742"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742"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742"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742"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742"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742"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742"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742"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742"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742"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742"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742"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742"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742"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742"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742"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742"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742"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742"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742"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742"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742"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742"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742"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742"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742"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742"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742"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742"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742"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742"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742"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742"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742"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742"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742"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742"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742"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742"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742"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742"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742"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742"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742"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742"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742"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742"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742"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742"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742"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742"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742"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742"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742"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742"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742"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742"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742"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742"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742"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742"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742"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742"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742"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742"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742"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742"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742"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742"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742"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742"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742"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742"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742"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742"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742"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742"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742"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742"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742"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742"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742"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742"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742"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742"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742"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742"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742"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742"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742"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742"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742"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742"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742"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742"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742"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742"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742"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742"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742"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742"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742"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742"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742"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742"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742"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742"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742"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742"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742"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742"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742"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742"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742"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742"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742"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742"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742"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742"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742"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742"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742"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742"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742"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742"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742"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742"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742"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742"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742"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742"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742"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742"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742"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742"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742"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742"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742"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742"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742"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742"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742"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742"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742"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742"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742"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742"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742"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742"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742"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742"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742"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742"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742"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742"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742"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742"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742"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742"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742"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742"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742"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742"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742"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742"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742"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742"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742"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742"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742"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742"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742"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742"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742"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742"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742"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742"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742"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742"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742"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742"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742"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742"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742"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742"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742"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742"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742"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742"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742"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742"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742"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742"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742"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742"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742"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742"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742"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742"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742"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742"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742"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742"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742"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742"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742"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742"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742"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742"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742"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742"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742"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742"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742"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742"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742"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742"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742"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742"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742"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742"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742"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742"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742"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742"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742"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742"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742"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742"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742"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742"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742"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742" t="str">
        <f t="shared" ca="1" si="75"/>
        <v>Due</v>
      </c>
    </row>
  </sheetData>
  <sheetProtection sheet="1" objects="1" scenarios="1" selectLockedCells="1"/>
  <mergeCells count="22">
    <mergeCell ref="B2:C3"/>
    <mergeCell ref="B1:F1"/>
    <mergeCell ref="AD4:AJ4"/>
    <mergeCell ref="AK4:AQ4"/>
    <mergeCell ref="I1:O1"/>
    <mergeCell ref="Q1:Z1"/>
    <mergeCell ref="I2:O2"/>
    <mergeCell ref="Q2:Z2"/>
    <mergeCell ref="I3:BE3"/>
    <mergeCell ref="AR4:AX4"/>
    <mergeCell ref="AY4:BE4"/>
    <mergeCell ref="AG2:AH2"/>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1142</v>
      </c>
      <c r="D2" t="s">
        <v>81</v>
      </c>
      <c r="G2" s="522" t="s">
        <v>439</v>
      </c>
      <c r="J2" s="522" t="s">
        <v>647</v>
      </c>
      <c r="L2" s="522" t="s">
        <v>439</v>
      </c>
      <c r="O2" t="s">
        <v>116</v>
      </c>
    </row>
    <row r="3" spans="1:15" x14ac:dyDescent="0.35">
      <c r="A3" s="537" t="s">
        <v>1143</v>
      </c>
      <c r="D3" t="s">
        <v>1144</v>
      </c>
      <c r="G3" s="522" t="s">
        <v>1145</v>
      </c>
      <c r="J3" s="522" t="s">
        <v>90</v>
      </c>
      <c r="L3" s="522" t="s">
        <v>83</v>
      </c>
      <c r="O3" t="s">
        <v>1146</v>
      </c>
    </row>
    <row r="4" spans="1:15" x14ac:dyDescent="0.35">
      <c r="A4" s="537" t="s">
        <v>1147</v>
      </c>
      <c r="G4" s="522" t="s">
        <v>1148</v>
      </c>
      <c r="J4" s="522" t="s">
        <v>517</v>
      </c>
      <c r="L4" s="522" t="s">
        <v>1149</v>
      </c>
    </row>
    <row r="5" spans="1:15" x14ac:dyDescent="0.35">
      <c r="A5" s="42"/>
      <c r="G5" s="538" t="s">
        <v>1150</v>
      </c>
      <c r="L5" s="522" t="s">
        <v>1151</v>
      </c>
    </row>
    <row r="6" spans="1:15" x14ac:dyDescent="0.35">
      <c r="G6" s="538" t="s">
        <v>82</v>
      </c>
      <c r="L6" s="522" t="s">
        <v>1152</v>
      </c>
    </row>
    <row r="7" spans="1:15" x14ac:dyDescent="0.35">
      <c r="G7" s="522" t="s">
        <v>1153</v>
      </c>
      <c r="L7" s="522" t="s">
        <v>1154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11" t="s">
        <v>1155</v>
      </c>
      <c r="B1" s="1012"/>
      <c r="C1" s="1012"/>
      <c r="D1" s="1012"/>
      <c r="E1" s="1012"/>
      <c r="F1" s="1012"/>
      <c r="G1" s="1012"/>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1156</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1095</v>
      </c>
      <c r="B5" s="706" t="s">
        <v>88</v>
      </c>
      <c r="C5" s="706" t="s">
        <v>634</v>
      </c>
      <c r="D5" s="707" t="s">
        <v>1096</v>
      </c>
      <c r="E5" s="706" t="s">
        <v>153</v>
      </c>
      <c r="F5" s="708" t="s">
        <v>1097</v>
      </c>
      <c r="G5" s="706" t="s">
        <v>154</v>
      </c>
      <c r="H5" s="708" t="s">
        <v>1098</v>
      </c>
      <c r="I5" s="706" t="s">
        <v>155</v>
      </c>
      <c r="J5" s="708" t="s">
        <v>1099</v>
      </c>
      <c r="K5" s="709" t="s">
        <v>156</v>
      </c>
      <c r="L5" s="708" t="s">
        <v>1100</v>
      </c>
      <c r="M5" s="710" t="s">
        <v>157</v>
      </c>
      <c r="N5" s="708" t="s">
        <v>1101</v>
      </c>
      <c r="O5" s="710" t="s">
        <v>158</v>
      </c>
      <c r="P5" s="708" t="s">
        <v>1102</v>
      </c>
      <c r="Q5" s="710" t="s">
        <v>159</v>
      </c>
      <c r="R5" s="708" t="s">
        <v>1103</v>
      </c>
      <c r="S5" s="710" t="s">
        <v>227</v>
      </c>
      <c r="T5" s="708" t="s">
        <v>1104</v>
      </c>
      <c r="U5" s="710" t="s">
        <v>228</v>
      </c>
      <c r="V5" s="708" t="s">
        <v>1105</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351C15C0-3A67-4D5C-A0D3-B6158448AE68}">
  <ds:schemaRefs>
    <ds:schemaRef ds:uri="http://schemas.microsoft.com/DataMashup"/>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2023-10-31T22:59:38Z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