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10_ncr:8_{E8AA158C-6FDD-4CB1-B8C7-1A72041B03CD}" xr6:coauthVersionLast="47" xr6:coauthVersionMax="47" xr10:uidLastSave="{00000000-0000-0000-0000-000000000000}"/>
  <bookViews>
    <workbookView xWindow="-110" yWindow="-110" windowWidth="27580" windowHeight="17740" tabRatio="618" activeTab="2" xr2:uid="{4BE6E9F4-211D-4D29-AC2D-384E1BCB620F}"/>
  </bookViews>
  <sheets>
    <sheet name="Vendors" sheetId="1" r:id="rId1"/>
    <sheet name="ProjectInfo" sheetId="2" r:id="rId2"/>
    <sheet name="Dashboard" sheetId="9" r:id="rId3"/>
    <sheet name="RFP" sheetId="59" r:id="rId4"/>
    <sheet name="RFPView" sheetId="15" r:id="rId5"/>
    <sheet name="RFPData" sheetId="17" r:id="rId6"/>
    <sheet name="RFPLog" sheetId="16" r:id="rId7"/>
    <sheet name="Proposal" sheetId="39" r:id="rId8"/>
    <sheet name="RFPSummary" sheetId="18" r:id="rId9"/>
    <sheet name="RFPStatus" sheetId="42" r:id="rId10"/>
    <sheet name="Budget" sheetId="21" r:id="rId11"/>
    <sheet name="Codes" sheetId="35" r:id="rId12"/>
    <sheet name="Equipment" sheetId="33" r:id="rId13"/>
    <sheet name="Craft" sheetId="34" r:id="rId14"/>
    <sheet name="Lists" sheetId="27" r:id="rId15"/>
  </sheets>
  <externalReferences>
    <externalReference r:id="rId16"/>
  </externalReferences>
  <definedNames>
    <definedName name="AECity">ProjectInfo!$P$10</definedName>
    <definedName name="AEState">ProjectInfo!$P$11</definedName>
    <definedName name="AEZip">ProjectInfo!$P$12</definedName>
    <definedName name="ALLCODES">Codes!$A2:$A2000</definedName>
    <definedName name="AssignProject">#REF!</definedName>
    <definedName name="CompanyCity">ProjectInfo!$P$22</definedName>
    <definedName name="CompanyState">ProjectInfo!$P$23</definedName>
    <definedName name="CompanyStreet">ProjectInfo!$P$21</definedName>
    <definedName name="CompanyZip">ProjectInfo!$P$24</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Proposal!$G$34</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7">Proposal!$A$1:$G$40</definedName>
    <definedName name="_xlnm.Print_Area" localSheetId="6">RFPLog!$A$1:$L$1999</definedName>
    <definedName name="_xlnm.Print_Area" localSheetId="8">RFPSummary!$A$1:$K$55</definedName>
    <definedName name="_xlnm.Print_Area" localSheetId="4">RFPView!$A$1:$I$56</definedName>
    <definedName name="Project_Start">#REF!</definedName>
    <definedName name="ProjectCity">ProjectInfo!$R$6</definedName>
    <definedName name="ProjectSpec">#REF!</definedName>
    <definedName name="ProjectState">ProjectInfo!$R$7</definedName>
    <definedName name="ProjectZip">ProjectInfo!$R$8</definedName>
    <definedName name="PropCompanyCity">Proposal!$J$2</definedName>
    <definedName name="PropCompanyState">Proposal!$J$3</definedName>
    <definedName name="PropCompanyStreet">Proposal!$J$4</definedName>
    <definedName name="PropCompanyZip">Proposal!$J$5</definedName>
    <definedName name="PropOwnerCity">Proposal!$J$13</definedName>
    <definedName name="PropOwnerState">Proposal!$J$14</definedName>
    <definedName name="PropOwnerZip">Proposal!$J$15</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Proposal!$G$32</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53" i="15" l="1"/>
  <c r="F3" i="39"/>
  <c r="M1" i="39"/>
  <c r="B18" i="39"/>
  <c r="N1" i="39"/>
  <c r="H46" i="59"/>
  <c r="H42" i="59"/>
  <c r="H41" i="59"/>
  <c r="H40" i="59"/>
  <c r="H39" i="59"/>
  <c r="H38" i="59"/>
  <c r="H43" i="59" s="1"/>
  <c r="H53" i="59" s="1"/>
  <c r="H34" i="59"/>
  <c r="H33" i="59"/>
  <c r="H32" i="59"/>
  <c r="H31" i="59"/>
  <c r="H30" i="59"/>
  <c r="H29" i="59"/>
  <c r="H35" i="59" s="1"/>
  <c r="D24" i="59"/>
  <c r="H24" i="59" s="1"/>
  <c r="D23" i="59"/>
  <c r="H23" i="59" s="1"/>
  <c r="D22" i="59"/>
  <c r="H22" i="59" s="1"/>
  <c r="D21" i="59"/>
  <c r="H21" i="59" s="1"/>
  <c r="D20" i="59"/>
  <c r="H20" i="59" s="1"/>
  <c r="D19" i="59"/>
  <c r="H19" i="59" s="1"/>
  <c r="H25" i="59" s="1"/>
  <c r="D14" i="59"/>
  <c r="H14" i="59" s="1"/>
  <c r="D13" i="59"/>
  <c r="H13" i="59" s="1"/>
  <c r="D12" i="59"/>
  <c r="H12" i="59" s="1"/>
  <c r="D11" i="59"/>
  <c r="H11" i="59" s="1"/>
  <c r="D10" i="59"/>
  <c r="H10" i="59" s="1"/>
  <c r="D9" i="59"/>
  <c r="H9" i="59" s="1"/>
  <c r="D8" i="59"/>
  <c r="H8" i="59" s="1"/>
  <c r="D7" i="59"/>
  <c r="H7" i="59" s="1"/>
  <c r="H15" i="59" s="1"/>
  <c r="F1" i="59"/>
  <c r="A1" i="59"/>
  <c r="H51" i="59" l="1"/>
  <c r="H44" i="59"/>
  <c r="H48" i="59" s="1"/>
  <c r="H55" i="59" s="1"/>
  <c r="A18" i="39"/>
  <c r="Q3" i="9"/>
  <c r="K10" i="9" a="1"/>
  <c r="K10" i="9" s="1"/>
  <c r="J10" i="9" a="1"/>
  <c r="J10" i="9" s="1"/>
  <c r="I10" i="9" a="1"/>
  <c r="I10" i="9" s="1"/>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1"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A2000" i="1" l="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V1993" i="17" l="1"/>
  <c r="DV1985" i="17"/>
  <c r="DV1977" i="17"/>
  <c r="DV1969" i="17"/>
  <c r="DV1961" i="17"/>
  <c r="DV1953" i="17"/>
  <c r="DV1945" i="17"/>
  <c r="DV1937" i="17"/>
  <c r="DV1929" i="17"/>
  <c r="DV1921" i="17"/>
  <c r="DV1913" i="17"/>
  <c r="DV1905" i="17"/>
  <c r="DV1897" i="17"/>
  <c r="DV1889" i="17"/>
  <c r="DV1881" i="17"/>
  <c r="DV1873" i="17"/>
  <c r="DV1865" i="17"/>
  <c r="DV1857" i="17"/>
  <c r="DV1849" i="17"/>
  <c r="DV1841" i="17"/>
  <c r="DV1833" i="17"/>
  <c r="DV1825" i="17"/>
  <c r="DV1817" i="17"/>
  <c r="DV1809" i="17"/>
  <c r="DV1801" i="17"/>
  <c r="DV1793" i="17"/>
  <c r="DV1785" i="17"/>
  <c r="DV1777" i="17"/>
  <c r="DV1769" i="17"/>
  <c r="DV1761" i="17"/>
  <c r="DV1753" i="17"/>
  <c r="DV1745" i="17"/>
  <c r="DV1737" i="17"/>
  <c r="DV1729" i="17"/>
  <c r="DV1721" i="17"/>
  <c r="DV1713" i="17"/>
  <c r="DV1705" i="17"/>
  <c r="DV1697" i="17"/>
  <c r="DV1689" i="17"/>
  <c r="DV1681" i="17"/>
  <c r="DV1673" i="17"/>
  <c r="DV1665" i="17"/>
  <c r="DV1657" i="17"/>
  <c r="DV1649" i="17"/>
  <c r="DV1641" i="17"/>
  <c r="DV1633" i="17"/>
  <c r="DV1625" i="17"/>
  <c r="DV1617" i="17"/>
  <c r="DV1609" i="17"/>
  <c r="DV1601" i="17"/>
  <c r="DV1593" i="17"/>
  <c r="DV1585" i="17"/>
  <c r="DV1577" i="17"/>
  <c r="DV1569" i="17"/>
  <c r="DV1561" i="17"/>
  <c r="DV1553" i="17"/>
  <c r="DV1545" i="17"/>
  <c r="DV1537" i="17"/>
  <c r="DV1529" i="17"/>
  <c r="DV1521" i="17"/>
  <c r="DV1513" i="17"/>
  <c r="DV1505" i="17"/>
  <c r="DV1497" i="17"/>
  <c r="DV1489" i="17"/>
  <c r="DV1481" i="17"/>
  <c r="DV1473" i="17"/>
  <c r="DV1465" i="17"/>
  <c r="DV1457" i="17"/>
  <c r="DV1449" i="17"/>
  <c r="DV1441" i="17"/>
  <c r="DV1433" i="17"/>
  <c r="DV1425" i="17"/>
  <c r="DV1417" i="17"/>
  <c r="DV1409" i="17"/>
  <c r="DV1401" i="17"/>
  <c r="DV1393" i="17"/>
  <c r="DV1385" i="17"/>
  <c r="DV1377" i="17"/>
  <c r="DV1369" i="17"/>
  <c r="DV1361" i="17"/>
  <c r="DV1353" i="17"/>
  <c r="DV1345" i="17"/>
  <c r="DV1337" i="17"/>
  <c r="DV1329" i="17"/>
  <c r="DV1321" i="17"/>
  <c r="DV1313" i="17"/>
  <c r="DV1305" i="17"/>
  <c r="DV1297" i="17"/>
  <c r="DV1289" i="17"/>
  <c r="DV1281" i="17"/>
  <c r="DV1273" i="17"/>
  <c r="DV1265" i="17"/>
  <c r="DV1257" i="17"/>
  <c r="DV1249" i="17"/>
  <c r="DV1241" i="17"/>
  <c r="DV1233" i="17"/>
  <c r="DV1225" i="17"/>
  <c r="DV1217" i="17"/>
  <c r="DV1209" i="17"/>
  <c r="DV1201" i="17"/>
  <c r="DV1193" i="17"/>
  <c r="DV1185" i="17"/>
  <c r="DV1177" i="17"/>
  <c r="DV1169" i="17"/>
  <c r="DV1161" i="17"/>
  <c r="DV1153" i="17"/>
  <c r="DV1145" i="17"/>
  <c r="DV1137" i="17"/>
  <c r="DV1129" i="17"/>
  <c r="DV1121" i="17"/>
  <c r="DV1113" i="17"/>
  <c r="DV1105" i="17"/>
  <c r="DV1097" i="17"/>
  <c r="DV1089" i="17"/>
  <c r="DV1081" i="17"/>
  <c r="DV1073" i="17"/>
  <c r="DV1065" i="17"/>
  <c r="DV1057" i="17"/>
  <c r="DV1049" i="17"/>
  <c r="DV1041" i="17"/>
  <c r="DV1033" i="17"/>
  <c r="DV1025" i="17"/>
  <c r="DV1017" i="17"/>
  <c r="DV1009" i="17"/>
  <c r="DV1001" i="17"/>
  <c r="DV993" i="17"/>
  <c r="DV985" i="17"/>
  <c r="DV977" i="17"/>
  <c r="DV969" i="17"/>
  <c r="DV961" i="17"/>
  <c r="DV953" i="17"/>
  <c r="DV945" i="17"/>
  <c r="DV937" i="17"/>
  <c r="DV929" i="17"/>
  <c r="DV921" i="17"/>
  <c r="DV913" i="17"/>
  <c r="DV905" i="17"/>
  <c r="DV897" i="17"/>
  <c r="DV889" i="17"/>
  <c r="DV881" i="17"/>
  <c r="DV873" i="17"/>
  <c r="DV865" i="17"/>
  <c r="DV857" i="17"/>
  <c r="DV849" i="17"/>
  <c r="DV841" i="17"/>
  <c r="DV833" i="17"/>
  <c r="DV825" i="17"/>
  <c r="DV817" i="17"/>
  <c r="DV809" i="17"/>
  <c r="DV801" i="17"/>
  <c r="DV793" i="17"/>
  <c r="DV785" i="17"/>
  <c r="DV777" i="17"/>
  <c r="DV769" i="17"/>
  <c r="DV761" i="17"/>
  <c r="DV753" i="17"/>
  <c r="DV745" i="17"/>
  <c r="DV737" i="17"/>
  <c r="DV729" i="17"/>
  <c r="DV721" i="17"/>
  <c r="DV713" i="17"/>
  <c r="DV705" i="17"/>
  <c r="DV697" i="17"/>
  <c r="DV689" i="17"/>
  <c r="DV681" i="17"/>
  <c r="DV673" i="17"/>
  <c r="DV665" i="17"/>
  <c r="DV657" i="17"/>
  <c r="DV649" i="17"/>
  <c r="DV641" i="17"/>
  <c r="DV633" i="17"/>
  <c r="DV625" i="17"/>
  <c r="DV617" i="17"/>
  <c r="DV609" i="17"/>
  <c r="DV601" i="17"/>
  <c r="DV593" i="17"/>
  <c r="DV585" i="17"/>
  <c r="DV577" i="17"/>
  <c r="DV569" i="17"/>
  <c r="DV561" i="17"/>
  <c r="DV553" i="17"/>
  <c r="DV545" i="17"/>
  <c r="DV537" i="17"/>
  <c r="DV529" i="17"/>
  <c r="DV521" i="17"/>
  <c r="DV513" i="17"/>
  <c r="DV505" i="17"/>
  <c r="DV497" i="17"/>
  <c r="DV489" i="17"/>
  <c r="DV481" i="17"/>
  <c r="DV473" i="17"/>
  <c r="DV465" i="17"/>
  <c r="DV457" i="17"/>
  <c r="DV449" i="17"/>
  <c r="DV441" i="17"/>
  <c r="DV433" i="17"/>
  <c r="DV425" i="17"/>
  <c r="DV417" i="17"/>
  <c r="DV409" i="17"/>
  <c r="DV401" i="17"/>
  <c r="DV393" i="17"/>
  <c r="DV385" i="17"/>
  <c r="DV377" i="17"/>
  <c r="DV369" i="17"/>
  <c r="DV361" i="17"/>
  <c r="DV353" i="17"/>
  <c r="DV345" i="17"/>
  <c r="DV337" i="17"/>
  <c r="DV329" i="17"/>
  <c r="DV321" i="17"/>
  <c r="DV313" i="17"/>
  <c r="DV305" i="17"/>
  <c r="DV297" i="17"/>
  <c r="DV289" i="17"/>
  <c r="DV281" i="17"/>
  <c r="DV273" i="17"/>
  <c r="DV265" i="17"/>
  <c r="DV257" i="17"/>
  <c r="DV249" i="17"/>
  <c r="DV241" i="17"/>
  <c r="DV233" i="17"/>
  <c r="DV225" i="17"/>
  <c r="DV217" i="17"/>
  <c r="DV209" i="17"/>
  <c r="DV201" i="17"/>
  <c r="DV193" i="17"/>
  <c r="DV185" i="17"/>
  <c r="DV177" i="17"/>
  <c r="DV169" i="17"/>
  <c r="DV161" i="17"/>
  <c r="DV153" i="17"/>
  <c r="DV145" i="17"/>
  <c r="DV137" i="17"/>
  <c r="DV129" i="17"/>
  <c r="DV121" i="17"/>
  <c r="DV113" i="17"/>
  <c r="DV105" i="17"/>
  <c r="DV97" i="17"/>
  <c r="DV89" i="17"/>
  <c r="DV81" i="17"/>
  <c r="DV73" i="17"/>
  <c r="DV65" i="17"/>
  <c r="DV57" i="17"/>
  <c r="DV49" i="17"/>
  <c r="DV41" i="17"/>
  <c r="DV33" i="17"/>
  <c r="DV25" i="17"/>
  <c r="DV17" i="17"/>
  <c r="DV9" i="17"/>
  <c r="DU1999" i="17"/>
  <c r="DU1991" i="17"/>
  <c r="DU1983" i="17"/>
  <c r="DU1975" i="17"/>
  <c r="DU1967" i="17"/>
  <c r="DU1959" i="17"/>
  <c r="DU1951" i="17"/>
  <c r="DU1943" i="17"/>
  <c r="DU1935" i="17"/>
  <c r="DU1927" i="17"/>
  <c r="DU1919" i="17"/>
  <c r="DU1911" i="17"/>
  <c r="DU1903" i="17"/>
  <c r="DU1895" i="17"/>
  <c r="DU1887" i="17"/>
  <c r="DU1879" i="17"/>
  <c r="DU1871" i="17"/>
  <c r="DU1863" i="17"/>
  <c r="DU1855" i="17"/>
  <c r="DU1847" i="17"/>
  <c r="DU1839" i="17"/>
  <c r="DU1831" i="17"/>
  <c r="DU1823" i="17"/>
  <c r="DU1815" i="17"/>
  <c r="DU1807" i="17"/>
  <c r="DU1799" i="17"/>
  <c r="DU1791" i="17"/>
  <c r="DU1783" i="17"/>
  <c r="DU1775" i="17"/>
  <c r="DU1767" i="17"/>
  <c r="DU1759" i="17"/>
  <c r="DU1751" i="17"/>
  <c r="DU1743" i="17"/>
  <c r="DU1735" i="17"/>
  <c r="DU1727" i="17"/>
  <c r="DU1719" i="17"/>
  <c r="DU1711" i="17"/>
  <c r="DU1703" i="17"/>
  <c r="DU1695" i="17"/>
  <c r="DU1687" i="17"/>
  <c r="DU1679" i="17"/>
  <c r="DU1671" i="17"/>
  <c r="DU1663" i="17"/>
  <c r="DU1655" i="17"/>
  <c r="DU1647" i="17"/>
  <c r="DU1639" i="17"/>
  <c r="DU1631" i="17"/>
  <c r="DU1623" i="17"/>
  <c r="DU1615" i="17"/>
  <c r="DU1607" i="17"/>
  <c r="DU1599" i="17"/>
  <c r="DU1591" i="17"/>
  <c r="DU1583" i="17"/>
  <c r="DU1575" i="17"/>
  <c r="DU1567" i="17"/>
  <c r="DU1559" i="17"/>
  <c r="DU1551" i="17"/>
  <c r="DU1543" i="17"/>
  <c r="DU1535" i="17"/>
  <c r="DU1527" i="17"/>
  <c r="DU1519" i="17"/>
  <c r="DU1511" i="17"/>
  <c r="DU1503" i="17"/>
  <c r="DU1495" i="17"/>
  <c r="DU1487" i="17"/>
  <c r="DU1479" i="17"/>
  <c r="DU1471" i="17"/>
  <c r="DU1463" i="17"/>
  <c r="DU1455" i="17"/>
  <c r="DU1447" i="17"/>
  <c r="DU1439" i="1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7"/>
  <c r="DU1271" i="17"/>
  <c r="DU1263" i="17"/>
  <c r="DU1255" i="17"/>
  <c r="DU1247" i="17"/>
  <c r="DU1239" i="17"/>
  <c r="DU1231" i="17"/>
  <c r="DU1223" i="17"/>
  <c r="DU1215" i="17"/>
  <c r="DU1207" i="17"/>
  <c r="DU1199" i="17"/>
  <c r="DU1191" i="17"/>
  <c r="DU1183" i="17"/>
  <c r="DU1175" i="17"/>
  <c r="DU1167" i="17"/>
  <c r="DU1159" i="17"/>
  <c r="DU1151" i="17"/>
  <c r="DU1143" i="17"/>
  <c r="DU1135" i="17"/>
  <c r="DU1127" i="17"/>
  <c r="DU1119" i="17"/>
  <c r="DU1111" i="17"/>
  <c r="DU1103" i="17"/>
  <c r="DU1095" i="17"/>
  <c r="DU1087" i="17"/>
  <c r="DU1079" i="17"/>
  <c r="DU1071" i="17"/>
  <c r="DU1063" i="17"/>
  <c r="DU1055" i="17"/>
  <c r="DU1047" i="17"/>
  <c r="DU1039" i="17"/>
  <c r="DU1031" i="17"/>
  <c r="DU1023" i="17"/>
  <c r="DU1015" i="17"/>
  <c r="DU1007" i="17"/>
  <c r="DU999" i="17"/>
  <c r="DU991" i="17"/>
  <c r="DU983" i="17"/>
  <c r="DU975" i="17"/>
  <c r="DU967" i="17"/>
  <c r="DU959" i="17"/>
  <c r="DU951" i="17"/>
  <c r="DU943" i="17"/>
  <c r="DU935" i="17"/>
  <c r="DU927" i="17"/>
  <c r="DU919" i="17"/>
  <c r="DU911" i="17"/>
  <c r="DU903" i="17"/>
  <c r="DU895" i="17"/>
  <c r="DU887" i="17"/>
  <c r="DU879" i="17"/>
  <c r="DU871" i="17"/>
  <c r="DU863" i="17"/>
  <c r="DU855" i="17"/>
  <c r="DU847" i="17"/>
  <c r="DU839" i="17"/>
  <c r="DU831" i="17"/>
  <c r="DU823" i="17"/>
  <c r="DU815" i="17"/>
  <c r="DU807" i="17"/>
  <c r="DU799" i="17"/>
  <c r="DU791" i="17"/>
  <c r="DU783" i="17"/>
  <c r="DU775" i="17"/>
  <c r="DU767" i="17"/>
  <c r="DU759" i="17"/>
  <c r="DU751" i="17"/>
  <c r="DU743" i="17"/>
  <c r="DU735" i="17"/>
  <c r="DU727" i="17"/>
  <c r="DU719" i="17"/>
  <c r="DU711" i="17"/>
  <c r="DU703" i="17"/>
  <c r="DU695" i="17"/>
  <c r="DU687" i="17"/>
  <c r="DU679" i="17"/>
  <c r="DU671" i="17"/>
  <c r="DU663" i="17"/>
  <c r="DU655" i="17"/>
  <c r="DU647" i="17"/>
  <c r="DU639" i="17"/>
  <c r="DU631" i="17"/>
  <c r="DU623" i="17"/>
  <c r="DU615" i="17"/>
  <c r="DU607" i="17"/>
  <c r="DU599" i="17"/>
  <c r="DU591" i="17"/>
  <c r="DU583" i="17"/>
  <c r="DU575" i="17"/>
  <c r="DU567" i="17"/>
  <c r="DU559" i="17"/>
  <c r="DU551" i="17"/>
  <c r="DU543" i="17"/>
  <c r="DU535" i="17"/>
  <c r="DU527" i="17"/>
  <c r="DU519" i="17"/>
  <c r="DU511" i="17"/>
  <c r="DU503" i="17"/>
  <c r="DU495" i="17"/>
  <c r="DU487" i="17"/>
  <c r="DU479" i="17"/>
  <c r="DU471" i="17"/>
  <c r="DU463" i="17"/>
  <c r="DU455" i="17"/>
  <c r="DU447" i="17"/>
  <c r="DU439" i="17"/>
  <c r="DU431" i="17"/>
  <c r="DU423" i="17"/>
  <c r="DU415" i="17"/>
  <c r="DU407" i="17"/>
  <c r="DU399" i="17"/>
  <c r="DU391" i="17"/>
  <c r="DU383" i="17"/>
  <c r="DU375" i="17"/>
  <c r="DU367" i="17"/>
  <c r="DU359" i="17"/>
  <c r="DU351" i="17"/>
  <c r="DU343" i="17"/>
  <c r="DU335" i="17"/>
  <c r="DU327" i="17"/>
  <c r="DU319" i="17"/>
  <c r="DU311" i="17"/>
  <c r="DU303" i="17"/>
  <c r="DU295" i="17"/>
  <c r="DU287" i="17"/>
  <c r="DU279" i="17"/>
  <c r="DU271" i="17"/>
  <c r="DU263" i="17"/>
  <c r="DU255" i="17"/>
  <c r="DU247" i="17"/>
  <c r="DU239" i="17"/>
  <c r="DU231" i="17"/>
  <c r="DU223" i="17"/>
  <c r="DU215" i="17"/>
  <c r="DU207" i="17"/>
  <c r="DU199" i="17"/>
  <c r="DU191" i="17"/>
  <c r="DU183" i="17"/>
  <c r="DU175" i="17"/>
  <c r="DU167" i="17"/>
  <c r="DU159" i="17"/>
  <c r="DU151" i="17"/>
  <c r="DU143" i="17"/>
  <c r="DU135" i="17"/>
  <c r="DU127" i="17"/>
  <c r="DU119" i="17"/>
  <c r="DU111" i="17"/>
  <c r="DU103" i="17"/>
  <c r="DU95" i="17"/>
  <c r="DU87" i="17"/>
  <c r="DU79" i="17"/>
  <c r="DU71" i="17"/>
  <c r="DU63" i="17"/>
  <c r="DU55" i="17"/>
  <c r="DU47" i="17"/>
  <c r="DU39" i="17"/>
  <c r="DU31" i="17"/>
  <c r="DU23" i="17"/>
  <c r="DU15" i="17"/>
  <c r="DU7" i="17"/>
  <c r="DT1997" i="17"/>
  <c r="DT1989" i="17"/>
  <c r="DT1981" i="17"/>
  <c r="DT1973" i="17"/>
  <c r="DT1965" i="17"/>
  <c r="DT1957" i="17"/>
  <c r="DT1949" i="17"/>
  <c r="DT1941" i="17"/>
  <c r="DT1933" i="17"/>
  <c r="DT1925" i="17"/>
  <c r="DT1917" i="17"/>
  <c r="DT1909" i="17"/>
  <c r="DT1901" i="17"/>
  <c r="DT1893" i="17"/>
  <c r="DT1885" i="17"/>
  <c r="DT1877" i="17"/>
  <c r="DT1869" i="17"/>
  <c r="DT1861" i="17"/>
  <c r="DT1853" i="17"/>
  <c r="DT1845" i="17"/>
  <c r="DT1837" i="17"/>
  <c r="DT1829" i="17"/>
  <c r="DT1821" i="17"/>
  <c r="DT1813" i="17"/>
  <c r="DT1805" i="17"/>
  <c r="DT1797" i="17"/>
  <c r="DT1789" i="17"/>
  <c r="DT1781" i="17"/>
  <c r="DT1773" i="17"/>
  <c r="DT1765" i="17"/>
  <c r="DT1757" i="17"/>
  <c r="DT1749" i="17"/>
  <c r="DT1741" i="17"/>
  <c r="DT1733" i="17"/>
  <c r="DT1725" i="17"/>
  <c r="DT1717" i="17"/>
  <c r="DT1709" i="17"/>
  <c r="DT1701" i="17"/>
  <c r="DT1693" i="17"/>
  <c r="DT1685" i="17"/>
  <c r="DT1677" i="17"/>
  <c r="DT1669" i="17"/>
  <c r="DT1661" i="17"/>
  <c r="DT1653" i="17"/>
  <c r="DT1645" i="17"/>
  <c r="DT1637" i="17"/>
  <c r="DT1629" i="17"/>
  <c r="DT1621" i="17"/>
  <c r="DT1613" i="17"/>
  <c r="DT1605" i="17"/>
  <c r="DT1597" i="17"/>
  <c r="DT1589" i="17"/>
  <c r="DT1581" i="17"/>
  <c r="DT1573" i="17"/>
  <c r="DT1565" i="17"/>
  <c r="DT1557" i="17"/>
  <c r="DT1549" i="17"/>
  <c r="DT1541" i="17"/>
  <c r="DT1533" i="17"/>
  <c r="DT1525" i="17"/>
  <c r="DT1517" i="17"/>
  <c r="DT1509" i="17"/>
  <c r="DT1501" i="17"/>
  <c r="DT1493" i="17"/>
  <c r="DT1485" i="17"/>
  <c r="DT1477" i="17"/>
  <c r="DT1469" i="17"/>
  <c r="DT1461" i="17"/>
  <c r="DT1453" i="17"/>
  <c r="DT1445" i="17"/>
  <c r="DT1437" i="17"/>
  <c r="DT1429" i="17"/>
  <c r="DT1421" i="17"/>
  <c r="DT1413" i="17"/>
  <c r="DT1405" i="17"/>
  <c r="DT1397" i="17"/>
  <c r="DT1389" i="17"/>
  <c r="DT1381" i="17"/>
  <c r="DT1373" i="17"/>
  <c r="DT1365" i="17"/>
  <c r="DT1357" i="17"/>
  <c r="DT1349" i="17"/>
  <c r="DT1341" i="17"/>
  <c r="DT1333" i="17"/>
  <c r="DT1325" i="17"/>
  <c r="DT1317" i="17"/>
  <c r="DT1309" i="17"/>
  <c r="DT1301" i="17"/>
  <c r="DT1293" i="17"/>
  <c r="DT1285" i="17"/>
  <c r="DT1277" i="17"/>
  <c r="DT1269" i="17"/>
  <c r="DT1261" i="17"/>
  <c r="DT1253" i="17"/>
  <c r="DT1245" i="17"/>
  <c r="DT1237" i="17"/>
  <c r="DT1229" i="17"/>
  <c r="DT1221" i="17"/>
  <c r="DT1213" i="17"/>
  <c r="DT1205" i="17"/>
  <c r="DT1197" i="17"/>
  <c r="DT1189" i="17"/>
  <c r="DT1181" i="17"/>
  <c r="DT1173" i="17"/>
  <c r="DT1165" i="17"/>
  <c r="DT1157" i="17"/>
  <c r="DT1149" i="17"/>
  <c r="DT1141" i="17"/>
  <c r="DT1133" i="17"/>
  <c r="DT1125" i="17"/>
  <c r="DT1117" i="17"/>
  <c r="DT1109" i="17"/>
  <c r="DT1101" i="17"/>
  <c r="DT1093" i="17"/>
  <c r="DT1085" i="17"/>
  <c r="DT1077" i="17"/>
  <c r="DT1069" i="17"/>
  <c r="DT1061" i="17"/>
  <c r="DT1053" i="17"/>
  <c r="DT1045" i="17"/>
  <c r="DT1037" i="17"/>
  <c r="DT1029" i="17"/>
  <c r="DT1021" i="17"/>
  <c r="DT1013" i="17"/>
  <c r="DT1005" i="17"/>
  <c r="DT997" i="17"/>
  <c r="DT989" i="17"/>
  <c r="DT981" i="17"/>
  <c r="DT973" i="17"/>
  <c r="DT965" i="17"/>
  <c r="DT957" i="17"/>
  <c r="DT949" i="17"/>
  <c r="DT941" i="17"/>
  <c r="DT933" i="17"/>
  <c r="DT925" i="17"/>
  <c r="DT917" i="17"/>
  <c r="DT909" i="17"/>
  <c r="DT901" i="17"/>
  <c r="DT893" i="17"/>
  <c r="DT885" i="17"/>
  <c r="DT877" i="17"/>
  <c r="DT869" i="17"/>
  <c r="DT861" i="17"/>
  <c r="DT853" i="17"/>
  <c r="DT845" i="17"/>
  <c r="DV1992" i="17"/>
  <c r="DV1984" i="17"/>
  <c r="DV1976" i="17"/>
  <c r="DV1968" i="17"/>
  <c r="DV1960" i="17"/>
  <c r="DV1952" i="17"/>
  <c r="DV1944" i="17"/>
  <c r="DV1936" i="17"/>
  <c r="DV1928" i="17"/>
  <c r="DV1920" i="17"/>
  <c r="DV1912" i="17"/>
  <c r="DV1904" i="17"/>
  <c r="DV1896" i="17"/>
  <c r="DV1888" i="17"/>
  <c r="DV1880" i="17"/>
  <c r="DV1872" i="17"/>
  <c r="DV1864" i="17"/>
  <c r="DV1856" i="17"/>
  <c r="DV1848" i="17"/>
  <c r="DV1840" i="17"/>
  <c r="DV1832" i="17"/>
  <c r="DV1824" i="17"/>
  <c r="DV1816" i="17"/>
  <c r="DV1808" i="17"/>
  <c r="DV1800" i="17"/>
  <c r="DV1792" i="17"/>
  <c r="DV1784" i="17"/>
  <c r="DV1776" i="17"/>
  <c r="DV1768" i="17"/>
  <c r="DV1760" i="17"/>
  <c r="DV1752" i="17"/>
  <c r="DV1744" i="17"/>
  <c r="DV1736" i="17"/>
  <c r="DV1728" i="17"/>
  <c r="DV1720" i="17"/>
  <c r="DV1712" i="17"/>
  <c r="DV1704" i="17"/>
  <c r="DV1696" i="17"/>
  <c r="DV1688" i="17"/>
  <c r="DV1680" i="17"/>
  <c r="DV1672" i="17"/>
  <c r="DV1664" i="17"/>
  <c r="DV1656" i="17"/>
  <c r="DV1648" i="17"/>
  <c r="DV1640" i="17"/>
  <c r="DV1632" i="17"/>
  <c r="DV1624" i="17"/>
  <c r="DV1616" i="17"/>
  <c r="DV1608" i="17"/>
  <c r="DV1600" i="17"/>
  <c r="DV1592" i="17"/>
  <c r="DV1584" i="17"/>
  <c r="DV1576" i="17"/>
  <c r="DV1568" i="17"/>
  <c r="DV1560" i="17"/>
  <c r="DV1552" i="17"/>
  <c r="DV1544" i="17"/>
  <c r="DV1536" i="17"/>
  <c r="DV1528" i="17"/>
  <c r="DV1520" i="17"/>
  <c r="DV1512" i="17"/>
  <c r="DV1504" i="17"/>
  <c r="DV1496" i="17"/>
  <c r="DV1488" i="17"/>
  <c r="DV1480" i="17"/>
  <c r="DV1472" i="17"/>
  <c r="DV1464" i="17"/>
  <c r="DV1456" i="17"/>
  <c r="DV1448" i="17"/>
  <c r="DV1440" i="17"/>
  <c r="DV1432" i="17"/>
  <c r="DV1424" i="17"/>
  <c r="DV1416" i="17"/>
  <c r="DV1408" i="17"/>
  <c r="DV1400" i="17"/>
  <c r="DV1392" i="17"/>
  <c r="DV1384" i="17"/>
  <c r="DV1376" i="17"/>
  <c r="DV1368" i="17"/>
  <c r="DV1360" i="17"/>
  <c r="DV1352" i="17"/>
  <c r="DV1344" i="17"/>
  <c r="DV1336" i="17"/>
  <c r="DV1328" i="17"/>
  <c r="DV1320" i="17"/>
  <c r="DV1312" i="17"/>
  <c r="DV1304" i="17"/>
  <c r="DV1296" i="17"/>
  <c r="DV1288" i="17"/>
  <c r="DV1280" i="17"/>
  <c r="DV1272" i="17"/>
  <c r="DV1264" i="17"/>
  <c r="DV1256" i="17"/>
  <c r="DV1248" i="17"/>
  <c r="DV1240" i="17"/>
  <c r="DV1232" i="17"/>
  <c r="DV1224" i="17"/>
  <c r="DV1216" i="17"/>
  <c r="DV1208" i="17"/>
  <c r="DV1200" i="17"/>
  <c r="DV1192" i="17"/>
  <c r="DV1184" i="17"/>
  <c r="DV1176" i="17"/>
  <c r="DV1168" i="17"/>
  <c r="DV1160" i="17"/>
  <c r="DV1152" i="17"/>
  <c r="DV1144" i="17"/>
  <c r="DV1136" i="17"/>
  <c r="DV1128" i="17"/>
  <c r="DV1120" i="17"/>
  <c r="DV1112" i="17"/>
  <c r="DV1104" i="17"/>
  <c r="DV1096" i="17"/>
  <c r="DV1088" i="17"/>
  <c r="DV1080" i="17"/>
  <c r="DV1072" i="17"/>
  <c r="DV1064" i="17"/>
  <c r="DV1056" i="17"/>
  <c r="DV1048" i="17"/>
  <c r="DV1040" i="17"/>
  <c r="DV1032" i="17"/>
  <c r="DV1024" i="17"/>
  <c r="DV1016" i="17"/>
  <c r="DV1008" i="17"/>
  <c r="DV1000" i="17"/>
  <c r="DV992" i="17"/>
  <c r="DV984" i="17"/>
  <c r="DV976" i="17"/>
  <c r="DV968" i="17"/>
  <c r="DV960" i="17"/>
  <c r="DV952" i="17"/>
  <c r="DV944" i="17"/>
  <c r="DV936" i="17"/>
  <c r="DV928" i="17"/>
  <c r="DV920" i="17"/>
  <c r="DV912" i="17"/>
  <c r="DV904" i="17"/>
  <c r="DV896" i="17"/>
  <c r="DV888" i="17"/>
  <c r="DV880" i="17"/>
  <c r="DV872" i="17"/>
  <c r="DV864" i="17"/>
  <c r="DV856" i="17"/>
  <c r="DV848" i="17"/>
  <c r="DV840" i="17"/>
  <c r="DV832" i="17"/>
  <c r="DV824" i="17"/>
  <c r="DV816" i="17"/>
  <c r="DV808" i="17"/>
  <c r="DV800" i="17"/>
  <c r="DV792" i="17"/>
  <c r="DV784" i="17"/>
  <c r="DV776" i="17"/>
  <c r="DV768" i="17"/>
  <c r="DV760" i="17"/>
  <c r="DV752" i="17"/>
  <c r="DV744" i="17"/>
  <c r="DV736" i="17"/>
  <c r="DV728" i="17"/>
  <c r="DV720" i="17"/>
  <c r="DV712" i="17"/>
  <c r="DV704" i="17"/>
  <c r="DV696" i="17"/>
  <c r="DV688" i="17"/>
  <c r="DV680" i="17"/>
  <c r="DV672" i="17"/>
  <c r="DV664" i="17"/>
  <c r="DV656" i="17"/>
  <c r="DV648" i="17"/>
  <c r="DV640" i="17"/>
  <c r="DV632" i="17"/>
  <c r="DV624" i="17"/>
  <c r="DV616" i="17"/>
  <c r="DV608" i="17"/>
  <c r="DV600" i="17"/>
  <c r="DV592" i="17"/>
  <c r="DV584" i="17"/>
  <c r="DV576" i="17"/>
  <c r="DV568" i="17"/>
  <c r="DV560" i="17"/>
  <c r="DV552" i="17"/>
  <c r="DV544" i="17"/>
  <c r="DV536" i="17"/>
  <c r="DV528" i="17"/>
  <c r="DV520" i="17"/>
  <c r="DV512" i="17"/>
  <c r="DV504" i="17"/>
  <c r="DV496" i="17"/>
  <c r="DV488" i="17"/>
  <c r="DV480" i="17"/>
  <c r="DV472" i="17"/>
  <c r="DV464" i="17"/>
  <c r="DV456" i="17"/>
  <c r="DV448" i="17"/>
  <c r="DV440" i="17"/>
  <c r="DV432" i="17"/>
  <c r="DV424" i="17"/>
  <c r="DV416" i="17"/>
  <c r="DV408" i="17"/>
  <c r="DV400" i="17"/>
  <c r="DV392" i="17"/>
  <c r="DV384" i="17"/>
  <c r="DV376" i="17"/>
  <c r="DV368" i="17"/>
  <c r="DV360" i="17"/>
  <c r="DV352" i="17"/>
  <c r="DV344" i="17"/>
  <c r="DV336" i="17"/>
  <c r="DV328" i="17"/>
  <c r="DV320" i="17"/>
  <c r="DV312" i="17"/>
  <c r="DV304" i="17"/>
  <c r="DV296" i="17"/>
  <c r="DV288" i="17"/>
  <c r="DV280" i="17"/>
  <c r="DV272" i="17"/>
  <c r="DV264" i="17"/>
  <c r="DV256" i="17"/>
  <c r="DV248" i="17"/>
  <c r="DV240" i="17"/>
  <c r="DV232" i="17"/>
  <c r="DV224" i="17"/>
  <c r="DV216" i="17"/>
  <c r="DV208" i="17"/>
  <c r="DV200" i="17"/>
  <c r="DV192" i="17"/>
  <c r="DV184" i="17"/>
  <c r="DV176" i="17"/>
  <c r="DV168" i="17"/>
  <c r="DV160" i="17"/>
  <c r="DV152" i="17"/>
  <c r="DV144" i="17"/>
  <c r="DV136" i="17"/>
  <c r="DV128" i="17"/>
  <c r="DV120" i="17"/>
  <c r="DV112" i="17"/>
  <c r="DV104" i="17"/>
  <c r="DV96" i="17"/>
  <c r="DV88" i="17"/>
  <c r="DV80" i="17"/>
  <c r="DV72" i="17"/>
  <c r="DV64" i="17"/>
  <c r="DV56" i="17"/>
  <c r="DV48" i="17"/>
  <c r="DV40" i="17"/>
  <c r="DV32" i="17"/>
  <c r="DV24" i="17"/>
  <c r="DV16" i="17"/>
  <c r="DV8" i="17"/>
  <c r="DU1998" i="17"/>
  <c r="DU1990" i="17"/>
  <c r="DU1982" i="17"/>
  <c r="DU1974" i="17"/>
  <c r="DU1966" i="17"/>
  <c r="DU1958" i="17"/>
  <c r="DU1950" i="17"/>
  <c r="DU1942" i="17"/>
  <c r="DU1934" i="17"/>
  <c r="DU1926" i="17"/>
  <c r="DU1918" i="17"/>
  <c r="DU1910" i="17"/>
  <c r="DU1902" i="17"/>
  <c r="DU1894" i="17"/>
  <c r="DU1886" i="17"/>
  <c r="DU1878" i="17"/>
  <c r="DU1870" i="17"/>
  <c r="DU1862" i="17"/>
  <c r="DU1854" i="17"/>
  <c r="DU1846" i="17"/>
  <c r="DU1838" i="17"/>
  <c r="DU1830" i="17"/>
  <c r="DU1822" i="17"/>
  <c r="DU1814" i="17"/>
  <c r="DU1806" i="17"/>
  <c r="DU1798" i="17"/>
  <c r="DU1790" i="17"/>
  <c r="DU1782" i="17"/>
  <c r="DU1774" i="17"/>
  <c r="DU1766" i="17"/>
  <c r="DU1758" i="17"/>
  <c r="DU1750" i="17"/>
  <c r="DU1742" i="17"/>
  <c r="DU1734" i="17"/>
  <c r="DU1726" i="17"/>
  <c r="DU1718" i="17"/>
  <c r="DU1710" i="17"/>
  <c r="DU1702" i="17"/>
  <c r="DU1694" i="17"/>
  <c r="DU1686" i="17"/>
  <c r="DU1678" i="17"/>
  <c r="DU1670" i="17"/>
  <c r="DU1662" i="17"/>
  <c r="DU1654" i="17"/>
  <c r="DU1646" i="17"/>
  <c r="DU1638" i="17"/>
  <c r="DU1630" i="17"/>
  <c r="DU1622" i="17"/>
  <c r="DU1614" i="17"/>
  <c r="DU1606" i="17"/>
  <c r="DU1598" i="17"/>
  <c r="DU1590" i="17"/>
  <c r="DU1582" i="17"/>
  <c r="DU1574" i="17"/>
  <c r="DU1566" i="17"/>
  <c r="DU1558" i="17"/>
  <c r="DU1550" i="17"/>
  <c r="DU1542" i="17"/>
  <c r="DU1534" i="17"/>
  <c r="DU1526" i="17"/>
  <c r="DU1518" i="17"/>
  <c r="DU1510" i="17"/>
  <c r="DU1502" i="17"/>
  <c r="DU1494" i="17"/>
  <c r="DU1486" i="17"/>
  <c r="DU1478" i="17"/>
  <c r="DU1470" i="17"/>
  <c r="DU1462" i="17"/>
  <c r="DU1454" i="17"/>
  <c r="DU1446" i="17"/>
  <c r="DU1438" i="17"/>
  <c r="DU1430" i="17"/>
  <c r="DU1422" i="17"/>
  <c r="DU1414" i="17"/>
  <c r="DU1406" i="17"/>
  <c r="DU1398" i="17"/>
  <c r="DU1390" i="17"/>
  <c r="DU1382" i="17"/>
  <c r="DU1374" i="17"/>
  <c r="DU1366" i="17"/>
  <c r="DU1358" i="17"/>
  <c r="DU1350" i="17"/>
  <c r="DU1342" i="17"/>
  <c r="DU1334" i="17"/>
  <c r="DU1326" i="17"/>
  <c r="DU1318" i="17"/>
  <c r="DU1310" i="17"/>
  <c r="DU1302" i="17"/>
  <c r="DU1294" i="17"/>
  <c r="DU1286" i="17"/>
  <c r="DU1278" i="17"/>
  <c r="DU1270" i="17"/>
  <c r="DU1262" i="17"/>
  <c r="DU1254" i="17"/>
  <c r="DU1246" i="17"/>
  <c r="DU1238" i="17"/>
  <c r="DU1230" i="17"/>
  <c r="DU1222" i="17"/>
  <c r="DU1214" i="17"/>
  <c r="DU1206" i="17"/>
  <c r="DU1198" i="17"/>
  <c r="DU1190" i="17"/>
  <c r="DU1182" i="17"/>
  <c r="DU1174" i="17"/>
  <c r="DU1166" i="17"/>
  <c r="DU1158" i="17"/>
  <c r="DU1150" i="17"/>
  <c r="DU1142" i="17"/>
  <c r="DU1134" i="17"/>
  <c r="DU1126" i="17"/>
  <c r="DU1118" i="17"/>
  <c r="DU1110" i="17"/>
  <c r="DU1102" i="17"/>
  <c r="DU1094" i="17"/>
  <c r="DU1086" i="17"/>
  <c r="DU1078" i="17"/>
  <c r="DU1070" i="17"/>
  <c r="DU1062" i="17"/>
  <c r="DU1054" i="17"/>
  <c r="DU1046" i="17"/>
  <c r="DU1038" i="17"/>
  <c r="DU1030" i="17"/>
  <c r="DU1022" i="17"/>
  <c r="DU1014" i="17"/>
  <c r="DU1006" i="17"/>
  <c r="DU998" i="17"/>
  <c r="DU990" i="17"/>
  <c r="DU982" i="17"/>
  <c r="DU974" i="17"/>
  <c r="DU966" i="17"/>
  <c r="DU958" i="17"/>
  <c r="DU950" i="17"/>
  <c r="DU942" i="17"/>
  <c r="DU934" i="17"/>
  <c r="DU926" i="17"/>
  <c r="DU918" i="17"/>
  <c r="DU910" i="17"/>
  <c r="DU902" i="17"/>
  <c r="DU894" i="17"/>
  <c r="DU886" i="17"/>
  <c r="DU878" i="17"/>
  <c r="DU870" i="17"/>
  <c r="DU862" i="17"/>
  <c r="DU854" i="17"/>
  <c r="DU846" i="17"/>
  <c r="DU838" i="17"/>
  <c r="DU830" i="17"/>
  <c r="DU822" i="17"/>
  <c r="DU814" i="17"/>
  <c r="DU806" i="17"/>
  <c r="DU798" i="17"/>
  <c r="DU790" i="17"/>
  <c r="DU782" i="17"/>
  <c r="DU774" i="17"/>
  <c r="DU766" i="17"/>
  <c r="DU758" i="17"/>
  <c r="DU750" i="17"/>
  <c r="DU742" i="17"/>
  <c r="DU734" i="17"/>
  <c r="DU726" i="17"/>
  <c r="DU718" i="17"/>
  <c r="DU710" i="17"/>
  <c r="DU702" i="17"/>
  <c r="DU694" i="17"/>
  <c r="DU686" i="17"/>
  <c r="DU678" i="17"/>
  <c r="DU670" i="17"/>
  <c r="DU662" i="17"/>
  <c r="DU654" i="17"/>
  <c r="DU646" i="17"/>
  <c r="DU638" i="17"/>
  <c r="DU630" i="17"/>
  <c r="DU622" i="17"/>
  <c r="DU614" i="17"/>
  <c r="DU606" i="17"/>
  <c r="DU598" i="17"/>
  <c r="DU590" i="17"/>
  <c r="DU582" i="17"/>
  <c r="DU574" i="17"/>
  <c r="DU566" i="17"/>
  <c r="DU558" i="17"/>
  <c r="DU550" i="17"/>
  <c r="DU542" i="17"/>
  <c r="DU534" i="17"/>
  <c r="DU526" i="17"/>
  <c r="DU518" i="17"/>
  <c r="DU510" i="17"/>
  <c r="DU502" i="17"/>
  <c r="DU494" i="17"/>
  <c r="DU486" i="17"/>
  <c r="DU478" i="17"/>
  <c r="DU470" i="17"/>
  <c r="DU462" i="17"/>
  <c r="DU454" i="17"/>
  <c r="DU446" i="17"/>
  <c r="DU438" i="17"/>
  <c r="DU430" i="17"/>
  <c r="DU422" i="17"/>
  <c r="DU414" i="17"/>
  <c r="DU406" i="17"/>
  <c r="DU398" i="17"/>
  <c r="DU390" i="17"/>
  <c r="DU382" i="17"/>
  <c r="DU374" i="17"/>
  <c r="DU366" i="17"/>
  <c r="DU358" i="17"/>
  <c r="DU350" i="17"/>
  <c r="DU342" i="17"/>
  <c r="DU334" i="17"/>
  <c r="DU326" i="17"/>
  <c r="DU318" i="17"/>
  <c r="DU310" i="17"/>
  <c r="DU302" i="17"/>
  <c r="DU294" i="17"/>
  <c r="DU286" i="17"/>
  <c r="DU278" i="17"/>
  <c r="DU270" i="17"/>
  <c r="DU262" i="17"/>
  <c r="DU254" i="17"/>
  <c r="DU246" i="17"/>
  <c r="DU238" i="17"/>
  <c r="DU230" i="17"/>
  <c r="DU222" i="17"/>
  <c r="DU214" i="17"/>
  <c r="DU206" i="17"/>
  <c r="DU198" i="17"/>
  <c r="DU190" i="17"/>
  <c r="DU182" i="17"/>
  <c r="DU174" i="17"/>
  <c r="DU166" i="17"/>
  <c r="DU158" i="17"/>
  <c r="DU150" i="17"/>
  <c r="DU142" i="17"/>
  <c r="DU134" i="17"/>
  <c r="DU126" i="17"/>
  <c r="DU118" i="17"/>
  <c r="DU110" i="17"/>
  <c r="DU102" i="17"/>
  <c r="DU94" i="17"/>
  <c r="DU86" i="17"/>
  <c r="DU78" i="17"/>
  <c r="DU70" i="17"/>
  <c r="DU62" i="17"/>
  <c r="DU54" i="17"/>
  <c r="DU46" i="17"/>
  <c r="DU38" i="17"/>
  <c r="DU30" i="17"/>
  <c r="DU22" i="17"/>
  <c r="DU14" i="17"/>
  <c r="DU6" i="17"/>
  <c r="DT1996" i="17"/>
  <c r="DT1988" i="17"/>
  <c r="DT1980" i="17"/>
  <c r="DT1972" i="17"/>
  <c r="DT1964" i="17"/>
  <c r="DT1956" i="17"/>
  <c r="DT1948" i="17"/>
  <c r="DT1940" i="17"/>
  <c r="DT1932" i="17"/>
  <c r="DT1924" i="17"/>
  <c r="DT1916" i="17"/>
  <c r="DT1908" i="17"/>
  <c r="DT1900" i="17"/>
  <c r="DT1892" i="17"/>
  <c r="DT1884" i="17"/>
  <c r="DT1876" i="17"/>
  <c r="DT1868" i="17"/>
  <c r="DT1860" i="17"/>
  <c r="DT1852" i="17"/>
  <c r="DT1844" i="17"/>
  <c r="DT1836" i="17"/>
  <c r="DT1828" i="17"/>
  <c r="DT1820" i="17"/>
  <c r="DT1812" i="17"/>
  <c r="DT1804" i="17"/>
  <c r="DT1796" i="17"/>
  <c r="DT1788" i="17"/>
  <c r="DT1780" i="17"/>
  <c r="DT1772" i="17"/>
  <c r="DT1764" i="17"/>
  <c r="DT1756" i="17"/>
  <c r="DT1748" i="17"/>
  <c r="DT1740" i="17"/>
  <c r="DT1732" i="17"/>
  <c r="DT1724" i="17"/>
  <c r="DT1716" i="17"/>
  <c r="DT1708" i="17"/>
  <c r="DT1700" i="17"/>
  <c r="DT1692" i="17"/>
  <c r="DT1684" i="17"/>
  <c r="DT1676" i="17"/>
  <c r="DT1668" i="17"/>
  <c r="DT1660" i="17"/>
  <c r="DT1652" i="17"/>
  <c r="DT1644" i="17"/>
  <c r="DT1636" i="17"/>
  <c r="DT1628" i="17"/>
  <c r="DT1620" i="17"/>
  <c r="DT1612" i="17"/>
  <c r="DT1604" i="17"/>
  <c r="DT1596" i="17"/>
  <c r="DT1588" i="17"/>
  <c r="DT1580" i="17"/>
  <c r="DT1572" i="17"/>
  <c r="DT1564" i="17"/>
  <c r="DT1556" i="17"/>
  <c r="DT1548" i="17"/>
  <c r="DT1540" i="17"/>
  <c r="DT1532" i="17"/>
  <c r="DT1524" i="17"/>
  <c r="DT1516" i="17"/>
  <c r="DT1508" i="17"/>
  <c r="DT1500" i="17"/>
  <c r="DT1492" i="17"/>
  <c r="DT1484" i="17"/>
  <c r="DT1476" i="17"/>
  <c r="DT1468" i="17"/>
  <c r="DT1460" i="17"/>
  <c r="DT1452" i="17"/>
  <c r="DT1444" i="17"/>
  <c r="DT1436" i="17"/>
  <c r="DT1428" i="17"/>
  <c r="DT1420" i="17"/>
  <c r="DT1412" i="17"/>
  <c r="DT1404" i="17"/>
  <c r="DT1396" i="17"/>
  <c r="DT1388" i="17"/>
  <c r="DT1380" i="17"/>
  <c r="DT1372" i="17"/>
  <c r="DT1364" i="17"/>
  <c r="DT1356" i="17"/>
  <c r="DT1348" i="17"/>
  <c r="DT1340" i="17"/>
  <c r="DT1332" i="17"/>
  <c r="DT1324" i="17"/>
  <c r="DT1316" i="17"/>
  <c r="DT1308" i="17"/>
  <c r="DT1300" i="17"/>
  <c r="DT1292" i="17"/>
  <c r="DT1284" i="17"/>
  <c r="DT1276" i="17"/>
  <c r="DT1268" i="17"/>
  <c r="DT1260" i="17"/>
  <c r="DT1252" i="17"/>
  <c r="DT1244" i="17"/>
  <c r="DT1236" i="17"/>
  <c r="DT1228" i="17"/>
  <c r="DT1220" i="17"/>
  <c r="DT1212" i="17"/>
  <c r="DT1204" i="17"/>
  <c r="DT1196" i="17"/>
  <c r="DT1188" i="17"/>
  <c r="DT1180" i="17"/>
  <c r="DT1172" i="17"/>
  <c r="DT1164" i="17"/>
  <c r="DT1156" i="17"/>
  <c r="DT1148" i="17"/>
  <c r="DT1140" i="17"/>
  <c r="DT1132" i="17"/>
  <c r="DT1124" i="17"/>
  <c r="DV1999" i="17"/>
  <c r="DV1991" i="17"/>
  <c r="DV1983" i="17"/>
  <c r="DV1975" i="17"/>
  <c r="DV1967" i="17"/>
  <c r="DV1959" i="17"/>
  <c r="DV1951" i="17"/>
  <c r="DV1943" i="17"/>
  <c r="DV1935" i="17"/>
  <c r="DV1927" i="17"/>
  <c r="DV1919" i="17"/>
  <c r="DV1911" i="17"/>
  <c r="DV1903" i="17"/>
  <c r="DV1895" i="17"/>
  <c r="DV1887" i="17"/>
  <c r="DV1879" i="17"/>
  <c r="DV1871" i="17"/>
  <c r="DV1863" i="17"/>
  <c r="DV1855" i="17"/>
  <c r="DV1847" i="17"/>
  <c r="DV1839" i="17"/>
  <c r="DV1831" i="17"/>
  <c r="DV1823" i="17"/>
  <c r="DV1815" i="17"/>
  <c r="DV1807" i="17"/>
  <c r="DV1799" i="17"/>
  <c r="DV1791" i="17"/>
  <c r="DV1783" i="17"/>
  <c r="DV1775" i="17"/>
  <c r="DV1767" i="17"/>
  <c r="DV1759" i="17"/>
  <c r="DV1751" i="17"/>
  <c r="DV1743" i="17"/>
  <c r="DV1735" i="17"/>
  <c r="DV1727" i="17"/>
  <c r="DV1719" i="17"/>
  <c r="DV1711" i="17"/>
  <c r="DV1703" i="17"/>
  <c r="DV1695" i="17"/>
  <c r="DV1687" i="17"/>
  <c r="DV1679" i="17"/>
  <c r="DV1671" i="17"/>
  <c r="DV1663" i="17"/>
  <c r="DV1655" i="17"/>
  <c r="DV1647" i="17"/>
  <c r="DV1639" i="17"/>
  <c r="DV1631" i="17"/>
  <c r="DV1623" i="17"/>
  <c r="DV1615" i="17"/>
  <c r="DV1607" i="17"/>
  <c r="DV1599" i="17"/>
  <c r="DV1591" i="17"/>
  <c r="DV1583" i="17"/>
  <c r="DV1575" i="17"/>
  <c r="DV1567" i="17"/>
  <c r="DV1559" i="17"/>
  <c r="DV1551" i="17"/>
  <c r="DV1543" i="17"/>
  <c r="DV1535" i="17"/>
  <c r="DV1527" i="17"/>
  <c r="DV1519" i="17"/>
  <c r="DV1511" i="17"/>
  <c r="DV1503" i="17"/>
  <c r="DV1495" i="17"/>
  <c r="DV1487" i="17"/>
  <c r="DV1479" i="17"/>
  <c r="DV1471" i="17"/>
  <c r="DV1463" i="17"/>
  <c r="DV1455" i="17"/>
  <c r="DV1447" i="17"/>
  <c r="DV1439" i="17"/>
  <c r="DV1431" i="17"/>
  <c r="DV1423" i="17"/>
  <c r="DV1415" i="17"/>
  <c r="DV1407" i="17"/>
  <c r="DV1399" i="17"/>
  <c r="DV1391" i="17"/>
  <c r="DV1383" i="17"/>
  <c r="DV1375" i="17"/>
  <c r="DV1367" i="17"/>
  <c r="DV1359" i="17"/>
  <c r="DV1351" i="17"/>
  <c r="DV1343" i="17"/>
  <c r="DV1335" i="17"/>
  <c r="DV1327" i="17"/>
  <c r="DV1319" i="17"/>
  <c r="DV1311" i="17"/>
  <c r="DV1303" i="17"/>
  <c r="DV1295" i="17"/>
  <c r="DV1287" i="17"/>
  <c r="DV1279" i="17"/>
  <c r="DV1271" i="17"/>
  <c r="DV1263" i="17"/>
  <c r="DV1255" i="17"/>
  <c r="DV1247" i="17"/>
  <c r="DV1239" i="17"/>
  <c r="DV1231" i="17"/>
  <c r="DV1223" i="17"/>
  <c r="DV1215" i="17"/>
  <c r="DV1207" i="17"/>
  <c r="DV1199" i="17"/>
  <c r="DV1191" i="17"/>
  <c r="DV1183" i="17"/>
  <c r="DV1175" i="17"/>
  <c r="DV1167" i="17"/>
  <c r="DV1159" i="17"/>
  <c r="DV1151" i="17"/>
  <c r="DV1143" i="17"/>
  <c r="DV1135" i="17"/>
  <c r="DV1127" i="17"/>
  <c r="DV1119" i="17"/>
  <c r="DV1111" i="17"/>
  <c r="DV1103" i="17"/>
  <c r="DV1095" i="17"/>
  <c r="DV1087" i="17"/>
  <c r="DV1079" i="17"/>
  <c r="DV1071" i="17"/>
  <c r="DV1063" i="17"/>
  <c r="DV1055" i="17"/>
  <c r="DV1047" i="17"/>
  <c r="DV1039" i="17"/>
  <c r="DV1031" i="17"/>
  <c r="DV1023" i="17"/>
  <c r="DV1015" i="17"/>
  <c r="DV1007" i="17"/>
  <c r="DV999" i="17"/>
  <c r="DV991" i="17"/>
  <c r="DV983" i="17"/>
  <c r="DV975" i="17"/>
  <c r="DV967" i="17"/>
  <c r="DV959" i="17"/>
  <c r="DV951" i="17"/>
  <c r="DV943" i="17"/>
  <c r="DV935" i="17"/>
  <c r="DV927" i="17"/>
  <c r="DV919" i="17"/>
  <c r="DV911" i="17"/>
  <c r="DV903" i="17"/>
  <c r="DV895" i="17"/>
  <c r="DV887" i="17"/>
  <c r="DV879" i="17"/>
  <c r="DV871" i="17"/>
  <c r="DV863" i="17"/>
  <c r="DV855" i="17"/>
  <c r="DV847" i="17"/>
  <c r="DV839" i="17"/>
  <c r="DV831" i="17"/>
  <c r="DV823" i="17"/>
  <c r="DV815" i="17"/>
  <c r="DV807" i="17"/>
  <c r="DV799" i="17"/>
  <c r="DV791" i="17"/>
  <c r="DV783" i="17"/>
  <c r="DV775" i="17"/>
  <c r="DV767" i="17"/>
  <c r="DV759" i="17"/>
  <c r="DV751" i="17"/>
  <c r="DV743" i="17"/>
  <c r="DV735" i="17"/>
  <c r="DV727" i="17"/>
  <c r="DV719" i="17"/>
  <c r="DV711" i="17"/>
  <c r="DV703" i="17"/>
  <c r="DV695" i="17"/>
  <c r="DV687" i="17"/>
  <c r="DV679" i="17"/>
  <c r="DV671" i="17"/>
  <c r="DV663" i="17"/>
  <c r="DV655" i="17"/>
  <c r="DV647" i="17"/>
  <c r="DV639" i="17"/>
  <c r="DV631" i="17"/>
  <c r="DV623" i="17"/>
  <c r="DV615" i="17"/>
  <c r="DV607" i="17"/>
  <c r="DV599" i="17"/>
  <c r="DV591" i="17"/>
  <c r="DV583" i="17"/>
  <c r="DV575" i="17"/>
  <c r="DV567" i="17"/>
  <c r="DV559" i="17"/>
  <c r="DV551" i="17"/>
  <c r="DV543" i="17"/>
  <c r="DV535" i="17"/>
  <c r="DV527" i="17"/>
  <c r="DV519" i="17"/>
  <c r="DV511" i="17"/>
  <c r="DV503" i="17"/>
  <c r="DV495" i="17"/>
  <c r="DV487" i="17"/>
  <c r="DV479" i="17"/>
  <c r="DV471" i="17"/>
  <c r="DV463" i="17"/>
  <c r="DV455" i="17"/>
  <c r="DV447" i="17"/>
  <c r="DV439" i="17"/>
  <c r="DV431" i="17"/>
  <c r="DV423" i="17"/>
  <c r="DV415" i="17"/>
  <c r="DV407" i="17"/>
  <c r="DV399" i="17"/>
  <c r="DV391" i="17"/>
  <c r="DV383" i="17"/>
  <c r="DV375" i="17"/>
  <c r="DV367" i="17"/>
  <c r="DV359" i="17"/>
  <c r="DV351" i="17"/>
  <c r="DV343" i="17"/>
  <c r="DV335" i="17"/>
  <c r="DV327" i="17"/>
  <c r="DV319" i="17"/>
  <c r="DV311" i="17"/>
  <c r="DV303" i="17"/>
  <c r="DV295" i="17"/>
  <c r="DV287" i="17"/>
  <c r="DV279" i="17"/>
  <c r="DV271" i="17"/>
  <c r="DV263" i="17"/>
  <c r="DV255" i="17"/>
  <c r="DV247" i="17"/>
  <c r="DV239" i="17"/>
  <c r="DV231" i="17"/>
  <c r="DV223" i="17"/>
  <c r="DV215" i="17"/>
  <c r="DV207" i="17"/>
  <c r="DV199" i="17"/>
  <c r="DV191" i="17"/>
  <c r="DV183" i="17"/>
  <c r="DV175" i="17"/>
  <c r="DV167" i="17"/>
  <c r="DV159" i="17"/>
  <c r="DV151" i="17"/>
  <c r="DV143" i="17"/>
  <c r="DV135" i="17"/>
  <c r="DV127" i="17"/>
  <c r="DV119" i="17"/>
  <c r="DV111" i="17"/>
  <c r="DV103" i="17"/>
  <c r="DV95" i="17"/>
  <c r="DV87" i="17"/>
  <c r="DV79" i="17"/>
  <c r="DV71" i="17"/>
  <c r="DV63" i="17"/>
  <c r="DV55" i="17"/>
  <c r="DV47" i="17"/>
  <c r="DV39" i="17"/>
  <c r="DV31" i="17"/>
  <c r="DV23" i="17"/>
  <c r="DV15" i="17"/>
  <c r="DV7" i="17"/>
  <c r="DU1997" i="17"/>
  <c r="DU1989" i="17"/>
  <c r="DU1981" i="17"/>
  <c r="DU1973" i="17"/>
  <c r="DU1965" i="17"/>
  <c r="DU1957" i="17"/>
  <c r="DU1949" i="17"/>
  <c r="DU1941" i="17"/>
  <c r="DU1933" i="17"/>
  <c r="DU1925" i="17"/>
  <c r="DU1917" i="17"/>
  <c r="DU1909" i="17"/>
  <c r="DU1901" i="17"/>
  <c r="DU1893" i="17"/>
  <c r="DU1885" i="17"/>
  <c r="DU1877" i="17"/>
  <c r="DU1869" i="17"/>
  <c r="DU1861" i="17"/>
  <c r="DU1853" i="17"/>
  <c r="DU1845" i="17"/>
  <c r="DU1837" i="17"/>
  <c r="DU1829" i="17"/>
  <c r="DU1821" i="17"/>
  <c r="DU1813" i="17"/>
  <c r="DU1805" i="17"/>
  <c r="DU1797" i="17"/>
  <c r="DU1789" i="17"/>
  <c r="DU1781" i="17"/>
  <c r="DU1773" i="17"/>
  <c r="DU1765" i="17"/>
  <c r="DU1757" i="17"/>
  <c r="DU1749" i="17"/>
  <c r="DU1741" i="17"/>
  <c r="DU1733" i="17"/>
  <c r="DU1725" i="17"/>
  <c r="DU1717" i="17"/>
  <c r="DU1709" i="17"/>
  <c r="DU1701" i="17"/>
  <c r="DU1693" i="17"/>
  <c r="DU1685" i="17"/>
  <c r="DU1677" i="17"/>
  <c r="DU1669" i="17"/>
  <c r="DU1661" i="17"/>
  <c r="DU1653" i="17"/>
  <c r="DU1645" i="17"/>
  <c r="DU1637" i="17"/>
  <c r="DU1629" i="17"/>
  <c r="DU1621" i="17"/>
  <c r="DU1613" i="17"/>
  <c r="DU1605" i="17"/>
  <c r="DU1597" i="17"/>
  <c r="DU1589" i="17"/>
  <c r="DU1581" i="17"/>
  <c r="DU1573" i="17"/>
  <c r="DU1565" i="17"/>
  <c r="DU1557" i="17"/>
  <c r="DU1549" i="17"/>
  <c r="DU1541" i="17"/>
  <c r="DU1533" i="17"/>
  <c r="DU1525" i="17"/>
  <c r="DU1517" i="17"/>
  <c r="DU1509" i="17"/>
  <c r="DU1501" i="17"/>
  <c r="DU1493" i="17"/>
  <c r="DU1485" i="17"/>
  <c r="DU1477" i="17"/>
  <c r="DU1469" i="17"/>
  <c r="DU1461" i="17"/>
  <c r="DU1453" i="17"/>
  <c r="DU1445" i="17"/>
  <c r="DU1437" i="17"/>
  <c r="DU1429" i="17"/>
  <c r="DU1421" i="17"/>
  <c r="DU1413" i="17"/>
  <c r="DU1405" i="17"/>
  <c r="DU1397" i="17"/>
  <c r="DU1389" i="17"/>
  <c r="DU1381" i="17"/>
  <c r="DU1373" i="17"/>
  <c r="DU1365" i="17"/>
  <c r="DU1357" i="17"/>
  <c r="DU1349" i="17"/>
  <c r="DU1341" i="17"/>
  <c r="DU1333" i="17"/>
  <c r="DU1325" i="17"/>
  <c r="DU1317" i="17"/>
  <c r="DU1309" i="17"/>
  <c r="DU1301" i="17"/>
  <c r="DU1293" i="17"/>
  <c r="DU1285" i="17"/>
  <c r="DU1277" i="17"/>
  <c r="DU1269" i="17"/>
  <c r="DU1261" i="17"/>
  <c r="DU1253" i="17"/>
  <c r="DU1245" i="17"/>
  <c r="DU1237" i="17"/>
  <c r="DU1229" i="17"/>
  <c r="DU1221" i="17"/>
  <c r="DU1213" i="17"/>
  <c r="DU1205" i="17"/>
  <c r="DU1197" i="17"/>
  <c r="DU1189" i="17"/>
  <c r="DU1181" i="17"/>
  <c r="DU1173" i="17"/>
  <c r="DU1165" i="17"/>
  <c r="DU1157" i="17"/>
  <c r="DU1149" i="17"/>
  <c r="DU1141" i="17"/>
  <c r="DU1133" i="17"/>
  <c r="DU1125" i="17"/>
  <c r="DU1117" i="17"/>
  <c r="DU1109" i="17"/>
  <c r="DU1101" i="17"/>
  <c r="DU1093" i="17"/>
  <c r="DU1085" i="17"/>
  <c r="DU1077" i="17"/>
  <c r="DU1069" i="17"/>
  <c r="DU1061" i="17"/>
  <c r="DU1053" i="17"/>
  <c r="DU1045" i="17"/>
  <c r="DU1037" i="17"/>
  <c r="DU1029" i="17"/>
  <c r="DU1021" i="17"/>
  <c r="DU1013" i="17"/>
  <c r="DU1005" i="17"/>
  <c r="DU997" i="17"/>
  <c r="DU989" i="17"/>
  <c r="DU981" i="17"/>
  <c r="DU973" i="17"/>
  <c r="DU965" i="17"/>
  <c r="DU957" i="17"/>
  <c r="DU949" i="17"/>
  <c r="DU941" i="17"/>
  <c r="DU933" i="17"/>
  <c r="DU925" i="17"/>
  <c r="DU917" i="17"/>
  <c r="DU909" i="17"/>
  <c r="DU901" i="17"/>
  <c r="DU893" i="17"/>
  <c r="DU885" i="17"/>
  <c r="DU877" i="17"/>
  <c r="DU869" i="17"/>
  <c r="DU861" i="17"/>
  <c r="DU853" i="17"/>
  <c r="DU845" i="17"/>
  <c r="DU837" i="17"/>
  <c r="DU829" i="17"/>
  <c r="DU821" i="17"/>
  <c r="DU813" i="17"/>
  <c r="DU805" i="17"/>
  <c r="DU797" i="17"/>
  <c r="DU789" i="17"/>
  <c r="DU781" i="17"/>
  <c r="DU773" i="17"/>
  <c r="DU765" i="17"/>
  <c r="DU757" i="17"/>
  <c r="DU749" i="17"/>
  <c r="DU741" i="17"/>
  <c r="DU733" i="17"/>
  <c r="DU725" i="17"/>
  <c r="DU717" i="17"/>
  <c r="DU709" i="17"/>
  <c r="DU701" i="17"/>
  <c r="DU693" i="17"/>
  <c r="DU685" i="17"/>
  <c r="DU677" i="17"/>
  <c r="DU669" i="17"/>
  <c r="DU661" i="17"/>
  <c r="DU653" i="17"/>
  <c r="DU645" i="17"/>
  <c r="DU637" i="17"/>
  <c r="DU629" i="17"/>
  <c r="DU621" i="17"/>
  <c r="DU613" i="17"/>
  <c r="DU605" i="17"/>
  <c r="DU597" i="17"/>
  <c r="DU589" i="17"/>
  <c r="DU581" i="17"/>
  <c r="DU573" i="17"/>
  <c r="DU565" i="17"/>
  <c r="DU557" i="17"/>
  <c r="DU549" i="17"/>
  <c r="DU541" i="17"/>
  <c r="DU533" i="17"/>
  <c r="DU525" i="17"/>
  <c r="DU517" i="17"/>
  <c r="DU509" i="17"/>
  <c r="DU501" i="17"/>
  <c r="DU493" i="17"/>
  <c r="DU485" i="17"/>
  <c r="DU477" i="17"/>
  <c r="DU469" i="17"/>
  <c r="DU461" i="17"/>
  <c r="DU453" i="17"/>
  <c r="DU445" i="17"/>
  <c r="DU437" i="17"/>
  <c r="DU429" i="17"/>
  <c r="DU421" i="17"/>
  <c r="DU413" i="17"/>
  <c r="DU405" i="17"/>
  <c r="DU397" i="17"/>
  <c r="DU389" i="17"/>
  <c r="DU381" i="17"/>
  <c r="DU373" i="17"/>
  <c r="DU365" i="17"/>
  <c r="DU357" i="17"/>
  <c r="DU349" i="17"/>
  <c r="DU341" i="17"/>
  <c r="DU333" i="17"/>
  <c r="DU325" i="17"/>
  <c r="DU317" i="17"/>
  <c r="DU309" i="17"/>
  <c r="DU301" i="17"/>
  <c r="DU293" i="17"/>
  <c r="DU285" i="17"/>
  <c r="DU277" i="17"/>
  <c r="DU269" i="17"/>
  <c r="DU261" i="17"/>
  <c r="DU253" i="17"/>
  <c r="DU245" i="17"/>
  <c r="DU237" i="17"/>
  <c r="DU229" i="17"/>
  <c r="DU221" i="17"/>
  <c r="DU213" i="17"/>
  <c r="DU205" i="17"/>
  <c r="DU197" i="17"/>
  <c r="DU189" i="17"/>
  <c r="DU181" i="17"/>
  <c r="DU173" i="17"/>
  <c r="DU165" i="17"/>
  <c r="DU157" i="17"/>
  <c r="DU149" i="17"/>
  <c r="DU141" i="17"/>
  <c r="DU133" i="17"/>
  <c r="DU125" i="17"/>
  <c r="DU117" i="17"/>
  <c r="DU109" i="17"/>
  <c r="DU101" i="17"/>
  <c r="DU93" i="17"/>
  <c r="DU85" i="17"/>
  <c r="DU77" i="17"/>
  <c r="DU69" i="17"/>
  <c r="DU61" i="17"/>
  <c r="DU53" i="17"/>
  <c r="DU45" i="17"/>
  <c r="DU37" i="17"/>
  <c r="DU29" i="17"/>
  <c r="DU21" i="17"/>
  <c r="DU13" i="17"/>
  <c r="DU5" i="17"/>
  <c r="DT1995" i="17"/>
  <c r="DT1987" i="17"/>
  <c r="DT1979" i="17"/>
  <c r="DT1971" i="17"/>
  <c r="DT1963" i="17"/>
  <c r="DT1955" i="17"/>
  <c r="DT1947" i="17"/>
  <c r="DT1939" i="17"/>
  <c r="DT1931" i="17"/>
  <c r="DT1923" i="17"/>
  <c r="DT1915" i="17"/>
  <c r="DT1907" i="17"/>
  <c r="DT1899" i="17"/>
  <c r="DT1891" i="17"/>
  <c r="DT1883" i="17"/>
  <c r="DT1875" i="17"/>
  <c r="DT1867" i="17"/>
  <c r="DT1859" i="17"/>
  <c r="DT1851" i="17"/>
  <c r="DT1843" i="17"/>
  <c r="DT1835" i="17"/>
  <c r="DT1827" i="17"/>
  <c r="DT1819" i="17"/>
  <c r="DT1811" i="17"/>
  <c r="DT1803" i="17"/>
  <c r="DT1795" i="17"/>
  <c r="DT1787" i="17"/>
  <c r="DT1779" i="17"/>
  <c r="DT1771" i="17"/>
  <c r="DT1763" i="17"/>
  <c r="DT1755" i="17"/>
  <c r="DT1747" i="17"/>
  <c r="DT1739" i="17"/>
  <c r="DT1731" i="17"/>
  <c r="DT1723" i="17"/>
  <c r="DT1715" i="17"/>
  <c r="DT1707" i="17"/>
  <c r="DT1699" i="17"/>
  <c r="DT1691" i="17"/>
  <c r="DT1683" i="17"/>
  <c r="DT1675" i="17"/>
  <c r="DT1667" i="17"/>
  <c r="DT1659" i="17"/>
  <c r="DT1651" i="17"/>
  <c r="DT1643" i="17"/>
  <c r="DT1635" i="17"/>
  <c r="DT1627" i="17"/>
  <c r="DT1619" i="17"/>
  <c r="DT1611" i="17"/>
  <c r="DT1603" i="17"/>
  <c r="DT1595" i="17"/>
  <c r="DT1587" i="17"/>
  <c r="DT1579" i="17"/>
  <c r="DT1571" i="17"/>
  <c r="DT1563" i="17"/>
  <c r="DT1555" i="17"/>
  <c r="DT1547" i="17"/>
  <c r="DT1539" i="17"/>
  <c r="DT1531" i="17"/>
  <c r="DT1523" i="17"/>
  <c r="DT1515" i="17"/>
  <c r="DT1507" i="17"/>
  <c r="DT1499" i="17"/>
  <c r="DT1491" i="17"/>
  <c r="DT1483" i="17"/>
  <c r="DT1475" i="17"/>
  <c r="DT1467" i="17"/>
  <c r="DT1459" i="17"/>
  <c r="DT1451" i="17"/>
  <c r="DT1443" i="17"/>
  <c r="DT1435" i="17"/>
  <c r="DT1427" i="17"/>
  <c r="DT1419" i="17"/>
  <c r="DT1411" i="17"/>
  <c r="DT1403" i="17"/>
  <c r="DT1395" i="17"/>
  <c r="DT1387" i="17"/>
  <c r="DT1379" i="17"/>
  <c r="DT1371" i="17"/>
  <c r="DT1363" i="17"/>
  <c r="DT1355" i="17"/>
  <c r="DT1347" i="17"/>
  <c r="DT1339" i="17"/>
  <c r="DT1331" i="17"/>
  <c r="DT1323" i="17"/>
  <c r="DT1315" i="17"/>
  <c r="DT1307" i="17"/>
  <c r="DT1299" i="17"/>
  <c r="DT1291" i="17"/>
  <c r="DT1283" i="17"/>
  <c r="DT1275" i="17"/>
  <c r="DT1267" i="17"/>
  <c r="DT1259" i="17"/>
  <c r="DT1251" i="17"/>
  <c r="DT1243" i="17"/>
  <c r="DT1235" i="17"/>
  <c r="DT1227" i="17"/>
  <c r="DT1219" i="17"/>
  <c r="DT1211" i="17"/>
  <c r="DT1203" i="17"/>
  <c r="DT1195" i="17"/>
  <c r="DT1187" i="17"/>
  <c r="DT1179" i="17"/>
  <c r="DT1171" i="17"/>
  <c r="DT1163" i="17"/>
  <c r="DT1155" i="17"/>
  <c r="DT1147" i="17"/>
  <c r="DT1139" i="17"/>
  <c r="DT1131" i="17"/>
  <c r="DT1123" i="17"/>
  <c r="DT1115" i="17"/>
  <c r="DT1107" i="17"/>
  <c r="DT1099" i="17"/>
  <c r="DT1091" i="17"/>
  <c r="DT1083" i="17"/>
  <c r="DT1075" i="17"/>
  <c r="DT1067" i="17"/>
  <c r="DV1998" i="17"/>
  <c r="DV1990" i="17"/>
  <c r="DV1982" i="17"/>
  <c r="DV1974" i="17"/>
  <c r="DV1966" i="17"/>
  <c r="DV1958" i="17"/>
  <c r="DV1950" i="17"/>
  <c r="DV1942" i="17"/>
  <c r="DV1934" i="17"/>
  <c r="DV1926" i="17"/>
  <c r="DV1918" i="17"/>
  <c r="DV1910" i="17"/>
  <c r="DV1902" i="17"/>
  <c r="DV1894" i="17"/>
  <c r="DV1886" i="17"/>
  <c r="DV1878" i="17"/>
  <c r="DV1870" i="17"/>
  <c r="DV1862" i="17"/>
  <c r="DV1854" i="17"/>
  <c r="DV1846" i="17"/>
  <c r="DV1838" i="17"/>
  <c r="DV1830" i="17"/>
  <c r="DV1822" i="17"/>
  <c r="DV1814" i="17"/>
  <c r="DV1806" i="17"/>
  <c r="DV1798" i="17"/>
  <c r="DV1790" i="17"/>
  <c r="DV1782" i="17"/>
  <c r="DV1774" i="17"/>
  <c r="DV1766" i="17"/>
  <c r="DV1758" i="17"/>
  <c r="DV1750" i="17"/>
  <c r="DV1742" i="17"/>
  <c r="DV1734" i="17"/>
  <c r="DV1726" i="17"/>
  <c r="DV1718" i="17"/>
  <c r="DV1710" i="17"/>
  <c r="DV1702" i="17"/>
  <c r="DV1694" i="17"/>
  <c r="DV1686" i="17"/>
  <c r="DV1678" i="17"/>
  <c r="DV1670" i="17"/>
  <c r="DV1662" i="17"/>
  <c r="DV1654" i="17"/>
  <c r="DV1646" i="17"/>
  <c r="DV1638" i="17"/>
  <c r="DV1630" i="17"/>
  <c r="DV1622" i="17"/>
  <c r="DV1614" i="17"/>
  <c r="DV1606" i="17"/>
  <c r="DV1598" i="17"/>
  <c r="DV1590" i="17"/>
  <c r="DV1582" i="17"/>
  <c r="DV1574" i="17"/>
  <c r="DV1566" i="17"/>
  <c r="DV1558" i="17"/>
  <c r="DV1550" i="17"/>
  <c r="DV1542" i="17"/>
  <c r="DV1534" i="17"/>
  <c r="DV1526" i="17"/>
  <c r="DV1518" i="17"/>
  <c r="DV1510" i="17"/>
  <c r="DV1502" i="17"/>
  <c r="DV1494" i="17"/>
  <c r="DV1486" i="17"/>
  <c r="DV1478" i="17"/>
  <c r="DV1470" i="17"/>
  <c r="DV1462" i="17"/>
  <c r="DV1454" i="17"/>
  <c r="DV1446" i="17"/>
  <c r="DV1438" i="17"/>
  <c r="DV1430" i="17"/>
  <c r="DV1422" i="17"/>
  <c r="DV1414" i="17"/>
  <c r="DV1406" i="17"/>
  <c r="DV1398" i="17"/>
  <c r="DV1390" i="17"/>
  <c r="DV1382" i="17"/>
  <c r="DV1374" i="17"/>
  <c r="DV1366" i="17"/>
  <c r="DV1358" i="17"/>
  <c r="DV1350" i="17"/>
  <c r="DV1342" i="17"/>
  <c r="DV1334" i="17"/>
  <c r="DV1326" i="17"/>
  <c r="DV1318" i="17"/>
  <c r="DV1310" i="17"/>
  <c r="DV1302" i="17"/>
  <c r="DV1294" i="17"/>
  <c r="DV1286" i="17"/>
  <c r="DV1278" i="17"/>
  <c r="DV1270" i="17"/>
  <c r="DV1262" i="17"/>
  <c r="DV1254" i="17"/>
  <c r="DV1246" i="17"/>
  <c r="DV1238" i="17"/>
  <c r="DV1230" i="17"/>
  <c r="DV1222" i="17"/>
  <c r="DV1214" i="17"/>
  <c r="DV1206" i="17"/>
  <c r="DV1198" i="17"/>
  <c r="DV1190" i="17"/>
  <c r="DV1182" i="17"/>
  <c r="DV1174" i="17"/>
  <c r="DV1166" i="17"/>
  <c r="DV1158" i="17"/>
  <c r="DV1150" i="17"/>
  <c r="DV1142" i="17"/>
  <c r="DV1134" i="17"/>
  <c r="DV1126" i="17"/>
  <c r="DV1118" i="17"/>
  <c r="DV1110" i="17"/>
  <c r="DV1102" i="17"/>
  <c r="DV1094" i="17"/>
  <c r="DV1086" i="17"/>
  <c r="DV1078" i="17"/>
  <c r="DV1070" i="17"/>
  <c r="DV1062" i="17"/>
  <c r="DV1054" i="17"/>
  <c r="DV1046" i="17"/>
  <c r="DV1038" i="17"/>
  <c r="DV1030" i="17"/>
  <c r="DV1022" i="17"/>
  <c r="DV1014" i="17"/>
  <c r="DV1006" i="17"/>
  <c r="DV998" i="17"/>
  <c r="DV990" i="17"/>
  <c r="DV982" i="17"/>
  <c r="DV974" i="17"/>
  <c r="DV966" i="17"/>
  <c r="DV958" i="17"/>
  <c r="DV950" i="17"/>
  <c r="DV942" i="17"/>
  <c r="DV934" i="17"/>
  <c r="DV926" i="17"/>
  <c r="DV918" i="17"/>
  <c r="DV910" i="17"/>
  <c r="DV902" i="17"/>
  <c r="DV894" i="17"/>
  <c r="DV886" i="17"/>
  <c r="DV878" i="17"/>
  <c r="DV870" i="17"/>
  <c r="DV862" i="17"/>
  <c r="DV854" i="17"/>
  <c r="DV846" i="17"/>
  <c r="DV838" i="17"/>
  <c r="DV830" i="17"/>
  <c r="DV822" i="17"/>
  <c r="DV814" i="17"/>
  <c r="DV806" i="17"/>
  <c r="DV798" i="17"/>
  <c r="DV790" i="17"/>
  <c r="DV782" i="17"/>
  <c r="DV774" i="17"/>
  <c r="DV766" i="17"/>
  <c r="DV758" i="17"/>
  <c r="DV750" i="17"/>
  <c r="DV742" i="17"/>
  <c r="DV734" i="17"/>
  <c r="DV726" i="17"/>
  <c r="DV718" i="17"/>
  <c r="DV710" i="17"/>
  <c r="DV702" i="17"/>
  <c r="DV694" i="17"/>
  <c r="DV686" i="17"/>
  <c r="DV678" i="17"/>
  <c r="DV670" i="17"/>
  <c r="DV662" i="17"/>
  <c r="DV654" i="17"/>
  <c r="DV646" i="17"/>
  <c r="DV638" i="17"/>
  <c r="DV630" i="17"/>
  <c r="DV622" i="17"/>
  <c r="DV614" i="17"/>
  <c r="DV606" i="17"/>
  <c r="DV598" i="17"/>
  <c r="DV590" i="17"/>
  <c r="DV582" i="17"/>
  <c r="DV574" i="17"/>
  <c r="DV566" i="17"/>
  <c r="DV558" i="17"/>
  <c r="DV550" i="17"/>
  <c r="DV542" i="17"/>
  <c r="DV534" i="17"/>
  <c r="DV526" i="17"/>
  <c r="DV518" i="17"/>
  <c r="DV510" i="17"/>
  <c r="DV502" i="17"/>
  <c r="DV494" i="17"/>
  <c r="DV486" i="17"/>
  <c r="DV478" i="17"/>
  <c r="DV470" i="17"/>
  <c r="DV462" i="17"/>
  <c r="DV454" i="17"/>
  <c r="DV446" i="17"/>
  <c r="DV438" i="17"/>
  <c r="DV430" i="17"/>
  <c r="DV422" i="17"/>
  <c r="DV414" i="17"/>
  <c r="DV406" i="17"/>
  <c r="DV398" i="17"/>
  <c r="DV390" i="17"/>
  <c r="DV382" i="17"/>
  <c r="DV374" i="17"/>
  <c r="DV366" i="17"/>
  <c r="DV358" i="17"/>
  <c r="DV350" i="17"/>
  <c r="DV342" i="17"/>
  <c r="DV334" i="17"/>
  <c r="DV326" i="17"/>
  <c r="DV318" i="17"/>
  <c r="DV310" i="17"/>
  <c r="DV302" i="17"/>
  <c r="DV294" i="17"/>
  <c r="DV286" i="17"/>
  <c r="DV278" i="17"/>
  <c r="DV270" i="17"/>
  <c r="DV262" i="17"/>
  <c r="DV254" i="17"/>
  <c r="DV246" i="17"/>
  <c r="DV238" i="17"/>
  <c r="DV230" i="17"/>
  <c r="DV222" i="17"/>
  <c r="DV214" i="17"/>
  <c r="DV206" i="17"/>
  <c r="DV198" i="17"/>
  <c r="DV190" i="17"/>
  <c r="DV182" i="17"/>
  <c r="DV174" i="17"/>
  <c r="DV166" i="17"/>
  <c r="DV158" i="17"/>
  <c r="DV150" i="17"/>
  <c r="DV142" i="17"/>
  <c r="DV134" i="17"/>
  <c r="DV126" i="17"/>
  <c r="DV118" i="17"/>
  <c r="DV110" i="17"/>
  <c r="DV102" i="17"/>
  <c r="DV94" i="17"/>
  <c r="DV86" i="17"/>
  <c r="DV78" i="17"/>
  <c r="DV70" i="17"/>
  <c r="DV62" i="17"/>
  <c r="DV54" i="17"/>
  <c r="DV46" i="17"/>
  <c r="DV38" i="17"/>
  <c r="DV30" i="17"/>
  <c r="DV22" i="17"/>
  <c r="DV14" i="17"/>
  <c r="DV6" i="17"/>
  <c r="DU1996" i="17"/>
  <c r="DU1988" i="17"/>
  <c r="DU1980" i="17"/>
  <c r="DU1972" i="17"/>
  <c r="DU1964" i="17"/>
  <c r="DU1956" i="17"/>
  <c r="DU1948" i="17"/>
  <c r="DU1940" i="17"/>
  <c r="DU1932" i="17"/>
  <c r="DU1924" i="17"/>
  <c r="DU1916" i="17"/>
  <c r="DU1908" i="17"/>
  <c r="DU1900" i="17"/>
  <c r="DU1892" i="17"/>
  <c r="DU1884" i="17"/>
  <c r="DU1876" i="17"/>
  <c r="DU1868" i="17"/>
  <c r="DU1860" i="17"/>
  <c r="DU1852" i="17"/>
  <c r="DU1844" i="17"/>
  <c r="DU1836" i="17"/>
  <c r="DU1828" i="17"/>
  <c r="DU1820" i="17"/>
  <c r="DU1812" i="17"/>
  <c r="DU1804" i="17"/>
  <c r="DU1796" i="17"/>
  <c r="DU1788" i="17"/>
  <c r="DU1780" i="17"/>
  <c r="DU1772" i="17"/>
  <c r="DU1764" i="17"/>
  <c r="DU1756" i="17"/>
  <c r="DU1748" i="17"/>
  <c r="DU1740" i="17"/>
  <c r="DU1732" i="17"/>
  <c r="DU1724" i="17"/>
  <c r="DU1716" i="17"/>
  <c r="DU1708" i="17"/>
  <c r="DU1700" i="17"/>
  <c r="DU1692" i="17"/>
  <c r="DU1684" i="17"/>
  <c r="DU1676" i="17"/>
  <c r="DU1668" i="17"/>
  <c r="DU1660" i="17"/>
  <c r="DU1652" i="17"/>
  <c r="DU1644" i="17"/>
  <c r="DU1636" i="17"/>
  <c r="DU1628" i="17"/>
  <c r="DU1620" i="17"/>
  <c r="DU1612" i="17"/>
  <c r="DU1604" i="17"/>
  <c r="DU1596" i="17"/>
  <c r="DU1588" i="17"/>
  <c r="DU1580" i="17"/>
  <c r="DU1572" i="17"/>
  <c r="DU1564" i="17"/>
  <c r="DU1556" i="17"/>
  <c r="DU1548" i="17"/>
  <c r="DU1540" i="17"/>
  <c r="DU1532" i="17"/>
  <c r="DU1524" i="17"/>
  <c r="DU1516" i="17"/>
  <c r="DU1508" i="17"/>
  <c r="DU1500" i="17"/>
  <c r="DU1492" i="17"/>
  <c r="DU1484" i="17"/>
  <c r="DU1476" i="17"/>
  <c r="DU1468" i="17"/>
  <c r="DU1460" i="17"/>
  <c r="DU1452" i="17"/>
  <c r="DU1444" i="17"/>
  <c r="DU1436" i="17"/>
  <c r="DU1428" i="17"/>
  <c r="DU1420" i="17"/>
  <c r="DU1412" i="17"/>
  <c r="DU1404" i="17"/>
  <c r="DU1396" i="17"/>
  <c r="DU1388" i="17"/>
  <c r="DU1380" i="17"/>
  <c r="DU1372" i="17"/>
  <c r="DU1364" i="17"/>
  <c r="DU1356" i="17"/>
  <c r="DU1348" i="17"/>
  <c r="DU1340" i="17"/>
  <c r="DU1332" i="17"/>
  <c r="DU1324" i="17"/>
  <c r="DU1316" i="17"/>
  <c r="DU1308" i="17"/>
  <c r="DU1300" i="17"/>
  <c r="DU1292" i="17"/>
  <c r="DU1284" i="17"/>
  <c r="DU1276" i="17"/>
  <c r="DU1268" i="17"/>
  <c r="DU1260" i="17"/>
  <c r="DU1252" i="17"/>
  <c r="DU1244" i="17"/>
  <c r="DU1236" i="17"/>
  <c r="DU1228" i="17"/>
  <c r="DU1220" i="17"/>
  <c r="DU1212" i="17"/>
  <c r="DU1204" i="17"/>
  <c r="DU1196" i="17"/>
  <c r="DU1188" i="17"/>
  <c r="DU1180" i="17"/>
  <c r="DU1172" i="17"/>
  <c r="DU1164" i="17"/>
  <c r="DU1156" i="17"/>
  <c r="DU1148" i="17"/>
  <c r="DU1140" i="17"/>
  <c r="DU1132" i="17"/>
  <c r="DU1124" i="17"/>
  <c r="DU1116" i="17"/>
  <c r="DU1108" i="17"/>
  <c r="DU1100" i="17"/>
  <c r="DU1092" i="17"/>
  <c r="DU1084" i="17"/>
  <c r="DU1076" i="17"/>
  <c r="DU1068" i="17"/>
  <c r="DU1060" i="17"/>
  <c r="DU1052" i="17"/>
  <c r="DU1044" i="17"/>
  <c r="DU1036" i="17"/>
  <c r="DU1028" i="17"/>
  <c r="DU1020" i="17"/>
  <c r="DU1012" i="17"/>
  <c r="DU1004" i="17"/>
  <c r="DU996" i="17"/>
  <c r="DU988" i="17"/>
  <c r="DU980" i="17"/>
  <c r="DU972" i="17"/>
  <c r="DU964" i="17"/>
  <c r="DU956" i="17"/>
  <c r="DU948" i="17"/>
  <c r="DU940" i="17"/>
  <c r="DU932" i="17"/>
  <c r="DU924" i="17"/>
  <c r="DU916" i="17"/>
  <c r="DU908" i="17"/>
  <c r="DU900" i="17"/>
  <c r="DU892" i="17"/>
  <c r="DU884" i="17"/>
  <c r="DU876" i="17"/>
  <c r="DU868" i="17"/>
  <c r="DU860" i="17"/>
  <c r="DU852" i="17"/>
  <c r="DU844" i="17"/>
  <c r="DU836" i="17"/>
  <c r="DU828" i="17"/>
  <c r="DU820" i="17"/>
  <c r="DU812" i="17"/>
  <c r="DU804" i="17"/>
  <c r="DU796" i="17"/>
  <c r="DU788" i="17"/>
  <c r="DU780" i="17"/>
  <c r="DU772" i="17"/>
  <c r="DU764" i="17"/>
  <c r="DU756" i="17"/>
  <c r="DU748" i="17"/>
  <c r="DU740" i="17"/>
  <c r="DU732" i="17"/>
  <c r="DU724" i="17"/>
  <c r="DU716" i="17"/>
  <c r="DU708" i="17"/>
  <c r="DU700" i="17"/>
  <c r="DU692" i="17"/>
  <c r="DU684" i="17"/>
  <c r="DU676" i="17"/>
  <c r="DU668" i="17"/>
  <c r="DU660" i="17"/>
  <c r="DU652" i="17"/>
  <c r="DU644" i="17"/>
  <c r="DU636" i="17"/>
  <c r="DU628" i="17"/>
  <c r="DU620" i="17"/>
  <c r="DU612" i="17"/>
  <c r="DU604" i="17"/>
  <c r="DU596" i="17"/>
  <c r="DU588" i="17"/>
  <c r="DU580" i="17"/>
  <c r="DU572" i="17"/>
  <c r="DU564" i="17"/>
  <c r="DU556" i="17"/>
  <c r="DU548" i="17"/>
  <c r="DU540" i="17"/>
  <c r="DU532" i="17"/>
  <c r="DU524" i="17"/>
  <c r="DU516" i="17"/>
  <c r="DU508" i="17"/>
  <c r="DU500" i="17"/>
  <c r="DU492" i="17"/>
  <c r="DU484" i="17"/>
  <c r="DU476" i="17"/>
  <c r="DU468" i="17"/>
  <c r="DU460" i="17"/>
  <c r="DU452" i="17"/>
  <c r="DU444" i="17"/>
  <c r="DU436" i="17"/>
  <c r="DU428" i="17"/>
  <c r="DU420" i="17"/>
  <c r="DU412" i="17"/>
  <c r="DU404" i="17"/>
  <c r="DU396" i="17"/>
  <c r="DU388" i="17"/>
  <c r="DU380" i="17"/>
  <c r="DU372" i="17"/>
  <c r="DU364" i="17"/>
  <c r="DU356" i="17"/>
  <c r="DU348" i="17"/>
  <c r="DU340" i="17"/>
  <c r="DU332" i="17"/>
  <c r="DU324" i="17"/>
  <c r="DU316" i="17"/>
  <c r="DU308" i="17"/>
  <c r="DU300" i="17"/>
  <c r="DU292" i="17"/>
  <c r="DU284" i="17"/>
  <c r="DU276" i="17"/>
  <c r="DU268" i="17"/>
  <c r="DU260" i="17"/>
  <c r="DU252" i="17"/>
  <c r="DU244" i="17"/>
  <c r="DU236" i="17"/>
  <c r="DU228" i="17"/>
  <c r="DU220" i="17"/>
  <c r="DU212" i="17"/>
  <c r="DU204" i="17"/>
  <c r="DU196" i="17"/>
  <c r="DU188" i="17"/>
  <c r="DU180" i="17"/>
  <c r="DU172" i="17"/>
  <c r="DU164" i="17"/>
  <c r="DU156" i="17"/>
  <c r="DU148" i="17"/>
  <c r="DU140" i="17"/>
  <c r="DU132" i="17"/>
  <c r="DU124" i="17"/>
  <c r="DU116" i="17"/>
  <c r="DU108" i="17"/>
  <c r="DU100" i="17"/>
  <c r="DU92" i="17"/>
  <c r="DU84" i="17"/>
  <c r="DU76" i="17"/>
  <c r="DU68" i="17"/>
  <c r="DU60" i="17"/>
  <c r="DU52" i="17"/>
  <c r="DU44" i="17"/>
  <c r="DU36" i="17"/>
  <c r="DU28" i="17"/>
  <c r="DU20" i="17"/>
  <c r="DU12" i="17"/>
  <c r="DU4" i="17"/>
  <c r="DT1994" i="17"/>
  <c r="DT1986" i="17"/>
  <c r="DT1978" i="17"/>
  <c r="DT1970" i="17"/>
  <c r="DT1962" i="17"/>
  <c r="DT1954" i="17"/>
  <c r="DT1946" i="17"/>
  <c r="DT1938" i="17"/>
  <c r="DT1930" i="17"/>
  <c r="DT1922" i="17"/>
  <c r="DT1914" i="17"/>
  <c r="DT1906" i="17"/>
  <c r="DT1898" i="17"/>
  <c r="DT1890" i="17"/>
  <c r="DT1882" i="17"/>
  <c r="DT1874" i="17"/>
  <c r="DT1866" i="17"/>
  <c r="DT1858" i="17"/>
  <c r="DT1850" i="17"/>
  <c r="DT1842" i="17"/>
  <c r="DT1834" i="17"/>
  <c r="DT1826" i="17"/>
  <c r="DT1818" i="17"/>
  <c r="DT1810" i="17"/>
  <c r="DT1802" i="17"/>
  <c r="DT1794" i="17"/>
  <c r="DT1786" i="17"/>
  <c r="DT1778" i="17"/>
  <c r="DT1770" i="17"/>
  <c r="DT1762" i="17"/>
  <c r="DT1754" i="17"/>
  <c r="DT1746" i="17"/>
  <c r="DT1738" i="17"/>
  <c r="DT1730" i="17"/>
  <c r="DT1722" i="17"/>
  <c r="DT1714" i="17"/>
  <c r="DT1706" i="17"/>
  <c r="DT1698" i="17"/>
  <c r="DT1690" i="17"/>
  <c r="DT1682" i="17"/>
  <c r="DT1674" i="17"/>
  <c r="DT1666" i="17"/>
  <c r="DT1658" i="17"/>
  <c r="DT1650" i="17"/>
  <c r="DT1642" i="17"/>
  <c r="DT1634" i="17"/>
  <c r="DT1626" i="17"/>
  <c r="DT1618" i="17"/>
  <c r="DT1610" i="17"/>
  <c r="DT1602" i="17"/>
  <c r="DT1594" i="17"/>
  <c r="DT1586" i="17"/>
  <c r="DT1578" i="17"/>
  <c r="DT1570" i="17"/>
  <c r="DT1562" i="17"/>
  <c r="DT1554" i="17"/>
  <c r="DT1546" i="17"/>
  <c r="DT1538" i="17"/>
  <c r="DT1530" i="17"/>
  <c r="DT1522" i="17"/>
  <c r="DT1514" i="17"/>
  <c r="DT1506" i="17"/>
  <c r="DT1498" i="17"/>
  <c r="DT1490" i="17"/>
  <c r="DT1482" i="17"/>
  <c r="DT1474" i="17"/>
  <c r="DT1466" i="17"/>
  <c r="DT1458" i="17"/>
  <c r="DT1450" i="17"/>
  <c r="DT1442" i="17"/>
  <c r="DT1434" i="17"/>
  <c r="DT1426" i="17"/>
  <c r="DT1418" i="17"/>
  <c r="DT1410" i="17"/>
  <c r="DT1402" i="17"/>
  <c r="DT1394" i="17"/>
  <c r="DT1386" i="17"/>
  <c r="DT1378" i="17"/>
  <c r="DT1370" i="17"/>
  <c r="DT1362" i="17"/>
  <c r="DT1354" i="17"/>
  <c r="DT1346" i="17"/>
  <c r="DT1338" i="17"/>
  <c r="DT1330" i="17"/>
  <c r="DT1322" i="17"/>
  <c r="DT1314" i="17"/>
  <c r="DT1306" i="17"/>
  <c r="DT1298" i="17"/>
  <c r="DT1290" i="17"/>
  <c r="DT1282" i="17"/>
  <c r="DT1274" i="17"/>
  <c r="DT1266" i="17"/>
  <c r="DT1258" i="17"/>
  <c r="DT1250" i="17"/>
  <c r="DT1242" i="17"/>
  <c r="DT1234" i="17"/>
  <c r="DT1226" i="17"/>
  <c r="DT1218" i="17"/>
  <c r="DT1210" i="17"/>
  <c r="DT1202" i="17"/>
  <c r="DT1194" i="17"/>
  <c r="DT1186" i="17"/>
  <c r="DT1178" i="17"/>
  <c r="DT1170" i="17"/>
  <c r="DT1162" i="17"/>
  <c r="DT1154" i="17"/>
  <c r="DT1146" i="17"/>
  <c r="DV1997" i="17"/>
  <c r="DV1989" i="17"/>
  <c r="DV1981" i="17"/>
  <c r="DV1973" i="17"/>
  <c r="DV1965" i="17"/>
  <c r="DV1957" i="17"/>
  <c r="DV1949" i="17"/>
  <c r="DV1941" i="17"/>
  <c r="DV1933" i="17"/>
  <c r="DV1925" i="17"/>
  <c r="DV1917" i="17"/>
  <c r="DV1909" i="17"/>
  <c r="DV1901" i="17"/>
  <c r="DV1893" i="17"/>
  <c r="DV1885" i="17"/>
  <c r="DV1877" i="17"/>
  <c r="DV1869" i="17"/>
  <c r="DV1861" i="17"/>
  <c r="DV1853" i="17"/>
  <c r="DV1845" i="17"/>
  <c r="DV1837" i="17"/>
  <c r="DV1829" i="17"/>
  <c r="DV1821" i="17"/>
  <c r="DV1813" i="17"/>
  <c r="DV1805" i="17"/>
  <c r="DV1797" i="17"/>
  <c r="DV1789" i="17"/>
  <c r="DV1781" i="17"/>
  <c r="DV1773" i="17"/>
  <c r="DV1765" i="17"/>
  <c r="DV1757" i="17"/>
  <c r="DV1749" i="17"/>
  <c r="DV1741" i="17"/>
  <c r="DV1733" i="17"/>
  <c r="DV1725" i="17"/>
  <c r="DV1717" i="17"/>
  <c r="DV1709" i="17"/>
  <c r="DV1701" i="17"/>
  <c r="DV1693" i="17"/>
  <c r="DV1685" i="17"/>
  <c r="DV1677" i="17"/>
  <c r="DV1669" i="17"/>
  <c r="DV1661" i="17"/>
  <c r="DV1653" i="17"/>
  <c r="DV1645" i="17"/>
  <c r="DV1637" i="17"/>
  <c r="DV1629" i="17"/>
  <c r="DV1621" i="17"/>
  <c r="DV1613" i="17"/>
  <c r="DV1605" i="17"/>
  <c r="DV1597" i="17"/>
  <c r="DV1589" i="17"/>
  <c r="DV1581" i="17"/>
  <c r="DV1573" i="17"/>
  <c r="DV1565" i="17"/>
  <c r="DV1557" i="17"/>
  <c r="DV1549" i="17"/>
  <c r="DV1541" i="17"/>
  <c r="DV1533" i="17"/>
  <c r="DV1525" i="17"/>
  <c r="DV1517" i="17"/>
  <c r="DV1509" i="17"/>
  <c r="DV1501" i="17"/>
  <c r="DV1493" i="17"/>
  <c r="DV1485" i="17"/>
  <c r="DV1477" i="17"/>
  <c r="DV1469" i="17"/>
  <c r="DV1461" i="17"/>
  <c r="DV1453" i="17"/>
  <c r="DV1445" i="17"/>
  <c r="DV1437" i="17"/>
  <c r="DV1429" i="17"/>
  <c r="DV1421" i="17"/>
  <c r="DV1413" i="17"/>
  <c r="DV1405" i="17"/>
  <c r="DV1397" i="17"/>
  <c r="DV1389" i="17"/>
  <c r="DV1381" i="17"/>
  <c r="DV1373" i="17"/>
  <c r="DV1365" i="17"/>
  <c r="DV1357" i="17"/>
  <c r="DV1349" i="17"/>
  <c r="DV1341" i="17"/>
  <c r="DV1333" i="17"/>
  <c r="DV1325" i="17"/>
  <c r="DV1317" i="17"/>
  <c r="DV1309" i="17"/>
  <c r="DV1301" i="17"/>
  <c r="DV1293" i="17"/>
  <c r="DV1285" i="17"/>
  <c r="DV1277" i="17"/>
  <c r="DV1269" i="17"/>
  <c r="DV1261" i="17"/>
  <c r="DV1253" i="17"/>
  <c r="DV1245" i="17"/>
  <c r="DV1237" i="17"/>
  <c r="DV1229" i="17"/>
  <c r="DV1221" i="17"/>
  <c r="DV1213" i="17"/>
  <c r="DV1205" i="17"/>
  <c r="DV1197" i="17"/>
  <c r="DV1189" i="17"/>
  <c r="DV1181" i="17"/>
  <c r="DV1173" i="17"/>
  <c r="DV1165" i="17"/>
  <c r="DV1157" i="17"/>
  <c r="DV1149" i="17"/>
  <c r="DV1141" i="17"/>
  <c r="DV1133" i="17"/>
  <c r="DV1125" i="17"/>
  <c r="DV1117" i="17"/>
  <c r="DV1109" i="17"/>
  <c r="DV1101" i="17"/>
  <c r="DV1093" i="17"/>
  <c r="DV1085" i="17"/>
  <c r="DV1077" i="17"/>
  <c r="DV1069" i="17"/>
  <c r="DV1061" i="17"/>
  <c r="DV1053" i="17"/>
  <c r="DV1045" i="17"/>
  <c r="DV1037" i="17"/>
  <c r="DV1029" i="17"/>
  <c r="DV1021" i="17"/>
  <c r="DV1013" i="17"/>
  <c r="DV1005" i="17"/>
  <c r="DV997" i="17"/>
  <c r="DV989" i="17"/>
  <c r="DV981" i="17"/>
  <c r="DV973" i="17"/>
  <c r="DV965" i="17"/>
  <c r="DV957" i="17"/>
  <c r="DV949" i="17"/>
  <c r="DV941" i="17"/>
  <c r="DV933" i="17"/>
  <c r="DV925" i="17"/>
  <c r="DV917" i="17"/>
  <c r="DV909" i="17"/>
  <c r="DV901" i="17"/>
  <c r="DV893" i="17"/>
  <c r="DV885" i="17"/>
  <c r="DV877" i="17"/>
  <c r="DV869" i="17"/>
  <c r="DV861" i="17"/>
  <c r="DV853" i="17"/>
  <c r="DV845" i="17"/>
  <c r="DV837" i="17"/>
  <c r="DV829" i="17"/>
  <c r="DV821" i="17"/>
  <c r="DV813" i="17"/>
  <c r="DV805" i="17"/>
  <c r="DV797" i="17"/>
  <c r="DV789" i="17"/>
  <c r="DV781" i="17"/>
  <c r="DV773" i="17"/>
  <c r="DV765" i="17"/>
  <c r="DV757" i="17"/>
  <c r="DV749" i="17"/>
  <c r="DV741" i="17"/>
  <c r="DV733" i="17"/>
  <c r="DV725" i="17"/>
  <c r="DV717" i="17"/>
  <c r="DV709" i="17"/>
  <c r="DV701" i="17"/>
  <c r="DV693" i="17"/>
  <c r="DV685" i="17"/>
  <c r="DV677" i="17"/>
  <c r="DV669" i="17"/>
  <c r="DV661" i="17"/>
  <c r="DV653" i="17"/>
  <c r="DV645" i="17"/>
  <c r="DV637" i="17"/>
  <c r="DV629" i="17"/>
  <c r="DV621" i="17"/>
  <c r="DV613" i="17"/>
  <c r="DV605" i="17"/>
  <c r="DV597" i="17"/>
  <c r="DV589" i="17"/>
  <c r="DV581" i="17"/>
  <c r="DV573" i="17"/>
  <c r="DV565" i="17"/>
  <c r="DV557" i="17"/>
  <c r="DV549" i="17"/>
  <c r="DV541" i="17"/>
  <c r="DV533" i="17"/>
  <c r="DV525" i="17"/>
  <c r="DV517" i="17"/>
  <c r="DV509" i="17"/>
  <c r="DV501" i="17"/>
  <c r="DV493" i="17"/>
  <c r="DV485" i="17"/>
  <c r="DV477" i="17"/>
  <c r="DV469" i="17"/>
  <c r="DV461" i="17"/>
  <c r="DV453" i="17"/>
  <c r="DV445" i="17"/>
  <c r="DV437" i="17"/>
  <c r="DV429" i="17"/>
  <c r="DV421" i="17"/>
  <c r="DV413" i="17"/>
  <c r="DV405" i="17"/>
  <c r="DV397" i="17"/>
  <c r="DV389" i="17"/>
  <c r="DV381" i="17"/>
  <c r="DV373" i="17"/>
  <c r="DV365" i="17"/>
  <c r="DV357" i="17"/>
  <c r="DV349" i="17"/>
  <c r="DV341" i="17"/>
  <c r="DV333" i="17"/>
  <c r="DV325" i="17"/>
  <c r="DV317" i="17"/>
  <c r="DV309" i="17"/>
  <c r="DV301" i="17"/>
  <c r="DV293" i="17"/>
  <c r="DV285" i="17"/>
  <c r="DV277" i="17"/>
  <c r="DV269" i="17"/>
  <c r="DV261" i="17"/>
  <c r="DV253" i="17"/>
  <c r="DV245" i="17"/>
  <c r="DV237" i="17"/>
  <c r="DV229" i="17"/>
  <c r="DV221" i="17"/>
  <c r="DV213" i="17"/>
  <c r="DV205" i="17"/>
  <c r="DV197" i="17"/>
  <c r="DV189" i="17"/>
  <c r="DV181" i="17"/>
  <c r="DV173" i="17"/>
  <c r="DV165" i="17"/>
  <c r="DV157" i="17"/>
  <c r="DV149" i="17"/>
  <c r="DV141" i="17"/>
  <c r="DV133" i="17"/>
  <c r="DV125" i="17"/>
  <c r="DV117" i="17"/>
  <c r="DV109" i="17"/>
  <c r="DV101" i="17"/>
  <c r="DV93" i="17"/>
  <c r="DV85" i="17"/>
  <c r="DV77" i="17"/>
  <c r="DV69" i="17"/>
  <c r="DV61" i="17"/>
  <c r="DV53" i="17"/>
  <c r="DV45" i="17"/>
  <c r="DV37" i="17"/>
  <c r="DV29" i="17"/>
  <c r="DV21" i="17"/>
  <c r="DV13" i="17"/>
  <c r="DV5" i="17"/>
  <c r="DU1995" i="17"/>
  <c r="DU1987" i="17"/>
  <c r="DU1979" i="17"/>
  <c r="DU1971" i="17"/>
  <c r="DU1963" i="17"/>
  <c r="DU1955" i="17"/>
  <c r="DU1947" i="17"/>
  <c r="DU1939" i="17"/>
  <c r="DU1931" i="17"/>
  <c r="DU1923" i="17"/>
  <c r="DU1915" i="17"/>
  <c r="DU1907" i="17"/>
  <c r="DU1899" i="17"/>
  <c r="DU1891" i="17"/>
  <c r="DU1883" i="17"/>
  <c r="DU1875" i="17"/>
  <c r="DU1867" i="17"/>
  <c r="DU1859" i="17"/>
  <c r="DU1851" i="17"/>
  <c r="DU1843" i="17"/>
  <c r="DU1835" i="17"/>
  <c r="DU1827" i="17"/>
  <c r="DU1819" i="17"/>
  <c r="DU1811" i="17"/>
  <c r="DU1803" i="17"/>
  <c r="DU1795" i="17"/>
  <c r="DU1787" i="17"/>
  <c r="DU1779" i="17"/>
  <c r="DU1771" i="17"/>
  <c r="DU1763" i="17"/>
  <c r="DU1755" i="17"/>
  <c r="DU1747" i="17"/>
  <c r="DU1739" i="17"/>
  <c r="DU1731" i="17"/>
  <c r="DU1723" i="17"/>
  <c r="DU1715" i="17"/>
  <c r="DU1707" i="17"/>
  <c r="DU1699" i="17"/>
  <c r="DU1691" i="17"/>
  <c r="DU1683" i="17"/>
  <c r="DU1675" i="17"/>
  <c r="DU1667" i="17"/>
  <c r="DU1659" i="17"/>
  <c r="DU1651" i="17"/>
  <c r="DU1643" i="17"/>
  <c r="DU1635" i="17"/>
  <c r="DU1627" i="17"/>
  <c r="DU1619" i="17"/>
  <c r="DU1611" i="17"/>
  <c r="DU1603" i="17"/>
  <c r="DU1595" i="17"/>
  <c r="DU1587" i="17"/>
  <c r="DU1579" i="17"/>
  <c r="DU1571" i="17"/>
  <c r="DU1563" i="17"/>
  <c r="DU1555" i="17"/>
  <c r="DU1547" i="17"/>
  <c r="DU1539" i="17"/>
  <c r="DU1531" i="17"/>
  <c r="DU1523" i="17"/>
  <c r="DU1515" i="17"/>
  <c r="DU1507" i="17"/>
  <c r="DU1499" i="17"/>
  <c r="DU1491" i="17"/>
  <c r="DU1483" i="17"/>
  <c r="DU1475" i="17"/>
  <c r="DU1467" i="17"/>
  <c r="DU1459" i="17"/>
  <c r="DU1451" i="17"/>
  <c r="DU1443" i="17"/>
  <c r="DU1435" i="17"/>
  <c r="DU1427" i="17"/>
  <c r="DU1419" i="17"/>
  <c r="DU1411" i="17"/>
  <c r="DU1403" i="17"/>
  <c r="DU1395" i="17"/>
  <c r="DU1387" i="17"/>
  <c r="DU1379" i="17"/>
  <c r="DU1371" i="17"/>
  <c r="DU1363" i="17"/>
  <c r="DU1355" i="17"/>
  <c r="DU1347" i="17"/>
  <c r="DU1339" i="17"/>
  <c r="DU1331" i="17"/>
  <c r="DU1323" i="17"/>
  <c r="DU1315" i="17"/>
  <c r="DU1307" i="17"/>
  <c r="DU1299" i="17"/>
  <c r="DU1291" i="17"/>
  <c r="DU1283" i="17"/>
  <c r="DU1275" i="17"/>
  <c r="DU1267" i="17"/>
  <c r="DU1259" i="17"/>
  <c r="DU1251" i="17"/>
  <c r="DU1243" i="17"/>
  <c r="DU1235" i="17"/>
  <c r="DU1227" i="17"/>
  <c r="DU1219" i="17"/>
  <c r="DU1211" i="17"/>
  <c r="DU1203" i="17"/>
  <c r="DU1195" i="17"/>
  <c r="DU1187" i="17"/>
  <c r="DU1179" i="17"/>
  <c r="DU1171" i="17"/>
  <c r="DU1163" i="17"/>
  <c r="DU1155" i="17"/>
  <c r="DU1147" i="17"/>
  <c r="DU1139" i="17"/>
  <c r="DU1131" i="17"/>
  <c r="DU1123" i="17"/>
  <c r="DU1115" i="17"/>
  <c r="DU1107" i="17"/>
  <c r="DU1099" i="17"/>
  <c r="DU1091" i="17"/>
  <c r="DU1083" i="17"/>
  <c r="DU1075" i="17"/>
  <c r="DU1067" i="17"/>
  <c r="DU1059" i="17"/>
  <c r="DU1051" i="17"/>
  <c r="DU1043" i="17"/>
  <c r="DU1035" i="17"/>
  <c r="DU1027" i="17"/>
  <c r="DU1019" i="17"/>
  <c r="DU1011" i="17"/>
  <c r="DU1003" i="17"/>
  <c r="DU995" i="17"/>
  <c r="DU987" i="17"/>
  <c r="DU979" i="17"/>
  <c r="DU971" i="17"/>
  <c r="DU963" i="17"/>
  <c r="DU955" i="17"/>
  <c r="DU947" i="17"/>
  <c r="DU939" i="17"/>
  <c r="DU931" i="17"/>
  <c r="DU923" i="17"/>
  <c r="DU915" i="17"/>
  <c r="DU907" i="17"/>
  <c r="DU899" i="17"/>
  <c r="DU891" i="17"/>
  <c r="DU883" i="17"/>
  <c r="DU875" i="17"/>
  <c r="DU867" i="17"/>
  <c r="DU859" i="17"/>
  <c r="DU851" i="17"/>
  <c r="DU843" i="17"/>
  <c r="DU835" i="17"/>
  <c r="DU827" i="17"/>
  <c r="DU819" i="17"/>
  <c r="DU811" i="17"/>
  <c r="DU803" i="17"/>
  <c r="DU795" i="17"/>
  <c r="DU787" i="17"/>
  <c r="DU779" i="17"/>
  <c r="DU771" i="17"/>
  <c r="DU763" i="17"/>
  <c r="DU755" i="17"/>
  <c r="DU747" i="17"/>
  <c r="DU739" i="17"/>
  <c r="DU731" i="17"/>
  <c r="DU723" i="17"/>
  <c r="DU715" i="17"/>
  <c r="DU707" i="17"/>
  <c r="DU699" i="17"/>
  <c r="DU691" i="17"/>
  <c r="DU683" i="17"/>
  <c r="DU675" i="17"/>
  <c r="DU667" i="17"/>
  <c r="DU659" i="17"/>
  <c r="DU651" i="17"/>
  <c r="DU643" i="17"/>
  <c r="DU635" i="17"/>
  <c r="DU627" i="17"/>
  <c r="DU619" i="17"/>
  <c r="DU611" i="17"/>
  <c r="DU603" i="17"/>
  <c r="DU595" i="17"/>
  <c r="DU587" i="17"/>
  <c r="DU579" i="17"/>
  <c r="DU571" i="17"/>
  <c r="DU563" i="17"/>
  <c r="DU555" i="17"/>
  <c r="DU547" i="17"/>
  <c r="DU539" i="17"/>
  <c r="DU531" i="17"/>
  <c r="DU523" i="17"/>
  <c r="DU515" i="17"/>
  <c r="DU507" i="17"/>
  <c r="DU499" i="17"/>
  <c r="DU491" i="17"/>
  <c r="DU483" i="17"/>
  <c r="DU475" i="17"/>
  <c r="DU467" i="17"/>
  <c r="DU459" i="17"/>
  <c r="DU451" i="17"/>
  <c r="DU443" i="17"/>
  <c r="DU435" i="17"/>
  <c r="DU427" i="17"/>
  <c r="DU419" i="17"/>
  <c r="DU411" i="17"/>
  <c r="DU403" i="17"/>
  <c r="DU395" i="17"/>
  <c r="DU387" i="17"/>
  <c r="DU379" i="17"/>
  <c r="DU371" i="17"/>
  <c r="DU363" i="17"/>
  <c r="DU355" i="17"/>
  <c r="DU347" i="17"/>
  <c r="DU339" i="17"/>
  <c r="DU331" i="17"/>
  <c r="DU323" i="17"/>
  <c r="DU315" i="17"/>
  <c r="DU307" i="17"/>
  <c r="DU299" i="17"/>
  <c r="DU291" i="17"/>
  <c r="DU283" i="17"/>
  <c r="DU275" i="17"/>
  <c r="DU267" i="17"/>
  <c r="DU259" i="17"/>
  <c r="DU251" i="17"/>
  <c r="DU243" i="17"/>
  <c r="DU235" i="17"/>
  <c r="DU227" i="17"/>
  <c r="DU219" i="17"/>
  <c r="DU211" i="17"/>
  <c r="DU203" i="17"/>
  <c r="DU195" i="17"/>
  <c r="DU187" i="17"/>
  <c r="DU179" i="17"/>
  <c r="DU171" i="17"/>
  <c r="DU163" i="17"/>
  <c r="DU155" i="17"/>
  <c r="DU147" i="17"/>
  <c r="DU139" i="17"/>
  <c r="DU131" i="17"/>
  <c r="DU123" i="17"/>
  <c r="DU115" i="17"/>
  <c r="DU107" i="17"/>
  <c r="DU99" i="17"/>
  <c r="DU91" i="17"/>
  <c r="DU83" i="17"/>
  <c r="DU75" i="17"/>
  <c r="DU67" i="17"/>
  <c r="DU59" i="17"/>
  <c r="DU51" i="17"/>
  <c r="DU43" i="17"/>
  <c r="DU35" i="17"/>
  <c r="DU27" i="17"/>
  <c r="DU19" i="17"/>
  <c r="DU11" i="17"/>
  <c r="DT1993" i="17"/>
  <c r="DT1985" i="17"/>
  <c r="DT1977" i="17"/>
  <c r="DT1969" i="17"/>
  <c r="DT1961" i="17"/>
  <c r="DT1953" i="17"/>
  <c r="DT1945" i="17"/>
  <c r="DT1937" i="17"/>
  <c r="DT1929" i="17"/>
  <c r="DT1921" i="17"/>
  <c r="DT1913" i="17"/>
  <c r="DT1905" i="17"/>
  <c r="DT1897" i="17"/>
  <c r="DT1889" i="17"/>
  <c r="DT1881" i="17"/>
  <c r="DT1873" i="17"/>
  <c r="DT1865" i="17"/>
  <c r="DT1857" i="17"/>
  <c r="DT1849" i="17"/>
  <c r="DT1841" i="17"/>
  <c r="DT1833" i="17"/>
  <c r="DT1825" i="17"/>
  <c r="DT1817" i="17"/>
  <c r="DT1809" i="17"/>
  <c r="DT1801" i="17"/>
  <c r="DT1793" i="17"/>
  <c r="DT1785" i="17"/>
  <c r="DT1777" i="17"/>
  <c r="DT1769" i="17"/>
  <c r="DT1761" i="17"/>
  <c r="DT1753" i="17"/>
  <c r="DT1745" i="17"/>
  <c r="DT1737" i="17"/>
  <c r="DT1729" i="17"/>
  <c r="DT1721" i="17"/>
  <c r="DT1713" i="17"/>
  <c r="DT1705" i="17"/>
  <c r="DT1697" i="17"/>
  <c r="DT1689" i="17"/>
  <c r="DT1681" i="17"/>
  <c r="DT1673" i="17"/>
  <c r="DT1665" i="17"/>
  <c r="DT1657" i="17"/>
  <c r="DT1649" i="17"/>
  <c r="DT1641" i="17"/>
  <c r="DT1633" i="17"/>
  <c r="DT1625" i="17"/>
  <c r="DT1617" i="17"/>
  <c r="DT1609" i="17"/>
  <c r="DT1601" i="17"/>
  <c r="DT1593" i="17"/>
  <c r="DT1585" i="17"/>
  <c r="DT1577" i="17"/>
  <c r="DT1569" i="17"/>
  <c r="DT1561" i="17"/>
  <c r="DT1553" i="17"/>
  <c r="DT1545" i="17"/>
  <c r="DT1537" i="17"/>
  <c r="DT1529" i="17"/>
  <c r="DT1521" i="17"/>
  <c r="DT1513" i="17"/>
  <c r="DT1505" i="17"/>
  <c r="DT1497" i="17"/>
  <c r="DT1489" i="17"/>
  <c r="DT1481" i="17"/>
  <c r="DT1473" i="17"/>
  <c r="DT1465" i="17"/>
  <c r="DT1457" i="17"/>
  <c r="DT1449" i="17"/>
  <c r="DT1441" i="17"/>
  <c r="DT1433" i="17"/>
  <c r="DT1425" i="17"/>
  <c r="DT1417" i="17"/>
  <c r="DT1409" i="17"/>
  <c r="DT1401" i="17"/>
  <c r="DT1393" i="17"/>
  <c r="DT1385" i="17"/>
  <c r="DT1377" i="17"/>
  <c r="DT1369" i="17"/>
  <c r="DT1361" i="17"/>
  <c r="DT1353" i="17"/>
  <c r="DT1345" i="17"/>
  <c r="DT1337" i="17"/>
  <c r="DT1329" i="17"/>
  <c r="DT1321" i="17"/>
  <c r="DT1313" i="17"/>
  <c r="DT1305" i="17"/>
  <c r="DT1297" i="17"/>
  <c r="DT1289" i="17"/>
  <c r="DT1281" i="17"/>
  <c r="DT1273" i="17"/>
  <c r="DT1265" i="17"/>
  <c r="DT1257" i="17"/>
  <c r="DT1249" i="17"/>
  <c r="DT1241" i="17"/>
  <c r="DT1233" i="17"/>
  <c r="DT1225" i="17"/>
  <c r="DT1217" i="17"/>
  <c r="DT1209" i="17"/>
  <c r="DT1201" i="17"/>
  <c r="DT1193" i="17"/>
  <c r="DT1185" i="17"/>
  <c r="DT1177" i="17"/>
  <c r="DT1169" i="17"/>
  <c r="DT1161" i="17"/>
  <c r="DT1153" i="17"/>
  <c r="DT1145" i="17"/>
  <c r="DT1137" i="17"/>
  <c r="DT1129" i="17"/>
  <c r="DT1121" i="17"/>
  <c r="DT1113" i="17"/>
  <c r="DV1996" i="17"/>
  <c r="DV1988" i="17"/>
  <c r="DV1980" i="17"/>
  <c r="DV1972" i="17"/>
  <c r="DV1964" i="17"/>
  <c r="DV1956" i="17"/>
  <c r="DV1948" i="17"/>
  <c r="DV1940" i="17"/>
  <c r="DV1932" i="17"/>
  <c r="DV1924" i="17"/>
  <c r="DV1916" i="17"/>
  <c r="DV1908" i="17"/>
  <c r="DV1900" i="17"/>
  <c r="DV1892" i="17"/>
  <c r="DV1884" i="17"/>
  <c r="DV1876" i="17"/>
  <c r="DV1868" i="17"/>
  <c r="DV1860" i="17"/>
  <c r="DV1852" i="17"/>
  <c r="DV1844" i="17"/>
  <c r="DV1836" i="17"/>
  <c r="DV1828" i="17"/>
  <c r="DV1820" i="17"/>
  <c r="DV1812" i="17"/>
  <c r="DV1804" i="17"/>
  <c r="DV1796" i="17"/>
  <c r="DV1788" i="17"/>
  <c r="DV1780" i="17"/>
  <c r="DV1772" i="17"/>
  <c r="DV1764" i="17"/>
  <c r="DV1756" i="17"/>
  <c r="DV1748" i="17"/>
  <c r="DV1740" i="17"/>
  <c r="DV1732" i="17"/>
  <c r="DV1724" i="17"/>
  <c r="DV1716" i="17"/>
  <c r="DV1708" i="17"/>
  <c r="DV1700" i="17"/>
  <c r="DV1692" i="17"/>
  <c r="DV1684" i="17"/>
  <c r="DV1676" i="17"/>
  <c r="DV1668" i="17"/>
  <c r="DV1660" i="17"/>
  <c r="DV1652" i="17"/>
  <c r="DV1644" i="17"/>
  <c r="DV1636" i="17"/>
  <c r="DV1628" i="17"/>
  <c r="DV1620" i="17"/>
  <c r="DV1612" i="17"/>
  <c r="DV1604" i="17"/>
  <c r="DV1596" i="17"/>
  <c r="DV1588" i="17"/>
  <c r="DV1580" i="17"/>
  <c r="DV1572" i="17"/>
  <c r="DV1564" i="17"/>
  <c r="DV1556" i="17"/>
  <c r="DV1548" i="17"/>
  <c r="DV1540" i="17"/>
  <c r="DV1532" i="17"/>
  <c r="DV1524" i="17"/>
  <c r="DV1516" i="17"/>
  <c r="DV1508" i="17"/>
  <c r="DV1500" i="17"/>
  <c r="DV1492" i="17"/>
  <c r="DV1484" i="17"/>
  <c r="DV1476" i="17"/>
  <c r="DV1468" i="17"/>
  <c r="DV1460" i="17"/>
  <c r="DV1452" i="17"/>
  <c r="DV1444" i="17"/>
  <c r="DV1436" i="17"/>
  <c r="DV1428" i="17"/>
  <c r="DV1420" i="17"/>
  <c r="DV1412" i="17"/>
  <c r="DV1404" i="17"/>
  <c r="DV1396" i="17"/>
  <c r="DV1388" i="17"/>
  <c r="DV1380" i="17"/>
  <c r="DV1372" i="17"/>
  <c r="DV1364" i="17"/>
  <c r="DV1356" i="17"/>
  <c r="DV1348" i="17"/>
  <c r="DV1340" i="17"/>
  <c r="DV1332" i="17"/>
  <c r="DV1324" i="17"/>
  <c r="DV1316" i="17"/>
  <c r="DV1308" i="17"/>
  <c r="DV1300" i="17"/>
  <c r="DV1292" i="17"/>
  <c r="DV1284" i="17"/>
  <c r="DV1276" i="17"/>
  <c r="DV1268" i="17"/>
  <c r="DV1260" i="17"/>
  <c r="DV1252" i="17"/>
  <c r="DV1244" i="17"/>
  <c r="DV1236" i="17"/>
  <c r="DV1228" i="17"/>
  <c r="DV1220" i="17"/>
  <c r="DV1212" i="17"/>
  <c r="DV1204" i="17"/>
  <c r="DV1196" i="17"/>
  <c r="DV1188" i="17"/>
  <c r="DV1180" i="17"/>
  <c r="DV1172" i="17"/>
  <c r="DV1164" i="17"/>
  <c r="DV1156" i="17"/>
  <c r="DV1148" i="17"/>
  <c r="DV1140" i="17"/>
  <c r="DV1132" i="17"/>
  <c r="DV1124" i="17"/>
  <c r="DV1116" i="17"/>
  <c r="DV1108" i="17"/>
  <c r="DV1100" i="17"/>
  <c r="DV1092" i="17"/>
  <c r="DV1084" i="17"/>
  <c r="DV1076" i="17"/>
  <c r="DV1068" i="17"/>
  <c r="DV1060" i="17"/>
  <c r="DV1052" i="17"/>
  <c r="DV1044" i="17"/>
  <c r="DV1036" i="17"/>
  <c r="DV1028" i="17"/>
  <c r="DV1020" i="17"/>
  <c r="DV1012" i="17"/>
  <c r="DV1004" i="17"/>
  <c r="DV996" i="17"/>
  <c r="DV988" i="17"/>
  <c r="DV980" i="17"/>
  <c r="DV972" i="17"/>
  <c r="DV964" i="17"/>
  <c r="DV956" i="17"/>
  <c r="DV948" i="17"/>
  <c r="DV940" i="17"/>
  <c r="DV932" i="17"/>
  <c r="DV924" i="17"/>
  <c r="DV916" i="17"/>
  <c r="DV908" i="17"/>
  <c r="DV900" i="17"/>
  <c r="DV892" i="17"/>
  <c r="DV884" i="17"/>
  <c r="DV876" i="17"/>
  <c r="DV868" i="17"/>
  <c r="DV860" i="17"/>
  <c r="DV852" i="17"/>
  <c r="DV844" i="17"/>
  <c r="DV836" i="17"/>
  <c r="DV828" i="17"/>
  <c r="DV820" i="17"/>
  <c r="DV812" i="17"/>
  <c r="DV804" i="17"/>
  <c r="DV796" i="17"/>
  <c r="DV788" i="17"/>
  <c r="DV780" i="17"/>
  <c r="DV772" i="17"/>
  <c r="DV764" i="17"/>
  <c r="DV756" i="17"/>
  <c r="DV748" i="17"/>
  <c r="DV740" i="17"/>
  <c r="DV732" i="17"/>
  <c r="DV724" i="17"/>
  <c r="DV716" i="17"/>
  <c r="DV708" i="17"/>
  <c r="DV700" i="17"/>
  <c r="DV692" i="17"/>
  <c r="DV684" i="17"/>
  <c r="DV676" i="17"/>
  <c r="DV668" i="17"/>
  <c r="DV660" i="17"/>
  <c r="DV652" i="17"/>
  <c r="DV644" i="17"/>
  <c r="DV636" i="17"/>
  <c r="DV628" i="17"/>
  <c r="DV620" i="17"/>
  <c r="DV612" i="17"/>
  <c r="DV604" i="17"/>
  <c r="DV596" i="17"/>
  <c r="DV588" i="17"/>
  <c r="DV580" i="17"/>
  <c r="DV572" i="17"/>
  <c r="DV564" i="17"/>
  <c r="DV556" i="17"/>
  <c r="DV548" i="17"/>
  <c r="DV540" i="17"/>
  <c r="DV532" i="17"/>
  <c r="DV524" i="17"/>
  <c r="DV516" i="17"/>
  <c r="DV508" i="17"/>
  <c r="DV500" i="17"/>
  <c r="DV492" i="17"/>
  <c r="DV484" i="17"/>
  <c r="DV476" i="17"/>
  <c r="DV468" i="17"/>
  <c r="DV460" i="17"/>
  <c r="DV452" i="17"/>
  <c r="DV444" i="17"/>
  <c r="DV436" i="17"/>
  <c r="DV428" i="17"/>
  <c r="DV420" i="17"/>
  <c r="DV412" i="17"/>
  <c r="DV404" i="17"/>
  <c r="DV396" i="17"/>
  <c r="DV388" i="17"/>
  <c r="DV380" i="17"/>
  <c r="DV372" i="17"/>
  <c r="DV364" i="17"/>
  <c r="DV356" i="17"/>
  <c r="DV348" i="17"/>
  <c r="DV340" i="17"/>
  <c r="DV332" i="17"/>
  <c r="DV324" i="17"/>
  <c r="DV316" i="17"/>
  <c r="DV308" i="17"/>
  <c r="DV300" i="17"/>
  <c r="DV292" i="17"/>
  <c r="DV284" i="17"/>
  <c r="DV276" i="17"/>
  <c r="DV268" i="17"/>
  <c r="DV260" i="17"/>
  <c r="DV252" i="17"/>
  <c r="DV244" i="17"/>
  <c r="DV236" i="17"/>
  <c r="DV228" i="17"/>
  <c r="DV220" i="17"/>
  <c r="DV212" i="17"/>
  <c r="DV204" i="17"/>
  <c r="DV196" i="17"/>
  <c r="DV188" i="17"/>
  <c r="DV180" i="17"/>
  <c r="DV172" i="17"/>
  <c r="DV164" i="17"/>
  <c r="DV156" i="17"/>
  <c r="DV148" i="17"/>
  <c r="DV140" i="17"/>
  <c r="DV132" i="17"/>
  <c r="DV124" i="17"/>
  <c r="DV116" i="17"/>
  <c r="DV108" i="17"/>
  <c r="DV100" i="17"/>
  <c r="DV92" i="17"/>
  <c r="DV84" i="17"/>
  <c r="DV76" i="17"/>
  <c r="DV68" i="17"/>
  <c r="DV60" i="17"/>
  <c r="DV52" i="17"/>
  <c r="DV44" i="17"/>
  <c r="DV36" i="17"/>
  <c r="DV28" i="17"/>
  <c r="DV20" i="17"/>
  <c r="DV12" i="17"/>
  <c r="DV4" i="17"/>
  <c r="DU1994" i="17"/>
  <c r="DU1986" i="17"/>
  <c r="DU1978" i="17"/>
  <c r="DU1970" i="17"/>
  <c r="DU1962" i="17"/>
  <c r="DU1954" i="17"/>
  <c r="DU1946" i="17"/>
  <c r="DU1938" i="17"/>
  <c r="DU1930" i="17"/>
  <c r="DU1922" i="17"/>
  <c r="DU1914" i="17"/>
  <c r="DU1906" i="17"/>
  <c r="DU1898" i="17"/>
  <c r="DU1890" i="17"/>
  <c r="DU1882" i="17"/>
  <c r="DU1874" i="17"/>
  <c r="DU1866" i="17"/>
  <c r="DU1858" i="17"/>
  <c r="DU1850" i="17"/>
  <c r="DU1842" i="17"/>
  <c r="DU1834" i="17"/>
  <c r="DU1826" i="17"/>
  <c r="DU1818" i="17"/>
  <c r="DU1810" i="17"/>
  <c r="DU1802" i="17"/>
  <c r="DU1794" i="17"/>
  <c r="DU1786" i="17"/>
  <c r="DU1778" i="17"/>
  <c r="DU1770" i="17"/>
  <c r="DU1762" i="17"/>
  <c r="DU1754" i="17"/>
  <c r="DU1746" i="17"/>
  <c r="DU1738" i="17"/>
  <c r="DU1730" i="17"/>
  <c r="DU1722" i="17"/>
  <c r="DU1714" i="17"/>
  <c r="DU1706" i="17"/>
  <c r="DU1698" i="17"/>
  <c r="DU1690" i="17"/>
  <c r="DU1682" i="17"/>
  <c r="DU1674" i="17"/>
  <c r="DU1666" i="17"/>
  <c r="DU1658" i="17"/>
  <c r="DU1650" i="17"/>
  <c r="DU1642" i="17"/>
  <c r="DU1634" i="17"/>
  <c r="DU1626" i="17"/>
  <c r="DU1618" i="17"/>
  <c r="DU1610" i="17"/>
  <c r="DU1602" i="17"/>
  <c r="DU1594" i="17"/>
  <c r="DU1586" i="17"/>
  <c r="DU1578" i="17"/>
  <c r="DU1570" i="17"/>
  <c r="DU1562" i="17"/>
  <c r="DU1554" i="17"/>
  <c r="DU1546" i="17"/>
  <c r="DU1538" i="17"/>
  <c r="DU1530" i="17"/>
  <c r="DU1522" i="17"/>
  <c r="DU1514" i="17"/>
  <c r="DU1506" i="17"/>
  <c r="DU1498" i="17"/>
  <c r="DU1490" i="17"/>
  <c r="DU1482" i="17"/>
  <c r="DU1474" i="17"/>
  <c r="DU1466" i="17"/>
  <c r="DU1458" i="17"/>
  <c r="DU1450" i="17"/>
  <c r="DU1442" i="17"/>
  <c r="DU1434" i="17"/>
  <c r="DU1426" i="17"/>
  <c r="DU1418" i="17"/>
  <c r="DU1410" i="17"/>
  <c r="DU1402" i="17"/>
  <c r="DU1394" i="17"/>
  <c r="DU1386" i="17"/>
  <c r="DU1378" i="17"/>
  <c r="DU1370" i="17"/>
  <c r="DU1362" i="17"/>
  <c r="DU1354" i="17"/>
  <c r="DU1346" i="17"/>
  <c r="DU1338" i="17"/>
  <c r="DU1330" i="17"/>
  <c r="DU1322" i="17"/>
  <c r="DU1314" i="17"/>
  <c r="DU1306" i="17"/>
  <c r="DU1298" i="17"/>
  <c r="DU1290" i="17"/>
  <c r="DU1282" i="17"/>
  <c r="DU1274" i="17"/>
  <c r="DU1266" i="17"/>
  <c r="DU1258" i="17"/>
  <c r="DU1250" i="17"/>
  <c r="DU1242" i="17"/>
  <c r="DU1234" i="17"/>
  <c r="DU1226" i="17"/>
  <c r="DU1218" i="17"/>
  <c r="DU1210" i="17"/>
  <c r="DU1202" i="17"/>
  <c r="DU1194" i="17"/>
  <c r="DU1186" i="17"/>
  <c r="DU1178" i="17"/>
  <c r="DU1170" i="17"/>
  <c r="DU1162" i="17"/>
  <c r="DU1154" i="17"/>
  <c r="DU1146" i="17"/>
  <c r="DU1138" i="17"/>
  <c r="DU1130" i="17"/>
  <c r="DU1122" i="17"/>
  <c r="DU1114" i="17"/>
  <c r="DU1106" i="17"/>
  <c r="DU1098" i="17"/>
  <c r="DU1090" i="17"/>
  <c r="DU1082" i="17"/>
  <c r="DU1074" i="17"/>
  <c r="DU1066" i="17"/>
  <c r="DU1058" i="17"/>
  <c r="DU1050" i="17"/>
  <c r="DU1042" i="17"/>
  <c r="DU1034" i="17"/>
  <c r="DU1026" i="17"/>
  <c r="DU1018" i="17"/>
  <c r="DU1010" i="17"/>
  <c r="DU1002" i="17"/>
  <c r="DU994" i="17"/>
  <c r="DU986" i="17"/>
  <c r="DU978" i="17"/>
  <c r="DU970" i="17"/>
  <c r="DU962" i="17"/>
  <c r="DU954" i="17"/>
  <c r="DU946" i="17"/>
  <c r="DU938" i="17"/>
  <c r="DU930" i="17"/>
  <c r="DU922" i="17"/>
  <c r="DU914" i="17"/>
  <c r="DU906" i="17"/>
  <c r="DU898" i="17"/>
  <c r="DU890" i="17"/>
  <c r="DU882" i="17"/>
  <c r="DU874" i="17"/>
  <c r="DU866" i="17"/>
  <c r="DU858" i="17"/>
  <c r="DU850" i="17"/>
  <c r="DU842" i="17"/>
  <c r="DU834" i="17"/>
  <c r="DU826" i="17"/>
  <c r="DU818" i="17"/>
  <c r="DU810" i="17"/>
  <c r="DU802" i="17"/>
  <c r="DU794" i="17"/>
  <c r="DU786" i="17"/>
  <c r="DU778" i="17"/>
  <c r="DU770" i="17"/>
  <c r="DU762" i="17"/>
  <c r="DU754" i="17"/>
  <c r="DU746" i="17"/>
  <c r="DU738" i="17"/>
  <c r="DU730" i="17"/>
  <c r="DU722" i="17"/>
  <c r="DU714" i="17"/>
  <c r="DU706" i="17"/>
  <c r="DU698" i="17"/>
  <c r="DU690" i="17"/>
  <c r="DU682" i="17"/>
  <c r="DU674" i="17"/>
  <c r="DU666" i="17"/>
  <c r="DU658" i="17"/>
  <c r="DU650" i="17"/>
  <c r="DU642" i="17"/>
  <c r="DU634" i="17"/>
  <c r="DU626" i="17"/>
  <c r="DU618" i="17"/>
  <c r="DU610" i="17"/>
  <c r="DU602" i="17"/>
  <c r="DU594" i="17"/>
  <c r="DU586" i="17"/>
  <c r="DU578" i="17"/>
  <c r="DU570" i="17"/>
  <c r="DU562" i="17"/>
  <c r="DU554" i="17"/>
  <c r="DU546" i="17"/>
  <c r="DU538" i="17"/>
  <c r="DU530" i="17"/>
  <c r="DU522" i="17"/>
  <c r="DU514" i="17"/>
  <c r="DU506" i="17"/>
  <c r="DU498" i="17"/>
  <c r="DU490" i="17"/>
  <c r="DU482" i="17"/>
  <c r="DU474" i="17"/>
  <c r="DU466" i="17"/>
  <c r="DU458" i="17"/>
  <c r="DU450" i="17"/>
  <c r="DU442" i="17"/>
  <c r="DU434" i="17"/>
  <c r="DU426" i="17"/>
  <c r="DU418" i="17"/>
  <c r="DU410" i="17"/>
  <c r="DU402" i="17"/>
  <c r="DU394" i="17"/>
  <c r="DU386" i="17"/>
  <c r="DU378" i="17"/>
  <c r="DU370" i="17"/>
  <c r="DU362" i="17"/>
  <c r="DU354" i="17"/>
  <c r="DU346" i="17"/>
  <c r="DU338" i="17"/>
  <c r="DU330" i="17"/>
  <c r="DU322" i="17"/>
  <c r="DU314" i="17"/>
  <c r="DU306" i="17"/>
  <c r="DU298" i="17"/>
  <c r="DU290" i="17"/>
  <c r="DU282" i="17"/>
  <c r="DU274" i="17"/>
  <c r="DU266" i="17"/>
  <c r="DU258" i="17"/>
  <c r="DU250" i="17"/>
  <c r="DU242" i="17"/>
  <c r="DU234" i="17"/>
  <c r="DU226" i="17"/>
  <c r="DU218" i="17"/>
  <c r="DU210" i="17"/>
  <c r="DU202" i="17"/>
  <c r="DU194" i="17"/>
  <c r="DU186" i="17"/>
  <c r="DU178" i="17"/>
  <c r="DU170" i="17"/>
  <c r="DU162" i="17"/>
  <c r="DU154" i="17"/>
  <c r="DU146" i="17"/>
  <c r="DU138" i="17"/>
  <c r="DU130" i="17"/>
  <c r="DU122" i="17"/>
  <c r="DU114" i="17"/>
  <c r="DU106" i="17"/>
  <c r="DU98" i="17"/>
  <c r="DU90" i="17"/>
  <c r="DU82" i="17"/>
  <c r="DU74" i="17"/>
  <c r="DU66" i="17"/>
  <c r="DU58" i="17"/>
  <c r="DU50" i="17"/>
  <c r="DU42" i="17"/>
  <c r="DU34" i="17"/>
  <c r="DU26" i="17"/>
  <c r="DU18" i="17"/>
  <c r="DU10" i="17"/>
  <c r="DT1992" i="17"/>
  <c r="DT1984" i="17"/>
  <c r="DT1976" i="17"/>
  <c r="DT1968" i="17"/>
  <c r="DT1960" i="17"/>
  <c r="DT1952" i="17"/>
  <c r="DT1944" i="17"/>
  <c r="DT1936" i="17"/>
  <c r="DT1928" i="17"/>
  <c r="DT1920" i="17"/>
  <c r="DT1912" i="17"/>
  <c r="DT1904" i="17"/>
  <c r="DT1896" i="17"/>
  <c r="DT1888" i="17"/>
  <c r="DT1880" i="17"/>
  <c r="DT1872" i="17"/>
  <c r="DT1864" i="17"/>
  <c r="DT1856" i="17"/>
  <c r="DT1848" i="17"/>
  <c r="DT1840" i="17"/>
  <c r="DT1832" i="17"/>
  <c r="DT1824" i="17"/>
  <c r="DT1816" i="17"/>
  <c r="DT1808" i="17"/>
  <c r="DT1800" i="17"/>
  <c r="DT1792" i="17"/>
  <c r="DT1784" i="17"/>
  <c r="DT1776" i="17"/>
  <c r="DT1768" i="17"/>
  <c r="DT1760" i="17"/>
  <c r="DT1752" i="17"/>
  <c r="DT1744" i="17"/>
  <c r="DT1736" i="17"/>
  <c r="DT1728" i="17"/>
  <c r="DT1720" i="17"/>
  <c r="DT1712" i="17"/>
  <c r="DT1704" i="17"/>
  <c r="DT1696" i="17"/>
  <c r="DT1688" i="17"/>
  <c r="DT1680" i="17"/>
  <c r="DT1672" i="17"/>
  <c r="DT1664" i="17"/>
  <c r="DT1656" i="17"/>
  <c r="DT1648" i="17"/>
  <c r="DT1640" i="17"/>
  <c r="DT1632" i="17"/>
  <c r="DT1624" i="17"/>
  <c r="DT1616" i="17"/>
  <c r="DT1608" i="17"/>
  <c r="DT1600" i="17"/>
  <c r="DT1592" i="17"/>
  <c r="DT1584" i="17"/>
  <c r="DT1576" i="17"/>
  <c r="DT1568" i="17"/>
  <c r="DT1560" i="17"/>
  <c r="DT1552" i="17"/>
  <c r="DT1544" i="17"/>
  <c r="DT1536" i="17"/>
  <c r="DT1528" i="17"/>
  <c r="DT1520" i="17"/>
  <c r="DT1512" i="17"/>
  <c r="DT1504" i="17"/>
  <c r="DT1496" i="17"/>
  <c r="DT1488" i="17"/>
  <c r="DT1480" i="17"/>
  <c r="DT1472" i="17"/>
  <c r="DT1464" i="17"/>
  <c r="DT1456" i="17"/>
  <c r="DT1448" i="17"/>
  <c r="DT1440" i="17"/>
  <c r="DT1432" i="17"/>
  <c r="DT1424" i="17"/>
  <c r="DT1416" i="17"/>
  <c r="DT1408" i="17"/>
  <c r="DT1400" i="17"/>
  <c r="DT1392" i="17"/>
  <c r="DT1384" i="17"/>
  <c r="DT1376" i="17"/>
  <c r="DT1368" i="17"/>
  <c r="DT1360" i="17"/>
  <c r="DT1352" i="17"/>
  <c r="DT1344" i="17"/>
  <c r="DT1336" i="17"/>
  <c r="DT1328" i="17"/>
  <c r="DT1320" i="17"/>
  <c r="DT1312" i="17"/>
  <c r="DT1304" i="17"/>
  <c r="DT1296" i="17"/>
  <c r="DT1288" i="17"/>
  <c r="DT1280" i="17"/>
  <c r="DT1272" i="17"/>
  <c r="DT1264" i="17"/>
  <c r="DT1256" i="17"/>
  <c r="DT1248" i="17"/>
  <c r="DT1240" i="17"/>
  <c r="DT1232" i="17"/>
  <c r="DT1224" i="17"/>
  <c r="DT1216" i="17"/>
  <c r="DT1208" i="17"/>
  <c r="DT1200" i="17"/>
  <c r="DT1192" i="17"/>
  <c r="DT1184" i="17"/>
  <c r="DT1176" i="17"/>
  <c r="DT1168" i="17"/>
  <c r="DT1160" i="17"/>
  <c r="DT1152" i="17"/>
  <c r="DT1144" i="17"/>
  <c r="DT1136" i="17"/>
  <c r="DT1128" i="17"/>
  <c r="DT1120" i="17"/>
  <c r="DT1112" i="17"/>
  <c r="DT1104" i="17"/>
  <c r="DT1096" i="17"/>
  <c r="DT1088" i="17"/>
  <c r="DT1080" i="17"/>
  <c r="DT1072" i="17"/>
  <c r="DT1064" i="17"/>
  <c r="DT1056" i="17"/>
  <c r="DT1048" i="17"/>
  <c r="DT1040" i="17"/>
  <c r="DT1032" i="17"/>
  <c r="DT1024" i="17"/>
  <c r="DT1016" i="17"/>
  <c r="DT1008" i="17"/>
  <c r="DT1000" i="17"/>
  <c r="DT992" i="17"/>
  <c r="DT984" i="17"/>
  <c r="DT976" i="17"/>
  <c r="DT968" i="17"/>
  <c r="DT960" i="17"/>
  <c r="DT952" i="17"/>
  <c r="DT944" i="17"/>
  <c r="DT936" i="17"/>
  <c r="DT928" i="17"/>
  <c r="DT920" i="17"/>
  <c r="DT912" i="17"/>
  <c r="DT904" i="17"/>
  <c r="DT896" i="17"/>
  <c r="DT888" i="17"/>
  <c r="DT880" i="17"/>
  <c r="DT872" i="17"/>
  <c r="DT864" i="17"/>
  <c r="DT856" i="17"/>
  <c r="DT848" i="17"/>
  <c r="DV1995" i="17"/>
  <c r="DV1987" i="17"/>
  <c r="DV1979" i="17"/>
  <c r="DV1971" i="17"/>
  <c r="DV1963" i="17"/>
  <c r="DV1955" i="17"/>
  <c r="DV1947" i="17"/>
  <c r="DV1939" i="17"/>
  <c r="DV1931" i="17"/>
  <c r="DV1923" i="17"/>
  <c r="DV1915" i="17"/>
  <c r="DV1907" i="17"/>
  <c r="DV1899" i="17"/>
  <c r="DV1891" i="17"/>
  <c r="DV1883" i="17"/>
  <c r="DV1875" i="17"/>
  <c r="DV1867" i="17"/>
  <c r="DV1859" i="17"/>
  <c r="DV1851" i="17"/>
  <c r="DV1843" i="17"/>
  <c r="DV1835" i="17"/>
  <c r="DV1827" i="17"/>
  <c r="DV1819" i="17"/>
  <c r="DV1811" i="17"/>
  <c r="DV1803" i="17"/>
  <c r="DV1795" i="17"/>
  <c r="DV1787" i="17"/>
  <c r="DV1779" i="17"/>
  <c r="DV1771" i="17"/>
  <c r="DV1763" i="17"/>
  <c r="DV1755" i="17"/>
  <c r="DV1747" i="17"/>
  <c r="DV1739" i="17"/>
  <c r="DV1731" i="17"/>
  <c r="DV1723" i="17"/>
  <c r="DV1715" i="17"/>
  <c r="DV1707" i="17"/>
  <c r="DV1699" i="17"/>
  <c r="DV1691" i="17"/>
  <c r="DV1683" i="17"/>
  <c r="DV1675" i="17"/>
  <c r="DV1667" i="17"/>
  <c r="DV1659" i="17"/>
  <c r="DV1651" i="17"/>
  <c r="DV1643" i="17"/>
  <c r="DV1635" i="17"/>
  <c r="DV1627" i="17"/>
  <c r="DV1619" i="17"/>
  <c r="DV1611" i="17"/>
  <c r="DV1603" i="17"/>
  <c r="DV1595" i="17"/>
  <c r="DV1587" i="17"/>
  <c r="DV1579" i="17"/>
  <c r="DV1571" i="17"/>
  <c r="DV1563" i="17"/>
  <c r="DV1555" i="17"/>
  <c r="DV1547" i="17"/>
  <c r="DV1539" i="17"/>
  <c r="DV1531" i="17"/>
  <c r="DV1523" i="17"/>
  <c r="DV1515" i="17"/>
  <c r="DV1507" i="17"/>
  <c r="DV1499" i="17"/>
  <c r="DV1491" i="17"/>
  <c r="DV1483" i="17"/>
  <c r="DV1475" i="17"/>
  <c r="DV1467" i="17"/>
  <c r="DV1459" i="17"/>
  <c r="DV1451" i="17"/>
  <c r="DV1443" i="17"/>
  <c r="DV1435" i="17"/>
  <c r="DV1427" i="17"/>
  <c r="DV1419" i="17"/>
  <c r="DV1411" i="17"/>
  <c r="DV1403" i="17"/>
  <c r="DV1395" i="17"/>
  <c r="DV1387" i="17"/>
  <c r="DV1379" i="17"/>
  <c r="DV1371" i="17"/>
  <c r="DV1363" i="17"/>
  <c r="DV1355" i="17"/>
  <c r="DV1347" i="17"/>
  <c r="DV1339" i="17"/>
  <c r="DV1331" i="17"/>
  <c r="DV1323" i="17"/>
  <c r="DV1315" i="17"/>
  <c r="DV1307" i="17"/>
  <c r="DV1299" i="17"/>
  <c r="DV1291" i="17"/>
  <c r="DV1283" i="17"/>
  <c r="DV1275" i="17"/>
  <c r="DV1267" i="17"/>
  <c r="DV1259" i="17"/>
  <c r="DV1251" i="17"/>
  <c r="DV1243" i="17"/>
  <c r="DV1235" i="17"/>
  <c r="DV1227" i="17"/>
  <c r="DV1219" i="17"/>
  <c r="DV1211" i="17"/>
  <c r="DV1203" i="17"/>
  <c r="DV1195" i="17"/>
  <c r="DV1187" i="17"/>
  <c r="DV1179" i="17"/>
  <c r="DV1171" i="17"/>
  <c r="DV1163" i="17"/>
  <c r="DV1155" i="17"/>
  <c r="DV1147" i="17"/>
  <c r="DV1139" i="17"/>
  <c r="DV1131" i="17"/>
  <c r="DV1123" i="17"/>
  <c r="DV1115" i="17"/>
  <c r="DV1107" i="17"/>
  <c r="DV1099" i="17"/>
  <c r="DV1091" i="17"/>
  <c r="DV1083" i="17"/>
  <c r="DV1075" i="17"/>
  <c r="DV1067" i="17"/>
  <c r="DV1059" i="17"/>
  <c r="DV1051" i="17"/>
  <c r="DV1043" i="17"/>
  <c r="DV1035" i="17"/>
  <c r="DV1027" i="17"/>
  <c r="DV1019" i="17"/>
  <c r="DV1011" i="17"/>
  <c r="DV1003" i="17"/>
  <c r="DV995" i="17"/>
  <c r="DV987" i="17"/>
  <c r="DV979" i="17"/>
  <c r="DV971" i="17"/>
  <c r="DV963" i="17"/>
  <c r="DV955" i="17"/>
  <c r="DV947" i="17"/>
  <c r="DV939" i="17"/>
  <c r="DV931" i="17"/>
  <c r="DV923" i="17"/>
  <c r="DV915" i="17"/>
  <c r="DV907" i="17"/>
  <c r="DV899" i="17"/>
  <c r="DV891" i="17"/>
  <c r="DV883" i="17"/>
  <c r="DV875" i="17"/>
  <c r="DV867" i="17"/>
  <c r="DV859" i="17"/>
  <c r="DV851" i="17"/>
  <c r="DV843" i="17"/>
  <c r="DV835" i="17"/>
  <c r="DV827" i="17"/>
  <c r="DV819" i="17"/>
  <c r="DV811" i="17"/>
  <c r="DV803" i="17"/>
  <c r="DV795" i="17"/>
  <c r="DV787" i="17"/>
  <c r="DV779" i="17"/>
  <c r="DV771" i="17"/>
  <c r="DV763" i="17"/>
  <c r="DV755" i="17"/>
  <c r="DV747" i="17"/>
  <c r="DV739" i="17"/>
  <c r="DV731" i="17"/>
  <c r="DV723" i="17"/>
  <c r="DV715" i="17"/>
  <c r="DV707" i="17"/>
  <c r="DV699" i="17"/>
  <c r="DV691" i="17"/>
  <c r="DV683" i="17"/>
  <c r="DV675" i="17"/>
  <c r="DV667" i="17"/>
  <c r="DV659" i="17"/>
  <c r="DV651" i="17"/>
  <c r="DV643" i="17"/>
  <c r="DV635" i="17"/>
  <c r="DV627" i="17"/>
  <c r="DV619" i="17"/>
  <c r="DV611" i="17"/>
  <c r="DV603" i="17"/>
  <c r="DV595" i="17"/>
  <c r="DV587" i="17"/>
  <c r="DV579" i="17"/>
  <c r="DV571" i="17"/>
  <c r="DV563" i="17"/>
  <c r="DV555" i="17"/>
  <c r="DV547" i="17"/>
  <c r="DV539" i="17"/>
  <c r="DV531" i="17"/>
  <c r="DV523" i="17"/>
  <c r="DV515" i="17"/>
  <c r="DV507" i="17"/>
  <c r="DV499" i="17"/>
  <c r="DV491" i="17"/>
  <c r="DV483" i="17"/>
  <c r="DV475" i="17"/>
  <c r="DV467" i="17"/>
  <c r="DV459" i="17"/>
  <c r="DV451" i="17"/>
  <c r="DV443" i="17"/>
  <c r="DV435" i="17"/>
  <c r="DV427" i="17"/>
  <c r="DV419" i="17"/>
  <c r="DV411" i="17"/>
  <c r="DV403" i="17"/>
  <c r="DV395" i="17"/>
  <c r="DV387" i="17"/>
  <c r="DV379" i="17"/>
  <c r="DV371" i="17"/>
  <c r="DV363" i="17"/>
  <c r="DV355" i="17"/>
  <c r="DV347" i="17"/>
  <c r="DV339" i="17"/>
  <c r="DV331" i="17"/>
  <c r="DV323" i="17"/>
  <c r="DV315" i="17"/>
  <c r="DV307" i="17"/>
  <c r="DV299" i="17"/>
  <c r="DV291" i="17"/>
  <c r="DV283" i="17"/>
  <c r="DV275" i="17"/>
  <c r="DV267" i="17"/>
  <c r="DV259" i="17"/>
  <c r="DV251" i="17"/>
  <c r="DV243" i="17"/>
  <c r="DV235" i="17"/>
  <c r="DV227" i="17"/>
  <c r="DV219" i="17"/>
  <c r="DV211" i="17"/>
  <c r="DV203" i="17"/>
  <c r="DV195" i="17"/>
  <c r="DV187" i="17"/>
  <c r="DV179" i="17"/>
  <c r="DV171" i="17"/>
  <c r="DV163" i="17"/>
  <c r="DV155" i="17"/>
  <c r="DV147" i="17"/>
  <c r="DV139" i="17"/>
  <c r="DV131" i="17"/>
  <c r="DV123" i="17"/>
  <c r="DV115" i="17"/>
  <c r="DV107" i="17"/>
  <c r="DV99" i="17"/>
  <c r="DV91" i="17"/>
  <c r="DV83" i="17"/>
  <c r="DV75" i="17"/>
  <c r="DV67" i="17"/>
  <c r="DV59" i="17"/>
  <c r="DV51" i="17"/>
  <c r="DV43" i="17"/>
  <c r="DV35" i="17"/>
  <c r="DV27" i="17"/>
  <c r="DV19" i="17"/>
  <c r="DV11" i="17"/>
  <c r="DU1993" i="17"/>
  <c r="DU1985" i="17"/>
  <c r="DU1977" i="17"/>
  <c r="DU1969" i="17"/>
  <c r="DU1961" i="17"/>
  <c r="DU1953" i="17"/>
  <c r="DU1945" i="17"/>
  <c r="DU1937" i="17"/>
  <c r="DU1929" i="17"/>
  <c r="DU1921" i="17"/>
  <c r="DU1913" i="17"/>
  <c r="DU1905" i="17"/>
  <c r="DU1897" i="17"/>
  <c r="DU1889" i="17"/>
  <c r="DU1881" i="17"/>
  <c r="DU1873" i="17"/>
  <c r="DU1865" i="17"/>
  <c r="DU1857" i="17"/>
  <c r="DU1849" i="17"/>
  <c r="DU1841" i="17"/>
  <c r="DU1833" i="17"/>
  <c r="DU1825" i="17"/>
  <c r="DU1817" i="17"/>
  <c r="DU1809" i="17"/>
  <c r="DU1801" i="17"/>
  <c r="DU1793" i="17"/>
  <c r="DU1785" i="17"/>
  <c r="DU1777" i="17"/>
  <c r="DU1769" i="17"/>
  <c r="DU1761" i="17"/>
  <c r="DU1753" i="17"/>
  <c r="DU1745" i="17"/>
  <c r="DU1737" i="17"/>
  <c r="DU1729" i="17"/>
  <c r="DU1721" i="17"/>
  <c r="DU1713" i="17"/>
  <c r="DU1705" i="17"/>
  <c r="DU1697" i="17"/>
  <c r="DU1689" i="17"/>
  <c r="DU1681" i="17"/>
  <c r="DU1673" i="17"/>
  <c r="DU1665" i="17"/>
  <c r="DU1657" i="17"/>
  <c r="DU1649" i="17"/>
  <c r="DU1641" i="17"/>
  <c r="DU1633" i="17"/>
  <c r="DU1625" i="17"/>
  <c r="DU1617" i="17"/>
  <c r="DU1609" i="17"/>
  <c r="DU1601" i="17"/>
  <c r="DU1593" i="17"/>
  <c r="DU1585" i="17"/>
  <c r="DU1577" i="17"/>
  <c r="DU1569" i="17"/>
  <c r="DU1561" i="17"/>
  <c r="DU1553" i="17"/>
  <c r="DU1545" i="17"/>
  <c r="DU1537" i="17"/>
  <c r="DU1529" i="17"/>
  <c r="DU1521" i="17"/>
  <c r="DU1513" i="17"/>
  <c r="DU1505" i="17"/>
  <c r="DU1497" i="17"/>
  <c r="DU1489" i="17"/>
  <c r="DU1481" i="17"/>
  <c r="DU1473" i="17"/>
  <c r="DU1465" i="17"/>
  <c r="DU1457" i="17"/>
  <c r="DU1449" i="17"/>
  <c r="DU1441" i="17"/>
  <c r="DU1433" i="17"/>
  <c r="DU1425" i="17"/>
  <c r="DU1417" i="17"/>
  <c r="DU1409" i="17"/>
  <c r="DU1401" i="17"/>
  <c r="DU1393" i="17"/>
  <c r="DU1385" i="17"/>
  <c r="DU1377" i="17"/>
  <c r="DU1369" i="17"/>
  <c r="DU1361" i="17"/>
  <c r="DU1353" i="17"/>
  <c r="DU1345" i="17"/>
  <c r="DU1337" i="17"/>
  <c r="DU1329" i="17"/>
  <c r="DU1321" i="17"/>
  <c r="DU1313" i="17"/>
  <c r="DU1305" i="17"/>
  <c r="DU1297" i="17"/>
  <c r="DU1289" i="17"/>
  <c r="DU1281" i="17"/>
  <c r="DU1273" i="17"/>
  <c r="DU1265" i="17"/>
  <c r="DU1257" i="17"/>
  <c r="DU1249" i="17"/>
  <c r="DU1241" i="17"/>
  <c r="DU1233" i="17"/>
  <c r="DU1225" i="17"/>
  <c r="DU1217" i="17"/>
  <c r="DU1209" i="17"/>
  <c r="DU1201" i="17"/>
  <c r="DU1193" i="17"/>
  <c r="DU1185" i="17"/>
  <c r="DU1177" i="17"/>
  <c r="DU1169" i="17"/>
  <c r="DU1161" i="17"/>
  <c r="DU1153" i="17"/>
  <c r="DU1145" i="17"/>
  <c r="DU1137" i="17"/>
  <c r="DU1129" i="17"/>
  <c r="DU1121" i="17"/>
  <c r="DU1113" i="17"/>
  <c r="DU1105" i="17"/>
  <c r="DU1097" i="17"/>
  <c r="DU1089" i="17"/>
  <c r="DU1081" i="17"/>
  <c r="DU1073" i="17"/>
  <c r="DU1065" i="17"/>
  <c r="DU1057" i="17"/>
  <c r="DU1049" i="17"/>
  <c r="DU1041" i="17"/>
  <c r="DU1033" i="17"/>
  <c r="DU1025" i="17"/>
  <c r="DU1017" i="17"/>
  <c r="DU1009" i="17"/>
  <c r="DU1001" i="17"/>
  <c r="DU993" i="17"/>
  <c r="DU985" i="17"/>
  <c r="DU977" i="17"/>
  <c r="DU969" i="17"/>
  <c r="DU961" i="17"/>
  <c r="DU953" i="17"/>
  <c r="DU945" i="17"/>
  <c r="DU937" i="17"/>
  <c r="DU929" i="17"/>
  <c r="DU921" i="17"/>
  <c r="DU913" i="17"/>
  <c r="DU905" i="17"/>
  <c r="DU897" i="17"/>
  <c r="DU889" i="17"/>
  <c r="DU881" i="17"/>
  <c r="DU873" i="17"/>
  <c r="DU865" i="17"/>
  <c r="DU857" i="17"/>
  <c r="DU849" i="17"/>
  <c r="DU841" i="17"/>
  <c r="DU833" i="17"/>
  <c r="DU825" i="17"/>
  <c r="DU817" i="17"/>
  <c r="DU809" i="17"/>
  <c r="DU801" i="17"/>
  <c r="DU793" i="17"/>
  <c r="DU785" i="17"/>
  <c r="DU777" i="17"/>
  <c r="DU769" i="17"/>
  <c r="DU761" i="17"/>
  <c r="DU753" i="17"/>
  <c r="DU745" i="17"/>
  <c r="DU737" i="17"/>
  <c r="DU729" i="17"/>
  <c r="DU721" i="17"/>
  <c r="DU713" i="17"/>
  <c r="DU705" i="17"/>
  <c r="DU697" i="17"/>
  <c r="DU689" i="17"/>
  <c r="DU681" i="17"/>
  <c r="DU673" i="17"/>
  <c r="DU665" i="17"/>
  <c r="DU657" i="17"/>
  <c r="DU649" i="17"/>
  <c r="DU641" i="17"/>
  <c r="DU633" i="17"/>
  <c r="DU625" i="17"/>
  <c r="DU617" i="17"/>
  <c r="DU609" i="17"/>
  <c r="DU601" i="17"/>
  <c r="DU593" i="17"/>
  <c r="DU585" i="17"/>
  <c r="DU577" i="17"/>
  <c r="DU569" i="17"/>
  <c r="DU561" i="17"/>
  <c r="DU553" i="17"/>
  <c r="DU545" i="17"/>
  <c r="DU537" i="17"/>
  <c r="DU529" i="17"/>
  <c r="DU521" i="17"/>
  <c r="DU513" i="17"/>
  <c r="DU505" i="17"/>
  <c r="DU497" i="17"/>
  <c r="DU489" i="17"/>
  <c r="DU481" i="17"/>
  <c r="DU473" i="17"/>
  <c r="DU465" i="17"/>
  <c r="DU457" i="17"/>
  <c r="DU449" i="17"/>
  <c r="DU441" i="17"/>
  <c r="DU433" i="17"/>
  <c r="DU425" i="17"/>
  <c r="DU417" i="17"/>
  <c r="DU409" i="17"/>
  <c r="DU401" i="17"/>
  <c r="DU393" i="17"/>
  <c r="DU385" i="17"/>
  <c r="DU377" i="17"/>
  <c r="DU369" i="17"/>
  <c r="DU361" i="17"/>
  <c r="DU353" i="17"/>
  <c r="DU345" i="17"/>
  <c r="DU337" i="17"/>
  <c r="DU329" i="17"/>
  <c r="DU321" i="17"/>
  <c r="DU313" i="17"/>
  <c r="DU305" i="17"/>
  <c r="DU297" i="17"/>
  <c r="DU289" i="17"/>
  <c r="DU281" i="17"/>
  <c r="DU273" i="17"/>
  <c r="DU265" i="17"/>
  <c r="DU257" i="17"/>
  <c r="DU249" i="17"/>
  <c r="DU241" i="17"/>
  <c r="DU233" i="17"/>
  <c r="DU225" i="17"/>
  <c r="DU217" i="17"/>
  <c r="DU209" i="17"/>
  <c r="DU201" i="17"/>
  <c r="DU193" i="17"/>
  <c r="DU185" i="17"/>
  <c r="DU177" i="17"/>
  <c r="DU169" i="17"/>
  <c r="DU161" i="17"/>
  <c r="DU153" i="17"/>
  <c r="DU145" i="17"/>
  <c r="DU137" i="17"/>
  <c r="DU129" i="17"/>
  <c r="DU121" i="17"/>
  <c r="DU113" i="17"/>
  <c r="DU105" i="17"/>
  <c r="DU97" i="17"/>
  <c r="DU89" i="17"/>
  <c r="DU81" i="17"/>
  <c r="DU73" i="17"/>
  <c r="DU65" i="17"/>
  <c r="DU57" i="17"/>
  <c r="DU49" i="17"/>
  <c r="DU41" i="17"/>
  <c r="DU33" i="17"/>
  <c r="DU25" i="17"/>
  <c r="DU17" i="17"/>
  <c r="DU9" i="17"/>
  <c r="DT1999" i="17"/>
  <c r="DT1991" i="17"/>
  <c r="DT1983" i="17"/>
  <c r="DT1975" i="17"/>
  <c r="DT1967" i="17"/>
  <c r="DT1959" i="17"/>
  <c r="DT1951" i="17"/>
  <c r="DT1943" i="17"/>
  <c r="DT1935" i="17"/>
  <c r="DT1927" i="17"/>
  <c r="DT1919" i="17"/>
  <c r="DT1911" i="17"/>
  <c r="DT1903" i="17"/>
  <c r="DT1895" i="17"/>
  <c r="DT1887" i="17"/>
  <c r="DT1879" i="17"/>
  <c r="DT1871" i="17"/>
  <c r="DT1863" i="17"/>
  <c r="DT1855" i="17"/>
  <c r="DT1847" i="17"/>
  <c r="DT1839" i="17"/>
  <c r="DT1831" i="17"/>
  <c r="DT1823" i="17"/>
  <c r="DT1815" i="17"/>
  <c r="DT1807" i="17"/>
  <c r="DT1799" i="17"/>
  <c r="DT1791" i="17"/>
  <c r="DT1783" i="17"/>
  <c r="DT1775" i="17"/>
  <c r="DT1767" i="17"/>
  <c r="DT1759" i="17"/>
  <c r="DT1751" i="17"/>
  <c r="DT1743" i="17"/>
  <c r="DT1735" i="17"/>
  <c r="DT1727" i="17"/>
  <c r="DT1719" i="17"/>
  <c r="DT1711" i="17"/>
  <c r="DT1703" i="17"/>
  <c r="DT1695" i="17"/>
  <c r="DT1687" i="17"/>
  <c r="DT1679" i="17"/>
  <c r="DT1671" i="17"/>
  <c r="DT1663" i="17"/>
  <c r="DT1655" i="17"/>
  <c r="DT1647" i="17"/>
  <c r="DT1639" i="17"/>
  <c r="DT1631" i="17"/>
  <c r="DT1623" i="17"/>
  <c r="DT1615" i="17"/>
  <c r="DT1607" i="17"/>
  <c r="DT1599" i="17"/>
  <c r="DT1591" i="17"/>
  <c r="DT1583" i="17"/>
  <c r="DT1575" i="17"/>
  <c r="DT1567" i="17"/>
  <c r="DT1559" i="17"/>
  <c r="DT1551" i="17"/>
  <c r="DT1543" i="17"/>
  <c r="DT1535" i="17"/>
  <c r="DT1527" i="17"/>
  <c r="DT1519" i="17"/>
  <c r="DT1511" i="17"/>
  <c r="DT1503" i="17"/>
  <c r="DT1495" i="17"/>
  <c r="DT1487" i="17"/>
  <c r="DT1479" i="17"/>
  <c r="DT1471" i="17"/>
  <c r="DT1463" i="17"/>
  <c r="DT1455" i="17"/>
  <c r="DT1447" i="17"/>
  <c r="DT1439" i="17"/>
  <c r="DT1431" i="17"/>
  <c r="DT1423" i="17"/>
  <c r="DT1415" i="17"/>
  <c r="DT1407" i="17"/>
  <c r="DT1399" i="17"/>
  <c r="DT1391" i="17"/>
  <c r="DT1383" i="17"/>
  <c r="DT1375" i="17"/>
  <c r="DT1367" i="17"/>
  <c r="DT1359" i="17"/>
  <c r="DT1351" i="17"/>
  <c r="DT1343" i="17"/>
  <c r="DT1335" i="17"/>
  <c r="DT1327" i="17"/>
  <c r="DT1319" i="17"/>
  <c r="DT1311" i="17"/>
  <c r="DT1303" i="17"/>
  <c r="DT1295" i="17"/>
  <c r="DT1287" i="17"/>
  <c r="DT1279" i="17"/>
  <c r="DT1271" i="17"/>
  <c r="DT1263" i="17"/>
  <c r="DT1255" i="17"/>
  <c r="DT1247" i="17"/>
  <c r="DT1239" i="17"/>
  <c r="DT1231" i="17"/>
  <c r="DT1223" i="17"/>
  <c r="DT1215" i="17"/>
  <c r="DT1207" i="17"/>
  <c r="DT1199" i="17"/>
  <c r="DT1191" i="17"/>
  <c r="DT1183" i="17"/>
  <c r="DT1175" i="17"/>
  <c r="DT1167" i="17"/>
  <c r="DT1159" i="17"/>
  <c r="DT1151" i="17"/>
  <c r="DT1143" i="17"/>
  <c r="DT1135" i="17"/>
  <c r="DT1127" i="17"/>
  <c r="DT1119" i="17"/>
  <c r="DT1111" i="17"/>
  <c r="DT1103" i="17"/>
  <c r="DT1095" i="17"/>
  <c r="DT1087" i="17"/>
  <c r="DT1079" i="17"/>
  <c r="DT1071" i="17"/>
  <c r="DT1063" i="17"/>
  <c r="DT1055" i="17"/>
  <c r="DT1047" i="17"/>
  <c r="DT1039" i="17"/>
  <c r="DT1031" i="17"/>
  <c r="DT1023" i="17"/>
  <c r="DT1015" i="17"/>
  <c r="DT1007" i="17"/>
  <c r="DT999" i="17"/>
  <c r="DT991" i="17"/>
  <c r="DT983" i="17"/>
  <c r="DT975" i="17"/>
  <c r="DT967" i="17"/>
  <c r="DT959" i="17"/>
  <c r="DT951" i="17"/>
  <c r="DT943" i="17"/>
  <c r="DT935" i="17"/>
  <c r="DT927" i="17"/>
  <c r="DT919" i="17"/>
  <c r="DT911" i="17"/>
  <c r="DT903" i="17"/>
  <c r="DT895" i="17"/>
  <c r="DT887" i="17"/>
  <c r="DT879" i="17"/>
  <c r="DT871" i="17"/>
  <c r="DT863" i="17"/>
  <c r="DT855" i="17"/>
  <c r="DT847" i="17"/>
  <c r="DT839" i="17"/>
  <c r="DT831" i="17"/>
  <c r="DV1994" i="17"/>
  <c r="DV1986" i="17"/>
  <c r="DV1978" i="17"/>
  <c r="DV1970" i="17"/>
  <c r="DV1962" i="17"/>
  <c r="DV1954" i="17"/>
  <c r="DV1946" i="17"/>
  <c r="DV1938" i="17"/>
  <c r="DV1930" i="17"/>
  <c r="DV1922" i="17"/>
  <c r="DV1914" i="17"/>
  <c r="DV1906" i="17"/>
  <c r="DV1898" i="17"/>
  <c r="DV1890" i="17"/>
  <c r="DV1882" i="17"/>
  <c r="DV1874" i="17"/>
  <c r="DV1866" i="17"/>
  <c r="DV1858" i="17"/>
  <c r="DV1850" i="17"/>
  <c r="DV1842" i="17"/>
  <c r="DV1834" i="17"/>
  <c r="DV1826" i="17"/>
  <c r="DV1818" i="17"/>
  <c r="DV1810" i="17"/>
  <c r="DV1802" i="17"/>
  <c r="DV1794" i="17"/>
  <c r="DV1786" i="17"/>
  <c r="DV1778" i="17"/>
  <c r="DV1770" i="17"/>
  <c r="DV1762" i="17"/>
  <c r="DV1754" i="17"/>
  <c r="DV1746" i="17"/>
  <c r="DV1738" i="17"/>
  <c r="DV1730" i="17"/>
  <c r="DV1722" i="17"/>
  <c r="DV1714" i="17"/>
  <c r="DV1706" i="17"/>
  <c r="DV1698" i="17"/>
  <c r="DV1690" i="17"/>
  <c r="DV1682" i="17"/>
  <c r="DV1674" i="17"/>
  <c r="DV1666" i="17"/>
  <c r="DV1658" i="17"/>
  <c r="DV1650" i="17"/>
  <c r="DV1642" i="17"/>
  <c r="DV1634" i="17"/>
  <c r="DV1626" i="17"/>
  <c r="DV1618" i="17"/>
  <c r="DV1610" i="17"/>
  <c r="DV1602" i="17"/>
  <c r="DV1594" i="17"/>
  <c r="DV1586" i="17"/>
  <c r="DV1578" i="17"/>
  <c r="DV1570" i="17"/>
  <c r="DV1562" i="17"/>
  <c r="DV1554" i="17"/>
  <c r="DV1546" i="17"/>
  <c r="DV1538" i="17"/>
  <c r="DV1530" i="17"/>
  <c r="DV1522" i="17"/>
  <c r="DV1514" i="17"/>
  <c r="DV1506" i="17"/>
  <c r="DV1498" i="17"/>
  <c r="DV1490" i="17"/>
  <c r="DV1482" i="17"/>
  <c r="DV1474" i="17"/>
  <c r="DV1466" i="17"/>
  <c r="DV1458" i="17"/>
  <c r="DV1450" i="17"/>
  <c r="DV1442" i="17"/>
  <c r="DV1434" i="17"/>
  <c r="DV1426" i="17"/>
  <c r="DV1418" i="17"/>
  <c r="DV1410" i="17"/>
  <c r="DV1402" i="17"/>
  <c r="DV1394" i="17"/>
  <c r="DV1386" i="17"/>
  <c r="DV1378" i="17"/>
  <c r="DV1370" i="17"/>
  <c r="DV1362" i="17"/>
  <c r="DV1354" i="17"/>
  <c r="DV1346" i="17"/>
  <c r="DV1338" i="17"/>
  <c r="DV1330" i="17"/>
  <c r="DV1322" i="17"/>
  <c r="DV1314" i="17"/>
  <c r="DV1306" i="17"/>
  <c r="DV1298" i="17"/>
  <c r="DV1290" i="17"/>
  <c r="DV1282" i="17"/>
  <c r="DV1274" i="17"/>
  <c r="DV1266" i="17"/>
  <c r="DV1258" i="17"/>
  <c r="DV1250" i="17"/>
  <c r="DV1242" i="17"/>
  <c r="DV1234" i="17"/>
  <c r="DV1226" i="17"/>
  <c r="DV1218" i="17"/>
  <c r="DV1210" i="17"/>
  <c r="DV1202" i="17"/>
  <c r="DV1194" i="17"/>
  <c r="DV1186" i="17"/>
  <c r="DV1178" i="17"/>
  <c r="DV1170" i="17"/>
  <c r="DV1162" i="17"/>
  <c r="DV1154" i="17"/>
  <c r="DV1146" i="17"/>
  <c r="DV1138" i="17"/>
  <c r="DV1130" i="17"/>
  <c r="DV1122" i="17"/>
  <c r="DV1114" i="17"/>
  <c r="DV1106" i="17"/>
  <c r="DV1098" i="17"/>
  <c r="DV1090" i="17"/>
  <c r="DV1082" i="17"/>
  <c r="DV1074" i="17"/>
  <c r="DV1066" i="17"/>
  <c r="DV1058" i="17"/>
  <c r="DV1050" i="17"/>
  <c r="DV1042" i="17"/>
  <c r="DV1034" i="17"/>
  <c r="DV1026" i="17"/>
  <c r="DV1018" i="17"/>
  <c r="DV1010" i="17"/>
  <c r="DV1002" i="17"/>
  <c r="DV994" i="17"/>
  <c r="DV986" i="17"/>
  <c r="DV978" i="17"/>
  <c r="DV970" i="17"/>
  <c r="DV962" i="17"/>
  <c r="DV954" i="17"/>
  <c r="DV946" i="17"/>
  <c r="DV938" i="17"/>
  <c r="DV930" i="17"/>
  <c r="DV922" i="17"/>
  <c r="DV914" i="17"/>
  <c r="DV906" i="17"/>
  <c r="DV898" i="17"/>
  <c r="DV890" i="17"/>
  <c r="DV882" i="17"/>
  <c r="DV874" i="17"/>
  <c r="DV866" i="17"/>
  <c r="DV858" i="17"/>
  <c r="DV850" i="17"/>
  <c r="DV842" i="17"/>
  <c r="DV834" i="17"/>
  <c r="DV826" i="17"/>
  <c r="DV818" i="17"/>
  <c r="DV810" i="17"/>
  <c r="DV802" i="17"/>
  <c r="DV794" i="17"/>
  <c r="DV786" i="17"/>
  <c r="DV778" i="17"/>
  <c r="DV770" i="17"/>
  <c r="DV762" i="17"/>
  <c r="DV754" i="17"/>
  <c r="DV746" i="17"/>
  <c r="DV738" i="17"/>
  <c r="DV730" i="17"/>
  <c r="DV722" i="17"/>
  <c r="DV714" i="17"/>
  <c r="DV706" i="17"/>
  <c r="DV698" i="17"/>
  <c r="DV690" i="17"/>
  <c r="DV682" i="17"/>
  <c r="DV674" i="17"/>
  <c r="DV666" i="17"/>
  <c r="DV658" i="17"/>
  <c r="DV650" i="17"/>
  <c r="DV642" i="17"/>
  <c r="DV634" i="17"/>
  <c r="DV626" i="17"/>
  <c r="DV618" i="17"/>
  <c r="DV610" i="17"/>
  <c r="DV602" i="17"/>
  <c r="DV594" i="17"/>
  <c r="DV586" i="17"/>
  <c r="DV578" i="17"/>
  <c r="DV570" i="17"/>
  <c r="DV562" i="17"/>
  <c r="DV554" i="17"/>
  <c r="DV546" i="17"/>
  <c r="DV538" i="17"/>
  <c r="DV530" i="17"/>
  <c r="DV522" i="17"/>
  <c r="DV514" i="17"/>
  <c r="DV506" i="17"/>
  <c r="DV498" i="17"/>
  <c r="DV490" i="17"/>
  <c r="DV482" i="17"/>
  <c r="DV474" i="17"/>
  <c r="DV466" i="17"/>
  <c r="DV458" i="17"/>
  <c r="DV450" i="17"/>
  <c r="DV442" i="17"/>
  <c r="DV434" i="17"/>
  <c r="DV426" i="17"/>
  <c r="DV418" i="17"/>
  <c r="DV410" i="17"/>
  <c r="DV402" i="17"/>
  <c r="DV394" i="17"/>
  <c r="DV386" i="17"/>
  <c r="DV378" i="17"/>
  <c r="DV370" i="17"/>
  <c r="DV362" i="17"/>
  <c r="DV354" i="17"/>
  <c r="DV346" i="17"/>
  <c r="DV338" i="17"/>
  <c r="DV330" i="17"/>
  <c r="DV322" i="17"/>
  <c r="DV314" i="17"/>
  <c r="DV306" i="17"/>
  <c r="DV298" i="17"/>
  <c r="DV290" i="17"/>
  <c r="DV282" i="17"/>
  <c r="DV274" i="17"/>
  <c r="DV266" i="17"/>
  <c r="DV258" i="17"/>
  <c r="DV250" i="17"/>
  <c r="DV242" i="17"/>
  <c r="DV234" i="17"/>
  <c r="DV226" i="17"/>
  <c r="DV218" i="17"/>
  <c r="DV210" i="17"/>
  <c r="DV202" i="17"/>
  <c r="DV194" i="17"/>
  <c r="DV186" i="17"/>
  <c r="DV178" i="17"/>
  <c r="DV170" i="17"/>
  <c r="DV162" i="17"/>
  <c r="DV154" i="17"/>
  <c r="DV146" i="17"/>
  <c r="DV138" i="17"/>
  <c r="DV130" i="17"/>
  <c r="DV122" i="17"/>
  <c r="DV114" i="17"/>
  <c r="DV106" i="17"/>
  <c r="DV98" i="17"/>
  <c r="DV90" i="17"/>
  <c r="DV82" i="17"/>
  <c r="DV74" i="17"/>
  <c r="DV66" i="17"/>
  <c r="DV58" i="17"/>
  <c r="DV50" i="17"/>
  <c r="DV42" i="17"/>
  <c r="DV34" i="17"/>
  <c r="DV26" i="17"/>
  <c r="DV18" i="17"/>
  <c r="DV10" i="17"/>
  <c r="DU1992" i="17"/>
  <c r="DU1984" i="17"/>
  <c r="DU1976" i="17"/>
  <c r="DU1968" i="17"/>
  <c r="DU1960" i="17"/>
  <c r="DU1952" i="17"/>
  <c r="DU1944" i="17"/>
  <c r="DU1936" i="17"/>
  <c r="DU1928" i="17"/>
  <c r="DU1920" i="17"/>
  <c r="DU1912" i="17"/>
  <c r="DU1904" i="17"/>
  <c r="DU1896" i="17"/>
  <c r="DU1888" i="17"/>
  <c r="DU1880" i="17"/>
  <c r="DU1872" i="17"/>
  <c r="DU1864" i="17"/>
  <c r="DU1856" i="17"/>
  <c r="DU1848" i="17"/>
  <c r="DU1840" i="17"/>
  <c r="DU1832" i="17"/>
  <c r="DU1824" i="17"/>
  <c r="DU1816" i="17"/>
  <c r="DU1808" i="17"/>
  <c r="DU1800" i="17"/>
  <c r="DU1792" i="17"/>
  <c r="DU1784" i="17"/>
  <c r="DU1776" i="17"/>
  <c r="DU1768" i="17"/>
  <c r="DU1760" i="17"/>
  <c r="DU1752" i="17"/>
  <c r="DU1744" i="17"/>
  <c r="DU1736" i="17"/>
  <c r="DU1728" i="17"/>
  <c r="DU1720" i="17"/>
  <c r="DU1712" i="17"/>
  <c r="DU1704" i="17"/>
  <c r="DU1696" i="17"/>
  <c r="DU1688" i="17"/>
  <c r="DU1680" i="17"/>
  <c r="DU1672" i="17"/>
  <c r="DU1664" i="17"/>
  <c r="DU1656" i="17"/>
  <c r="DU1648" i="17"/>
  <c r="DU1640" i="17"/>
  <c r="DU1632" i="17"/>
  <c r="DU1624" i="17"/>
  <c r="DU1616" i="17"/>
  <c r="DU1608" i="17"/>
  <c r="DU1600" i="17"/>
  <c r="DU1592" i="17"/>
  <c r="DU1584" i="17"/>
  <c r="DU1576" i="17"/>
  <c r="DU1568" i="17"/>
  <c r="DU1560" i="17"/>
  <c r="DU1552" i="17"/>
  <c r="DU1544" i="17"/>
  <c r="DU1536" i="17"/>
  <c r="DU1528" i="17"/>
  <c r="DU1520" i="17"/>
  <c r="DU1512" i="17"/>
  <c r="DU1504" i="17"/>
  <c r="DU1496" i="17"/>
  <c r="DU1488" i="17"/>
  <c r="DU1480" i="17"/>
  <c r="DU1472" i="17"/>
  <c r="DU1464" i="17"/>
  <c r="DU1456" i="17"/>
  <c r="DU1448" i="17"/>
  <c r="DU1440" i="17"/>
  <c r="DU1432" i="17"/>
  <c r="DU1424" i="17"/>
  <c r="DU1416" i="17"/>
  <c r="DU1408" i="17"/>
  <c r="DU1400" i="17"/>
  <c r="DU1392" i="17"/>
  <c r="DU1384" i="17"/>
  <c r="DU1376" i="17"/>
  <c r="DU1368" i="17"/>
  <c r="DU1360" i="17"/>
  <c r="DU1352" i="17"/>
  <c r="DU1344" i="17"/>
  <c r="DU1336" i="17"/>
  <c r="DU1328" i="17"/>
  <c r="DU1320" i="17"/>
  <c r="DU1312" i="17"/>
  <c r="DU1304" i="17"/>
  <c r="DU1296" i="17"/>
  <c r="DU1288" i="17"/>
  <c r="DU1280" i="17"/>
  <c r="DU1272" i="17"/>
  <c r="DU1264" i="17"/>
  <c r="DU1256" i="17"/>
  <c r="DU1248" i="17"/>
  <c r="DU1240" i="17"/>
  <c r="DU1232" i="17"/>
  <c r="DU1224" i="17"/>
  <c r="DU1216" i="17"/>
  <c r="DU1208" i="17"/>
  <c r="DU1200" i="17"/>
  <c r="DU1192" i="17"/>
  <c r="DU1184" i="17"/>
  <c r="DU1176" i="17"/>
  <c r="DU1168" i="17"/>
  <c r="DU1160" i="17"/>
  <c r="DU1152" i="17"/>
  <c r="DU1144" i="17"/>
  <c r="DU1136" i="17"/>
  <c r="DU1128" i="17"/>
  <c r="DU1120" i="17"/>
  <c r="DU1112" i="17"/>
  <c r="DU1104" i="17"/>
  <c r="DU1096" i="17"/>
  <c r="DU1088" i="17"/>
  <c r="DU1080" i="17"/>
  <c r="DU1072" i="17"/>
  <c r="DU1064" i="17"/>
  <c r="DU1056" i="17"/>
  <c r="DU1048" i="17"/>
  <c r="DU1040" i="17"/>
  <c r="DU1032" i="17"/>
  <c r="DU1024" i="17"/>
  <c r="DU1016" i="17"/>
  <c r="DU1008" i="17"/>
  <c r="DU1000" i="17"/>
  <c r="DU992" i="17"/>
  <c r="DU984" i="17"/>
  <c r="DU976" i="17"/>
  <c r="DU968" i="17"/>
  <c r="DU960" i="17"/>
  <c r="DU952" i="17"/>
  <c r="DU944" i="17"/>
  <c r="DU936" i="17"/>
  <c r="DU928" i="17"/>
  <c r="DU920" i="17"/>
  <c r="DU912" i="17"/>
  <c r="DU904" i="17"/>
  <c r="DU896" i="17"/>
  <c r="DU888" i="17"/>
  <c r="DU880" i="17"/>
  <c r="DU872" i="17"/>
  <c r="DU864" i="17"/>
  <c r="DU856" i="17"/>
  <c r="DU848" i="17"/>
  <c r="DU840" i="17"/>
  <c r="DU832" i="17"/>
  <c r="DU824" i="17"/>
  <c r="DU816" i="17"/>
  <c r="DU808" i="17"/>
  <c r="DU800" i="17"/>
  <c r="DU792" i="17"/>
  <c r="DU784" i="17"/>
  <c r="DU776" i="17"/>
  <c r="DU768" i="17"/>
  <c r="DU760" i="17"/>
  <c r="DU752" i="17"/>
  <c r="DU744" i="17"/>
  <c r="DU736" i="17"/>
  <c r="DU728" i="17"/>
  <c r="DU720" i="17"/>
  <c r="DU712" i="17"/>
  <c r="DU704" i="17"/>
  <c r="DU696" i="17"/>
  <c r="DU688" i="17"/>
  <c r="DU680" i="17"/>
  <c r="DU672" i="17"/>
  <c r="DU664" i="17"/>
  <c r="DU656" i="17"/>
  <c r="DU648" i="17"/>
  <c r="DU640" i="17"/>
  <c r="DU632" i="17"/>
  <c r="DU624" i="17"/>
  <c r="DU616" i="17"/>
  <c r="DU608" i="17"/>
  <c r="DU600" i="17"/>
  <c r="DU592" i="17"/>
  <c r="DU584" i="17"/>
  <c r="DU576" i="17"/>
  <c r="DU568" i="17"/>
  <c r="DU560" i="17"/>
  <c r="DU552" i="17"/>
  <c r="DU544" i="17"/>
  <c r="DU536" i="17"/>
  <c r="DU528" i="17"/>
  <c r="DU520" i="17"/>
  <c r="DU512" i="17"/>
  <c r="DU504" i="17"/>
  <c r="DU496" i="17"/>
  <c r="DU488" i="17"/>
  <c r="DU480" i="17"/>
  <c r="DU472" i="17"/>
  <c r="DU464" i="17"/>
  <c r="DU456" i="17"/>
  <c r="DU448" i="17"/>
  <c r="DU440" i="17"/>
  <c r="DU432" i="17"/>
  <c r="DU424" i="17"/>
  <c r="DU416" i="17"/>
  <c r="DU408" i="17"/>
  <c r="DU400" i="17"/>
  <c r="DU392" i="17"/>
  <c r="DU384" i="17"/>
  <c r="DU376" i="17"/>
  <c r="DU368" i="17"/>
  <c r="DU360" i="17"/>
  <c r="DU352" i="17"/>
  <c r="DU344" i="17"/>
  <c r="DU336" i="17"/>
  <c r="DU328" i="17"/>
  <c r="DU320" i="17"/>
  <c r="DU312" i="17"/>
  <c r="DU304" i="17"/>
  <c r="DU296" i="17"/>
  <c r="DU288" i="17"/>
  <c r="DU280" i="17"/>
  <c r="DU272" i="17"/>
  <c r="DU264" i="17"/>
  <c r="DU256" i="17"/>
  <c r="DU248" i="17"/>
  <c r="DU240" i="17"/>
  <c r="DU232" i="17"/>
  <c r="DU224" i="17"/>
  <c r="DU216" i="17"/>
  <c r="DU208" i="17"/>
  <c r="DU200" i="17"/>
  <c r="DU192" i="17"/>
  <c r="DU184" i="17"/>
  <c r="DU176" i="17"/>
  <c r="DU168" i="17"/>
  <c r="DU160" i="17"/>
  <c r="DU152" i="17"/>
  <c r="DU144" i="17"/>
  <c r="DU136" i="17"/>
  <c r="DU128" i="17"/>
  <c r="DU120" i="17"/>
  <c r="DU112" i="17"/>
  <c r="DU104" i="17"/>
  <c r="DU96" i="17"/>
  <c r="DU88" i="17"/>
  <c r="DU80" i="17"/>
  <c r="DU72" i="17"/>
  <c r="DU64" i="17"/>
  <c r="DU56" i="17"/>
  <c r="DU48" i="17"/>
  <c r="DU40" i="17"/>
  <c r="DU32" i="17"/>
  <c r="DU24" i="17"/>
  <c r="DU16" i="17"/>
  <c r="DU8" i="17"/>
  <c r="DT1998" i="17"/>
  <c r="DT1990" i="17"/>
  <c r="DT1982" i="17"/>
  <c r="DT1974" i="17"/>
  <c r="DT1966" i="17"/>
  <c r="DT1958" i="17"/>
  <c r="DT1950" i="17"/>
  <c r="DT1942" i="17"/>
  <c r="DT1934" i="17"/>
  <c r="DT1926" i="17"/>
  <c r="DT1918" i="17"/>
  <c r="DT1910" i="17"/>
  <c r="DT1902" i="17"/>
  <c r="DT1894" i="17"/>
  <c r="DT1886" i="17"/>
  <c r="DT1878" i="17"/>
  <c r="DT1870" i="17"/>
  <c r="DT1862" i="17"/>
  <c r="DT1854" i="17"/>
  <c r="DT1846" i="17"/>
  <c r="DT1838" i="17"/>
  <c r="DT1830" i="17"/>
  <c r="DT1822" i="17"/>
  <c r="DT1814" i="17"/>
  <c r="DT1806" i="17"/>
  <c r="DT1798" i="17"/>
  <c r="DT1790" i="17"/>
  <c r="DT1782" i="17"/>
  <c r="DT1774" i="17"/>
  <c r="DT1766" i="17"/>
  <c r="DT1758" i="17"/>
  <c r="DT1750" i="17"/>
  <c r="DT1742" i="17"/>
  <c r="DT1734" i="17"/>
  <c r="DT1726" i="17"/>
  <c r="DT1718" i="17"/>
  <c r="DT1710" i="17"/>
  <c r="DT1702" i="17"/>
  <c r="DT1694" i="17"/>
  <c r="DT1686" i="17"/>
  <c r="DT1678" i="17"/>
  <c r="DT1670" i="17"/>
  <c r="DT1662" i="17"/>
  <c r="DT1654" i="17"/>
  <c r="DT1646" i="17"/>
  <c r="DT1638" i="17"/>
  <c r="DT1630" i="17"/>
  <c r="DT1622" i="17"/>
  <c r="DT1614" i="17"/>
  <c r="DT1606" i="17"/>
  <c r="DT1598" i="17"/>
  <c r="DT1590" i="17"/>
  <c r="DT1582" i="17"/>
  <c r="DT1574" i="17"/>
  <c r="DT1566" i="17"/>
  <c r="DT1558" i="17"/>
  <c r="DT1550" i="17"/>
  <c r="DT1542" i="17"/>
  <c r="DT1534" i="17"/>
  <c r="DT1526" i="17"/>
  <c r="DT1518" i="17"/>
  <c r="DT1510" i="17"/>
  <c r="DT1502" i="17"/>
  <c r="DT1494" i="17"/>
  <c r="DT1486" i="17"/>
  <c r="DT1478" i="17"/>
  <c r="DT1470" i="17"/>
  <c r="DT1462" i="17"/>
  <c r="DT1454" i="17"/>
  <c r="DT1446" i="17"/>
  <c r="DT1438" i="17"/>
  <c r="DT1430" i="17"/>
  <c r="DT1422" i="17"/>
  <c r="DT1414" i="17"/>
  <c r="DT1406" i="17"/>
  <c r="DT1398" i="17"/>
  <c r="DT1390" i="17"/>
  <c r="DT1382" i="17"/>
  <c r="DT1374" i="17"/>
  <c r="DT1366" i="17"/>
  <c r="DT1358" i="17"/>
  <c r="DT1350" i="17"/>
  <c r="DT1342" i="17"/>
  <c r="DT1334" i="17"/>
  <c r="DT1326" i="17"/>
  <c r="DT1318" i="17"/>
  <c r="DT1310" i="17"/>
  <c r="DT1302" i="17"/>
  <c r="DT1294" i="17"/>
  <c r="DT1286" i="17"/>
  <c r="DT1278" i="17"/>
  <c r="DT1270" i="17"/>
  <c r="DT1262" i="17"/>
  <c r="DT1254" i="17"/>
  <c r="DT1246" i="17"/>
  <c r="DT1238" i="17"/>
  <c r="DT1230" i="17"/>
  <c r="DT1222" i="17"/>
  <c r="DT1214" i="17"/>
  <c r="DT1206" i="17"/>
  <c r="DT1198" i="17"/>
  <c r="DT1190" i="17"/>
  <c r="DT1182" i="17"/>
  <c r="DT1174" i="17"/>
  <c r="DT1166" i="17"/>
  <c r="DT1158" i="17"/>
  <c r="DT1150" i="17"/>
  <c r="DT1142" i="17"/>
  <c r="DT1134" i="17"/>
  <c r="DT1126" i="17"/>
  <c r="DT1118" i="17"/>
  <c r="DT1110" i="17"/>
  <c r="DT1102" i="17"/>
  <c r="DT1094" i="17"/>
  <c r="DT1086" i="17"/>
  <c r="DT1078" i="17"/>
  <c r="DT1108" i="17"/>
  <c r="DT1089" i="17"/>
  <c r="DT1068" i="17"/>
  <c r="DT1054" i="17"/>
  <c r="DT1042" i="17"/>
  <c r="DT1028" i="17"/>
  <c r="DT1017" i="17"/>
  <c r="DT1003" i="17"/>
  <c r="DT990" i="17"/>
  <c r="DT978" i="17"/>
  <c r="DT964" i="17"/>
  <c r="DT953" i="17"/>
  <c r="DT939" i="17"/>
  <c r="DT926" i="17"/>
  <c r="DT914" i="17"/>
  <c r="DT900" i="17"/>
  <c r="DT889" i="17"/>
  <c r="DT875" i="17"/>
  <c r="DT862" i="17"/>
  <c r="DT850" i="17"/>
  <c r="DT838" i="17"/>
  <c r="DT829" i="17"/>
  <c r="DT821" i="17"/>
  <c r="DT813" i="17"/>
  <c r="DT805" i="17"/>
  <c r="DT797" i="17"/>
  <c r="DT789" i="17"/>
  <c r="DT781" i="17"/>
  <c r="DT773" i="17"/>
  <c r="DT765" i="17"/>
  <c r="DT757" i="17"/>
  <c r="DT749" i="17"/>
  <c r="DT741" i="17"/>
  <c r="DT733" i="17"/>
  <c r="DT725" i="17"/>
  <c r="DT717" i="17"/>
  <c r="DT709" i="17"/>
  <c r="DT701" i="17"/>
  <c r="DT693" i="17"/>
  <c r="DT685" i="17"/>
  <c r="DT677" i="17"/>
  <c r="DT669" i="17"/>
  <c r="DT661" i="17"/>
  <c r="DT653" i="17"/>
  <c r="DT645" i="17"/>
  <c r="DT637" i="17"/>
  <c r="DT629" i="17"/>
  <c r="DT621" i="17"/>
  <c r="DT613" i="17"/>
  <c r="DT605" i="17"/>
  <c r="DT597" i="17"/>
  <c r="DT589" i="17"/>
  <c r="DT581" i="17"/>
  <c r="DT573" i="17"/>
  <c r="DT565" i="17"/>
  <c r="DT557" i="17"/>
  <c r="DT549" i="17"/>
  <c r="DT541" i="17"/>
  <c r="DT533" i="17"/>
  <c r="DT525" i="17"/>
  <c r="DT517" i="17"/>
  <c r="DT509" i="17"/>
  <c r="DT501" i="17"/>
  <c r="DT493" i="17"/>
  <c r="DT485" i="17"/>
  <c r="DT477" i="17"/>
  <c r="DT469" i="17"/>
  <c r="DT461" i="17"/>
  <c r="DT453" i="17"/>
  <c r="DT445" i="17"/>
  <c r="DT437" i="17"/>
  <c r="DT429" i="17"/>
  <c r="DT421" i="17"/>
  <c r="DT413" i="17"/>
  <c r="DT405" i="17"/>
  <c r="DT397" i="17"/>
  <c r="DT389" i="17"/>
  <c r="DT381" i="17"/>
  <c r="DT373" i="17"/>
  <c r="DT365" i="17"/>
  <c r="DT357" i="17"/>
  <c r="DT349" i="17"/>
  <c r="DT341" i="17"/>
  <c r="DT333" i="17"/>
  <c r="DT325" i="17"/>
  <c r="DT317" i="17"/>
  <c r="DT309" i="17"/>
  <c r="DT301" i="17"/>
  <c r="DT293" i="17"/>
  <c r="DT285" i="17"/>
  <c r="DT277" i="17"/>
  <c r="DT269" i="17"/>
  <c r="DT261" i="17"/>
  <c r="DT253" i="17"/>
  <c r="DT245" i="17"/>
  <c r="DT237" i="17"/>
  <c r="DT229" i="17"/>
  <c r="DT221" i="17"/>
  <c r="DT213" i="17"/>
  <c r="DT205" i="17"/>
  <c r="DT197" i="17"/>
  <c r="DT189" i="17"/>
  <c r="DT181" i="17"/>
  <c r="DT173" i="17"/>
  <c r="DT165" i="17"/>
  <c r="DT157" i="17"/>
  <c r="DT149" i="17"/>
  <c r="DT141" i="17"/>
  <c r="DT133" i="17"/>
  <c r="DT125" i="17"/>
  <c r="DT117" i="17"/>
  <c r="DT109" i="17"/>
  <c r="DT101" i="17"/>
  <c r="DT93" i="17"/>
  <c r="DT85" i="17"/>
  <c r="DT77" i="17"/>
  <c r="DT69" i="17"/>
  <c r="DT61" i="17"/>
  <c r="DT53" i="17"/>
  <c r="DT45" i="17"/>
  <c r="DT37" i="17"/>
  <c r="DT29" i="17"/>
  <c r="DT21" i="17"/>
  <c r="DT13" i="17"/>
  <c r="DT5" i="17"/>
  <c r="DS1995" i="17"/>
  <c r="DS1987" i="17"/>
  <c r="DS1979" i="17"/>
  <c r="DS1971" i="17"/>
  <c r="DS1963" i="17"/>
  <c r="DS1955" i="17"/>
  <c r="DS1947" i="17"/>
  <c r="DS1939" i="17"/>
  <c r="DS1931" i="17"/>
  <c r="DS1923" i="17"/>
  <c r="DS1915" i="17"/>
  <c r="DS1907" i="17"/>
  <c r="DS1899" i="17"/>
  <c r="DS1891" i="17"/>
  <c r="DS1883" i="17"/>
  <c r="DS1875" i="17"/>
  <c r="DS1867" i="17"/>
  <c r="DS1859" i="17"/>
  <c r="DS1851" i="17"/>
  <c r="DS1843" i="17"/>
  <c r="DS1835" i="17"/>
  <c r="DS1827" i="17"/>
  <c r="DS1819" i="17"/>
  <c r="DS1811" i="17"/>
  <c r="DS1803" i="17"/>
  <c r="DS1795" i="17"/>
  <c r="DS1787" i="17"/>
  <c r="DS1779" i="17"/>
  <c r="DS1771" i="17"/>
  <c r="DS1763" i="17"/>
  <c r="DS1755" i="17"/>
  <c r="DS1747" i="17"/>
  <c r="DS1739" i="17"/>
  <c r="DS1731" i="17"/>
  <c r="DS1723" i="17"/>
  <c r="DS1715" i="17"/>
  <c r="DS1707" i="17"/>
  <c r="DS1699" i="17"/>
  <c r="DS1691" i="17"/>
  <c r="DS1683" i="17"/>
  <c r="DS1675" i="17"/>
  <c r="DS1667" i="17"/>
  <c r="DS1659" i="17"/>
  <c r="DS1651" i="17"/>
  <c r="DS1643" i="17"/>
  <c r="DS1635" i="17"/>
  <c r="DS1627" i="17"/>
  <c r="DS1619" i="17"/>
  <c r="DS1611" i="17"/>
  <c r="DS1603" i="17"/>
  <c r="DS1595" i="17"/>
  <c r="DS1587" i="17"/>
  <c r="DS1579" i="17"/>
  <c r="DS1571" i="17"/>
  <c r="DS1563" i="17"/>
  <c r="DS1555" i="17"/>
  <c r="DS1547" i="17"/>
  <c r="DS1539" i="17"/>
  <c r="DS1531" i="17"/>
  <c r="DS1523" i="17"/>
  <c r="DS1515" i="17"/>
  <c r="DS1507" i="17"/>
  <c r="DS1499" i="17"/>
  <c r="DS1491" i="17"/>
  <c r="DS1483" i="17"/>
  <c r="DS1475" i="17"/>
  <c r="DS1467" i="17"/>
  <c r="DS1459" i="17"/>
  <c r="DS1451" i="17"/>
  <c r="DS1443" i="17"/>
  <c r="DS1435" i="17"/>
  <c r="DS1427" i="17"/>
  <c r="DS1419" i="17"/>
  <c r="DS1411" i="17"/>
  <c r="DS1403" i="17"/>
  <c r="DS1395" i="17"/>
  <c r="DS1387" i="17"/>
  <c r="DS1379" i="17"/>
  <c r="DS1371" i="17"/>
  <c r="DS1363" i="17"/>
  <c r="DS1355" i="17"/>
  <c r="DS1347" i="17"/>
  <c r="DS1339" i="17"/>
  <c r="DS1331" i="17"/>
  <c r="DS1323" i="17"/>
  <c r="DS1315" i="17"/>
  <c r="DS1307" i="17"/>
  <c r="DS1299" i="17"/>
  <c r="DS1291" i="17"/>
  <c r="DS1283" i="17"/>
  <c r="DS1275" i="17"/>
  <c r="DS1267" i="17"/>
  <c r="DS1259" i="17"/>
  <c r="DS1251" i="17"/>
  <c r="DS1243" i="17"/>
  <c r="DS1235" i="17"/>
  <c r="DS1227" i="17"/>
  <c r="DS1219" i="17"/>
  <c r="DS1211" i="17"/>
  <c r="DS1203" i="17"/>
  <c r="DS1195" i="17"/>
  <c r="DS1187" i="17"/>
  <c r="DS1179" i="17"/>
  <c r="DS1171" i="17"/>
  <c r="DS1163" i="17"/>
  <c r="DS1155" i="17"/>
  <c r="DS1147" i="17"/>
  <c r="DS1139" i="17"/>
  <c r="DS1131" i="17"/>
  <c r="DS1123" i="17"/>
  <c r="DS1115" i="17"/>
  <c r="DS1107" i="17"/>
  <c r="DS1099" i="17"/>
  <c r="DS1091" i="17"/>
  <c r="DS1083" i="17"/>
  <c r="DS1075" i="17"/>
  <c r="DS1067" i="17"/>
  <c r="DS1059" i="17"/>
  <c r="DS1051" i="17"/>
  <c r="DS1043" i="17"/>
  <c r="DS1035" i="17"/>
  <c r="DS1027" i="17"/>
  <c r="DS1019" i="17"/>
  <c r="DS1011" i="17"/>
  <c r="DS1003" i="17"/>
  <c r="DS995" i="17"/>
  <c r="DS987" i="17"/>
  <c r="DS979" i="17"/>
  <c r="DS971" i="17"/>
  <c r="DS963" i="17"/>
  <c r="DS955" i="17"/>
  <c r="DS947" i="17"/>
  <c r="DS939" i="17"/>
  <c r="DS931" i="17"/>
  <c r="DS923" i="17"/>
  <c r="DS915" i="17"/>
  <c r="DS907" i="17"/>
  <c r="DS899" i="17"/>
  <c r="DS891" i="17"/>
  <c r="DS883" i="17"/>
  <c r="DS875" i="17"/>
  <c r="DS867" i="17"/>
  <c r="DS859" i="17"/>
  <c r="DS851" i="17"/>
  <c r="DS843" i="17"/>
  <c r="DS835" i="17"/>
  <c r="DS827" i="17"/>
  <c r="DS819" i="17"/>
  <c r="DS811" i="17"/>
  <c r="DS803" i="17"/>
  <c r="DS795" i="17"/>
  <c r="DS787" i="17"/>
  <c r="DS779" i="17"/>
  <c r="DS771" i="17"/>
  <c r="DS763" i="17"/>
  <c r="DS755" i="17"/>
  <c r="DS747" i="17"/>
  <c r="DS739" i="17"/>
  <c r="DS731" i="17"/>
  <c r="DS723" i="17"/>
  <c r="DS715" i="17"/>
  <c r="DS707" i="17"/>
  <c r="DS699" i="17"/>
  <c r="DS691" i="17"/>
  <c r="DS683" i="17"/>
  <c r="DS675" i="17"/>
  <c r="DS667" i="17"/>
  <c r="DS659" i="17"/>
  <c r="DS651" i="17"/>
  <c r="DS643" i="17"/>
  <c r="DS635" i="17"/>
  <c r="DS627" i="17"/>
  <c r="DS619" i="17"/>
  <c r="DS611" i="17"/>
  <c r="DS603" i="17"/>
  <c r="DS595" i="17"/>
  <c r="DS587" i="17"/>
  <c r="DS579" i="17"/>
  <c r="DS571" i="17"/>
  <c r="DS563" i="17"/>
  <c r="DS555" i="17"/>
  <c r="DS547" i="17"/>
  <c r="DS539" i="17"/>
  <c r="DS531" i="17"/>
  <c r="DS523" i="17"/>
  <c r="DS515" i="17"/>
  <c r="DS507" i="17"/>
  <c r="DS499" i="17"/>
  <c r="DS491" i="17"/>
  <c r="DS483" i="17"/>
  <c r="DS475" i="17"/>
  <c r="DS467" i="17"/>
  <c r="DS459" i="17"/>
  <c r="DS451" i="17"/>
  <c r="DS443" i="17"/>
  <c r="DS435" i="17"/>
  <c r="DS427" i="17"/>
  <c r="DS419" i="17"/>
  <c r="DS411" i="17"/>
  <c r="DS403" i="17"/>
  <c r="DS395" i="17"/>
  <c r="DS387" i="17"/>
  <c r="DS379" i="17"/>
  <c r="DS371" i="17"/>
  <c r="DS363" i="17"/>
  <c r="DS355" i="17"/>
  <c r="DS347" i="17"/>
  <c r="DS339" i="17"/>
  <c r="DS331" i="17"/>
  <c r="DS323" i="17"/>
  <c r="DS315" i="17"/>
  <c r="DS307" i="17"/>
  <c r="DS299" i="17"/>
  <c r="DS291" i="17"/>
  <c r="DS283" i="17"/>
  <c r="DS275" i="17"/>
  <c r="DS267" i="17"/>
  <c r="DS259" i="17"/>
  <c r="DS251" i="17"/>
  <c r="DS243" i="17"/>
  <c r="DS235" i="17"/>
  <c r="DS227" i="17"/>
  <c r="DS219" i="17"/>
  <c r="DS211" i="17"/>
  <c r="DS203" i="17"/>
  <c r="DS195" i="17"/>
  <c r="DS187" i="17"/>
  <c r="DS179" i="17"/>
  <c r="DS171" i="17"/>
  <c r="DS163" i="17"/>
  <c r="DS155" i="17"/>
  <c r="DS147" i="17"/>
  <c r="DS139" i="17"/>
  <c r="DS131" i="17"/>
  <c r="DS123" i="17"/>
  <c r="DS115" i="17"/>
  <c r="DS107" i="17"/>
  <c r="DS99" i="17"/>
  <c r="DS91" i="17"/>
  <c r="DS83" i="17"/>
  <c r="DS75" i="17"/>
  <c r="DS67" i="17"/>
  <c r="DS59" i="17"/>
  <c r="DS51" i="17"/>
  <c r="DS43" i="17"/>
  <c r="DS35" i="17"/>
  <c r="DS27" i="17"/>
  <c r="DS19" i="17"/>
  <c r="DS11" i="17"/>
  <c r="DR1993" i="17"/>
  <c r="DR1985" i="17"/>
  <c r="DR1977" i="17"/>
  <c r="DR1969" i="17"/>
  <c r="DR1961" i="17"/>
  <c r="DR1953" i="17"/>
  <c r="DR1945" i="17"/>
  <c r="DR1937" i="17"/>
  <c r="DR1929" i="17"/>
  <c r="DR1921" i="17"/>
  <c r="DR1913" i="17"/>
  <c r="DR1905" i="17"/>
  <c r="DR1897" i="17"/>
  <c r="DR1889" i="17"/>
  <c r="DR1881" i="17"/>
  <c r="DR1873" i="17"/>
  <c r="DR1865" i="17"/>
  <c r="DR1857" i="17"/>
  <c r="DR1849" i="17"/>
  <c r="DR1841" i="17"/>
  <c r="DR1833" i="17"/>
  <c r="DR1825" i="17"/>
  <c r="DR1817" i="17"/>
  <c r="DR1809" i="17"/>
  <c r="DR1801" i="17"/>
  <c r="DR1793" i="17"/>
  <c r="DR1785" i="17"/>
  <c r="DR1777" i="17"/>
  <c r="DR1769" i="17"/>
  <c r="DR1761" i="17"/>
  <c r="DR1753" i="17"/>
  <c r="DR1745" i="17"/>
  <c r="DR1737" i="17"/>
  <c r="DR1729" i="17"/>
  <c r="DR1721" i="17"/>
  <c r="DR1713" i="17"/>
  <c r="DR1705" i="17"/>
  <c r="DR1697" i="17"/>
  <c r="DR1689" i="17"/>
  <c r="DR1681" i="17"/>
  <c r="DR1673" i="17"/>
  <c r="DR1665" i="17"/>
  <c r="DR1657" i="17"/>
  <c r="DR1649" i="17"/>
  <c r="DR1641" i="17"/>
  <c r="DR1633" i="17"/>
  <c r="DR1625" i="17"/>
  <c r="DR1617" i="17"/>
  <c r="DR1609" i="17"/>
  <c r="DR1601" i="17"/>
  <c r="DR1593" i="17"/>
  <c r="DR1585" i="17"/>
  <c r="DR1577" i="17"/>
  <c r="DR1569" i="17"/>
  <c r="DR1561" i="17"/>
  <c r="DR1553" i="17"/>
  <c r="DR1545" i="17"/>
  <c r="DR1537" i="17"/>
  <c r="DR1529" i="17"/>
  <c r="DR1521" i="17"/>
  <c r="DR1513" i="17"/>
  <c r="DR1505" i="17"/>
  <c r="DR1497" i="17"/>
  <c r="DR1489" i="17"/>
  <c r="DR1481" i="17"/>
  <c r="DR1473" i="17"/>
  <c r="DR1465" i="17"/>
  <c r="DR1457" i="17"/>
  <c r="DR1449" i="17"/>
  <c r="DR1441" i="17"/>
  <c r="DR1433" i="17"/>
  <c r="DR1425" i="17"/>
  <c r="DR1417" i="17"/>
  <c r="DR1409" i="17"/>
  <c r="DR1401" i="17"/>
  <c r="DR1393" i="17"/>
  <c r="DR1385" i="17"/>
  <c r="DR1377" i="17"/>
  <c r="DR1369" i="17"/>
  <c r="DR1361" i="17"/>
  <c r="DR1353" i="17"/>
  <c r="DR1345" i="17"/>
  <c r="DR1337" i="17"/>
  <c r="DR1329" i="17"/>
  <c r="DR1321" i="17"/>
  <c r="DR1313" i="17"/>
  <c r="DR1305" i="17"/>
  <c r="DR1297" i="17"/>
  <c r="DR1289" i="17"/>
  <c r="DR1281" i="17"/>
  <c r="DR1273" i="17"/>
  <c r="DR1265" i="17"/>
  <c r="DR1257" i="17"/>
  <c r="DR1249" i="17"/>
  <c r="DR1241" i="17"/>
  <c r="DR1233" i="17"/>
  <c r="DR1225" i="17"/>
  <c r="DR1217" i="17"/>
  <c r="DR1209" i="17"/>
  <c r="DR1201" i="17"/>
  <c r="DR1193" i="17"/>
  <c r="DR1185" i="17"/>
  <c r="DR1177" i="17"/>
  <c r="DR1169" i="17"/>
  <c r="DR1161" i="17"/>
  <c r="DR1153" i="17"/>
  <c r="DR1145" i="17"/>
  <c r="DR1137" i="17"/>
  <c r="DR1129" i="17"/>
  <c r="DR1121" i="17"/>
  <c r="DR1113" i="17"/>
  <c r="DR1105" i="17"/>
  <c r="DR1097" i="17"/>
  <c r="DR1089" i="17"/>
  <c r="DR1081" i="17"/>
  <c r="DR1073" i="17"/>
  <c r="DR1065" i="17"/>
  <c r="DR1057" i="17"/>
  <c r="DR1049" i="17"/>
  <c r="DR1041" i="17"/>
  <c r="DR1033" i="17"/>
  <c r="DR1025" i="17"/>
  <c r="DR1017" i="17"/>
  <c r="DR1009" i="17"/>
  <c r="DR1001" i="17"/>
  <c r="DR993" i="17"/>
  <c r="DR985" i="17"/>
  <c r="DR977" i="17"/>
  <c r="DR969" i="17"/>
  <c r="DR961" i="17"/>
  <c r="DR953" i="17"/>
  <c r="DR945" i="17"/>
  <c r="DR937" i="17"/>
  <c r="DR929" i="17"/>
  <c r="DR921" i="17"/>
  <c r="DR913" i="17"/>
  <c r="DR905" i="17"/>
  <c r="DR897" i="17"/>
  <c r="DR889" i="17"/>
  <c r="DR881" i="17"/>
  <c r="DR873" i="17"/>
  <c r="DR865" i="17"/>
  <c r="DR857" i="17"/>
  <c r="DR849" i="17"/>
  <c r="DR841" i="17"/>
  <c r="DR833" i="17"/>
  <c r="DR825" i="17"/>
  <c r="DR817" i="17"/>
  <c r="DR809" i="17"/>
  <c r="DR801" i="17"/>
  <c r="DR793" i="17"/>
  <c r="DR785" i="17"/>
  <c r="DR777" i="17"/>
  <c r="DR769" i="17"/>
  <c r="DR761" i="17"/>
  <c r="DR753" i="17"/>
  <c r="DR745" i="17"/>
  <c r="DR737" i="17"/>
  <c r="DR729" i="17"/>
  <c r="DR721" i="17"/>
  <c r="DR713" i="17"/>
  <c r="DR705" i="17"/>
  <c r="DR697" i="17"/>
  <c r="DR689" i="17"/>
  <c r="DR681" i="17"/>
  <c r="DR673" i="17"/>
  <c r="DR665" i="17"/>
  <c r="DR657" i="17"/>
  <c r="DR649" i="17"/>
  <c r="DR641" i="17"/>
  <c r="DR633" i="17"/>
  <c r="DR625" i="17"/>
  <c r="DR617" i="17"/>
  <c r="DR609" i="17"/>
  <c r="DR601" i="17"/>
  <c r="DR593" i="17"/>
  <c r="DR585" i="17"/>
  <c r="DR577" i="17"/>
  <c r="DR569" i="17"/>
  <c r="DR561" i="17"/>
  <c r="DR553" i="17"/>
  <c r="DR545" i="17"/>
  <c r="DR537" i="17"/>
  <c r="DR529" i="17"/>
  <c r="DR521" i="17"/>
  <c r="DR513" i="17"/>
  <c r="DR505" i="17"/>
  <c r="DR497" i="17"/>
  <c r="DR489" i="17"/>
  <c r="DR481" i="17"/>
  <c r="DR473" i="17"/>
  <c r="DR465" i="17"/>
  <c r="DR457" i="17"/>
  <c r="DR449" i="17"/>
  <c r="DR441" i="17"/>
  <c r="DR433" i="17"/>
  <c r="DR425" i="17"/>
  <c r="DR417" i="17"/>
  <c r="DR409" i="17"/>
  <c r="DR401" i="17"/>
  <c r="DR393" i="17"/>
  <c r="DR385" i="17"/>
  <c r="DR377" i="17"/>
  <c r="DR369" i="17"/>
  <c r="DR361" i="17"/>
  <c r="DR353" i="17"/>
  <c r="DR345" i="17"/>
  <c r="DR337" i="17"/>
  <c r="DR329" i="17"/>
  <c r="DR321" i="17"/>
  <c r="DR313" i="17"/>
  <c r="DR305" i="17"/>
  <c r="DR297" i="17"/>
  <c r="DR289" i="17"/>
  <c r="DR281" i="17"/>
  <c r="DR273" i="17"/>
  <c r="DR265" i="17"/>
  <c r="DR257" i="17"/>
  <c r="DR249" i="17"/>
  <c r="DR241" i="17"/>
  <c r="DR233" i="17"/>
  <c r="DR225" i="17"/>
  <c r="DR217" i="17"/>
  <c r="DR209" i="17"/>
  <c r="DR201" i="17"/>
  <c r="DR193" i="17"/>
  <c r="DR185" i="17"/>
  <c r="DR177" i="17"/>
  <c r="DR169" i="17"/>
  <c r="DR161" i="17"/>
  <c r="DR153" i="17"/>
  <c r="DR145" i="17"/>
  <c r="DR137" i="17"/>
  <c r="DR129" i="17"/>
  <c r="DR121" i="17"/>
  <c r="DR113" i="17"/>
  <c r="DR105" i="17"/>
  <c r="DR97" i="17"/>
  <c r="DR89" i="17"/>
  <c r="DR81" i="17"/>
  <c r="DR73" i="17"/>
  <c r="DR65" i="17"/>
  <c r="DR57" i="17"/>
  <c r="DR49" i="17"/>
  <c r="DR41" i="17"/>
  <c r="DR33" i="17"/>
  <c r="DR25" i="17"/>
  <c r="DR17" i="17"/>
  <c r="DR9" i="17"/>
  <c r="DQ1999" i="17"/>
  <c r="DQ1991" i="17"/>
  <c r="DQ1983" i="17"/>
  <c r="DQ1975" i="17"/>
  <c r="DQ1967" i="17"/>
  <c r="DQ1959" i="17"/>
  <c r="DQ1951" i="17"/>
  <c r="DQ1943" i="17"/>
  <c r="DQ1935" i="17"/>
  <c r="DQ1927" i="17"/>
  <c r="DQ1919" i="17"/>
  <c r="DQ1911" i="17"/>
  <c r="DQ1903" i="17"/>
  <c r="DQ1895" i="17"/>
  <c r="DQ1887" i="17"/>
  <c r="DQ1879" i="17"/>
  <c r="DQ1871" i="17"/>
  <c r="DQ1863" i="17"/>
  <c r="DQ1855" i="17"/>
  <c r="DQ1847" i="17"/>
  <c r="DQ1839" i="17"/>
  <c r="DQ1831" i="17"/>
  <c r="DQ1823" i="17"/>
  <c r="DQ1815" i="17"/>
  <c r="DQ1807" i="17"/>
  <c r="DQ1799" i="17"/>
  <c r="DQ1791" i="17"/>
  <c r="DQ1783" i="17"/>
  <c r="DQ1775" i="17"/>
  <c r="DQ1767" i="17"/>
  <c r="DQ1759" i="17"/>
  <c r="DQ1751" i="17"/>
  <c r="DQ1743" i="17"/>
  <c r="DQ1735" i="17"/>
  <c r="DQ1727" i="17"/>
  <c r="DQ1719" i="17"/>
  <c r="DQ1711" i="17"/>
  <c r="DQ1703" i="17"/>
  <c r="DQ1695" i="17"/>
  <c r="DQ1687" i="17"/>
  <c r="DQ1679" i="17"/>
  <c r="DQ1671" i="17"/>
  <c r="DQ1663" i="17"/>
  <c r="DQ1655" i="17"/>
  <c r="DQ1647" i="17"/>
  <c r="DQ1639" i="17"/>
  <c r="DQ1631" i="17"/>
  <c r="DQ1623" i="17"/>
  <c r="DQ1615" i="17"/>
  <c r="DQ1607" i="17"/>
  <c r="DQ1599" i="17"/>
  <c r="DQ1591" i="17"/>
  <c r="DQ1583" i="17"/>
  <c r="DQ1575" i="17"/>
  <c r="DQ1567" i="17"/>
  <c r="DQ1559" i="17"/>
  <c r="DQ1551" i="17"/>
  <c r="DQ1543" i="17"/>
  <c r="DQ1535" i="17"/>
  <c r="DQ1527" i="17"/>
  <c r="DQ1519" i="17"/>
  <c r="DQ1511" i="17"/>
  <c r="DQ1503" i="17"/>
  <c r="DQ1495" i="17"/>
  <c r="DQ1487" i="17"/>
  <c r="DQ1479" i="17"/>
  <c r="DQ1471" i="17"/>
  <c r="DQ1463" i="17"/>
  <c r="DQ1455" i="17"/>
  <c r="DQ1447" i="17"/>
  <c r="DQ1439" i="17"/>
  <c r="DQ1431" i="17"/>
  <c r="DQ1423" i="17"/>
  <c r="DQ1415" i="17"/>
  <c r="DQ1407" i="17"/>
  <c r="DQ1399" i="17"/>
  <c r="DQ1391" i="17"/>
  <c r="DQ1383" i="17"/>
  <c r="DQ1375" i="17"/>
  <c r="DQ1367" i="17"/>
  <c r="DQ1359" i="17"/>
  <c r="DQ1351" i="17"/>
  <c r="DQ1343" i="17"/>
  <c r="DQ1335" i="17"/>
  <c r="DQ1327" i="17"/>
  <c r="DQ1319" i="17"/>
  <c r="DQ1311" i="17"/>
  <c r="DQ1303" i="17"/>
  <c r="DQ1295" i="17"/>
  <c r="DT1106" i="17"/>
  <c r="DT1084" i="17"/>
  <c r="DT1066" i="17"/>
  <c r="DT1052" i="17"/>
  <c r="DT1041" i="17"/>
  <c r="DT1027" i="17"/>
  <c r="DT1014" i="17"/>
  <c r="DT1002" i="17"/>
  <c r="DT988" i="17"/>
  <c r="DT977" i="17"/>
  <c r="DT963" i="17"/>
  <c r="DT950" i="17"/>
  <c r="DT938" i="17"/>
  <c r="DT924" i="17"/>
  <c r="DT913" i="17"/>
  <c r="DT899" i="17"/>
  <c r="DT886" i="17"/>
  <c r="DT874" i="17"/>
  <c r="DT860" i="17"/>
  <c r="DT849" i="17"/>
  <c r="DT837" i="17"/>
  <c r="DT828" i="17"/>
  <c r="DT820" i="17"/>
  <c r="DT812" i="17"/>
  <c r="DT804" i="17"/>
  <c r="DT796" i="17"/>
  <c r="DT788" i="17"/>
  <c r="DT780" i="17"/>
  <c r="DT772" i="17"/>
  <c r="DT764" i="17"/>
  <c r="DT756" i="17"/>
  <c r="DT748" i="17"/>
  <c r="DT740" i="17"/>
  <c r="DT732" i="17"/>
  <c r="DT724" i="17"/>
  <c r="DT716" i="17"/>
  <c r="DT708" i="17"/>
  <c r="DT700" i="17"/>
  <c r="DT692" i="17"/>
  <c r="DT684" i="17"/>
  <c r="DT676" i="17"/>
  <c r="DT668" i="17"/>
  <c r="DT660" i="17"/>
  <c r="DT652" i="17"/>
  <c r="DT644" i="17"/>
  <c r="DT636" i="17"/>
  <c r="DT628" i="17"/>
  <c r="DT620" i="17"/>
  <c r="DT612" i="17"/>
  <c r="DT604" i="17"/>
  <c r="DT596" i="17"/>
  <c r="DT588" i="17"/>
  <c r="DT580" i="17"/>
  <c r="DT572" i="17"/>
  <c r="DT564" i="17"/>
  <c r="DT556" i="17"/>
  <c r="DT548" i="17"/>
  <c r="DT540" i="17"/>
  <c r="DT532" i="17"/>
  <c r="DT524" i="17"/>
  <c r="DT516" i="17"/>
  <c r="DT508" i="17"/>
  <c r="DT500" i="17"/>
  <c r="DT492" i="17"/>
  <c r="DT484" i="17"/>
  <c r="DT476" i="17"/>
  <c r="DT468" i="17"/>
  <c r="DT460" i="17"/>
  <c r="DT452" i="17"/>
  <c r="DT444" i="17"/>
  <c r="DT436" i="17"/>
  <c r="DT428" i="17"/>
  <c r="DT420" i="17"/>
  <c r="DT412" i="17"/>
  <c r="DT404" i="17"/>
  <c r="DT396" i="17"/>
  <c r="DT388" i="17"/>
  <c r="DT380" i="17"/>
  <c r="DT372" i="17"/>
  <c r="DT364" i="17"/>
  <c r="DT356" i="17"/>
  <c r="DT348" i="17"/>
  <c r="DT340" i="17"/>
  <c r="DT332" i="17"/>
  <c r="DT324" i="17"/>
  <c r="DT316" i="17"/>
  <c r="DT308" i="17"/>
  <c r="DT300" i="17"/>
  <c r="DT292" i="17"/>
  <c r="DT284" i="17"/>
  <c r="DT276" i="17"/>
  <c r="DT268" i="17"/>
  <c r="DT260" i="17"/>
  <c r="DT252" i="17"/>
  <c r="DT244" i="17"/>
  <c r="DT236" i="17"/>
  <c r="DT228" i="17"/>
  <c r="DT220" i="17"/>
  <c r="DT212" i="17"/>
  <c r="DT204" i="17"/>
  <c r="DT196" i="17"/>
  <c r="DT188" i="17"/>
  <c r="DT180" i="17"/>
  <c r="DT172" i="17"/>
  <c r="DT164" i="17"/>
  <c r="DT156" i="17"/>
  <c r="DT148" i="17"/>
  <c r="DT140" i="17"/>
  <c r="DT132" i="17"/>
  <c r="DT124" i="17"/>
  <c r="DT116" i="17"/>
  <c r="DT108" i="17"/>
  <c r="DT100" i="17"/>
  <c r="DT92" i="17"/>
  <c r="DT84" i="17"/>
  <c r="DT76" i="17"/>
  <c r="DT68" i="17"/>
  <c r="DT60" i="17"/>
  <c r="DT52" i="17"/>
  <c r="DT44" i="17"/>
  <c r="DT36" i="17"/>
  <c r="DT28" i="17"/>
  <c r="DT20" i="17"/>
  <c r="DT12" i="17"/>
  <c r="DT4" i="17"/>
  <c r="DS1994" i="17"/>
  <c r="DS1986" i="17"/>
  <c r="DS1978" i="17"/>
  <c r="DS1970" i="17"/>
  <c r="DS1962" i="17"/>
  <c r="DS1954" i="17"/>
  <c r="DS1946" i="17"/>
  <c r="DS1938" i="17"/>
  <c r="DS1930" i="17"/>
  <c r="DS1922" i="17"/>
  <c r="DS1914" i="17"/>
  <c r="DS1906" i="17"/>
  <c r="DS1898" i="17"/>
  <c r="DS1890" i="17"/>
  <c r="DS1882" i="17"/>
  <c r="DS1874" i="17"/>
  <c r="DS1866" i="17"/>
  <c r="DS1858" i="17"/>
  <c r="DS1850" i="17"/>
  <c r="DS1842" i="17"/>
  <c r="DS1834" i="17"/>
  <c r="DS1826" i="17"/>
  <c r="DS1818" i="17"/>
  <c r="DS1810" i="17"/>
  <c r="DS1802" i="17"/>
  <c r="DS1794" i="17"/>
  <c r="DS1786" i="17"/>
  <c r="DS1778" i="17"/>
  <c r="DS1770" i="17"/>
  <c r="DS1762" i="17"/>
  <c r="DS1754" i="17"/>
  <c r="DS1746" i="17"/>
  <c r="DS1738" i="17"/>
  <c r="DS1730" i="17"/>
  <c r="DS1722" i="17"/>
  <c r="DS1714" i="17"/>
  <c r="DS1706" i="17"/>
  <c r="DS1698" i="17"/>
  <c r="DS1690" i="17"/>
  <c r="DS1682" i="17"/>
  <c r="DS1674" i="17"/>
  <c r="DS1666" i="17"/>
  <c r="DS1658" i="17"/>
  <c r="DS1650" i="17"/>
  <c r="DS1642" i="17"/>
  <c r="DS1634" i="17"/>
  <c r="DS1626" i="17"/>
  <c r="DS1618" i="17"/>
  <c r="DS1610" i="17"/>
  <c r="DS1602" i="17"/>
  <c r="DS1594" i="17"/>
  <c r="DS1586" i="17"/>
  <c r="DS1578" i="17"/>
  <c r="DS1570" i="17"/>
  <c r="DS1562" i="17"/>
  <c r="DS1554" i="17"/>
  <c r="DS1546" i="17"/>
  <c r="DS1538" i="17"/>
  <c r="DS1530" i="17"/>
  <c r="DS1522" i="17"/>
  <c r="DS1514" i="17"/>
  <c r="DS1506" i="17"/>
  <c r="DS1498" i="17"/>
  <c r="DS1490" i="17"/>
  <c r="DS1482" i="17"/>
  <c r="DS1474" i="17"/>
  <c r="DS1466" i="17"/>
  <c r="DS1458" i="17"/>
  <c r="DS1450" i="17"/>
  <c r="DS1442" i="17"/>
  <c r="DS1434" i="17"/>
  <c r="DS1426" i="17"/>
  <c r="DS1418" i="17"/>
  <c r="DS1410" i="17"/>
  <c r="DS1402" i="17"/>
  <c r="DS1394" i="17"/>
  <c r="DS1386" i="17"/>
  <c r="DS1378" i="17"/>
  <c r="DS1370" i="17"/>
  <c r="DS1362" i="17"/>
  <c r="DS1354" i="17"/>
  <c r="DS1346" i="17"/>
  <c r="DS1338" i="17"/>
  <c r="DS1330" i="17"/>
  <c r="DS1322" i="17"/>
  <c r="DS1314" i="17"/>
  <c r="DS1306" i="17"/>
  <c r="DS1298" i="17"/>
  <c r="DS1290" i="17"/>
  <c r="DS1282" i="17"/>
  <c r="DS1274" i="17"/>
  <c r="DS1266" i="17"/>
  <c r="DS1258" i="17"/>
  <c r="DS1250" i="17"/>
  <c r="DS1242" i="17"/>
  <c r="DS1234" i="17"/>
  <c r="DS1226" i="17"/>
  <c r="DS1218" i="17"/>
  <c r="DS1210" i="17"/>
  <c r="DS1202" i="17"/>
  <c r="DS1194" i="17"/>
  <c r="DS1186" i="17"/>
  <c r="DS1178" i="17"/>
  <c r="DS1170" i="17"/>
  <c r="DS1162" i="17"/>
  <c r="DS1154" i="17"/>
  <c r="DS1146" i="17"/>
  <c r="DS1138" i="17"/>
  <c r="DS1130" i="17"/>
  <c r="DS1122" i="17"/>
  <c r="DS1114" i="17"/>
  <c r="DS1106" i="17"/>
  <c r="DS1098" i="17"/>
  <c r="DS1090" i="17"/>
  <c r="DS1082" i="17"/>
  <c r="DS1074" i="17"/>
  <c r="DS1066" i="17"/>
  <c r="DS1058" i="17"/>
  <c r="DS1050" i="17"/>
  <c r="DS1042" i="17"/>
  <c r="DS1034" i="17"/>
  <c r="DS1026" i="17"/>
  <c r="DS1018" i="17"/>
  <c r="DS1010" i="17"/>
  <c r="DS1002" i="17"/>
  <c r="DS994" i="17"/>
  <c r="DS986" i="17"/>
  <c r="DS978" i="17"/>
  <c r="DS970" i="17"/>
  <c r="DS962" i="17"/>
  <c r="DS954" i="17"/>
  <c r="DS946" i="17"/>
  <c r="DS938" i="17"/>
  <c r="DS930" i="17"/>
  <c r="DS922" i="17"/>
  <c r="DS914" i="17"/>
  <c r="DS906" i="17"/>
  <c r="DS898" i="17"/>
  <c r="DS890" i="17"/>
  <c r="DS882" i="17"/>
  <c r="DS874" i="17"/>
  <c r="DS866" i="17"/>
  <c r="DS858" i="17"/>
  <c r="DS850" i="17"/>
  <c r="DS842" i="17"/>
  <c r="DS834" i="17"/>
  <c r="DS826" i="17"/>
  <c r="DS818" i="17"/>
  <c r="DS810" i="17"/>
  <c r="DS802" i="17"/>
  <c r="DS794" i="17"/>
  <c r="DS786" i="17"/>
  <c r="DS778" i="17"/>
  <c r="DS770" i="17"/>
  <c r="DS762" i="17"/>
  <c r="DS754" i="17"/>
  <c r="DS746" i="17"/>
  <c r="DS738" i="17"/>
  <c r="DS730" i="17"/>
  <c r="DS722" i="17"/>
  <c r="DS714" i="17"/>
  <c r="DS706" i="17"/>
  <c r="DS698" i="17"/>
  <c r="DS690" i="17"/>
  <c r="DS682" i="17"/>
  <c r="DS674" i="17"/>
  <c r="DS666" i="17"/>
  <c r="DS658" i="17"/>
  <c r="DS650" i="17"/>
  <c r="DS642" i="17"/>
  <c r="DS634" i="17"/>
  <c r="DS626" i="17"/>
  <c r="DS618" i="17"/>
  <c r="DS610" i="17"/>
  <c r="DS602" i="17"/>
  <c r="DS594" i="17"/>
  <c r="DS586" i="17"/>
  <c r="DS578" i="17"/>
  <c r="DS570" i="17"/>
  <c r="DS562" i="17"/>
  <c r="DS554" i="17"/>
  <c r="DS546" i="17"/>
  <c r="DS538" i="17"/>
  <c r="DS530" i="17"/>
  <c r="DS522" i="17"/>
  <c r="DS514" i="17"/>
  <c r="DS506" i="17"/>
  <c r="DS498" i="17"/>
  <c r="DS490" i="17"/>
  <c r="DS482" i="17"/>
  <c r="DS474" i="17"/>
  <c r="DS466" i="17"/>
  <c r="DS458" i="17"/>
  <c r="DS450" i="17"/>
  <c r="DS442" i="17"/>
  <c r="DS434" i="17"/>
  <c r="DS426" i="17"/>
  <c r="DS418" i="17"/>
  <c r="DS410" i="17"/>
  <c r="DS402" i="17"/>
  <c r="DS394" i="17"/>
  <c r="DS386" i="17"/>
  <c r="DS378" i="17"/>
  <c r="DS370" i="17"/>
  <c r="DS362" i="17"/>
  <c r="DS354" i="17"/>
  <c r="DS346" i="17"/>
  <c r="DS338" i="17"/>
  <c r="DS330" i="17"/>
  <c r="DS322" i="17"/>
  <c r="DS314" i="17"/>
  <c r="DS306" i="17"/>
  <c r="DS298" i="17"/>
  <c r="DS290" i="17"/>
  <c r="DS282" i="17"/>
  <c r="DS274" i="17"/>
  <c r="DS266" i="17"/>
  <c r="DS258" i="17"/>
  <c r="DS250" i="17"/>
  <c r="DS242" i="17"/>
  <c r="DS234" i="17"/>
  <c r="DS226" i="17"/>
  <c r="DS218" i="17"/>
  <c r="DS210" i="17"/>
  <c r="DS202" i="17"/>
  <c r="DS194" i="17"/>
  <c r="DS186" i="17"/>
  <c r="DS178" i="17"/>
  <c r="DS170" i="17"/>
  <c r="DS162" i="17"/>
  <c r="DS154" i="17"/>
  <c r="DS146" i="17"/>
  <c r="DS138" i="17"/>
  <c r="DS130" i="17"/>
  <c r="DS122" i="17"/>
  <c r="DS114" i="17"/>
  <c r="DS106" i="17"/>
  <c r="DS98" i="17"/>
  <c r="DS90" i="17"/>
  <c r="DS82" i="17"/>
  <c r="DS74" i="17"/>
  <c r="DS66" i="17"/>
  <c r="DS58" i="17"/>
  <c r="DS50" i="17"/>
  <c r="DS42" i="17"/>
  <c r="DS34" i="17"/>
  <c r="DS26" i="17"/>
  <c r="DS18" i="17"/>
  <c r="DS10" i="17"/>
  <c r="DR1992" i="17"/>
  <c r="DR1984" i="17"/>
  <c r="DR1976" i="17"/>
  <c r="DR1968" i="17"/>
  <c r="DR1960" i="17"/>
  <c r="DR1952" i="17"/>
  <c r="DR1944" i="17"/>
  <c r="DR1936" i="17"/>
  <c r="DR1928" i="17"/>
  <c r="DR1920" i="17"/>
  <c r="DR1912" i="17"/>
  <c r="DR1904" i="17"/>
  <c r="DR1896" i="17"/>
  <c r="DR1888" i="17"/>
  <c r="DR1880" i="17"/>
  <c r="DR1872" i="17"/>
  <c r="DR1864" i="17"/>
  <c r="DR1856" i="17"/>
  <c r="DR1848" i="17"/>
  <c r="DR1840" i="17"/>
  <c r="DR1832" i="17"/>
  <c r="DR1824" i="17"/>
  <c r="DR1816" i="17"/>
  <c r="DR1808" i="17"/>
  <c r="DR1800" i="17"/>
  <c r="DR1792" i="17"/>
  <c r="DR1784" i="17"/>
  <c r="DR1776" i="17"/>
  <c r="DR1768" i="17"/>
  <c r="DR1760" i="17"/>
  <c r="DR1752" i="17"/>
  <c r="DR1744" i="17"/>
  <c r="DR1736" i="17"/>
  <c r="DR1728" i="17"/>
  <c r="DR1720" i="17"/>
  <c r="DR1712" i="17"/>
  <c r="DR1704" i="17"/>
  <c r="DR1696" i="17"/>
  <c r="DR1688" i="17"/>
  <c r="DR1680" i="17"/>
  <c r="DR1672" i="17"/>
  <c r="DR1664" i="17"/>
  <c r="DR1656" i="17"/>
  <c r="DR1648" i="17"/>
  <c r="DR1640" i="17"/>
  <c r="DR1632" i="17"/>
  <c r="DR1624" i="17"/>
  <c r="DR1616" i="17"/>
  <c r="DR1608" i="17"/>
  <c r="DR1600" i="17"/>
  <c r="DR1592" i="17"/>
  <c r="DR1584" i="17"/>
  <c r="DR1576" i="17"/>
  <c r="DR1568" i="17"/>
  <c r="DR1560" i="17"/>
  <c r="DR1552" i="17"/>
  <c r="DR1544" i="17"/>
  <c r="DR1536" i="17"/>
  <c r="DR1528" i="17"/>
  <c r="DR1520" i="17"/>
  <c r="DR1512" i="17"/>
  <c r="DR1504" i="17"/>
  <c r="DR1496" i="17"/>
  <c r="DR1488" i="17"/>
  <c r="DR1480" i="17"/>
  <c r="DR1472" i="17"/>
  <c r="DR1464" i="17"/>
  <c r="DR1456" i="17"/>
  <c r="DR1448" i="17"/>
  <c r="DR1440" i="17"/>
  <c r="DR1432" i="17"/>
  <c r="DR1424" i="17"/>
  <c r="DR1416" i="17"/>
  <c r="DR1408" i="17"/>
  <c r="DR1400" i="17"/>
  <c r="DR1392" i="17"/>
  <c r="DR1384" i="17"/>
  <c r="DR1376" i="17"/>
  <c r="DR1368" i="17"/>
  <c r="DR1360" i="17"/>
  <c r="DR1352" i="17"/>
  <c r="DR1344" i="17"/>
  <c r="DR1336" i="17"/>
  <c r="DR1328" i="17"/>
  <c r="DR1320" i="17"/>
  <c r="DR1312" i="17"/>
  <c r="DR1304" i="17"/>
  <c r="DR1296" i="17"/>
  <c r="DR1288" i="17"/>
  <c r="DR1280" i="17"/>
  <c r="DR1272" i="17"/>
  <c r="DR1264" i="17"/>
  <c r="DR1256" i="17"/>
  <c r="DR1248" i="17"/>
  <c r="DR1240" i="17"/>
  <c r="DR1232" i="17"/>
  <c r="DR1224" i="17"/>
  <c r="DR1216" i="17"/>
  <c r="DR1208" i="17"/>
  <c r="DR1200" i="17"/>
  <c r="DR1192" i="17"/>
  <c r="DR1184" i="17"/>
  <c r="DR1176" i="17"/>
  <c r="DR1168" i="17"/>
  <c r="DR1160" i="17"/>
  <c r="DR1152" i="17"/>
  <c r="DR1144" i="17"/>
  <c r="DR1136" i="17"/>
  <c r="DR1128" i="17"/>
  <c r="DR1120" i="17"/>
  <c r="DR1112" i="17"/>
  <c r="DR1104" i="17"/>
  <c r="DR1096" i="17"/>
  <c r="DR1088" i="17"/>
  <c r="DR1080" i="17"/>
  <c r="DR1072" i="17"/>
  <c r="DR1064" i="17"/>
  <c r="DR1056" i="17"/>
  <c r="DR1048" i="17"/>
  <c r="DR1040" i="17"/>
  <c r="DR1032" i="17"/>
  <c r="DR1024" i="17"/>
  <c r="DR1016" i="17"/>
  <c r="DR1008" i="17"/>
  <c r="DR1000" i="17"/>
  <c r="DR992" i="17"/>
  <c r="DR984" i="17"/>
  <c r="DR976" i="17"/>
  <c r="DR968" i="17"/>
  <c r="DR960" i="17"/>
  <c r="DR952" i="17"/>
  <c r="DR944" i="17"/>
  <c r="DR936" i="17"/>
  <c r="DR928" i="17"/>
  <c r="DR920" i="17"/>
  <c r="DR912" i="17"/>
  <c r="DR904" i="17"/>
  <c r="DR896" i="17"/>
  <c r="DR888" i="17"/>
  <c r="DR880" i="17"/>
  <c r="DR872" i="17"/>
  <c r="DR864" i="17"/>
  <c r="DR856" i="17"/>
  <c r="DR848" i="17"/>
  <c r="DR840" i="17"/>
  <c r="DR832" i="17"/>
  <c r="DR824" i="17"/>
  <c r="DR816" i="17"/>
  <c r="DR808" i="17"/>
  <c r="DR800" i="17"/>
  <c r="DR792" i="17"/>
  <c r="DR784" i="17"/>
  <c r="DR776" i="17"/>
  <c r="DR768" i="17"/>
  <c r="DR760" i="17"/>
  <c r="DR752" i="17"/>
  <c r="DR744" i="17"/>
  <c r="DR736" i="17"/>
  <c r="DR728" i="17"/>
  <c r="DR720" i="17"/>
  <c r="DR712" i="17"/>
  <c r="DR704" i="17"/>
  <c r="DR696" i="17"/>
  <c r="DR688" i="17"/>
  <c r="DR680" i="17"/>
  <c r="DR672" i="17"/>
  <c r="DR664" i="17"/>
  <c r="DR656" i="17"/>
  <c r="DR648" i="17"/>
  <c r="DR640" i="17"/>
  <c r="DR632" i="17"/>
  <c r="DR624" i="17"/>
  <c r="DR616" i="17"/>
  <c r="DR608" i="17"/>
  <c r="DR600" i="17"/>
  <c r="DR592" i="17"/>
  <c r="DR584" i="17"/>
  <c r="DR576" i="17"/>
  <c r="DR568" i="17"/>
  <c r="DR560" i="17"/>
  <c r="DR552" i="17"/>
  <c r="DR544" i="17"/>
  <c r="DR536" i="17"/>
  <c r="DR528" i="17"/>
  <c r="DR520" i="17"/>
  <c r="DR512" i="17"/>
  <c r="DR504" i="17"/>
  <c r="DR496" i="17"/>
  <c r="DR488" i="17"/>
  <c r="DR480" i="17"/>
  <c r="DR472" i="17"/>
  <c r="DR464" i="17"/>
  <c r="DR456" i="17"/>
  <c r="DR448" i="17"/>
  <c r="DR440" i="17"/>
  <c r="DR432" i="17"/>
  <c r="DR424" i="17"/>
  <c r="DR416" i="17"/>
  <c r="DR408" i="17"/>
  <c r="DR400" i="17"/>
  <c r="DR392" i="17"/>
  <c r="DR384" i="17"/>
  <c r="DR376" i="17"/>
  <c r="DR368" i="17"/>
  <c r="DR360" i="17"/>
  <c r="DR352" i="17"/>
  <c r="DR344" i="17"/>
  <c r="DR336" i="17"/>
  <c r="DR328" i="17"/>
  <c r="DR320" i="17"/>
  <c r="DR312" i="17"/>
  <c r="DR304" i="17"/>
  <c r="DR296" i="17"/>
  <c r="DR288" i="17"/>
  <c r="DR280" i="17"/>
  <c r="DR272" i="17"/>
  <c r="DR264" i="17"/>
  <c r="DR256" i="17"/>
  <c r="DR248" i="17"/>
  <c r="DR240" i="17"/>
  <c r="DR232" i="17"/>
  <c r="DR224" i="17"/>
  <c r="DR216" i="17"/>
  <c r="DR208" i="17"/>
  <c r="DR200" i="17"/>
  <c r="DR192" i="17"/>
  <c r="DR184" i="17"/>
  <c r="DR176" i="17"/>
  <c r="DR168" i="17"/>
  <c r="DR160" i="17"/>
  <c r="DR152" i="17"/>
  <c r="DR144" i="17"/>
  <c r="DR136" i="17"/>
  <c r="DR128" i="17"/>
  <c r="DR120" i="17"/>
  <c r="DR112" i="17"/>
  <c r="DR104" i="17"/>
  <c r="DR96" i="17"/>
  <c r="DR88" i="17"/>
  <c r="DR80" i="17"/>
  <c r="DR72" i="17"/>
  <c r="DR64" i="17"/>
  <c r="DR56" i="17"/>
  <c r="DR48" i="17"/>
  <c r="DR40" i="17"/>
  <c r="DR32" i="17"/>
  <c r="DR24" i="17"/>
  <c r="DR16" i="17"/>
  <c r="DR8" i="17"/>
  <c r="DQ1998" i="17"/>
  <c r="DQ1990" i="17"/>
  <c r="DQ1982" i="17"/>
  <c r="DQ1974" i="17"/>
  <c r="DQ1966" i="17"/>
  <c r="DQ1958" i="17"/>
  <c r="DQ1950" i="17"/>
  <c r="DQ1942" i="17"/>
  <c r="DQ1934" i="17"/>
  <c r="DQ1926" i="17"/>
  <c r="DQ1918" i="17"/>
  <c r="DQ1910" i="17"/>
  <c r="DQ1902" i="17"/>
  <c r="DQ1894" i="17"/>
  <c r="DQ1886" i="17"/>
  <c r="DQ1878" i="17"/>
  <c r="DQ1870" i="17"/>
  <c r="DQ1862" i="17"/>
  <c r="DQ1854" i="17"/>
  <c r="DQ1846" i="17"/>
  <c r="DQ1838" i="17"/>
  <c r="DQ1830" i="17"/>
  <c r="DQ1822" i="17"/>
  <c r="DQ1814" i="17"/>
  <c r="DQ1806" i="17"/>
  <c r="DQ1798" i="17"/>
  <c r="DQ1790" i="17"/>
  <c r="DQ1782" i="17"/>
  <c r="DQ1774" i="17"/>
  <c r="DQ1766" i="17"/>
  <c r="DQ1758" i="17"/>
  <c r="DQ1750" i="17"/>
  <c r="DQ1742" i="17"/>
  <c r="DQ1734" i="17"/>
  <c r="DQ1726" i="17"/>
  <c r="DQ1718" i="17"/>
  <c r="DQ1710" i="17"/>
  <c r="DQ1702" i="17"/>
  <c r="DQ1694" i="17"/>
  <c r="DQ1686" i="17"/>
  <c r="DQ1678" i="17"/>
  <c r="DQ1670" i="17"/>
  <c r="DQ1662" i="17"/>
  <c r="DQ1654" i="17"/>
  <c r="DQ1646" i="17"/>
  <c r="DQ1638" i="17"/>
  <c r="DQ1630" i="17"/>
  <c r="DQ1622" i="17"/>
  <c r="DQ1614" i="17"/>
  <c r="DQ1606" i="17"/>
  <c r="DQ1598" i="17"/>
  <c r="DQ1590" i="17"/>
  <c r="DQ1582" i="17"/>
  <c r="DQ1574" i="17"/>
  <c r="DQ1566" i="17"/>
  <c r="DQ1558" i="17"/>
  <c r="DQ1550" i="17"/>
  <c r="DQ1542" i="17"/>
  <c r="DT1105" i="17"/>
  <c r="DT1082" i="17"/>
  <c r="DT1065" i="17"/>
  <c r="DT1051" i="17"/>
  <c r="DT1038" i="17"/>
  <c r="DT1026" i="17"/>
  <c r="DT1012" i="17"/>
  <c r="DT1001" i="17"/>
  <c r="DT987" i="17"/>
  <c r="DT974" i="17"/>
  <c r="DT962" i="17"/>
  <c r="DT948" i="17"/>
  <c r="DT937" i="17"/>
  <c r="DT923" i="17"/>
  <c r="DT910" i="17"/>
  <c r="DT898" i="17"/>
  <c r="DT884" i="17"/>
  <c r="DT873" i="17"/>
  <c r="DT859" i="17"/>
  <c r="DT846" i="17"/>
  <c r="DT836" i="17"/>
  <c r="DT827" i="17"/>
  <c r="DT819" i="17"/>
  <c r="DT811" i="17"/>
  <c r="DT803" i="17"/>
  <c r="DT795" i="17"/>
  <c r="DT787" i="17"/>
  <c r="DT779" i="17"/>
  <c r="DT771" i="17"/>
  <c r="DT763" i="17"/>
  <c r="DT755" i="17"/>
  <c r="DT747" i="17"/>
  <c r="DT739" i="17"/>
  <c r="DT731" i="17"/>
  <c r="DT723" i="17"/>
  <c r="DT715" i="17"/>
  <c r="DT707" i="17"/>
  <c r="DT699" i="17"/>
  <c r="DT691" i="17"/>
  <c r="DT683" i="17"/>
  <c r="DT675" i="17"/>
  <c r="DT667" i="17"/>
  <c r="DT659" i="17"/>
  <c r="DT651" i="17"/>
  <c r="DT643" i="17"/>
  <c r="DT635" i="17"/>
  <c r="DT627" i="17"/>
  <c r="DT619" i="17"/>
  <c r="DT611" i="17"/>
  <c r="DT603" i="17"/>
  <c r="DT595" i="17"/>
  <c r="DT587" i="17"/>
  <c r="DT579" i="17"/>
  <c r="DT571" i="17"/>
  <c r="DT563" i="17"/>
  <c r="DT555" i="17"/>
  <c r="DT547" i="17"/>
  <c r="DT539" i="17"/>
  <c r="DT531" i="17"/>
  <c r="DT523" i="17"/>
  <c r="DT515" i="17"/>
  <c r="DT507" i="17"/>
  <c r="DT499" i="17"/>
  <c r="DT491" i="17"/>
  <c r="DT483" i="17"/>
  <c r="DT475" i="17"/>
  <c r="DT467" i="17"/>
  <c r="DT459" i="17"/>
  <c r="DT451" i="17"/>
  <c r="DT443" i="17"/>
  <c r="DT435" i="17"/>
  <c r="DT427" i="17"/>
  <c r="DT419" i="17"/>
  <c r="DT411" i="17"/>
  <c r="DT403" i="17"/>
  <c r="DT395" i="17"/>
  <c r="DT387" i="17"/>
  <c r="DT379" i="17"/>
  <c r="DT371" i="17"/>
  <c r="DT363" i="17"/>
  <c r="DT355" i="17"/>
  <c r="DT347" i="17"/>
  <c r="DT339" i="17"/>
  <c r="DT331" i="17"/>
  <c r="DT323" i="17"/>
  <c r="DT315" i="17"/>
  <c r="DT307" i="17"/>
  <c r="DT299" i="17"/>
  <c r="DT291" i="17"/>
  <c r="DT283" i="17"/>
  <c r="DT275" i="17"/>
  <c r="DT267" i="17"/>
  <c r="DT259" i="17"/>
  <c r="DT251" i="17"/>
  <c r="DT243" i="17"/>
  <c r="DT235" i="17"/>
  <c r="DT227" i="17"/>
  <c r="DT219" i="17"/>
  <c r="DT211" i="17"/>
  <c r="DT203" i="17"/>
  <c r="DT195" i="17"/>
  <c r="DT187" i="17"/>
  <c r="DT179" i="17"/>
  <c r="DT171" i="17"/>
  <c r="DT163" i="17"/>
  <c r="DT155" i="17"/>
  <c r="DT147" i="17"/>
  <c r="DT139" i="17"/>
  <c r="DT131" i="17"/>
  <c r="DT123" i="17"/>
  <c r="DT115" i="17"/>
  <c r="DT107" i="17"/>
  <c r="DT99" i="17"/>
  <c r="DT91" i="17"/>
  <c r="DT83" i="17"/>
  <c r="DT75" i="17"/>
  <c r="DT67" i="17"/>
  <c r="DT59" i="17"/>
  <c r="DT51" i="17"/>
  <c r="DT43" i="17"/>
  <c r="DT35" i="17"/>
  <c r="DT27" i="17"/>
  <c r="DT19" i="17"/>
  <c r="DT11" i="17"/>
  <c r="DS1993" i="17"/>
  <c r="DS1985" i="17"/>
  <c r="DS1977" i="17"/>
  <c r="DS1969" i="17"/>
  <c r="DS1961" i="17"/>
  <c r="DS1953" i="17"/>
  <c r="DS1945" i="17"/>
  <c r="DS1937" i="17"/>
  <c r="DS1929" i="17"/>
  <c r="DS1921" i="17"/>
  <c r="DS1913" i="17"/>
  <c r="DS1905" i="17"/>
  <c r="DS1897" i="17"/>
  <c r="DS1889" i="17"/>
  <c r="DS1881" i="17"/>
  <c r="DS1873" i="17"/>
  <c r="DS1865" i="17"/>
  <c r="DS1857" i="17"/>
  <c r="DS1849" i="17"/>
  <c r="DS1841" i="17"/>
  <c r="DS1833" i="17"/>
  <c r="DS1825" i="17"/>
  <c r="DS1817" i="17"/>
  <c r="DS1809" i="17"/>
  <c r="DS1801" i="17"/>
  <c r="DS1793" i="17"/>
  <c r="DS1785" i="17"/>
  <c r="DS1777" i="17"/>
  <c r="DS1769" i="17"/>
  <c r="DS1761" i="17"/>
  <c r="DS1753" i="17"/>
  <c r="DS1745" i="17"/>
  <c r="DS1737" i="17"/>
  <c r="DS1729" i="17"/>
  <c r="DS1721" i="17"/>
  <c r="DS1713" i="17"/>
  <c r="DS1705" i="17"/>
  <c r="DS1697" i="17"/>
  <c r="DS1689" i="17"/>
  <c r="DS1681" i="17"/>
  <c r="DS1673" i="17"/>
  <c r="DS1665" i="17"/>
  <c r="DS1657" i="17"/>
  <c r="DS1649" i="17"/>
  <c r="DS1641" i="17"/>
  <c r="DS1633" i="17"/>
  <c r="DS1625" i="17"/>
  <c r="DS1617" i="17"/>
  <c r="DS1609" i="17"/>
  <c r="DS1601" i="17"/>
  <c r="DS1593" i="17"/>
  <c r="DS1585" i="17"/>
  <c r="DS1577" i="17"/>
  <c r="DS1569" i="17"/>
  <c r="DS1561" i="17"/>
  <c r="DS1553" i="17"/>
  <c r="DS1545" i="17"/>
  <c r="DS1537" i="17"/>
  <c r="DS1529" i="17"/>
  <c r="DS1521" i="17"/>
  <c r="DS1513" i="17"/>
  <c r="DS1505" i="17"/>
  <c r="DS1497" i="17"/>
  <c r="DS1489" i="17"/>
  <c r="DS1481" i="17"/>
  <c r="DS1473" i="17"/>
  <c r="DS1465" i="17"/>
  <c r="DS1457" i="17"/>
  <c r="DS1449" i="17"/>
  <c r="DS1441" i="17"/>
  <c r="DS1433" i="17"/>
  <c r="DS1425" i="17"/>
  <c r="DS1417" i="17"/>
  <c r="DS1409" i="17"/>
  <c r="DS1401" i="17"/>
  <c r="DS1393" i="17"/>
  <c r="DS1385" i="17"/>
  <c r="DS1377" i="17"/>
  <c r="DS1369" i="17"/>
  <c r="DS1361" i="17"/>
  <c r="DS1353" i="17"/>
  <c r="DS1345" i="17"/>
  <c r="DS1337" i="17"/>
  <c r="DS1329" i="17"/>
  <c r="DS1321" i="17"/>
  <c r="DS1313" i="17"/>
  <c r="DS1305" i="17"/>
  <c r="DS1297" i="17"/>
  <c r="DS1289" i="17"/>
  <c r="DS1281" i="17"/>
  <c r="DS1273" i="17"/>
  <c r="DS1265" i="17"/>
  <c r="DS1257" i="17"/>
  <c r="DS1249" i="17"/>
  <c r="DS1241" i="17"/>
  <c r="DS1233" i="17"/>
  <c r="DS1225" i="17"/>
  <c r="DS1217" i="17"/>
  <c r="DS1209" i="17"/>
  <c r="DS1201" i="17"/>
  <c r="DS1193" i="17"/>
  <c r="DS1185" i="17"/>
  <c r="DS1177" i="17"/>
  <c r="DS1169" i="17"/>
  <c r="DS1161" i="17"/>
  <c r="DS1153" i="17"/>
  <c r="DS1145" i="17"/>
  <c r="DS1137" i="17"/>
  <c r="DS1129" i="17"/>
  <c r="DS1121" i="17"/>
  <c r="DS1113" i="17"/>
  <c r="DS1105" i="17"/>
  <c r="DS1097" i="17"/>
  <c r="DS1089" i="17"/>
  <c r="DS1081" i="17"/>
  <c r="DS1073" i="17"/>
  <c r="DS1065" i="17"/>
  <c r="DS1057" i="17"/>
  <c r="DS1049" i="17"/>
  <c r="DS1041" i="17"/>
  <c r="DS1033" i="17"/>
  <c r="DS1025" i="17"/>
  <c r="DS1017" i="17"/>
  <c r="DS1009" i="17"/>
  <c r="DS1001" i="17"/>
  <c r="DS993" i="17"/>
  <c r="DS985" i="17"/>
  <c r="DS977" i="17"/>
  <c r="DS969" i="17"/>
  <c r="DS961" i="17"/>
  <c r="DS953" i="17"/>
  <c r="DS945" i="17"/>
  <c r="DS937" i="17"/>
  <c r="DS929" i="17"/>
  <c r="DS921" i="17"/>
  <c r="DS913" i="17"/>
  <c r="DS905" i="17"/>
  <c r="DS897" i="17"/>
  <c r="DS889" i="17"/>
  <c r="DS881" i="17"/>
  <c r="DS873" i="17"/>
  <c r="DS865" i="17"/>
  <c r="DS857" i="17"/>
  <c r="DS849" i="17"/>
  <c r="DS841" i="17"/>
  <c r="DS833" i="17"/>
  <c r="DS825" i="17"/>
  <c r="DS817" i="17"/>
  <c r="DS809" i="17"/>
  <c r="DS801" i="17"/>
  <c r="DS793" i="17"/>
  <c r="DS785" i="17"/>
  <c r="DS777" i="17"/>
  <c r="DS769" i="17"/>
  <c r="DS761" i="17"/>
  <c r="DS753" i="17"/>
  <c r="DS745" i="17"/>
  <c r="DS737" i="17"/>
  <c r="DS729" i="17"/>
  <c r="DS721" i="17"/>
  <c r="DS713" i="17"/>
  <c r="DS705" i="17"/>
  <c r="DS697" i="17"/>
  <c r="DS689" i="17"/>
  <c r="DS681" i="17"/>
  <c r="DS673" i="17"/>
  <c r="DS665" i="17"/>
  <c r="DS657" i="17"/>
  <c r="DS649" i="17"/>
  <c r="DS641" i="17"/>
  <c r="DS633" i="17"/>
  <c r="DS625" i="17"/>
  <c r="DS617" i="17"/>
  <c r="DS609" i="17"/>
  <c r="DS601" i="17"/>
  <c r="DS593" i="17"/>
  <c r="DS585" i="17"/>
  <c r="DS577" i="17"/>
  <c r="DS569" i="17"/>
  <c r="DS561" i="17"/>
  <c r="DS553" i="17"/>
  <c r="DS545" i="17"/>
  <c r="DS537" i="17"/>
  <c r="DS529" i="17"/>
  <c r="DS521" i="17"/>
  <c r="DS513" i="17"/>
  <c r="DS505" i="17"/>
  <c r="DS497" i="17"/>
  <c r="DS489" i="17"/>
  <c r="DS481" i="17"/>
  <c r="DS473" i="17"/>
  <c r="DS465" i="17"/>
  <c r="DS457" i="17"/>
  <c r="DS449" i="17"/>
  <c r="DS441" i="17"/>
  <c r="DS433" i="17"/>
  <c r="DS425" i="17"/>
  <c r="DS417" i="17"/>
  <c r="DS409" i="17"/>
  <c r="DS401" i="17"/>
  <c r="DS393" i="17"/>
  <c r="DS385" i="17"/>
  <c r="DS377" i="17"/>
  <c r="DS369" i="17"/>
  <c r="DS361" i="17"/>
  <c r="DS353" i="17"/>
  <c r="DS345" i="17"/>
  <c r="DS337" i="17"/>
  <c r="DS329" i="17"/>
  <c r="DS321" i="17"/>
  <c r="DS313" i="17"/>
  <c r="DS305" i="17"/>
  <c r="DS297" i="17"/>
  <c r="DS289" i="17"/>
  <c r="DS281" i="17"/>
  <c r="DS273" i="17"/>
  <c r="DS265" i="17"/>
  <c r="DS257" i="17"/>
  <c r="DS249" i="17"/>
  <c r="DS241" i="17"/>
  <c r="DS233" i="17"/>
  <c r="DS225" i="17"/>
  <c r="DS217" i="17"/>
  <c r="DS209" i="17"/>
  <c r="DS201" i="17"/>
  <c r="DS193" i="17"/>
  <c r="DS185" i="17"/>
  <c r="DS177" i="17"/>
  <c r="DS169" i="17"/>
  <c r="DS161" i="17"/>
  <c r="DS153" i="17"/>
  <c r="DS145" i="17"/>
  <c r="DS137" i="17"/>
  <c r="DS129" i="17"/>
  <c r="DS121" i="17"/>
  <c r="DS113" i="17"/>
  <c r="DS105" i="17"/>
  <c r="DS97" i="17"/>
  <c r="DS89" i="17"/>
  <c r="DS81" i="17"/>
  <c r="DS73" i="17"/>
  <c r="DS65" i="17"/>
  <c r="DS57" i="17"/>
  <c r="DS49" i="17"/>
  <c r="DS41" i="17"/>
  <c r="DS33" i="17"/>
  <c r="DS25" i="17"/>
  <c r="DS17" i="17"/>
  <c r="DS9" i="17"/>
  <c r="DR1999" i="17"/>
  <c r="DR1991" i="17"/>
  <c r="DR1983" i="17"/>
  <c r="DR1975" i="17"/>
  <c r="DR1967" i="17"/>
  <c r="DR1959" i="17"/>
  <c r="DR1951" i="17"/>
  <c r="DR1943" i="17"/>
  <c r="DR1935" i="17"/>
  <c r="DR1927" i="17"/>
  <c r="DR1919" i="17"/>
  <c r="DR1911" i="17"/>
  <c r="DR1903" i="17"/>
  <c r="DR1895" i="17"/>
  <c r="DR1887" i="17"/>
  <c r="DR1879" i="17"/>
  <c r="DR1871" i="17"/>
  <c r="DR1863" i="17"/>
  <c r="DR1855" i="17"/>
  <c r="DR1847" i="17"/>
  <c r="DR1839" i="17"/>
  <c r="DR1831" i="17"/>
  <c r="DR1823" i="17"/>
  <c r="DR1815" i="17"/>
  <c r="DR1807" i="17"/>
  <c r="DR1799" i="17"/>
  <c r="DR1791" i="17"/>
  <c r="DR1783" i="17"/>
  <c r="DR1775" i="17"/>
  <c r="DR1767" i="17"/>
  <c r="DR1759" i="17"/>
  <c r="DR1751" i="17"/>
  <c r="DR1743" i="17"/>
  <c r="DR1735" i="17"/>
  <c r="DR1727" i="17"/>
  <c r="DR1719" i="17"/>
  <c r="DR1711" i="17"/>
  <c r="DR1703" i="17"/>
  <c r="DR1695" i="17"/>
  <c r="DR1687" i="17"/>
  <c r="DR1679" i="17"/>
  <c r="DR1671" i="17"/>
  <c r="DR1663" i="17"/>
  <c r="DR1655" i="17"/>
  <c r="DR1647" i="17"/>
  <c r="DR1639" i="17"/>
  <c r="DR1631" i="17"/>
  <c r="DR1623" i="17"/>
  <c r="DR1615" i="17"/>
  <c r="DR1607" i="17"/>
  <c r="DR1599" i="17"/>
  <c r="DR1591" i="17"/>
  <c r="DR1583" i="17"/>
  <c r="DR1575" i="17"/>
  <c r="DR1567" i="17"/>
  <c r="DR1559" i="17"/>
  <c r="DR1551" i="17"/>
  <c r="DR1543" i="17"/>
  <c r="DR1535" i="17"/>
  <c r="DR1527" i="17"/>
  <c r="DR1519" i="17"/>
  <c r="DR1511" i="17"/>
  <c r="DR1503" i="17"/>
  <c r="DR1495" i="17"/>
  <c r="DR1487" i="17"/>
  <c r="DR1479" i="17"/>
  <c r="DR1471" i="17"/>
  <c r="DR1463" i="17"/>
  <c r="DR1455" i="17"/>
  <c r="DR1447" i="17"/>
  <c r="DR1439" i="17"/>
  <c r="DR1431" i="17"/>
  <c r="DR1423" i="17"/>
  <c r="DR1415" i="17"/>
  <c r="DR1407" i="17"/>
  <c r="DR1399" i="17"/>
  <c r="DR1391" i="17"/>
  <c r="DR1383" i="17"/>
  <c r="DR1375" i="17"/>
  <c r="DR1367" i="17"/>
  <c r="DR1359" i="17"/>
  <c r="DR1351" i="17"/>
  <c r="DR1343" i="17"/>
  <c r="DR1335" i="17"/>
  <c r="DR1327" i="17"/>
  <c r="DR1319" i="17"/>
  <c r="DR1311" i="17"/>
  <c r="DR1303" i="17"/>
  <c r="DR1295" i="17"/>
  <c r="DR1287" i="17"/>
  <c r="DR1279" i="17"/>
  <c r="DR1271" i="17"/>
  <c r="DR1263" i="17"/>
  <c r="DR1255" i="17"/>
  <c r="DR1247" i="17"/>
  <c r="DR1239" i="17"/>
  <c r="DR1231" i="17"/>
  <c r="DR1223" i="17"/>
  <c r="DR1215" i="17"/>
  <c r="DR1207" i="17"/>
  <c r="DR1199" i="17"/>
  <c r="DR1191" i="17"/>
  <c r="DR1183" i="17"/>
  <c r="DR1175" i="17"/>
  <c r="DR1167" i="17"/>
  <c r="DR1159" i="17"/>
  <c r="DR1151" i="17"/>
  <c r="DR1143" i="17"/>
  <c r="DR1135" i="17"/>
  <c r="DR1127" i="17"/>
  <c r="DR1119" i="17"/>
  <c r="DR1111" i="17"/>
  <c r="DR1103" i="17"/>
  <c r="DR1095" i="17"/>
  <c r="DR1087" i="17"/>
  <c r="DR1079" i="17"/>
  <c r="DR1071" i="17"/>
  <c r="DR1063" i="17"/>
  <c r="DR1055" i="17"/>
  <c r="DR1047" i="17"/>
  <c r="DR1039" i="17"/>
  <c r="DR1031" i="17"/>
  <c r="DR1023" i="17"/>
  <c r="DR1015" i="17"/>
  <c r="DR1007" i="17"/>
  <c r="DR999" i="17"/>
  <c r="DR991" i="17"/>
  <c r="DR983" i="17"/>
  <c r="DR975" i="17"/>
  <c r="DR967" i="17"/>
  <c r="DR959" i="17"/>
  <c r="DR951" i="17"/>
  <c r="DR943" i="17"/>
  <c r="DR935" i="17"/>
  <c r="DR927" i="17"/>
  <c r="DR919" i="17"/>
  <c r="DR911" i="17"/>
  <c r="DR903" i="17"/>
  <c r="DR895" i="17"/>
  <c r="DR887" i="17"/>
  <c r="DR879" i="17"/>
  <c r="DR871" i="17"/>
  <c r="DR863" i="17"/>
  <c r="DR855" i="17"/>
  <c r="DR847" i="17"/>
  <c r="DR839" i="17"/>
  <c r="DR831" i="17"/>
  <c r="DR823" i="17"/>
  <c r="DR815" i="17"/>
  <c r="DR807" i="17"/>
  <c r="DR799" i="17"/>
  <c r="DR791" i="17"/>
  <c r="DR783" i="17"/>
  <c r="DR775" i="17"/>
  <c r="DR767" i="17"/>
  <c r="DR759" i="17"/>
  <c r="DR751" i="17"/>
  <c r="DR743" i="17"/>
  <c r="DR735" i="17"/>
  <c r="DR727" i="17"/>
  <c r="DR719" i="17"/>
  <c r="DR711" i="17"/>
  <c r="DR703" i="17"/>
  <c r="DR695" i="17"/>
  <c r="DR687" i="17"/>
  <c r="DR679" i="17"/>
  <c r="DR671" i="17"/>
  <c r="DR663" i="17"/>
  <c r="DR655" i="17"/>
  <c r="DR647" i="17"/>
  <c r="DR639" i="17"/>
  <c r="DR631" i="17"/>
  <c r="DR623" i="17"/>
  <c r="DR615" i="17"/>
  <c r="DR607" i="17"/>
  <c r="DR599" i="17"/>
  <c r="DR591" i="17"/>
  <c r="DR583" i="17"/>
  <c r="DR575" i="17"/>
  <c r="DR567" i="17"/>
  <c r="DR559" i="17"/>
  <c r="DR551" i="17"/>
  <c r="DR543" i="17"/>
  <c r="DR535" i="17"/>
  <c r="DR527" i="17"/>
  <c r="DR519" i="17"/>
  <c r="DR511" i="17"/>
  <c r="DR503" i="17"/>
  <c r="DR495" i="17"/>
  <c r="DR487" i="17"/>
  <c r="DR479" i="17"/>
  <c r="DR471" i="17"/>
  <c r="DR463" i="17"/>
  <c r="DR455" i="17"/>
  <c r="DR447" i="17"/>
  <c r="DR439" i="17"/>
  <c r="DR431" i="17"/>
  <c r="DR423" i="17"/>
  <c r="DR415" i="17"/>
  <c r="DR407" i="17"/>
  <c r="DR399" i="17"/>
  <c r="DR391" i="17"/>
  <c r="DR383" i="17"/>
  <c r="DR375" i="17"/>
  <c r="DR367" i="17"/>
  <c r="DR359" i="17"/>
  <c r="DR351" i="17"/>
  <c r="DR343" i="17"/>
  <c r="DR335" i="17"/>
  <c r="DR327" i="17"/>
  <c r="DR319" i="17"/>
  <c r="DR311" i="17"/>
  <c r="DR303" i="17"/>
  <c r="DR295" i="17"/>
  <c r="DR287" i="17"/>
  <c r="DR279" i="17"/>
  <c r="DR271" i="17"/>
  <c r="DR263" i="17"/>
  <c r="DR255" i="17"/>
  <c r="DR247" i="17"/>
  <c r="DR239" i="17"/>
  <c r="DR231" i="17"/>
  <c r="DR223" i="17"/>
  <c r="DR215" i="17"/>
  <c r="DR207" i="17"/>
  <c r="DR199" i="17"/>
  <c r="DR191" i="17"/>
  <c r="DR183" i="17"/>
  <c r="DR175" i="17"/>
  <c r="DR167" i="17"/>
  <c r="DR159" i="17"/>
  <c r="DR151" i="17"/>
  <c r="DR143" i="17"/>
  <c r="DR135" i="17"/>
  <c r="DR127" i="17"/>
  <c r="DR119" i="17"/>
  <c r="DR111" i="17"/>
  <c r="DR103" i="17"/>
  <c r="DR95" i="17"/>
  <c r="DR87" i="17"/>
  <c r="DR79" i="17"/>
  <c r="DR71" i="17"/>
  <c r="DR63" i="17"/>
  <c r="DR55" i="17"/>
  <c r="DR47" i="17"/>
  <c r="DR39" i="17"/>
  <c r="DR31" i="17"/>
  <c r="DR23" i="17"/>
  <c r="DR15" i="17"/>
  <c r="DR7" i="17"/>
  <c r="DQ1997" i="17"/>
  <c r="DQ1989" i="17"/>
  <c r="DQ1981" i="17"/>
  <c r="DQ1973" i="17"/>
  <c r="DQ1965" i="17"/>
  <c r="DQ1957" i="17"/>
  <c r="DQ1949" i="17"/>
  <c r="DQ1941" i="17"/>
  <c r="DQ1933" i="17"/>
  <c r="DQ1925" i="17"/>
  <c r="DQ1917" i="17"/>
  <c r="DQ1909" i="17"/>
  <c r="DQ1901" i="17"/>
  <c r="DQ1893" i="17"/>
  <c r="DQ1885" i="17"/>
  <c r="DQ1877" i="17"/>
  <c r="DQ1869" i="17"/>
  <c r="DQ1861" i="17"/>
  <c r="DQ1853" i="17"/>
  <c r="DQ1845" i="17"/>
  <c r="DQ1837" i="17"/>
  <c r="DQ1829" i="17"/>
  <c r="DQ1821" i="17"/>
  <c r="DQ1813" i="17"/>
  <c r="DQ1805" i="17"/>
  <c r="DQ1797" i="17"/>
  <c r="DQ1789" i="17"/>
  <c r="DQ1781" i="17"/>
  <c r="DQ1773" i="17"/>
  <c r="DQ1765" i="17"/>
  <c r="DQ1757" i="17"/>
  <c r="DQ1749" i="17"/>
  <c r="DQ1741" i="17"/>
  <c r="DQ1733" i="17"/>
  <c r="DQ1725" i="17"/>
  <c r="DQ1717" i="17"/>
  <c r="DQ1709" i="17"/>
  <c r="DQ1701" i="17"/>
  <c r="DQ1693" i="17"/>
  <c r="DQ1685" i="17"/>
  <c r="DQ1677" i="17"/>
  <c r="DQ1669" i="17"/>
  <c r="DQ1661" i="17"/>
  <c r="DQ1653" i="17"/>
  <c r="DQ1645" i="17"/>
  <c r="DT1138" i="17"/>
  <c r="DT1100" i="17"/>
  <c r="DT1081" i="17"/>
  <c r="DT1062" i="17"/>
  <c r="DT1050" i="17"/>
  <c r="DT1036" i="17"/>
  <c r="DT1025" i="17"/>
  <c r="DT1011" i="17"/>
  <c r="DT998" i="17"/>
  <c r="DT986" i="17"/>
  <c r="DT972" i="17"/>
  <c r="DT961" i="17"/>
  <c r="DT947" i="17"/>
  <c r="DT934" i="17"/>
  <c r="DT922" i="17"/>
  <c r="DT908" i="17"/>
  <c r="DT897" i="17"/>
  <c r="DT883" i="17"/>
  <c r="DT870" i="17"/>
  <c r="DT858" i="17"/>
  <c r="DT844" i="17"/>
  <c r="DT835" i="17"/>
  <c r="DT826" i="17"/>
  <c r="DT818" i="17"/>
  <c r="DT810" i="17"/>
  <c r="DT802" i="17"/>
  <c r="DT794" i="17"/>
  <c r="DT786" i="17"/>
  <c r="DT778" i="17"/>
  <c r="DT770" i="17"/>
  <c r="DT762" i="17"/>
  <c r="DT754" i="17"/>
  <c r="DT746" i="17"/>
  <c r="DT738" i="17"/>
  <c r="DT730" i="17"/>
  <c r="DT722" i="17"/>
  <c r="DT714" i="17"/>
  <c r="DT706" i="17"/>
  <c r="DT698" i="17"/>
  <c r="DT690" i="17"/>
  <c r="DT682" i="17"/>
  <c r="DT674" i="17"/>
  <c r="DT666" i="17"/>
  <c r="DT658" i="17"/>
  <c r="DT650" i="17"/>
  <c r="DT642" i="17"/>
  <c r="DT634" i="17"/>
  <c r="DT626" i="17"/>
  <c r="DT618" i="17"/>
  <c r="DT610" i="17"/>
  <c r="DT602" i="17"/>
  <c r="DT594" i="17"/>
  <c r="DT586" i="17"/>
  <c r="DT578" i="17"/>
  <c r="DT570" i="17"/>
  <c r="DT562" i="17"/>
  <c r="DT554" i="17"/>
  <c r="DT546" i="17"/>
  <c r="DT538" i="17"/>
  <c r="DT530" i="17"/>
  <c r="DT522" i="17"/>
  <c r="DT514" i="17"/>
  <c r="DT506" i="17"/>
  <c r="DT498" i="17"/>
  <c r="DT490" i="17"/>
  <c r="DT482" i="17"/>
  <c r="DT474" i="17"/>
  <c r="DT466" i="17"/>
  <c r="DT458" i="17"/>
  <c r="DT450" i="17"/>
  <c r="DT442" i="17"/>
  <c r="DT434" i="17"/>
  <c r="DT426" i="17"/>
  <c r="DT418" i="17"/>
  <c r="DT410" i="17"/>
  <c r="DT402" i="17"/>
  <c r="DT394" i="17"/>
  <c r="DT386" i="17"/>
  <c r="DT378" i="17"/>
  <c r="DT370" i="17"/>
  <c r="DT362" i="17"/>
  <c r="DT354" i="17"/>
  <c r="DT346" i="17"/>
  <c r="DT338" i="17"/>
  <c r="DT330" i="17"/>
  <c r="DT322" i="17"/>
  <c r="DT314" i="17"/>
  <c r="DT306" i="17"/>
  <c r="DT298" i="17"/>
  <c r="DT290" i="17"/>
  <c r="DT282" i="17"/>
  <c r="DT274" i="17"/>
  <c r="DT266" i="17"/>
  <c r="DT258" i="17"/>
  <c r="DT250" i="17"/>
  <c r="DT242" i="17"/>
  <c r="DT234" i="17"/>
  <c r="DT226" i="17"/>
  <c r="DT218" i="17"/>
  <c r="DT210" i="17"/>
  <c r="DT202" i="17"/>
  <c r="DT194" i="17"/>
  <c r="DT186" i="17"/>
  <c r="DT178" i="17"/>
  <c r="DT170" i="17"/>
  <c r="DT162" i="17"/>
  <c r="DT154" i="17"/>
  <c r="DT146" i="17"/>
  <c r="DT138" i="17"/>
  <c r="DT130" i="17"/>
  <c r="DT122" i="17"/>
  <c r="DT114" i="17"/>
  <c r="DT106" i="17"/>
  <c r="DT98" i="17"/>
  <c r="DT90" i="17"/>
  <c r="DT82" i="17"/>
  <c r="DT74" i="17"/>
  <c r="DT66" i="17"/>
  <c r="DT58" i="17"/>
  <c r="DT50" i="17"/>
  <c r="DT42" i="17"/>
  <c r="DT34" i="17"/>
  <c r="DT26" i="17"/>
  <c r="DT18" i="17"/>
  <c r="DT10" i="17"/>
  <c r="DS1992" i="17"/>
  <c r="DS1984" i="17"/>
  <c r="DS1976" i="17"/>
  <c r="DS1968" i="17"/>
  <c r="DS1960" i="17"/>
  <c r="DS1952" i="17"/>
  <c r="DS1944" i="17"/>
  <c r="DS1936" i="17"/>
  <c r="DS1928" i="17"/>
  <c r="DS1920" i="17"/>
  <c r="DS1912" i="17"/>
  <c r="DS1904" i="17"/>
  <c r="DS1896" i="17"/>
  <c r="DS1888" i="17"/>
  <c r="DS1880" i="17"/>
  <c r="DS1872" i="17"/>
  <c r="DS1864" i="17"/>
  <c r="DS1856" i="17"/>
  <c r="DS1848" i="17"/>
  <c r="DS1840" i="17"/>
  <c r="DS1832" i="17"/>
  <c r="DS1824" i="17"/>
  <c r="DS1816" i="17"/>
  <c r="DS1808" i="17"/>
  <c r="DS1800" i="17"/>
  <c r="DS1792" i="17"/>
  <c r="DS1784" i="17"/>
  <c r="DS1776" i="17"/>
  <c r="DS1768" i="17"/>
  <c r="DS1760" i="17"/>
  <c r="DS1752" i="17"/>
  <c r="DS1744" i="17"/>
  <c r="DS1736" i="17"/>
  <c r="DS1728" i="17"/>
  <c r="DS1720" i="17"/>
  <c r="DS1712" i="17"/>
  <c r="DS1704" i="17"/>
  <c r="DS1696" i="17"/>
  <c r="DS1688" i="17"/>
  <c r="DS1680" i="17"/>
  <c r="DS1672" i="17"/>
  <c r="DS1664" i="17"/>
  <c r="DS1656" i="17"/>
  <c r="DS1648" i="17"/>
  <c r="DS1640" i="17"/>
  <c r="DS1632" i="17"/>
  <c r="DS1624" i="17"/>
  <c r="DS1616" i="17"/>
  <c r="DS1608" i="17"/>
  <c r="DS1600" i="17"/>
  <c r="DS1592" i="17"/>
  <c r="DS1584" i="17"/>
  <c r="DS1576" i="17"/>
  <c r="DS1568" i="17"/>
  <c r="DS1560" i="17"/>
  <c r="DS1552" i="17"/>
  <c r="DS1544" i="17"/>
  <c r="DS1536" i="17"/>
  <c r="DS1528" i="17"/>
  <c r="DS1520" i="17"/>
  <c r="DS1512" i="17"/>
  <c r="DS1504" i="17"/>
  <c r="DS1496" i="17"/>
  <c r="DS1488" i="17"/>
  <c r="DS1480" i="17"/>
  <c r="DS1472" i="17"/>
  <c r="DS1464" i="17"/>
  <c r="DS1456" i="17"/>
  <c r="DS1448" i="17"/>
  <c r="DS1440" i="17"/>
  <c r="DS1432" i="17"/>
  <c r="DS1424" i="17"/>
  <c r="DS1416" i="17"/>
  <c r="DS1408" i="17"/>
  <c r="DS1400" i="17"/>
  <c r="DS1392" i="17"/>
  <c r="DS1384" i="17"/>
  <c r="DS1376" i="17"/>
  <c r="DS1368" i="17"/>
  <c r="DS1360" i="17"/>
  <c r="DS1352" i="17"/>
  <c r="DS1344" i="17"/>
  <c r="DS1336" i="17"/>
  <c r="DS1328" i="17"/>
  <c r="DS1320" i="17"/>
  <c r="DS1312" i="17"/>
  <c r="DS1304" i="17"/>
  <c r="DS1296" i="17"/>
  <c r="DS1288" i="17"/>
  <c r="DS1280" i="17"/>
  <c r="DS1272" i="17"/>
  <c r="DS1264" i="17"/>
  <c r="DS1256" i="17"/>
  <c r="DS1248" i="17"/>
  <c r="DS1240" i="17"/>
  <c r="DS1232" i="17"/>
  <c r="DS1224" i="17"/>
  <c r="DS1216" i="17"/>
  <c r="DS1208" i="17"/>
  <c r="DS1200" i="17"/>
  <c r="DS1192" i="17"/>
  <c r="DS1184" i="17"/>
  <c r="DS1176" i="17"/>
  <c r="DS1168" i="17"/>
  <c r="DS1160" i="17"/>
  <c r="DS1152" i="17"/>
  <c r="DS1144" i="17"/>
  <c r="DS1136" i="17"/>
  <c r="DS1128" i="17"/>
  <c r="DS1120" i="17"/>
  <c r="DS1112" i="17"/>
  <c r="DS1104" i="17"/>
  <c r="DS1096" i="17"/>
  <c r="DS1088" i="17"/>
  <c r="DS1080" i="17"/>
  <c r="DS1072" i="17"/>
  <c r="DS1064" i="17"/>
  <c r="DS1056" i="17"/>
  <c r="DS1048" i="17"/>
  <c r="DS1040" i="17"/>
  <c r="DS1032" i="17"/>
  <c r="DS1024" i="17"/>
  <c r="DS1016" i="17"/>
  <c r="DS1008" i="17"/>
  <c r="DS1000" i="17"/>
  <c r="DS992" i="17"/>
  <c r="DS984" i="17"/>
  <c r="DS976" i="17"/>
  <c r="DS968" i="17"/>
  <c r="DS960" i="17"/>
  <c r="DS952" i="17"/>
  <c r="DS944" i="17"/>
  <c r="DS936" i="17"/>
  <c r="DS928" i="17"/>
  <c r="DS920" i="17"/>
  <c r="DS912" i="17"/>
  <c r="DS904" i="17"/>
  <c r="DS896" i="17"/>
  <c r="DS888" i="17"/>
  <c r="DS880" i="17"/>
  <c r="DS872" i="17"/>
  <c r="DS864" i="17"/>
  <c r="DS856" i="17"/>
  <c r="DS848" i="17"/>
  <c r="DS840" i="17"/>
  <c r="DS832" i="17"/>
  <c r="DS824" i="17"/>
  <c r="DS816" i="17"/>
  <c r="DS808" i="17"/>
  <c r="DS800" i="17"/>
  <c r="DS792" i="17"/>
  <c r="DS784" i="17"/>
  <c r="DS776" i="17"/>
  <c r="DS768" i="17"/>
  <c r="DS760" i="17"/>
  <c r="DS752" i="17"/>
  <c r="DS744" i="17"/>
  <c r="DS736" i="17"/>
  <c r="DS728" i="17"/>
  <c r="DS720" i="17"/>
  <c r="DS712" i="17"/>
  <c r="DS704" i="17"/>
  <c r="DS696" i="17"/>
  <c r="DS688" i="17"/>
  <c r="DS680" i="17"/>
  <c r="DS672" i="17"/>
  <c r="DS664" i="17"/>
  <c r="DS656" i="17"/>
  <c r="DS648" i="17"/>
  <c r="DS640" i="17"/>
  <c r="DS632" i="17"/>
  <c r="DS624" i="17"/>
  <c r="DS616" i="17"/>
  <c r="DS608" i="17"/>
  <c r="DS600" i="17"/>
  <c r="DS592" i="17"/>
  <c r="DS584" i="17"/>
  <c r="DS576" i="17"/>
  <c r="DS568" i="17"/>
  <c r="DS560" i="17"/>
  <c r="DS552" i="17"/>
  <c r="DS544" i="17"/>
  <c r="DS536" i="17"/>
  <c r="DS528" i="17"/>
  <c r="DS520" i="17"/>
  <c r="DS512" i="17"/>
  <c r="DS504" i="17"/>
  <c r="DS496" i="17"/>
  <c r="DS488" i="17"/>
  <c r="DS480" i="17"/>
  <c r="DS472" i="17"/>
  <c r="DS464" i="17"/>
  <c r="DS456" i="17"/>
  <c r="DS448" i="17"/>
  <c r="DS440" i="17"/>
  <c r="DS432" i="17"/>
  <c r="DS424" i="17"/>
  <c r="DS416" i="17"/>
  <c r="DS408" i="17"/>
  <c r="DS400" i="17"/>
  <c r="DS392" i="17"/>
  <c r="DS384" i="17"/>
  <c r="DS376" i="17"/>
  <c r="DS368" i="17"/>
  <c r="DS360" i="17"/>
  <c r="DS352" i="17"/>
  <c r="DS344" i="17"/>
  <c r="DS336" i="17"/>
  <c r="DS328" i="17"/>
  <c r="DS320" i="17"/>
  <c r="DS312" i="17"/>
  <c r="DS304" i="17"/>
  <c r="DS296" i="17"/>
  <c r="DS288" i="17"/>
  <c r="DS280" i="17"/>
  <c r="DS272" i="17"/>
  <c r="DS264" i="17"/>
  <c r="DS256" i="17"/>
  <c r="DS248" i="17"/>
  <c r="DS240" i="17"/>
  <c r="DS232" i="17"/>
  <c r="DS224" i="17"/>
  <c r="DS216" i="17"/>
  <c r="DS208" i="17"/>
  <c r="DS200" i="17"/>
  <c r="DS192" i="17"/>
  <c r="DS184" i="17"/>
  <c r="DS176" i="17"/>
  <c r="DS168" i="17"/>
  <c r="DS160" i="17"/>
  <c r="DS152" i="17"/>
  <c r="DS144" i="17"/>
  <c r="DS136" i="17"/>
  <c r="DS128" i="17"/>
  <c r="DS120" i="17"/>
  <c r="DS112" i="17"/>
  <c r="DS104" i="17"/>
  <c r="DS96" i="17"/>
  <c r="DS88" i="17"/>
  <c r="DS80" i="17"/>
  <c r="DS72" i="17"/>
  <c r="DS64" i="17"/>
  <c r="DS56" i="17"/>
  <c r="DS48" i="17"/>
  <c r="DS40" i="17"/>
  <c r="DS32" i="17"/>
  <c r="DS24" i="17"/>
  <c r="DS16" i="17"/>
  <c r="DS8" i="17"/>
  <c r="DR1998" i="17"/>
  <c r="DR1990" i="17"/>
  <c r="DR1982" i="17"/>
  <c r="DR1974" i="17"/>
  <c r="DR1966" i="17"/>
  <c r="DR1958" i="17"/>
  <c r="DR1950" i="17"/>
  <c r="DR1942" i="17"/>
  <c r="DR1934" i="17"/>
  <c r="DR1926" i="17"/>
  <c r="DR1918" i="17"/>
  <c r="DR1910" i="17"/>
  <c r="DR1902" i="17"/>
  <c r="DR1894" i="17"/>
  <c r="DR1886" i="17"/>
  <c r="DR1878" i="17"/>
  <c r="DR1870" i="17"/>
  <c r="DR1862" i="17"/>
  <c r="DR1854" i="17"/>
  <c r="DR1846" i="17"/>
  <c r="DR1838" i="17"/>
  <c r="DR1830" i="17"/>
  <c r="DR1822" i="17"/>
  <c r="DR1814" i="17"/>
  <c r="DR1806" i="17"/>
  <c r="DR1798" i="17"/>
  <c r="DR1790" i="17"/>
  <c r="DR1782" i="17"/>
  <c r="DR1774" i="17"/>
  <c r="DR1766" i="17"/>
  <c r="DR1758" i="17"/>
  <c r="DR1750" i="17"/>
  <c r="DR1742" i="17"/>
  <c r="DR1734" i="17"/>
  <c r="DR1726" i="17"/>
  <c r="DR1718" i="17"/>
  <c r="DR1710" i="17"/>
  <c r="DR1702" i="17"/>
  <c r="DR1694" i="17"/>
  <c r="DR1686" i="17"/>
  <c r="DR1678" i="17"/>
  <c r="DR1670" i="17"/>
  <c r="DR1662" i="17"/>
  <c r="DR1654" i="17"/>
  <c r="DR1646" i="17"/>
  <c r="DR1638" i="17"/>
  <c r="DR1630" i="17"/>
  <c r="DR1622" i="17"/>
  <c r="DR1614" i="17"/>
  <c r="DR1606" i="17"/>
  <c r="DR1598" i="17"/>
  <c r="DR1590" i="17"/>
  <c r="DR1582" i="17"/>
  <c r="DR1574" i="17"/>
  <c r="DR1566" i="17"/>
  <c r="DR1558" i="17"/>
  <c r="DR1550" i="17"/>
  <c r="DR1542" i="17"/>
  <c r="DR1534" i="17"/>
  <c r="DR1526" i="17"/>
  <c r="DR1518" i="17"/>
  <c r="DR1510" i="17"/>
  <c r="DR1502" i="17"/>
  <c r="DR1494" i="17"/>
  <c r="DR1486" i="17"/>
  <c r="DR1478" i="17"/>
  <c r="DR1470" i="17"/>
  <c r="DR1462" i="17"/>
  <c r="DR1454" i="17"/>
  <c r="DR1446" i="17"/>
  <c r="DR1438" i="17"/>
  <c r="DR1430" i="17"/>
  <c r="DR1422" i="17"/>
  <c r="DR1414" i="17"/>
  <c r="DR1406" i="17"/>
  <c r="DR1398" i="17"/>
  <c r="DR1390" i="17"/>
  <c r="DR1382" i="17"/>
  <c r="DR1374" i="17"/>
  <c r="DR1366" i="17"/>
  <c r="DR1358" i="17"/>
  <c r="DR1350" i="17"/>
  <c r="DR1342" i="17"/>
  <c r="DR1334" i="17"/>
  <c r="DR1326" i="17"/>
  <c r="DR1318" i="17"/>
  <c r="DR1310" i="17"/>
  <c r="DR1302" i="17"/>
  <c r="DR1294" i="17"/>
  <c r="DR1286" i="17"/>
  <c r="DR1278" i="17"/>
  <c r="DR1270" i="17"/>
  <c r="DR1262" i="17"/>
  <c r="DR1254" i="17"/>
  <c r="DR1246" i="17"/>
  <c r="DR1238" i="17"/>
  <c r="DR1230" i="17"/>
  <c r="DR1222" i="17"/>
  <c r="DR1214" i="17"/>
  <c r="DR1206" i="17"/>
  <c r="DR1198" i="17"/>
  <c r="DR1190" i="17"/>
  <c r="DR1182" i="17"/>
  <c r="DR1174" i="17"/>
  <c r="DR1166" i="17"/>
  <c r="DR1158" i="17"/>
  <c r="DR1150" i="17"/>
  <c r="DR1142" i="17"/>
  <c r="DR1134" i="17"/>
  <c r="DR1126" i="17"/>
  <c r="DR1118" i="17"/>
  <c r="DR1110" i="17"/>
  <c r="DR1102" i="17"/>
  <c r="DR1094" i="17"/>
  <c r="DR1086" i="17"/>
  <c r="DR1078" i="17"/>
  <c r="DR1070" i="17"/>
  <c r="DR1062" i="17"/>
  <c r="DR1054" i="17"/>
  <c r="DR1046" i="17"/>
  <c r="DR1038" i="17"/>
  <c r="DR1030" i="17"/>
  <c r="DR1022" i="17"/>
  <c r="DR1014" i="17"/>
  <c r="DR1006" i="17"/>
  <c r="DR998" i="17"/>
  <c r="DR990" i="17"/>
  <c r="DR982" i="17"/>
  <c r="DR974" i="17"/>
  <c r="DR966" i="17"/>
  <c r="DR958" i="17"/>
  <c r="DR950" i="17"/>
  <c r="DR942" i="17"/>
  <c r="DR934" i="17"/>
  <c r="DR926" i="17"/>
  <c r="DR918" i="17"/>
  <c r="DR910" i="17"/>
  <c r="DR902" i="17"/>
  <c r="DR894" i="17"/>
  <c r="DR886" i="17"/>
  <c r="DR878" i="17"/>
  <c r="DR870" i="17"/>
  <c r="DR862" i="17"/>
  <c r="DR854" i="17"/>
  <c r="DR846" i="17"/>
  <c r="DR838" i="17"/>
  <c r="DR830" i="17"/>
  <c r="DR822" i="17"/>
  <c r="DR814" i="17"/>
  <c r="DR806" i="17"/>
  <c r="DR798" i="17"/>
  <c r="DR790" i="17"/>
  <c r="DR782" i="17"/>
  <c r="DR774" i="17"/>
  <c r="DR766" i="17"/>
  <c r="DR758" i="17"/>
  <c r="DR750" i="17"/>
  <c r="DR742" i="17"/>
  <c r="DR734" i="17"/>
  <c r="DR726" i="17"/>
  <c r="DR718" i="17"/>
  <c r="DR710" i="17"/>
  <c r="DR702" i="17"/>
  <c r="DR694" i="17"/>
  <c r="DR686" i="17"/>
  <c r="DR678" i="17"/>
  <c r="DR670" i="17"/>
  <c r="DR662" i="17"/>
  <c r="DR654" i="17"/>
  <c r="DR646" i="17"/>
  <c r="DR638" i="17"/>
  <c r="DR630" i="17"/>
  <c r="DR622" i="17"/>
  <c r="DR614" i="17"/>
  <c r="DR606" i="17"/>
  <c r="DR598" i="17"/>
  <c r="DR590" i="17"/>
  <c r="DR582" i="17"/>
  <c r="DR574" i="17"/>
  <c r="DR566" i="17"/>
  <c r="DR558" i="17"/>
  <c r="DR550" i="17"/>
  <c r="DR542" i="17"/>
  <c r="DR534" i="17"/>
  <c r="DR526" i="17"/>
  <c r="DR518" i="17"/>
  <c r="DR510" i="17"/>
  <c r="DR502" i="17"/>
  <c r="DR494" i="17"/>
  <c r="DR486" i="17"/>
  <c r="DR478" i="17"/>
  <c r="DR470" i="17"/>
  <c r="DR462" i="17"/>
  <c r="DR454" i="17"/>
  <c r="DR446" i="17"/>
  <c r="DR438" i="17"/>
  <c r="DR430" i="17"/>
  <c r="DR422" i="17"/>
  <c r="DR414" i="17"/>
  <c r="DR406" i="17"/>
  <c r="DR398" i="17"/>
  <c r="DR390" i="17"/>
  <c r="DR382" i="17"/>
  <c r="DR374" i="17"/>
  <c r="DR366" i="17"/>
  <c r="DR358" i="17"/>
  <c r="DR350" i="17"/>
  <c r="DR342" i="17"/>
  <c r="DR334" i="17"/>
  <c r="DR326" i="17"/>
  <c r="DR318" i="17"/>
  <c r="DR310" i="17"/>
  <c r="DR302" i="17"/>
  <c r="DR294" i="17"/>
  <c r="DR286" i="17"/>
  <c r="DR278" i="17"/>
  <c r="DR270" i="17"/>
  <c r="DR262" i="17"/>
  <c r="DR254" i="17"/>
  <c r="DR246" i="17"/>
  <c r="DR238" i="17"/>
  <c r="DR230" i="17"/>
  <c r="DR222" i="17"/>
  <c r="DR214" i="17"/>
  <c r="DR206" i="17"/>
  <c r="DR198" i="17"/>
  <c r="DR190" i="17"/>
  <c r="DR182" i="17"/>
  <c r="DR174" i="17"/>
  <c r="DR166" i="17"/>
  <c r="DR158" i="17"/>
  <c r="DR150" i="17"/>
  <c r="DR142" i="17"/>
  <c r="DR134" i="17"/>
  <c r="DR126" i="17"/>
  <c r="DR118" i="17"/>
  <c r="DR110" i="17"/>
  <c r="DR102" i="17"/>
  <c r="DR94" i="17"/>
  <c r="DR86" i="17"/>
  <c r="DR78" i="17"/>
  <c r="DR70" i="17"/>
  <c r="DR62" i="17"/>
  <c r="DR54" i="17"/>
  <c r="DR46" i="17"/>
  <c r="DR38" i="17"/>
  <c r="DR30" i="17"/>
  <c r="DR22" i="17"/>
  <c r="DR14" i="17"/>
  <c r="DR6" i="17"/>
  <c r="DQ1996" i="17"/>
  <c r="DQ1988" i="17"/>
  <c r="DQ1980" i="17"/>
  <c r="DQ1972" i="17"/>
  <c r="DQ1964" i="17"/>
  <c r="DQ1956" i="17"/>
  <c r="DQ1948" i="17"/>
  <c r="DQ1940" i="17"/>
  <c r="DQ1932" i="17"/>
  <c r="DQ1924" i="17"/>
  <c r="DQ1916" i="17"/>
  <c r="DQ1908" i="17"/>
  <c r="DQ1900" i="17"/>
  <c r="DQ1892" i="17"/>
  <c r="DQ1884" i="17"/>
  <c r="DQ1876" i="17"/>
  <c r="DQ1868" i="17"/>
  <c r="DQ1860" i="17"/>
  <c r="DQ1852" i="17"/>
  <c r="DQ1844" i="17"/>
  <c r="DQ1836" i="17"/>
  <c r="DQ1828" i="17"/>
  <c r="DQ1820" i="17"/>
  <c r="DQ1812" i="17"/>
  <c r="DQ1804" i="17"/>
  <c r="DQ1796" i="17"/>
  <c r="DQ1788" i="17"/>
  <c r="DQ1780" i="17"/>
  <c r="DQ1772" i="17"/>
  <c r="DQ1764" i="17"/>
  <c r="DQ1756" i="17"/>
  <c r="DQ1748" i="17"/>
  <c r="DQ1740" i="17"/>
  <c r="DQ1732" i="17"/>
  <c r="DQ1724" i="17"/>
  <c r="DQ1716" i="17"/>
  <c r="DQ1708" i="17"/>
  <c r="DQ1700" i="17"/>
  <c r="DQ1692" i="17"/>
  <c r="DQ1684" i="17"/>
  <c r="DQ1676" i="17"/>
  <c r="DQ1668" i="17"/>
  <c r="DQ1660" i="17"/>
  <c r="DQ1652" i="17"/>
  <c r="DQ1644" i="17"/>
  <c r="DQ1636" i="17"/>
  <c r="DQ1628" i="17"/>
  <c r="DQ1620" i="17"/>
  <c r="DQ1612" i="17"/>
  <c r="DQ1604" i="17"/>
  <c r="DQ1596" i="17"/>
  <c r="DQ1588" i="17"/>
  <c r="DQ1580" i="17"/>
  <c r="DQ1572" i="17"/>
  <c r="DQ1564" i="17"/>
  <c r="DQ1556" i="17"/>
  <c r="DQ1548" i="17"/>
  <c r="DQ1540" i="17"/>
  <c r="DT1130" i="17"/>
  <c r="DT1098" i="17"/>
  <c r="DT1076" i="17"/>
  <c r="DT1060" i="17"/>
  <c r="DT1049" i="17"/>
  <c r="DT1035" i="17"/>
  <c r="DT1022" i="17"/>
  <c r="DT1010" i="17"/>
  <c r="DT996" i="17"/>
  <c r="DT985" i="17"/>
  <c r="DT971" i="17"/>
  <c r="DT958" i="17"/>
  <c r="DT946" i="17"/>
  <c r="DT932" i="17"/>
  <c r="DT921" i="17"/>
  <c r="DT907" i="17"/>
  <c r="DT894" i="17"/>
  <c r="DT882" i="17"/>
  <c r="DT868" i="17"/>
  <c r="DT857" i="17"/>
  <c r="DT843" i="17"/>
  <c r="DT834" i="17"/>
  <c r="DT825" i="17"/>
  <c r="DT817" i="17"/>
  <c r="DT809" i="17"/>
  <c r="DT801" i="17"/>
  <c r="DT793" i="17"/>
  <c r="DT785" i="17"/>
  <c r="DT777" i="17"/>
  <c r="DT769" i="17"/>
  <c r="DT761" i="17"/>
  <c r="DT753" i="17"/>
  <c r="DT745" i="17"/>
  <c r="DT737" i="17"/>
  <c r="DT729" i="17"/>
  <c r="DT721" i="17"/>
  <c r="DT713" i="17"/>
  <c r="DT705" i="17"/>
  <c r="DT697" i="17"/>
  <c r="DT689" i="17"/>
  <c r="DT681" i="17"/>
  <c r="DT673" i="17"/>
  <c r="DT665" i="17"/>
  <c r="DT657" i="17"/>
  <c r="DT649" i="17"/>
  <c r="DT641" i="17"/>
  <c r="DT633" i="17"/>
  <c r="DT625" i="17"/>
  <c r="DT617" i="17"/>
  <c r="DT609" i="17"/>
  <c r="DT601" i="17"/>
  <c r="DT593" i="17"/>
  <c r="DT585" i="17"/>
  <c r="DT577" i="17"/>
  <c r="DT569" i="17"/>
  <c r="DT561" i="17"/>
  <c r="DT553" i="17"/>
  <c r="DT545" i="17"/>
  <c r="DT537" i="17"/>
  <c r="DT529" i="17"/>
  <c r="DT521" i="17"/>
  <c r="DT513" i="17"/>
  <c r="DT505" i="17"/>
  <c r="DT497" i="17"/>
  <c r="DT489" i="17"/>
  <c r="DT481" i="17"/>
  <c r="DT473" i="17"/>
  <c r="DT465" i="17"/>
  <c r="DT457" i="17"/>
  <c r="DT449" i="17"/>
  <c r="DT441" i="17"/>
  <c r="DT433" i="17"/>
  <c r="DT425" i="17"/>
  <c r="DT417" i="17"/>
  <c r="DT409" i="17"/>
  <c r="DT401" i="17"/>
  <c r="DT393" i="17"/>
  <c r="DT385" i="17"/>
  <c r="DT377" i="17"/>
  <c r="DT369" i="17"/>
  <c r="DT361" i="17"/>
  <c r="DT353" i="17"/>
  <c r="DT345" i="17"/>
  <c r="DT337" i="17"/>
  <c r="DT329" i="17"/>
  <c r="DT321" i="17"/>
  <c r="DT313" i="17"/>
  <c r="DT305" i="17"/>
  <c r="DT297" i="17"/>
  <c r="DT289" i="17"/>
  <c r="DT281" i="17"/>
  <c r="DT273" i="17"/>
  <c r="DT265" i="17"/>
  <c r="DT257" i="17"/>
  <c r="DT249" i="17"/>
  <c r="DT241" i="17"/>
  <c r="DT233" i="17"/>
  <c r="DT225" i="17"/>
  <c r="DT217" i="17"/>
  <c r="DT209" i="17"/>
  <c r="DT201" i="17"/>
  <c r="DT193" i="17"/>
  <c r="DT185" i="17"/>
  <c r="DT177" i="17"/>
  <c r="DT169" i="17"/>
  <c r="DT161" i="17"/>
  <c r="DT153" i="17"/>
  <c r="DT145" i="17"/>
  <c r="DT137" i="17"/>
  <c r="DT129" i="17"/>
  <c r="DT121" i="17"/>
  <c r="DT113" i="17"/>
  <c r="DT105" i="17"/>
  <c r="DT97" i="17"/>
  <c r="DT89" i="17"/>
  <c r="DT81" i="17"/>
  <c r="DT73" i="17"/>
  <c r="DT65" i="17"/>
  <c r="DT57" i="17"/>
  <c r="DT49" i="17"/>
  <c r="DT41" i="17"/>
  <c r="DT33" i="17"/>
  <c r="DT25" i="17"/>
  <c r="DT17" i="17"/>
  <c r="DT9" i="17"/>
  <c r="DS1999" i="17"/>
  <c r="DS1991" i="17"/>
  <c r="DS1983" i="17"/>
  <c r="DS1975" i="17"/>
  <c r="DS1967" i="17"/>
  <c r="DS1959" i="17"/>
  <c r="DS1951" i="17"/>
  <c r="DS1943" i="17"/>
  <c r="DS1935" i="17"/>
  <c r="DS1927" i="17"/>
  <c r="DS1919" i="17"/>
  <c r="DS1911" i="17"/>
  <c r="DS1903" i="17"/>
  <c r="DS1895" i="17"/>
  <c r="DS1887" i="17"/>
  <c r="DS1879" i="17"/>
  <c r="DS1871" i="17"/>
  <c r="DS1863" i="17"/>
  <c r="DS1855" i="17"/>
  <c r="DS1847" i="17"/>
  <c r="DS1839" i="17"/>
  <c r="DS1831" i="17"/>
  <c r="DS1823" i="17"/>
  <c r="DS1815" i="17"/>
  <c r="DS1807" i="17"/>
  <c r="DS1799" i="17"/>
  <c r="DS1791" i="17"/>
  <c r="DS1783" i="17"/>
  <c r="DS1775" i="17"/>
  <c r="DS1767" i="17"/>
  <c r="DS1759" i="17"/>
  <c r="DS1751" i="17"/>
  <c r="DS1743" i="17"/>
  <c r="DS1735" i="17"/>
  <c r="DS1727" i="17"/>
  <c r="DS1719" i="17"/>
  <c r="DS1711" i="17"/>
  <c r="DS1703" i="17"/>
  <c r="DS1695" i="17"/>
  <c r="DS1687" i="17"/>
  <c r="DS1679" i="17"/>
  <c r="DS1671" i="17"/>
  <c r="DS1663" i="17"/>
  <c r="DS1655" i="17"/>
  <c r="DS1647" i="17"/>
  <c r="DS1639" i="17"/>
  <c r="DS1631" i="17"/>
  <c r="DS1623" i="17"/>
  <c r="DS1615" i="17"/>
  <c r="DS1607" i="17"/>
  <c r="DS1599" i="17"/>
  <c r="DS1591" i="17"/>
  <c r="DS1583" i="17"/>
  <c r="DS1575" i="17"/>
  <c r="DS1567" i="17"/>
  <c r="DS1559" i="17"/>
  <c r="DS1551" i="17"/>
  <c r="DS1543" i="17"/>
  <c r="DS1535" i="17"/>
  <c r="DS1527" i="17"/>
  <c r="DS1519" i="17"/>
  <c r="DS1511" i="17"/>
  <c r="DS1503" i="17"/>
  <c r="DS1495" i="17"/>
  <c r="DS1487" i="17"/>
  <c r="DS1479" i="17"/>
  <c r="DS1471" i="17"/>
  <c r="DS1463" i="17"/>
  <c r="DS1455" i="17"/>
  <c r="DS1447" i="17"/>
  <c r="DS1439" i="17"/>
  <c r="DS1431" i="17"/>
  <c r="DS1423" i="17"/>
  <c r="DS1415" i="17"/>
  <c r="DS1407" i="17"/>
  <c r="DS1399" i="17"/>
  <c r="DS1391" i="17"/>
  <c r="DS1383" i="17"/>
  <c r="DS1375" i="17"/>
  <c r="DS1367" i="17"/>
  <c r="DS1359" i="17"/>
  <c r="DS1351" i="17"/>
  <c r="DS1343" i="17"/>
  <c r="DS1335" i="17"/>
  <c r="DS1327" i="17"/>
  <c r="DS1319" i="17"/>
  <c r="DS1311" i="17"/>
  <c r="DS1303" i="17"/>
  <c r="DS1295" i="17"/>
  <c r="DS1287" i="17"/>
  <c r="DS1279" i="17"/>
  <c r="DS1271" i="17"/>
  <c r="DS1263" i="17"/>
  <c r="DS1255" i="17"/>
  <c r="DS1247" i="17"/>
  <c r="DS1239" i="17"/>
  <c r="DS1231" i="17"/>
  <c r="DS1223" i="17"/>
  <c r="DS1215" i="17"/>
  <c r="DS1207" i="17"/>
  <c r="DS1199" i="17"/>
  <c r="DS1191" i="17"/>
  <c r="DS1183" i="17"/>
  <c r="DS1175" i="17"/>
  <c r="DS1167" i="17"/>
  <c r="DS1159" i="17"/>
  <c r="DS1151" i="17"/>
  <c r="DS1143" i="17"/>
  <c r="DS1135" i="17"/>
  <c r="DS1127" i="17"/>
  <c r="DS1119" i="17"/>
  <c r="DS1111" i="17"/>
  <c r="DS1103" i="17"/>
  <c r="DS1095" i="17"/>
  <c r="DS1087" i="17"/>
  <c r="DS1079" i="17"/>
  <c r="DS1071" i="17"/>
  <c r="DS1063" i="17"/>
  <c r="DS1055" i="17"/>
  <c r="DS1047" i="17"/>
  <c r="DS1039" i="17"/>
  <c r="DS1031" i="17"/>
  <c r="DS1023" i="17"/>
  <c r="DS1015" i="17"/>
  <c r="DS1007" i="17"/>
  <c r="DS999" i="17"/>
  <c r="DS991" i="17"/>
  <c r="DS983" i="17"/>
  <c r="DS975" i="17"/>
  <c r="DS967" i="17"/>
  <c r="DS959" i="17"/>
  <c r="DS951" i="17"/>
  <c r="DS943" i="17"/>
  <c r="DS935" i="17"/>
  <c r="DS927" i="17"/>
  <c r="DS919" i="17"/>
  <c r="DS911" i="17"/>
  <c r="DS903" i="17"/>
  <c r="DS895" i="17"/>
  <c r="DS887" i="17"/>
  <c r="DS879" i="17"/>
  <c r="DS871" i="17"/>
  <c r="DS863" i="17"/>
  <c r="DS855" i="17"/>
  <c r="DS847" i="17"/>
  <c r="DS839" i="17"/>
  <c r="DS831" i="17"/>
  <c r="DS823" i="17"/>
  <c r="DS815" i="17"/>
  <c r="DS807" i="17"/>
  <c r="DS799" i="17"/>
  <c r="DS791" i="17"/>
  <c r="DS783" i="17"/>
  <c r="DS775" i="17"/>
  <c r="DS767" i="17"/>
  <c r="DS759" i="17"/>
  <c r="DS751" i="17"/>
  <c r="DS743" i="17"/>
  <c r="DS735" i="17"/>
  <c r="DS727" i="17"/>
  <c r="DS719" i="17"/>
  <c r="DS711" i="17"/>
  <c r="DS703" i="17"/>
  <c r="DS695" i="17"/>
  <c r="DS687" i="17"/>
  <c r="DS679" i="17"/>
  <c r="DS671" i="17"/>
  <c r="DS663" i="17"/>
  <c r="DS655" i="17"/>
  <c r="DS647" i="17"/>
  <c r="DS639" i="17"/>
  <c r="DS631" i="17"/>
  <c r="DS623" i="17"/>
  <c r="DS615" i="17"/>
  <c r="DS607" i="17"/>
  <c r="DS599" i="17"/>
  <c r="DS591" i="17"/>
  <c r="DS583" i="17"/>
  <c r="DS575" i="17"/>
  <c r="DS567" i="17"/>
  <c r="DS559" i="17"/>
  <c r="DS551" i="17"/>
  <c r="DS543" i="17"/>
  <c r="DS535" i="17"/>
  <c r="DS527" i="17"/>
  <c r="DS519" i="17"/>
  <c r="DS511" i="17"/>
  <c r="DS503" i="17"/>
  <c r="DS495" i="17"/>
  <c r="DS487" i="17"/>
  <c r="DS479" i="17"/>
  <c r="DS471" i="17"/>
  <c r="DS463" i="17"/>
  <c r="DS455" i="17"/>
  <c r="DS447" i="17"/>
  <c r="DS439" i="17"/>
  <c r="DS431" i="17"/>
  <c r="DS423" i="17"/>
  <c r="DS415" i="17"/>
  <c r="DS407" i="17"/>
  <c r="DS399" i="17"/>
  <c r="DS391" i="17"/>
  <c r="DS383" i="17"/>
  <c r="DS375" i="17"/>
  <c r="DS367" i="17"/>
  <c r="DS359" i="17"/>
  <c r="DS351" i="17"/>
  <c r="DS343" i="17"/>
  <c r="DS335" i="17"/>
  <c r="DS327" i="17"/>
  <c r="DS319" i="17"/>
  <c r="DS311" i="17"/>
  <c r="DS303" i="17"/>
  <c r="DS295" i="17"/>
  <c r="DS287" i="17"/>
  <c r="DS279" i="17"/>
  <c r="DS271" i="17"/>
  <c r="DS263" i="17"/>
  <c r="DS255" i="17"/>
  <c r="DS247" i="17"/>
  <c r="DS239" i="17"/>
  <c r="DS231" i="17"/>
  <c r="DS223" i="17"/>
  <c r="DS215" i="17"/>
  <c r="DS207" i="17"/>
  <c r="DS199" i="17"/>
  <c r="DS191" i="17"/>
  <c r="DS183" i="17"/>
  <c r="DS175" i="17"/>
  <c r="DS167" i="17"/>
  <c r="DS159" i="17"/>
  <c r="DS151" i="17"/>
  <c r="DS143" i="17"/>
  <c r="DS135" i="17"/>
  <c r="DS127" i="17"/>
  <c r="DS119" i="17"/>
  <c r="DS111" i="17"/>
  <c r="DS103" i="17"/>
  <c r="DS95" i="17"/>
  <c r="DS87" i="17"/>
  <c r="DS79" i="17"/>
  <c r="DS71" i="17"/>
  <c r="DS63" i="17"/>
  <c r="DS55" i="17"/>
  <c r="DS47" i="17"/>
  <c r="DS39" i="17"/>
  <c r="DS31" i="17"/>
  <c r="DS23" i="17"/>
  <c r="DS15" i="17"/>
  <c r="DS7" i="17"/>
  <c r="DR1997" i="17"/>
  <c r="DR1989" i="17"/>
  <c r="DR1981" i="17"/>
  <c r="DR1973" i="17"/>
  <c r="DR1965" i="17"/>
  <c r="DR1957" i="17"/>
  <c r="DR1949" i="17"/>
  <c r="DR1941" i="17"/>
  <c r="DR1933" i="17"/>
  <c r="DR1925" i="17"/>
  <c r="DR1917" i="17"/>
  <c r="DR1909" i="17"/>
  <c r="DR1901" i="17"/>
  <c r="DR1893" i="17"/>
  <c r="DR1885" i="17"/>
  <c r="DR1877" i="17"/>
  <c r="DR1869" i="17"/>
  <c r="DR1861" i="17"/>
  <c r="DR1853" i="17"/>
  <c r="DR1845" i="17"/>
  <c r="DR1837" i="17"/>
  <c r="DR1829" i="17"/>
  <c r="DR1821" i="17"/>
  <c r="DR1813" i="17"/>
  <c r="DR1805" i="17"/>
  <c r="DR1797" i="17"/>
  <c r="DR1789" i="17"/>
  <c r="DR1781" i="17"/>
  <c r="DR1773" i="17"/>
  <c r="DR1765" i="17"/>
  <c r="DR1757" i="17"/>
  <c r="DR1749" i="17"/>
  <c r="DR1741" i="17"/>
  <c r="DR1733" i="17"/>
  <c r="DR1725" i="17"/>
  <c r="DR1717" i="17"/>
  <c r="DR1709" i="17"/>
  <c r="DR1701" i="17"/>
  <c r="DR1693" i="17"/>
  <c r="DR1685" i="17"/>
  <c r="DR1677" i="17"/>
  <c r="DR1669" i="17"/>
  <c r="DR1661" i="17"/>
  <c r="DR1653" i="17"/>
  <c r="DR1645" i="17"/>
  <c r="DR1637" i="17"/>
  <c r="DR1629" i="17"/>
  <c r="DR1621" i="17"/>
  <c r="DR1613" i="17"/>
  <c r="DR1605" i="17"/>
  <c r="DR1597" i="17"/>
  <c r="DR1589" i="17"/>
  <c r="DR1581" i="17"/>
  <c r="DR1573" i="17"/>
  <c r="DR1565" i="17"/>
  <c r="DR1557" i="17"/>
  <c r="DR1549" i="17"/>
  <c r="DR1541" i="17"/>
  <c r="DR1533" i="17"/>
  <c r="DR1525" i="17"/>
  <c r="DR1517" i="17"/>
  <c r="DR1509" i="17"/>
  <c r="DR1501" i="17"/>
  <c r="DR1493" i="17"/>
  <c r="DR1485" i="17"/>
  <c r="DR1477" i="17"/>
  <c r="DR1469" i="17"/>
  <c r="DR1461" i="17"/>
  <c r="DR1453" i="17"/>
  <c r="DR1445" i="17"/>
  <c r="DR1437" i="17"/>
  <c r="DR1429" i="17"/>
  <c r="DR1421" i="17"/>
  <c r="DR1413" i="17"/>
  <c r="DR1405" i="17"/>
  <c r="DR1397" i="17"/>
  <c r="DR1389" i="17"/>
  <c r="DR1381" i="17"/>
  <c r="DR1373" i="17"/>
  <c r="DR1365" i="17"/>
  <c r="DR1357" i="17"/>
  <c r="DR1349" i="17"/>
  <c r="DR1341" i="17"/>
  <c r="DR1333" i="17"/>
  <c r="DR1325" i="17"/>
  <c r="DR1317" i="17"/>
  <c r="DR1309" i="17"/>
  <c r="DR1301" i="17"/>
  <c r="DR1293" i="17"/>
  <c r="DR1285" i="17"/>
  <c r="DR1277" i="17"/>
  <c r="DR1269" i="17"/>
  <c r="DR1261" i="17"/>
  <c r="DR1253" i="17"/>
  <c r="DR1245" i="17"/>
  <c r="DR1237" i="17"/>
  <c r="DR1229" i="17"/>
  <c r="DR1221" i="17"/>
  <c r="DR1213" i="17"/>
  <c r="DR1205" i="17"/>
  <c r="DR1197" i="17"/>
  <c r="DR1189" i="17"/>
  <c r="DR1181" i="17"/>
  <c r="DR1173" i="17"/>
  <c r="DR1165" i="17"/>
  <c r="DR1157" i="17"/>
  <c r="DR1149" i="17"/>
  <c r="DR1141" i="17"/>
  <c r="DR1133" i="17"/>
  <c r="DR1125" i="17"/>
  <c r="DR1117" i="17"/>
  <c r="DR1109" i="17"/>
  <c r="DR1101" i="17"/>
  <c r="DR1093" i="17"/>
  <c r="DR1085" i="17"/>
  <c r="DR1077" i="17"/>
  <c r="DR1069" i="17"/>
  <c r="DR1061" i="17"/>
  <c r="DR1053" i="17"/>
  <c r="DR1045" i="17"/>
  <c r="DR1037" i="17"/>
  <c r="DR1029" i="17"/>
  <c r="DR1021" i="17"/>
  <c r="DR1013" i="17"/>
  <c r="DR1005" i="17"/>
  <c r="DR997" i="17"/>
  <c r="DR989" i="17"/>
  <c r="DR981" i="17"/>
  <c r="DR973" i="17"/>
  <c r="DR965" i="17"/>
  <c r="DR957" i="17"/>
  <c r="DR949" i="17"/>
  <c r="DR941" i="17"/>
  <c r="DR933" i="17"/>
  <c r="DR925" i="17"/>
  <c r="DR917" i="17"/>
  <c r="DR909" i="17"/>
  <c r="DR901" i="17"/>
  <c r="DR893" i="17"/>
  <c r="DR885" i="17"/>
  <c r="DR877" i="17"/>
  <c r="DR869" i="17"/>
  <c r="DR861" i="17"/>
  <c r="DR853" i="17"/>
  <c r="DR845" i="17"/>
  <c r="DR837" i="17"/>
  <c r="DR829" i="17"/>
  <c r="DR821" i="17"/>
  <c r="DR813" i="17"/>
  <c r="DR805" i="17"/>
  <c r="DR797" i="17"/>
  <c r="DR789" i="17"/>
  <c r="DR781" i="17"/>
  <c r="DR773" i="17"/>
  <c r="DR765" i="17"/>
  <c r="DR757" i="17"/>
  <c r="DR749" i="17"/>
  <c r="DR741" i="17"/>
  <c r="DR733" i="17"/>
  <c r="DR725" i="17"/>
  <c r="DR717" i="17"/>
  <c r="DR709" i="17"/>
  <c r="DR701" i="17"/>
  <c r="DR693" i="17"/>
  <c r="DR685" i="17"/>
  <c r="DR677" i="17"/>
  <c r="DR669" i="17"/>
  <c r="DR661" i="17"/>
  <c r="DR653" i="17"/>
  <c r="DR645" i="17"/>
  <c r="DR637" i="17"/>
  <c r="DR629" i="17"/>
  <c r="DR621" i="17"/>
  <c r="DR613" i="17"/>
  <c r="DR605" i="17"/>
  <c r="DR597" i="17"/>
  <c r="DR589" i="17"/>
  <c r="DR581" i="17"/>
  <c r="DR573" i="17"/>
  <c r="DR565" i="17"/>
  <c r="DR557" i="17"/>
  <c r="DR549" i="17"/>
  <c r="DR541" i="17"/>
  <c r="DR533" i="17"/>
  <c r="DR525" i="17"/>
  <c r="DR517" i="17"/>
  <c r="DR509" i="17"/>
  <c r="DR501" i="17"/>
  <c r="DR493" i="17"/>
  <c r="DR485" i="17"/>
  <c r="DR477" i="17"/>
  <c r="DR469" i="17"/>
  <c r="DR461" i="17"/>
  <c r="DR453" i="17"/>
  <c r="DR445" i="17"/>
  <c r="DR437" i="17"/>
  <c r="DR429" i="17"/>
  <c r="DR421" i="17"/>
  <c r="DR413" i="17"/>
  <c r="DR405" i="17"/>
  <c r="DR397" i="17"/>
  <c r="DR389" i="17"/>
  <c r="DR381" i="17"/>
  <c r="DR373" i="17"/>
  <c r="DR365" i="17"/>
  <c r="DR357" i="17"/>
  <c r="DR349" i="17"/>
  <c r="DR341" i="17"/>
  <c r="DR333" i="17"/>
  <c r="DR325" i="17"/>
  <c r="DR317" i="17"/>
  <c r="DR309" i="17"/>
  <c r="DR301" i="17"/>
  <c r="DR293" i="17"/>
  <c r="DR285" i="17"/>
  <c r="DR277" i="17"/>
  <c r="DR269" i="17"/>
  <c r="DR261" i="17"/>
  <c r="DR253" i="17"/>
  <c r="DR245" i="17"/>
  <c r="DR237" i="17"/>
  <c r="DR229" i="17"/>
  <c r="DR221" i="17"/>
  <c r="DR213" i="17"/>
  <c r="DR205" i="17"/>
  <c r="DR197" i="17"/>
  <c r="DR189" i="17"/>
  <c r="DR181" i="17"/>
  <c r="DR173" i="17"/>
  <c r="DR165" i="17"/>
  <c r="DR157" i="17"/>
  <c r="DR149" i="17"/>
  <c r="DR141" i="17"/>
  <c r="DR133" i="17"/>
  <c r="DR125" i="17"/>
  <c r="DR117" i="17"/>
  <c r="DR109" i="17"/>
  <c r="DR101" i="17"/>
  <c r="DR93" i="17"/>
  <c r="DR85" i="17"/>
  <c r="DR77" i="17"/>
  <c r="DR69" i="17"/>
  <c r="DR61" i="17"/>
  <c r="DR53" i="17"/>
  <c r="DR45" i="17"/>
  <c r="DR37" i="17"/>
  <c r="DR29" i="17"/>
  <c r="DR21" i="17"/>
  <c r="DR13" i="17"/>
  <c r="DR5" i="17"/>
  <c r="DQ1995" i="17"/>
  <c r="DQ1987" i="17"/>
  <c r="DQ1979" i="17"/>
  <c r="DQ1971" i="17"/>
  <c r="DQ1963" i="17"/>
  <c r="DQ1955" i="17"/>
  <c r="DQ1947" i="17"/>
  <c r="DQ1939" i="17"/>
  <c r="DQ1931" i="17"/>
  <c r="DQ1923" i="17"/>
  <c r="DQ1915" i="17"/>
  <c r="DQ1907" i="17"/>
  <c r="DQ1899" i="17"/>
  <c r="DQ1891" i="17"/>
  <c r="DQ1883" i="17"/>
  <c r="DQ1875" i="17"/>
  <c r="DQ1867" i="17"/>
  <c r="DQ1859" i="17"/>
  <c r="DQ1851" i="17"/>
  <c r="DQ1843" i="17"/>
  <c r="DQ1835" i="17"/>
  <c r="DQ1827" i="17"/>
  <c r="DQ1819" i="17"/>
  <c r="DQ1811" i="17"/>
  <c r="DQ1803" i="17"/>
  <c r="DQ1795" i="17"/>
  <c r="DQ1787" i="17"/>
  <c r="DQ1779" i="17"/>
  <c r="DQ1771" i="17"/>
  <c r="DQ1763" i="17"/>
  <c r="DQ1755" i="17"/>
  <c r="DQ1747" i="17"/>
  <c r="DQ1739" i="17"/>
  <c r="DQ1731" i="17"/>
  <c r="DQ1723" i="17"/>
  <c r="DQ1715" i="17"/>
  <c r="DQ1707" i="17"/>
  <c r="DQ1699" i="17"/>
  <c r="DQ1691" i="17"/>
  <c r="DQ1683" i="17"/>
  <c r="DQ1675" i="17"/>
  <c r="DQ1667" i="17"/>
  <c r="DQ1659" i="17"/>
  <c r="DQ1651" i="17"/>
  <c r="DQ1643" i="17"/>
  <c r="DQ1635" i="17"/>
  <c r="DQ1627" i="17"/>
  <c r="DQ1619" i="17"/>
  <c r="DQ1611" i="17"/>
  <c r="DQ1603" i="17"/>
  <c r="DQ1595" i="17"/>
  <c r="DQ1587" i="17"/>
  <c r="DQ1579" i="17"/>
  <c r="DQ1571" i="17"/>
  <c r="DQ1563" i="17"/>
  <c r="DQ1555" i="17"/>
  <c r="DQ1547" i="17"/>
  <c r="DT1122" i="17"/>
  <c r="DT1097" i="17"/>
  <c r="DT1074" i="17"/>
  <c r="DT1059" i="17"/>
  <c r="DT1046" i="17"/>
  <c r="DT1034" i="17"/>
  <c r="DT1020" i="17"/>
  <c r="DT1009" i="17"/>
  <c r="DT995" i="17"/>
  <c r="DT982" i="17"/>
  <c r="DT970" i="17"/>
  <c r="DT956" i="17"/>
  <c r="DT945" i="17"/>
  <c r="DT931" i="17"/>
  <c r="DT918" i="17"/>
  <c r="DT906" i="17"/>
  <c r="DT892" i="17"/>
  <c r="DT881" i="17"/>
  <c r="DT867" i="17"/>
  <c r="DT854" i="17"/>
  <c r="DT842" i="17"/>
  <c r="DT833" i="17"/>
  <c r="DT824" i="17"/>
  <c r="DT816" i="17"/>
  <c r="DT808" i="17"/>
  <c r="DT800" i="17"/>
  <c r="DT792" i="17"/>
  <c r="DT784" i="17"/>
  <c r="DT776" i="17"/>
  <c r="DT768" i="17"/>
  <c r="DT760" i="17"/>
  <c r="DT752" i="17"/>
  <c r="DT744" i="17"/>
  <c r="DT736" i="17"/>
  <c r="DT728" i="17"/>
  <c r="DT720" i="17"/>
  <c r="DT712" i="17"/>
  <c r="DT704" i="17"/>
  <c r="DT696" i="17"/>
  <c r="DT688" i="17"/>
  <c r="DT680" i="17"/>
  <c r="DT672" i="17"/>
  <c r="DT664" i="17"/>
  <c r="DT656" i="17"/>
  <c r="DT648" i="17"/>
  <c r="DT640" i="17"/>
  <c r="DT632" i="17"/>
  <c r="DT624" i="17"/>
  <c r="DT616" i="17"/>
  <c r="DT608" i="17"/>
  <c r="DT600" i="17"/>
  <c r="DT592" i="17"/>
  <c r="DT584" i="17"/>
  <c r="DT576" i="17"/>
  <c r="DT568" i="17"/>
  <c r="DT560" i="17"/>
  <c r="DT552" i="17"/>
  <c r="DT544" i="17"/>
  <c r="DT536" i="17"/>
  <c r="DT528" i="17"/>
  <c r="DT520" i="17"/>
  <c r="DT512" i="17"/>
  <c r="DT504" i="17"/>
  <c r="DT496" i="17"/>
  <c r="DT488" i="17"/>
  <c r="DT480" i="17"/>
  <c r="DT472" i="17"/>
  <c r="DT464" i="17"/>
  <c r="DT456" i="17"/>
  <c r="DT448" i="17"/>
  <c r="DT440" i="17"/>
  <c r="DT432" i="17"/>
  <c r="DT424" i="17"/>
  <c r="DT416" i="17"/>
  <c r="DT408" i="17"/>
  <c r="DT400" i="17"/>
  <c r="DT392" i="17"/>
  <c r="DT384" i="17"/>
  <c r="DT376" i="17"/>
  <c r="DT368" i="17"/>
  <c r="DT360" i="17"/>
  <c r="DT352" i="17"/>
  <c r="DT344" i="17"/>
  <c r="DT336" i="17"/>
  <c r="DT328" i="17"/>
  <c r="DT320" i="17"/>
  <c r="DT312" i="17"/>
  <c r="DT304" i="17"/>
  <c r="DT296" i="17"/>
  <c r="DT288" i="17"/>
  <c r="DT280" i="17"/>
  <c r="DT272" i="17"/>
  <c r="DT264" i="17"/>
  <c r="DT256" i="17"/>
  <c r="DT248" i="17"/>
  <c r="DT240" i="17"/>
  <c r="DT232" i="17"/>
  <c r="DT224" i="17"/>
  <c r="DT216" i="17"/>
  <c r="DT208" i="17"/>
  <c r="DT200" i="17"/>
  <c r="DT192" i="17"/>
  <c r="DT184" i="17"/>
  <c r="DT176" i="17"/>
  <c r="DT168" i="17"/>
  <c r="DT160" i="17"/>
  <c r="DT152" i="17"/>
  <c r="DT144" i="17"/>
  <c r="DT136" i="17"/>
  <c r="DT128" i="17"/>
  <c r="DT120" i="17"/>
  <c r="DT112" i="17"/>
  <c r="DT104" i="17"/>
  <c r="DT96" i="17"/>
  <c r="DT88" i="17"/>
  <c r="DT80" i="17"/>
  <c r="DT72" i="17"/>
  <c r="DT64" i="17"/>
  <c r="DT56" i="17"/>
  <c r="DT48" i="17"/>
  <c r="DT40" i="17"/>
  <c r="DT32" i="17"/>
  <c r="DT24" i="17"/>
  <c r="DT16" i="17"/>
  <c r="DT8" i="17"/>
  <c r="DS1998" i="17"/>
  <c r="DS1990" i="17"/>
  <c r="DS1982" i="17"/>
  <c r="DS1974" i="17"/>
  <c r="DS1966" i="17"/>
  <c r="DS1958" i="17"/>
  <c r="DS1950" i="17"/>
  <c r="DS1942" i="17"/>
  <c r="DS1934" i="17"/>
  <c r="DS1926" i="17"/>
  <c r="DS1918" i="17"/>
  <c r="DS1910" i="17"/>
  <c r="DS1902" i="17"/>
  <c r="DS1894" i="17"/>
  <c r="DS1886" i="17"/>
  <c r="DS1878" i="17"/>
  <c r="DS1870" i="17"/>
  <c r="DS1862" i="17"/>
  <c r="DS1854" i="17"/>
  <c r="DS1846" i="17"/>
  <c r="DS1838" i="17"/>
  <c r="DS1830" i="17"/>
  <c r="DS1822" i="17"/>
  <c r="DS1814" i="17"/>
  <c r="DS1806" i="17"/>
  <c r="DS1798" i="17"/>
  <c r="DS1790" i="17"/>
  <c r="DS1782" i="17"/>
  <c r="DS1774" i="17"/>
  <c r="DS1766" i="17"/>
  <c r="DS1758" i="17"/>
  <c r="DS1750" i="17"/>
  <c r="DS1742" i="17"/>
  <c r="DS1734" i="17"/>
  <c r="DS1726" i="17"/>
  <c r="DS1718" i="17"/>
  <c r="DS1710" i="17"/>
  <c r="DS1702" i="17"/>
  <c r="DS1694" i="17"/>
  <c r="DS1686" i="17"/>
  <c r="DS1678" i="17"/>
  <c r="DS1670" i="17"/>
  <c r="DS1662" i="17"/>
  <c r="DS1654" i="17"/>
  <c r="DS1646" i="17"/>
  <c r="DS1638" i="17"/>
  <c r="DS1630" i="17"/>
  <c r="DS1622" i="17"/>
  <c r="DS1614" i="17"/>
  <c r="DS1606" i="17"/>
  <c r="DS1598" i="17"/>
  <c r="DS1590" i="17"/>
  <c r="DS1582" i="17"/>
  <c r="DS1574" i="17"/>
  <c r="DS1566" i="17"/>
  <c r="DS1558" i="17"/>
  <c r="DS1550" i="17"/>
  <c r="DS1542" i="17"/>
  <c r="DS1534" i="17"/>
  <c r="DS1526" i="17"/>
  <c r="DS1518" i="17"/>
  <c r="DS1510" i="17"/>
  <c r="DS1502" i="17"/>
  <c r="DS1494" i="17"/>
  <c r="DS1486" i="17"/>
  <c r="DS1478" i="17"/>
  <c r="DS1470" i="17"/>
  <c r="DS1462" i="17"/>
  <c r="DS1454" i="17"/>
  <c r="DS1446" i="17"/>
  <c r="DS1438" i="17"/>
  <c r="DS1430" i="17"/>
  <c r="DS1422" i="17"/>
  <c r="DS1414" i="17"/>
  <c r="DS1406" i="17"/>
  <c r="DS1398" i="17"/>
  <c r="DS1390" i="17"/>
  <c r="DS1382" i="17"/>
  <c r="DS1374" i="17"/>
  <c r="DS1366" i="17"/>
  <c r="DS1358" i="17"/>
  <c r="DS1350" i="17"/>
  <c r="DS1342" i="17"/>
  <c r="DS1334" i="17"/>
  <c r="DS1326" i="17"/>
  <c r="DS1318" i="17"/>
  <c r="DS1310" i="17"/>
  <c r="DS1302" i="17"/>
  <c r="DS1294" i="17"/>
  <c r="DS1286" i="17"/>
  <c r="DS1278" i="17"/>
  <c r="DS1270" i="17"/>
  <c r="DS1262" i="17"/>
  <c r="DS1254" i="17"/>
  <c r="DS1246" i="17"/>
  <c r="DS1238" i="17"/>
  <c r="DS1230" i="17"/>
  <c r="DS1222" i="17"/>
  <c r="DS1214" i="17"/>
  <c r="DS1206" i="17"/>
  <c r="DS1198" i="17"/>
  <c r="DS1190" i="17"/>
  <c r="DS1182" i="17"/>
  <c r="DS1174" i="17"/>
  <c r="DS1166" i="17"/>
  <c r="DS1158" i="17"/>
  <c r="DS1150" i="17"/>
  <c r="DS1142" i="17"/>
  <c r="DS1134" i="17"/>
  <c r="DS1126" i="17"/>
  <c r="DS1118" i="17"/>
  <c r="DS1110" i="17"/>
  <c r="DS1102" i="17"/>
  <c r="DS1094" i="17"/>
  <c r="DS1086" i="17"/>
  <c r="DS1078" i="17"/>
  <c r="DS1070" i="17"/>
  <c r="DS1062" i="17"/>
  <c r="DS1054" i="17"/>
  <c r="DS1046" i="17"/>
  <c r="DS1038" i="17"/>
  <c r="DS1030" i="17"/>
  <c r="DS1022" i="17"/>
  <c r="DS1014" i="17"/>
  <c r="DS1006" i="17"/>
  <c r="DS998" i="17"/>
  <c r="DS990" i="17"/>
  <c r="DS982" i="17"/>
  <c r="DS974" i="17"/>
  <c r="DS966" i="17"/>
  <c r="DS958" i="17"/>
  <c r="DS950" i="17"/>
  <c r="DS942" i="17"/>
  <c r="DS934" i="17"/>
  <c r="DS926" i="17"/>
  <c r="DS918" i="17"/>
  <c r="DS910" i="17"/>
  <c r="DS902" i="17"/>
  <c r="DS894" i="17"/>
  <c r="DS886" i="17"/>
  <c r="DS878" i="17"/>
  <c r="DS870" i="17"/>
  <c r="DS862" i="17"/>
  <c r="DS854" i="17"/>
  <c r="DS846" i="17"/>
  <c r="DS838" i="17"/>
  <c r="DS830" i="17"/>
  <c r="DS822" i="17"/>
  <c r="DS814" i="17"/>
  <c r="DS806" i="17"/>
  <c r="DS798" i="17"/>
  <c r="DS790" i="17"/>
  <c r="DS782" i="17"/>
  <c r="DS774" i="17"/>
  <c r="DS766" i="17"/>
  <c r="DS758" i="17"/>
  <c r="DS750" i="17"/>
  <c r="DS742" i="17"/>
  <c r="DS734" i="17"/>
  <c r="DS726" i="17"/>
  <c r="DS718" i="17"/>
  <c r="DS710" i="17"/>
  <c r="DS702" i="17"/>
  <c r="DS694" i="17"/>
  <c r="DS686" i="17"/>
  <c r="DS678" i="17"/>
  <c r="DS670" i="17"/>
  <c r="DS662" i="17"/>
  <c r="DS654" i="17"/>
  <c r="DS646" i="17"/>
  <c r="DS638" i="17"/>
  <c r="DS630" i="17"/>
  <c r="DS622" i="17"/>
  <c r="DS614" i="17"/>
  <c r="DS606" i="17"/>
  <c r="DS598" i="17"/>
  <c r="DS590" i="17"/>
  <c r="DS582" i="17"/>
  <c r="DS574" i="17"/>
  <c r="DS566" i="17"/>
  <c r="DS558" i="17"/>
  <c r="DS550" i="17"/>
  <c r="DS542" i="17"/>
  <c r="DS534" i="17"/>
  <c r="DS526" i="17"/>
  <c r="DS518" i="17"/>
  <c r="DS510" i="17"/>
  <c r="DS502" i="17"/>
  <c r="DS494" i="17"/>
  <c r="DS486" i="17"/>
  <c r="DS478" i="17"/>
  <c r="DS470" i="17"/>
  <c r="DS462" i="17"/>
  <c r="DS454" i="17"/>
  <c r="DS446" i="17"/>
  <c r="DS438" i="17"/>
  <c r="DS430" i="17"/>
  <c r="DS422" i="17"/>
  <c r="DS414" i="17"/>
  <c r="DS406" i="17"/>
  <c r="DS398" i="17"/>
  <c r="DS390" i="17"/>
  <c r="DS382" i="17"/>
  <c r="DS374" i="17"/>
  <c r="DS366" i="17"/>
  <c r="DS358" i="17"/>
  <c r="DS350" i="17"/>
  <c r="DS342" i="17"/>
  <c r="DS334" i="17"/>
  <c r="DS326" i="17"/>
  <c r="DS318" i="17"/>
  <c r="DS310" i="17"/>
  <c r="DS302" i="17"/>
  <c r="DS294" i="17"/>
  <c r="DS286" i="17"/>
  <c r="DS278" i="17"/>
  <c r="DS270" i="17"/>
  <c r="DS262" i="17"/>
  <c r="DS254" i="17"/>
  <c r="DS246" i="17"/>
  <c r="DS238" i="17"/>
  <c r="DS230" i="17"/>
  <c r="DS222" i="17"/>
  <c r="DS214" i="17"/>
  <c r="DS206" i="17"/>
  <c r="DS198" i="17"/>
  <c r="DS190" i="17"/>
  <c r="DS182" i="17"/>
  <c r="DS174" i="17"/>
  <c r="DS166" i="17"/>
  <c r="DS158" i="17"/>
  <c r="DS150" i="17"/>
  <c r="DS142" i="17"/>
  <c r="DS134" i="17"/>
  <c r="DS126" i="17"/>
  <c r="DS118" i="17"/>
  <c r="DS110" i="17"/>
  <c r="DS102" i="17"/>
  <c r="DS94" i="17"/>
  <c r="DS86" i="17"/>
  <c r="DS78" i="17"/>
  <c r="DS70" i="17"/>
  <c r="DS62" i="17"/>
  <c r="DS54" i="17"/>
  <c r="DS46" i="17"/>
  <c r="DS38" i="17"/>
  <c r="DS30" i="17"/>
  <c r="DS22" i="17"/>
  <c r="DS14" i="17"/>
  <c r="DS6" i="17"/>
  <c r="DR1996" i="17"/>
  <c r="DR1988" i="17"/>
  <c r="DR1980" i="17"/>
  <c r="DR1972" i="17"/>
  <c r="DR1964" i="17"/>
  <c r="DR1956" i="17"/>
  <c r="DR1948" i="17"/>
  <c r="DR1940" i="17"/>
  <c r="DR1932" i="17"/>
  <c r="DR1924" i="17"/>
  <c r="DR1916" i="17"/>
  <c r="DR1908" i="17"/>
  <c r="DR1900" i="17"/>
  <c r="DR1892" i="17"/>
  <c r="DR1884" i="17"/>
  <c r="DR1876" i="17"/>
  <c r="DR1868" i="17"/>
  <c r="DR1860" i="17"/>
  <c r="DR1852" i="17"/>
  <c r="DR1844" i="17"/>
  <c r="DR1836" i="17"/>
  <c r="DR1828" i="17"/>
  <c r="DR1820" i="17"/>
  <c r="DR1812" i="17"/>
  <c r="DR1804" i="17"/>
  <c r="DR1796" i="17"/>
  <c r="DR1788" i="17"/>
  <c r="DR1780" i="17"/>
  <c r="DR1772" i="17"/>
  <c r="DR1764" i="17"/>
  <c r="DR1756" i="17"/>
  <c r="DR1748" i="17"/>
  <c r="DR1740" i="17"/>
  <c r="DR1732" i="17"/>
  <c r="DR1724" i="17"/>
  <c r="DR1716" i="17"/>
  <c r="DR1708" i="17"/>
  <c r="DR1700" i="17"/>
  <c r="DR1692" i="17"/>
  <c r="DR1684" i="17"/>
  <c r="DR1676" i="17"/>
  <c r="DR1668" i="17"/>
  <c r="DR1660" i="17"/>
  <c r="DR1652" i="17"/>
  <c r="DR1644" i="17"/>
  <c r="DR1636" i="17"/>
  <c r="DR1628" i="17"/>
  <c r="DR1620" i="17"/>
  <c r="DR1612" i="17"/>
  <c r="DR1604" i="17"/>
  <c r="DR1596" i="17"/>
  <c r="DR1588" i="17"/>
  <c r="DR1580" i="17"/>
  <c r="DR1572" i="17"/>
  <c r="DR1564" i="17"/>
  <c r="DR1556" i="17"/>
  <c r="DR1548" i="17"/>
  <c r="DR1540" i="17"/>
  <c r="DR1532" i="17"/>
  <c r="DR1524" i="17"/>
  <c r="DR1516" i="17"/>
  <c r="DR1508" i="17"/>
  <c r="DR1500" i="17"/>
  <c r="DR1492" i="17"/>
  <c r="DR1484" i="17"/>
  <c r="DR1476" i="17"/>
  <c r="DR1468" i="17"/>
  <c r="DR1460" i="17"/>
  <c r="DR1452" i="17"/>
  <c r="DR1444" i="17"/>
  <c r="DR1436" i="17"/>
  <c r="DR1428" i="17"/>
  <c r="DR1420" i="17"/>
  <c r="DR1412" i="17"/>
  <c r="DR1404" i="17"/>
  <c r="DR1396" i="17"/>
  <c r="DR1388" i="17"/>
  <c r="DR1380" i="17"/>
  <c r="DR1372" i="17"/>
  <c r="DR1364" i="17"/>
  <c r="DR1356" i="17"/>
  <c r="DR1348" i="17"/>
  <c r="DR1340" i="17"/>
  <c r="DR1332" i="17"/>
  <c r="DR1324" i="17"/>
  <c r="DR1316" i="17"/>
  <c r="DR1308" i="17"/>
  <c r="DR1300" i="17"/>
  <c r="DR1292" i="17"/>
  <c r="DR1284" i="17"/>
  <c r="DR1276" i="17"/>
  <c r="DR1268" i="17"/>
  <c r="DR1260" i="17"/>
  <c r="DR1252" i="17"/>
  <c r="DR1244" i="17"/>
  <c r="DR1236" i="17"/>
  <c r="DR1228" i="17"/>
  <c r="DR1220" i="17"/>
  <c r="DR1212" i="17"/>
  <c r="DR1204" i="17"/>
  <c r="DR1196" i="17"/>
  <c r="DR1188" i="17"/>
  <c r="DR1180" i="17"/>
  <c r="DR1172" i="17"/>
  <c r="DR1164" i="17"/>
  <c r="DR1156" i="17"/>
  <c r="DR1148" i="17"/>
  <c r="DR1140" i="17"/>
  <c r="DR1132" i="17"/>
  <c r="DR1124" i="17"/>
  <c r="DR1116" i="17"/>
  <c r="DR1108" i="17"/>
  <c r="DR1100" i="17"/>
  <c r="DR1092" i="17"/>
  <c r="DR1084" i="17"/>
  <c r="DR1076" i="17"/>
  <c r="DR1068" i="17"/>
  <c r="DR1060" i="17"/>
  <c r="DR1052" i="17"/>
  <c r="DR1044" i="17"/>
  <c r="DR1036" i="17"/>
  <c r="DR1028" i="17"/>
  <c r="DR1020" i="17"/>
  <c r="DR1012" i="17"/>
  <c r="DR1004" i="17"/>
  <c r="DR996" i="17"/>
  <c r="DR988" i="17"/>
  <c r="DR980" i="17"/>
  <c r="DR972" i="17"/>
  <c r="DR964" i="17"/>
  <c r="DR956" i="17"/>
  <c r="DR948" i="17"/>
  <c r="DR940" i="17"/>
  <c r="DR932" i="17"/>
  <c r="DR924" i="17"/>
  <c r="DR916" i="17"/>
  <c r="DR908" i="17"/>
  <c r="DR900" i="17"/>
  <c r="DR892" i="17"/>
  <c r="DR884" i="17"/>
  <c r="DR876" i="17"/>
  <c r="DR868" i="17"/>
  <c r="DR860" i="17"/>
  <c r="DR852" i="17"/>
  <c r="DR844" i="17"/>
  <c r="DR836" i="17"/>
  <c r="DR828" i="17"/>
  <c r="DR820" i="17"/>
  <c r="DR812" i="17"/>
  <c r="DR804" i="17"/>
  <c r="DR796" i="17"/>
  <c r="DR788" i="17"/>
  <c r="DR780" i="17"/>
  <c r="DR772" i="17"/>
  <c r="DR764" i="17"/>
  <c r="DR756" i="17"/>
  <c r="DR748" i="17"/>
  <c r="DR740" i="17"/>
  <c r="DR732" i="17"/>
  <c r="DR724" i="17"/>
  <c r="DR716" i="17"/>
  <c r="DR708" i="17"/>
  <c r="DR700" i="17"/>
  <c r="DR692" i="17"/>
  <c r="DR684" i="17"/>
  <c r="DR676" i="17"/>
  <c r="DR668" i="17"/>
  <c r="DR660" i="17"/>
  <c r="DR652" i="17"/>
  <c r="DR644" i="17"/>
  <c r="DR636" i="17"/>
  <c r="DR628" i="17"/>
  <c r="DR620" i="17"/>
  <c r="DR612" i="17"/>
  <c r="DR604" i="17"/>
  <c r="DR596" i="17"/>
  <c r="DR588" i="17"/>
  <c r="DR580" i="17"/>
  <c r="DR572" i="17"/>
  <c r="DR564" i="17"/>
  <c r="DR556" i="17"/>
  <c r="DR548" i="17"/>
  <c r="DR540" i="17"/>
  <c r="DR532" i="17"/>
  <c r="DR524" i="17"/>
  <c r="DR516" i="17"/>
  <c r="DR508" i="17"/>
  <c r="DR500" i="17"/>
  <c r="DR492" i="17"/>
  <c r="DR484" i="17"/>
  <c r="DR476" i="17"/>
  <c r="DR468" i="17"/>
  <c r="DR460" i="17"/>
  <c r="DR452" i="17"/>
  <c r="DR444" i="17"/>
  <c r="DR436" i="17"/>
  <c r="DR428" i="17"/>
  <c r="DR420" i="17"/>
  <c r="DR412" i="17"/>
  <c r="DR404" i="17"/>
  <c r="DR396" i="17"/>
  <c r="DR388" i="17"/>
  <c r="DR380" i="17"/>
  <c r="DR372" i="17"/>
  <c r="DR364" i="17"/>
  <c r="DR356" i="17"/>
  <c r="DR348" i="17"/>
  <c r="DR340" i="17"/>
  <c r="DR332" i="17"/>
  <c r="DR324" i="17"/>
  <c r="DR316" i="17"/>
  <c r="DR308" i="17"/>
  <c r="DR300" i="17"/>
  <c r="DR292" i="17"/>
  <c r="DR284" i="17"/>
  <c r="DR276" i="17"/>
  <c r="DR268" i="17"/>
  <c r="DR260" i="17"/>
  <c r="DR252" i="17"/>
  <c r="DR244" i="17"/>
  <c r="DR236" i="17"/>
  <c r="DR228" i="17"/>
  <c r="DR220" i="17"/>
  <c r="DR212" i="17"/>
  <c r="DR204" i="17"/>
  <c r="DR196" i="17"/>
  <c r="DR188" i="17"/>
  <c r="DR180" i="17"/>
  <c r="DR172" i="17"/>
  <c r="DR164" i="17"/>
  <c r="DR156" i="17"/>
  <c r="DR148" i="17"/>
  <c r="DR140" i="17"/>
  <c r="DR132" i="17"/>
  <c r="DR124" i="17"/>
  <c r="DR116" i="17"/>
  <c r="DR108" i="17"/>
  <c r="DR100" i="17"/>
  <c r="DR92" i="17"/>
  <c r="DR84" i="17"/>
  <c r="DR76" i="17"/>
  <c r="DR68" i="17"/>
  <c r="DR60" i="17"/>
  <c r="DR52" i="17"/>
  <c r="DR44" i="17"/>
  <c r="DR36" i="17"/>
  <c r="DR28" i="17"/>
  <c r="DR20" i="17"/>
  <c r="DR12" i="17"/>
  <c r="DR4" i="17"/>
  <c r="DQ1994" i="17"/>
  <c r="DQ1986" i="17"/>
  <c r="DQ1978" i="17"/>
  <c r="DQ1970" i="17"/>
  <c r="DQ1962" i="17"/>
  <c r="DQ1954" i="17"/>
  <c r="DQ1946" i="17"/>
  <c r="DQ1938" i="17"/>
  <c r="DQ1930" i="17"/>
  <c r="DQ1922" i="17"/>
  <c r="DQ1914" i="17"/>
  <c r="DQ1906" i="17"/>
  <c r="DQ1898" i="17"/>
  <c r="DQ1890" i="17"/>
  <c r="DQ1882" i="17"/>
  <c r="DQ1874" i="17"/>
  <c r="DQ1866" i="17"/>
  <c r="DQ1858" i="17"/>
  <c r="DQ1850" i="17"/>
  <c r="DQ1842" i="17"/>
  <c r="DQ1834" i="17"/>
  <c r="DQ1826" i="17"/>
  <c r="DQ1818" i="17"/>
  <c r="DQ1810" i="17"/>
  <c r="DQ1802" i="17"/>
  <c r="DQ1794" i="17"/>
  <c r="DQ1786" i="17"/>
  <c r="DQ1778" i="17"/>
  <c r="DQ1770" i="17"/>
  <c r="DQ1762" i="17"/>
  <c r="DQ1754" i="17"/>
  <c r="DQ1746" i="17"/>
  <c r="DQ1738" i="17"/>
  <c r="DQ1730" i="17"/>
  <c r="DQ1722" i="17"/>
  <c r="DQ1714" i="17"/>
  <c r="DQ1706" i="17"/>
  <c r="DQ1698" i="17"/>
  <c r="DQ1690" i="17"/>
  <c r="DQ1682" i="17"/>
  <c r="DQ1674" i="17"/>
  <c r="DQ1666" i="17"/>
  <c r="DQ1658" i="17"/>
  <c r="DQ1650" i="17"/>
  <c r="DQ1642" i="17"/>
  <c r="DQ1634" i="17"/>
  <c r="DQ1626" i="17"/>
  <c r="DQ1618" i="17"/>
  <c r="DQ1610" i="17"/>
  <c r="DQ1602" i="17"/>
  <c r="DQ1594" i="17"/>
  <c r="DQ1586" i="17"/>
  <c r="DQ1578" i="17"/>
  <c r="DQ1570" i="17"/>
  <c r="DQ1562" i="17"/>
  <c r="DQ1554" i="17"/>
  <c r="DQ1546" i="17"/>
  <c r="DQ1538" i="17"/>
  <c r="DT1116" i="17"/>
  <c r="DT1092" i="17"/>
  <c r="DT1073" i="17"/>
  <c r="DT1058" i="17"/>
  <c r="DT1044" i="17"/>
  <c r="DT1033" i="17"/>
  <c r="DT1019" i="17"/>
  <c r="DT1006" i="17"/>
  <c r="DT994" i="17"/>
  <c r="DT980" i="17"/>
  <c r="DT969" i="17"/>
  <c r="DT955" i="17"/>
  <c r="DT942" i="17"/>
  <c r="DT930" i="17"/>
  <c r="DT916" i="17"/>
  <c r="DT905" i="17"/>
  <c r="DT891" i="17"/>
  <c r="DT878" i="17"/>
  <c r="DT866" i="17"/>
  <c r="DT852" i="17"/>
  <c r="DT841" i="17"/>
  <c r="DT832" i="17"/>
  <c r="DT823" i="17"/>
  <c r="DT815" i="17"/>
  <c r="DT807" i="17"/>
  <c r="DT799" i="17"/>
  <c r="DT791" i="17"/>
  <c r="DT783" i="17"/>
  <c r="DT775" i="17"/>
  <c r="DT767" i="17"/>
  <c r="DT759" i="17"/>
  <c r="DT751" i="17"/>
  <c r="DT743" i="17"/>
  <c r="DT735" i="17"/>
  <c r="DT727" i="17"/>
  <c r="DT719" i="17"/>
  <c r="DT711" i="17"/>
  <c r="DT703" i="17"/>
  <c r="DT695" i="17"/>
  <c r="DT687" i="17"/>
  <c r="DT679" i="17"/>
  <c r="DT671" i="17"/>
  <c r="DT663" i="17"/>
  <c r="DT655" i="17"/>
  <c r="DT647" i="17"/>
  <c r="DT639" i="17"/>
  <c r="DT631" i="17"/>
  <c r="DT623" i="17"/>
  <c r="DT615" i="17"/>
  <c r="DT607" i="17"/>
  <c r="DT599" i="17"/>
  <c r="DT591" i="17"/>
  <c r="DT583" i="17"/>
  <c r="DT575" i="17"/>
  <c r="DT567" i="17"/>
  <c r="DT559" i="17"/>
  <c r="DT551" i="17"/>
  <c r="DT543" i="17"/>
  <c r="DT535" i="17"/>
  <c r="DT527" i="17"/>
  <c r="DT519" i="17"/>
  <c r="DT511" i="17"/>
  <c r="DT503" i="17"/>
  <c r="DT495" i="17"/>
  <c r="DT487" i="17"/>
  <c r="DT479" i="17"/>
  <c r="DT471" i="17"/>
  <c r="DT463" i="17"/>
  <c r="DT455" i="17"/>
  <c r="DT447" i="17"/>
  <c r="DT439" i="17"/>
  <c r="DT431" i="17"/>
  <c r="DT423" i="17"/>
  <c r="DT415" i="17"/>
  <c r="DT407" i="17"/>
  <c r="DT399" i="17"/>
  <c r="DT391" i="17"/>
  <c r="DT383" i="17"/>
  <c r="DT375" i="17"/>
  <c r="DT367" i="17"/>
  <c r="DT359" i="17"/>
  <c r="DT351" i="17"/>
  <c r="DT343" i="17"/>
  <c r="DT335" i="17"/>
  <c r="DT327" i="17"/>
  <c r="DT319" i="17"/>
  <c r="DT311" i="17"/>
  <c r="DT303" i="17"/>
  <c r="DT295" i="17"/>
  <c r="DT287" i="17"/>
  <c r="DT279" i="17"/>
  <c r="DT271" i="17"/>
  <c r="DT263" i="17"/>
  <c r="DT255" i="17"/>
  <c r="DT247" i="17"/>
  <c r="DT239" i="17"/>
  <c r="DT231" i="17"/>
  <c r="DT223" i="17"/>
  <c r="DT215" i="17"/>
  <c r="DT207" i="17"/>
  <c r="DT199" i="17"/>
  <c r="DT191" i="17"/>
  <c r="DT183" i="17"/>
  <c r="DT175" i="17"/>
  <c r="DT167" i="17"/>
  <c r="DT159" i="17"/>
  <c r="DT151" i="17"/>
  <c r="DT143" i="17"/>
  <c r="DT135" i="17"/>
  <c r="DT127" i="17"/>
  <c r="DT119" i="17"/>
  <c r="DT111" i="17"/>
  <c r="DT103" i="17"/>
  <c r="DT95" i="17"/>
  <c r="DT87" i="17"/>
  <c r="DT79" i="17"/>
  <c r="DT71" i="17"/>
  <c r="DT63" i="17"/>
  <c r="DT55" i="17"/>
  <c r="DT47" i="17"/>
  <c r="DT39" i="17"/>
  <c r="DT31" i="17"/>
  <c r="DT23" i="17"/>
  <c r="DT15" i="17"/>
  <c r="DT7" i="17"/>
  <c r="DS1997" i="17"/>
  <c r="DS1989" i="17"/>
  <c r="DS1981" i="17"/>
  <c r="DS1973" i="17"/>
  <c r="DS1965" i="17"/>
  <c r="DS1957" i="17"/>
  <c r="DS1949" i="17"/>
  <c r="DS1941" i="17"/>
  <c r="DS1933" i="17"/>
  <c r="DS1925" i="17"/>
  <c r="DS1917" i="17"/>
  <c r="DS1909" i="17"/>
  <c r="DS1901" i="17"/>
  <c r="DS1893" i="17"/>
  <c r="DS1885" i="17"/>
  <c r="DS1877" i="17"/>
  <c r="DS1869" i="17"/>
  <c r="DS1861" i="17"/>
  <c r="DS1853" i="17"/>
  <c r="DS1845" i="17"/>
  <c r="DS1837" i="17"/>
  <c r="DS1829" i="17"/>
  <c r="DS1821" i="17"/>
  <c r="DS1813" i="17"/>
  <c r="DS1805" i="17"/>
  <c r="DS1797" i="17"/>
  <c r="DS1789" i="17"/>
  <c r="DS1781" i="17"/>
  <c r="DS1773" i="17"/>
  <c r="DS1765" i="17"/>
  <c r="DS1757" i="17"/>
  <c r="DS1749" i="17"/>
  <c r="DS1741" i="17"/>
  <c r="DS1733" i="17"/>
  <c r="DS1725" i="17"/>
  <c r="DS1717" i="17"/>
  <c r="DS1709" i="17"/>
  <c r="DS1701" i="17"/>
  <c r="DS1693" i="17"/>
  <c r="DS1685" i="17"/>
  <c r="DS1677" i="17"/>
  <c r="DS1669" i="17"/>
  <c r="DS1661" i="17"/>
  <c r="DS1653" i="17"/>
  <c r="DS1645" i="17"/>
  <c r="DS1637" i="17"/>
  <c r="DS1629" i="17"/>
  <c r="DS1621" i="17"/>
  <c r="DS1613" i="17"/>
  <c r="DS1605" i="17"/>
  <c r="DS1597" i="17"/>
  <c r="DS1589" i="17"/>
  <c r="DS1581" i="17"/>
  <c r="DS1573" i="17"/>
  <c r="DS1565" i="17"/>
  <c r="DS1557" i="17"/>
  <c r="DS1549" i="17"/>
  <c r="DS1541" i="17"/>
  <c r="DS1533" i="17"/>
  <c r="DS1525" i="17"/>
  <c r="DS1517" i="17"/>
  <c r="DS1509" i="17"/>
  <c r="DS1501" i="17"/>
  <c r="DS1493" i="17"/>
  <c r="DS1485" i="17"/>
  <c r="DS1477" i="17"/>
  <c r="DS1469" i="17"/>
  <c r="DS1461" i="17"/>
  <c r="DS1453" i="17"/>
  <c r="DS1445" i="17"/>
  <c r="DS1437" i="17"/>
  <c r="DS1429" i="17"/>
  <c r="DS1421" i="17"/>
  <c r="DS1413" i="17"/>
  <c r="DS1405" i="17"/>
  <c r="DS1397" i="17"/>
  <c r="DS1389" i="17"/>
  <c r="DS1381" i="17"/>
  <c r="DS1373" i="17"/>
  <c r="DS1365" i="17"/>
  <c r="DS1357" i="17"/>
  <c r="DS1349" i="17"/>
  <c r="DS1341" i="17"/>
  <c r="DS1333" i="17"/>
  <c r="DS1325" i="17"/>
  <c r="DS1317" i="17"/>
  <c r="DS1309" i="17"/>
  <c r="DS1301" i="17"/>
  <c r="DS1293" i="17"/>
  <c r="DS1285" i="17"/>
  <c r="DS1277" i="17"/>
  <c r="DS1269" i="17"/>
  <c r="DS1261" i="17"/>
  <c r="DS1253" i="17"/>
  <c r="DS1245" i="17"/>
  <c r="DS1237" i="17"/>
  <c r="DS1229" i="17"/>
  <c r="DS1221" i="17"/>
  <c r="DS1213" i="17"/>
  <c r="DS1205" i="17"/>
  <c r="DS1197" i="17"/>
  <c r="DS1189" i="17"/>
  <c r="DS1181" i="17"/>
  <c r="DS1173" i="17"/>
  <c r="DS1165" i="17"/>
  <c r="DS1157" i="17"/>
  <c r="DS1149" i="17"/>
  <c r="DS1141" i="17"/>
  <c r="DS1133" i="17"/>
  <c r="DS1125" i="17"/>
  <c r="DS1117" i="17"/>
  <c r="DS1109" i="17"/>
  <c r="DS1101" i="17"/>
  <c r="DS1093" i="17"/>
  <c r="DS1085" i="17"/>
  <c r="DS1077" i="17"/>
  <c r="DS1069" i="17"/>
  <c r="DS1061" i="17"/>
  <c r="DS1053" i="17"/>
  <c r="DS1045" i="17"/>
  <c r="DS1037" i="17"/>
  <c r="DS1029" i="17"/>
  <c r="DS1021" i="17"/>
  <c r="DS1013" i="17"/>
  <c r="DS1005" i="17"/>
  <c r="DS997" i="17"/>
  <c r="DS989" i="17"/>
  <c r="DS981" i="17"/>
  <c r="DS973" i="17"/>
  <c r="DS965" i="17"/>
  <c r="DS957" i="17"/>
  <c r="DS949" i="17"/>
  <c r="DS941" i="17"/>
  <c r="DS933" i="17"/>
  <c r="DS925" i="17"/>
  <c r="DS917" i="17"/>
  <c r="DS909" i="17"/>
  <c r="DS901" i="17"/>
  <c r="DS893" i="17"/>
  <c r="DS885" i="17"/>
  <c r="DS877" i="17"/>
  <c r="DS869" i="17"/>
  <c r="DS861" i="17"/>
  <c r="DS853" i="17"/>
  <c r="DS845" i="17"/>
  <c r="DS837" i="17"/>
  <c r="DS829" i="17"/>
  <c r="DS821" i="17"/>
  <c r="DS813" i="17"/>
  <c r="DS805" i="17"/>
  <c r="DS797" i="17"/>
  <c r="DS789" i="17"/>
  <c r="DS781" i="17"/>
  <c r="DS773" i="17"/>
  <c r="DS765" i="17"/>
  <c r="DS757" i="17"/>
  <c r="DS749" i="17"/>
  <c r="DS741" i="17"/>
  <c r="DS733" i="17"/>
  <c r="DS725" i="17"/>
  <c r="DS717" i="17"/>
  <c r="DS709" i="17"/>
  <c r="DS701" i="17"/>
  <c r="DS693" i="17"/>
  <c r="DS685" i="17"/>
  <c r="DS677" i="17"/>
  <c r="DS669" i="17"/>
  <c r="DS661" i="17"/>
  <c r="DS653" i="17"/>
  <c r="DS645" i="17"/>
  <c r="DS637" i="17"/>
  <c r="DS629" i="17"/>
  <c r="DS621" i="17"/>
  <c r="DS613" i="17"/>
  <c r="DS605" i="17"/>
  <c r="DS597" i="17"/>
  <c r="DS589" i="17"/>
  <c r="DS581" i="17"/>
  <c r="DS573" i="17"/>
  <c r="DS565" i="17"/>
  <c r="DS557" i="17"/>
  <c r="DS549" i="17"/>
  <c r="DS541" i="17"/>
  <c r="DS533" i="17"/>
  <c r="DS525" i="17"/>
  <c r="DS517" i="17"/>
  <c r="DS509" i="17"/>
  <c r="DS501" i="17"/>
  <c r="DS493" i="17"/>
  <c r="DS485" i="17"/>
  <c r="DS477" i="17"/>
  <c r="DS469" i="17"/>
  <c r="DS461" i="17"/>
  <c r="DS453" i="17"/>
  <c r="DS445" i="17"/>
  <c r="DS437" i="17"/>
  <c r="DS429" i="17"/>
  <c r="DS421" i="17"/>
  <c r="DS413" i="17"/>
  <c r="DS405" i="17"/>
  <c r="DS397" i="17"/>
  <c r="DS389" i="17"/>
  <c r="DS381" i="17"/>
  <c r="DS373" i="17"/>
  <c r="DS365" i="17"/>
  <c r="DS357" i="17"/>
  <c r="DS349" i="17"/>
  <c r="DS341" i="17"/>
  <c r="DS333" i="17"/>
  <c r="DS325" i="17"/>
  <c r="DS317" i="17"/>
  <c r="DS309" i="17"/>
  <c r="DS301" i="17"/>
  <c r="DS293" i="17"/>
  <c r="DS285" i="17"/>
  <c r="DS277" i="17"/>
  <c r="DS269" i="17"/>
  <c r="DS261" i="17"/>
  <c r="DS253" i="17"/>
  <c r="DS245" i="17"/>
  <c r="DS237" i="17"/>
  <c r="DS229" i="17"/>
  <c r="DS221" i="17"/>
  <c r="DS213" i="17"/>
  <c r="DS205" i="17"/>
  <c r="DS197" i="17"/>
  <c r="DS189" i="17"/>
  <c r="DS181" i="17"/>
  <c r="DS173" i="17"/>
  <c r="DS165" i="17"/>
  <c r="DS157" i="17"/>
  <c r="DS149" i="17"/>
  <c r="DS141" i="17"/>
  <c r="DS133" i="17"/>
  <c r="DS125" i="17"/>
  <c r="DS117" i="17"/>
  <c r="DS109" i="17"/>
  <c r="DS101" i="17"/>
  <c r="DS93" i="17"/>
  <c r="DS85" i="17"/>
  <c r="DS77" i="17"/>
  <c r="DS69" i="17"/>
  <c r="DS61" i="17"/>
  <c r="DS53" i="17"/>
  <c r="DS45" i="17"/>
  <c r="DS37" i="17"/>
  <c r="DS29" i="17"/>
  <c r="DS21" i="17"/>
  <c r="DS13" i="17"/>
  <c r="DS5" i="17"/>
  <c r="DR1995" i="17"/>
  <c r="DR1987" i="17"/>
  <c r="DR1979" i="17"/>
  <c r="DR1971" i="17"/>
  <c r="DR1963" i="17"/>
  <c r="DR1955" i="17"/>
  <c r="DR1947" i="17"/>
  <c r="DR1939" i="17"/>
  <c r="DR1931" i="17"/>
  <c r="DR1923" i="17"/>
  <c r="DR1915" i="17"/>
  <c r="DR1907" i="17"/>
  <c r="DR1899" i="17"/>
  <c r="DR1891" i="17"/>
  <c r="DR1883" i="17"/>
  <c r="DR1875" i="17"/>
  <c r="DR1867" i="17"/>
  <c r="DR1859" i="17"/>
  <c r="DR1851" i="17"/>
  <c r="DR1843" i="17"/>
  <c r="DR1835" i="17"/>
  <c r="DR1827" i="17"/>
  <c r="DR1819" i="17"/>
  <c r="DR1811" i="17"/>
  <c r="DR1803" i="17"/>
  <c r="DR1795" i="17"/>
  <c r="DR1787" i="17"/>
  <c r="DR1779" i="17"/>
  <c r="DR1771" i="17"/>
  <c r="DR1763" i="17"/>
  <c r="DR1755" i="17"/>
  <c r="DR1747" i="17"/>
  <c r="DR1739" i="17"/>
  <c r="DR1731" i="17"/>
  <c r="DR1723" i="17"/>
  <c r="DR1715" i="17"/>
  <c r="DR1707" i="17"/>
  <c r="DR1699" i="17"/>
  <c r="DR1691" i="17"/>
  <c r="DR1683" i="17"/>
  <c r="DR1675" i="17"/>
  <c r="DR1667" i="17"/>
  <c r="DR1659" i="17"/>
  <c r="DR1651" i="17"/>
  <c r="DR1643" i="17"/>
  <c r="DR1635" i="17"/>
  <c r="DR1627" i="17"/>
  <c r="DR1619" i="17"/>
  <c r="DR1611" i="17"/>
  <c r="DR1603" i="17"/>
  <c r="DR1595" i="17"/>
  <c r="DR1587" i="17"/>
  <c r="DR1579" i="17"/>
  <c r="DR1571" i="17"/>
  <c r="DR1563" i="17"/>
  <c r="DR1555" i="17"/>
  <c r="DR1547" i="17"/>
  <c r="DR1539" i="17"/>
  <c r="DR1531" i="17"/>
  <c r="DR1523" i="17"/>
  <c r="DR1515" i="17"/>
  <c r="DR1507" i="17"/>
  <c r="DR1499" i="17"/>
  <c r="DR1491" i="17"/>
  <c r="DR1483" i="17"/>
  <c r="DR1475" i="17"/>
  <c r="DR1467" i="17"/>
  <c r="DR1459" i="17"/>
  <c r="DR1451" i="17"/>
  <c r="DR1443" i="17"/>
  <c r="DR1435" i="17"/>
  <c r="DR1427" i="17"/>
  <c r="DR1419" i="17"/>
  <c r="DR1411" i="17"/>
  <c r="DR1403" i="17"/>
  <c r="DR1395" i="17"/>
  <c r="DR1387" i="17"/>
  <c r="DR1379" i="17"/>
  <c r="DR1371" i="17"/>
  <c r="DR1363" i="17"/>
  <c r="DR1355" i="17"/>
  <c r="DR1347" i="17"/>
  <c r="DR1339" i="17"/>
  <c r="DR1331" i="17"/>
  <c r="DR1323" i="17"/>
  <c r="DR1315" i="17"/>
  <c r="DR1307" i="17"/>
  <c r="DR1299" i="17"/>
  <c r="DR1291" i="17"/>
  <c r="DR1283" i="17"/>
  <c r="DR1275" i="17"/>
  <c r="DR1267" i="17"/>
  <c r="DR1259" i="17"/>
  <c r="DR1251" i="17"/>
  <c r="DR1243" i="17"/>
  <c r="DR1235" i="17"/>
  <c r="DR1227" i="17"/>
  <c r="DR1219" i="17"/>
  <c r="DR1211" i="17"/>
  <c r="DR1203" i="17"/>
  <c r="DR1195" i="17"/>
  <c r="DR1187" i="17"/>
  <c r="DR1179" i="17"/>
  <c r="DR1171" i="17"/>
  <c r="DR1163" i="17"/>
  <c r="DR1155" i="17"/>
  <c r="DR1147" i="17"/>
  <c r="DR1139" i="17"/>
  <c r="DR1131" i="17"/>
  <c r="DR1123" i="17"/>
  <c r="DR1115" i="17"/>
  <c r="DR1107" i="17"/>
  <c r="DR1099" i="17"/>
  <c r="DR1091" i="17"/>
  <c r="DR1083" i="17"/>
  <c r="DR1075" i="17"/>
  <c r="DR1067" i="17"/>
  <c r="DR1059" i="17"/>
  <c r="DR1051" i="17"/>
  <c r="DR1043" i="17"/>
  <c r="DR1035" i="17"/>
  <c r="DR1027" i="17"/>
  <c r="DR1019" i="17"/>
  <c r="DR1011" i="17"/>
  <c r="DR1003" i="17"/>
  <c r="DR995" i="17"/>
  <c r="DR987" i="17"/>
  <c r="DR979" i="17"/>
  <c r="DR971" i="17"/>
  <c r="DR963" i="17"/>
  <c r="DR955" i="17"/>
  <c r="DR947" i="17"/>
  <c r="DR939" i="17"/>
  <c r="DR931" i="17"/>
  <c r="DR923" i="17"/>
  <c r="DR915" i="17"/>
  <c r="DR907" i="17"/>
  <c r="DR899" i="17"/>
  <c r="DR891" i="17"/>
  <c r="DR883" i="17"/>
  <c r="DR875" i="17"/>
  <c r="DR867" i="17"/>
  <c r="DR859" i="17"/>
  <c r="DR851" i="17"/>
  <c r="DR843" i="17"/>
  <c r="DR835" i="17"/>
  <c r="DR827" i="17"/>
  <c r="DR819" i="17"/>
  <c r="DR811" i="17"/>
  <c r="DR803" i="17"/>
  <c r="DR795" i="17"/>
  <c r="DR787" i="17"/>
  <c r="DR779" i="17"/>
  <c r="DR771" i="17"/>
  <c r="DR763" i="17"/>
  <c r="DR755" i="17"/>
  <c r="DR747" i="17"/>
  <c r="DR739" i="17"/>
  <c r="DR731" i="17"/>
  <c r="DR723" i="17"/>
  <c r="DR715" i="17"/>
  <c r="DR707" i="17"/>
  <c r="DR699" i="17"/>
  <c r="DR691" i="17"/>
  <c r="DR683" i="17"/>
  <c r="DR675" i="17"/>
  <c r="DR667" i="17"/>
  <c r="DR659" i="17"/>
  <c r="DR651" i="17"/>
  <c r="DR643" i="17"/>
  <c r="DR635" i="17"/>
  <c r="DR627" i="17"/>
  <c r="DR619" i="17"/>
  <c r="DR611" i="17"/>
  <c r="DR603" i="17"/>
  <c r="DR595" i="17"/>
  <c r="DR587" i="17"/>
  <c r="DR579" i="17"/>
  <c r="DR571" i="17"/>
  <c r="DR563" i="17"/>
  <c r="DR555" i="17"/>
  <c r="DR547" i="17"/>
  <c r="DR539" i="17"/>
  <c r="DR531" i="17"/>
  <c r="DR523" i="17"/>
  <c r="DR515" i="17"/>
  <c r="DR507" i="17"/>
  <c r="DR499" i="17"/>
  <c r="DR491" i="17"/>
  <c r="DR483" i="17"/>
  <c r="DR475" i="17"/>
  <c r="DR467" i="17"/>
  <c r="DR459" i="17"/>
  <c r="DR451" i="17"/>
  <c r="DR443" i="17"/>
  <c r="DR435" i="17"/>
  <c r="DR427" i="17"/>
  <c r="DR419" i="17"/>
  <c r="DR411" i="17"/>
  <c r="DR403" i="17"/>
  <c r="DR395" i="17"/>
  <c r="DR387" i="17"/>
  <c r="DR379" i="17"/>
  <c r="DR371" i="17"/>
  <c r="DR363" i="17"/>
  <c r="DR355" i="17"/>
  <c r="DR347" i="17"/>
  <c r="DR339" i="17"/>
  <c r="DR331" i="17"/>
  <c r="DR323" i="17"/>
  <c r="DR315" i="17"/>
  <c r="DR307" i="17"/>
  <c r="DR299" i="17"/>
  <c r="DR291" i="17"/>
  <c r="DR283" i="17"/>
  <c r="DR275" i="17"/>
  <c r="DR267" i="17"/>
  <c r="DR259" i="17"/>
  <c r="DR251" i="17"/>
  <c r="DR243" i="17"/>
  <c r="DR235" i="17"/>
  <c r="DR227" i="17"/>
  <c r="DR219" i="17"/>
  <c r="DR211" i="17"/>
  <c r="DR203" i="17"/>
  <c r="DR195" i="17"/>
  <c r="DR187" i="17"/>
  <c r="DR179" i="17"/>
  <c r="DR171" i="17"/>
  <c r="DR163" i="17"/>
  <c r="DR155" i="17"/>
  <c r="DR147" i="17"/>
  <c r="DR139" i="17"/>
  <c r="DR131" i="17"/>
  <c r="DR123" i="17"/>
  <c r="DR115" i="17"/>
  <c r="DR107" i="17"/>
  <c r="DR99" i="17"/>
  <c r="DR91" i="17"/>
  <c r="DR83" i="17"/>
  <c r="DR75" i="17"/>
  <c r="DR67" i="17"/>
  <c r="DR59" i="17"/>
  <c r="DR51" i="17"/>
  <c r="DR43" i="17"/>
  <c r="DR35" i="17"/>
  <c r="DR27" i="17"/>
  <c r="DR19" i="17"/>
  <c r="DR11" i="17"/>
  <c r="DQ1993" i="17"/>
  <c r="DQ1985" i="17"/>
  <c r="DQ1977" i="17"/>
  <c r="DQ1969" i="17"/>
  <c r="DQ1961" i="17"/>
  <c r="DQ1953" i="17"/>
  <c r="DQ1945" i="17"/>
  <c r="DQ1937" i="17"/>
  <c r="DQ1929" i="17"/>
  <c r="DQ1921" i="17"/>
  <c r="DQ1913" i="17"/>
  <c r="DQ1905" i="17"/>
  <c r="DQ1897" i="17"/>
  <c r="DQ1889" i="17"/>
  <c r="DQ1881" i="17"/>
  <c r="DQ1873" i="17"/>
  <c r="DQ1865" i="17"/>
  <c r="DQ1857" i="17"/>
  <c r="DQ1849" i="17"/>
  <c r="DQ1841" i="17"/>
  <c r="DQ1833" i="17"/>
  <c r="DQ1825" i="17"/>
  <c r="DQ1817" i="17"/>
  <c r="DQ1809" i="17"/>
  <c r="DQ1801" i="17"/>
  <c r="DQ1793" i="17"/>
  <c r="DQ1785" i="17"/>
  <c r="DQ1777" i="17"/>
  <c r="DQ1769" i="17"/>
  <c r="DQ1761" i="17"/>
  <c r="DQ1753" i="17"/>
  <c r="DQ1745" i="17"/>
  <c r="DQ1737" i="17"/>
  <c r="DQ1729" i="17"/>
  <c r="DQ1721" i="17"/>
  <c r="DQ1713" i="17"/>
  <c r="DQ1705" i="17"/>
  <c r="DQ1697" i="17"/>
  <c r="DQ1689" i="17"/>
  <c r="DQ1681" i="17"/>
  <c r="DQ1673" i="17"/>
  <c r="DQ1665" i="17"/>
  <c r="DQ1657" i="17"/>
  <c r="DQ1649" i="17"/>
  <c r="DQ1641" i="17"/>
  <c r="DQ1633" i="17"/>
  <c r="DQ1625" i="17"/>
  <c r="DQ1617" i="17"/>
  <c r="DQ1609" i="17"/>
  <c r="DQ1601" i="17"/>
  <c r="DQ1593" i="17"/>
  <c r="DQ1585" i="17"/>
  <c r="DQ1577" i="17"/>
  <c r="DQ1569" i="17"/>
  <c r="DQ1561" i="17"/>
  <c r="DQ1553" i="17"/>
  <c r="DQ1545" i="17"/>
  <c r="DQ1537" i="17"/>
  <c r="DQ1529" i="17"/>
  <c r="DQ1521" i="17"/>
  <c r="DQ1513" i="17"/>
  <c r="DQ1505" i="17"/>
  <c r="DQ1497" i="17"/>
  <c r="DQ1489" i="17"/>
  <c r="DQ1481" i="17"/>
  <c r="DQ1473" i="17"/>
  <c r="DQ1465" i="17"/>
  <c r="DQ1457" i="17"/>
  <c r="DQ1449" i="17"/>
  <c r="DQ1441" i="17"/>
  <c r="DQ1433" i="17"/>
  <c r="DQ1425" i="17"/>
  <c r="DQ1417" i="17"/>
  <c r="DQ1409" i="17"/>
  <c r="DQ1401" i="17"/>
  <c r="DQ1393" i="17"/>
  <c r="DQ1385" i="17"/>
  <c r="DQ1377" i="17"/>
  <c r="DQ1369" i="17"/>
  <c r="DQ1361" i="17"/>
  <c r="DT1114" i="17"/>
  <c r="DT1090" i="17"/>
  <c r="DT1070" i="17"/>
  <c r="DT1057" i="17"/>
  <c r="DT1043" i="17"/>
  <c r="DT1030" i="17"/>
  <c r="DT1018" i="17"/>
  <c r="DT1004" i="17"/>
  <c r="DT993" i="17"/>
  <c r="DT979" i="17"/>
  <c r="DT966" i="17"/>
  <c r="DT954" i="17"/>
  <c r="DT940" i="17"/>
  <c r="DT929" i="17"/>
  <c r="DT915" i="17"/>
  <c r="DT902" i="17"/>
  <c r="DT890" i="17"/>
  <c r="DT876" i="17"/>
  <c r="DT865" i="17"/>
  <c r="DT851" i="17"/>
  <c r="DT840" i="17"/>
  <c r="DT830" i="17"/>
  <c r="DT822" i="17"/>
  <c r="DT814" i="17"/>
  <c r="DT806" i="17"/>
  <c r="DT798" i="17"/>
  <c r="DT790" i="17"/>
  <c r="DT782" i="17"/>
  <c r="DT774" i="17"/>
  <c r="DT766" i="17"/>
  <c r="DT758" i="17"/>
  <c r="DT750" i="17"/>
  <c r="DT742" i="17"/>
  <c r="DT734" i="17"/>
  <c r="DT726" i="17"/>
  <c r="DT718" i="17"/>
  <c r="DT710" i="17"/>
  <c r="DT702" i="17"/>
  <c r="DT694" i="17"/>
  <c r="DT686" i="17"/>
  <c r="DT678" i="17"/>
  <c r="DT670" i="17"/>
  <c r="DT662" i="17"/>
  <c r="DT654" i="17"/>
  <c r="DT646" i="17"/>
  <c r="DT638" i="17"/>
  <c r="DT630" i="17"/>
  <c r="DT622" i="17"/>
  <c r="DT614" i="17"/>
  <c r="DT606" i="17"/>
  <c r="DT598" i="17"/>
  <c r="DT590" i="17"/>
  <c r="DT582" i="17"/>
  <c r="DT574" i="17"/>
  <c r="DT566" i="17"/>
  <c r="DT558" i="17"/>
  <c r="DT550" i="17"/>
  <c r="DT542" i="17"/>
  <c r="DT534" i="17"/>
  <c r="DT526" i="17"/>
  <c r="DT518" i="17"/>
  <c r="DT510" i="17"/>
  <c r="DT502" i="17"/>
  <c r="DT494" i="17"/>
  <c r="DT486" i="17"/>
  <c r="DT478" i="17"/>
  <c r="DT470" i="17"/>
  <c r="DT462" i="17"/>
  <c r="DT454" i="17"/>
  <c r="DT446" i="17"/>
  <c r="DT438" i="17"/>
  <c r="DT430" i="17"/>
  <c r="DT422" i="17"/>
  <c r="DT414" i="17"/>
  <c r="DT406" i="17"/>
  <c r="DT398" i="17"/>
  <c r="DT390" i="17"/>
  <c r="DT382" i="17"/>
  <c r="DT374" i="17"/>
  <c r="DT366" i="17"/>
  <c r="DT358" i="17"/>
  <c r="DT350" i="17"/>
  <c r="DT342" i="17"/>
  <c r="DT334" i="17"/>
  <c r="DT326" i="17"/>
  <c r="DT318" i="17"/>
  <c r="DT310" i="17"/>
  <c r="DT302" i="17"/>
  <c r="DT294" i="17"/>
  <c r="DT286" i="17"/>
  <c r="DT278" i="17"/>
  <c r="DT270" i="17"/>
  <c r="DT262" i="17"/>
  <c r="DT254" i="17"/>
  <c r="DT246" i="17"/>
  <c r="DT238" i="17"/>
  <c r="DT230" i="17"/>
  <c r="DT222" i="17"/>
  <c r="DT214" i="17"/>
  <c r="DT206" i="17"/>
  <c r="DT198" i="17"/>
  <c r="DT190" i="17"/>
  <c r="DT182" i="17"/>
  <c r="DT174" i="17"/>
  <c r="DT166" i="17"/>
  <c r="DT158" i="17"/>
  <c r="DT150" i="17"/>
  <c r="DT142" i="17"/>
  <c r="DT134" i="17"/>
  <c r="DT126" i="17"/>
  <c r="DT118" i="17"/>
  <c r="DT110" i="17"/>
  <c r="DT102" i="17"/>
  <c r="DT94" i="17"/>
  <c r="DT86" i="17"/>
  <c r="DT78" i="17"/>
  <c r="DT70" i="17"/>
  <c r="DT62" i="17"/>
  <c r="DT54" i="17"/>
  <c r="DT46" i="17"/>
  <c r="DT38" i="17"/>
  <c r="DT30" i="17"/>
  <c r="DT22" i="17"/>
  <c r="DT14" i="17"/>
  <c r="DT6" i="17"/>
  <c r="DS1996" i="17"/>
  <c r="DS1988" i="17"/>
  <c r="DS1980" i="17"/>
  <c r="DS1972" i="17"/>
  <c r="DS1964" i="17"/>
  <c r="DS1956" i="17"/>
  <c r="DS1948" i="17"/>
  <c r="DS1940" i="17"/>
  <c r="DS1932" i="17"/>
  <c r="DS1924" i="17"/>
  <c r="DS1916" i="17"/>
  <c r="DS1908" i="17"/>
  <c r="DS1900" i="17"/>
  <c r="DS1892" i="17"/>
  <c r="DS1884" i="17"/>
  <c r="DS1876" i="17"/>
  <c r="DS1868" i="17"/>
  <c r="DS1860" i="17"/>
  <c r="DS1852" i="17"/>
  <c r="DS1844" i="17"/>
  <c r="DS1836" i="17"/>
  <c r="DS1828" i="17"/>
  <c r="DS1820" i="17"/>
  <c r="DS1812" i="17"/>
  <c r="DS1804" i="17"/>
  <c r="DS1796" i="17"/>
  <c r="DS1788" i="17"/>
  <c r="DS1780" i="17"/>
  <c r="DS1772" i="17"/>
  <c r="DS1764" i="17"/>
  <c r="DS1756" i="17"/>
  <c r="DS1748" i="17"/>
  <c r="DS1740" i="17"/>
  <c r="DS1732" i="17"/>
  <c r="DS1724" i="17"/>
  <c r="DS1716" i="17"/>
  <c r="DS1708" i="17"/>
  <c r="DS1700" i="17"/>
  <c r="DS1692" i="17"/>
  <c r="DS1684" i="17"/>
  <c r="DS1676" i="17"/>
  <c r="DS1668" i="17"/>
  <c r="DS1660" i="17"/>
  <c r="DS1652" i="17"/>
  <c r="DS1644" i="17"/>
  <c r="DS1636" i="17"/>
  <c r="DS1628" i="17"/>
  <c r="DS1620" i="17"/>
  <c r="DS1612" i="17"/>
  <c r="DS1604" i="17"/>
  <c r="DS1596" i="17"/>
  <c r="DS1588" i="17"/>
  <c r="DS1580" i="17"/>
  <c r="DS1572" i="17"/>
  <c r="DS1564" i="17"/>
  <c r="DS1556" i="17"/>
  <c r="DS1548" i="17"/>
  <c r="DS1540" i="17"/>
  <c r="DS1532" i="17"/>
  <c r="DS1524" i="17"/>
  <c r="DS1516" i="17"/>
  <c r="DS1508" i="17"/>
  <c r="DS1500" i="17"/>
  <c r="DS1492" i="17"/>
  <c r="DS1484" i="17"/>
  <c r="DS1476" i="17"/>
  <c r="DS1468" i="17"/>
  <c r="DS1460" i="17"/>
  <c r="DS1452" i="17"/>
  <c r="DS1444" i="17"/>
  <c r="DS1436" i="17"/>
  <c r="DS1428" i="17"/>
  <c r="DS1420" i="17"/>
  <c r="DS1412" i="17"/>
  <c r="DS1404" i="17"/>
  <c r="DS1396" i="17"/>
  <c r="DS1388" i="17"/>
  <c r="DS1380" i="17"/>
  <c r="DS1372" i="17"/>
  <c r="DS1364" i="17"/>
  <c r="DS1356" i="17"/>
  <c r="DS1348" i="17"/>
  <c r="DS1340" i="17"/>
  <c r="DS1332" i="17"/>
  <c r="DS1324" i="17"/>
  <c r="DS1316" i="17"/>
  <c r="DS1308" i="17"/>
  <c r="DS1300" i="17"/>
  <c r="DS1292" i="17"/>
  <c r="DS1284" i="17"/>
  <c r="DS1276" i="17"/>
  <c r="DS1268" i="17"/>
  <c r="DS1260" i="17"/>
  <c r="DS1252" i="17"/>
  <c r="DS1244" i="17"/>
  <c r="DS1236" i="17"/>
  <c r="DS1228" i="17"/>
  <c r="DS1220" i="17"/>
  <c r="DS1212" i="17"/>
  <c r="DS1204" i="17"/>
  <c r="DS1196" i="17"/>
  <c r="DS1188" i="17"/>
  <c r="DS1180" i="17"/>
  <c r="DS1172" i="17"/>
  <c r="DS1164" i="17"/>
  <c r="DS1156" i="17"/>
  <c r="DS1148" i="17"/>
  <c r="DS1140" i="17"/>
  <c r="DS1132" i="17"/>
  <c r="DS1124" i="17"/>
  <c r="DS1116" i="17"/>
  <c r="DS1108" i="17"/>
  <c r="DS1100" i="17"/>
  <c r="DS1092" i="17"/>
  <c r="DS1084" i="17"/>
  <c r="DS1076" i="17"/>
  <c r="DS1068" i="17"/>
  <c r="DS1060" i="17"/>
  <c r="DS1052" i="17"/>
  <c r="DS1044" i="17"/>
  <c r="DS1036" i="17"/>
  <c r="DS1028" i="17"/>
  <c r="DS1020" i="17"/>
  <c r="DS1012" i="17"/>
  <c r="DS1004" i="17"/>
  <c r="DS996" i="17"/>
  <c r="DS988" i="17"/>
  <c r="DS980" i="17"/>
  <c r="DS972" i="17"/>
  <c r="DS964" i="17"/>
  <c r="DS956" i="17"/>
  <c r="DS948" i="17"/>
  <c r="DS940" i="17"/>
  <c r="DS932" i="17"/>
  <c r="DS924" i="17"/>
  <c r="DS916" i="17"/>
  <c r="DS908" i="17"/>
  <c r="DS900" i="17"/>
  <c r="DS892" i="17"/>
  <c r="DS884" i="17"/>
  <c r="DS876" i="17"/>
  <c r="DS868" i="17"/>
  <c r="DS860" i="17"/>
  <c r="DS852" i="17"/>
  <c r="DS844" i="17"/>
  <c r="DS836" i="17"/>
  <c r="DS828" i="17"/>
  <c r="DS820" i="17"/>
  <c r="DS812" i="17"/>
  <c r="DS804" i="17"/>
  <c r="DS796" i="17"/>
  <c r="DS788" i="17"/>
  <c r="DS780" i="17"/>
  <c r="DS772" i="17"/>
  <c r="DS764" i="17"/>
  <c r="DS756" i="17"/>
  <c r="DS748" i="17"/>
  <c r="DS740" i="17"/>
  <c r="DS732" i="17"/>
  <c r="DS724" i="17"/>
  <c r="DS716" i="17"/>
  <c r="DS708" i="17"/>
  <c r="DS700" i="17"/>
  <c r="DS692" i="17"/>
  <c r="DS684" i="17"/>
  <c r="DS676" i="17"/>
  <c r="DS668" i="17"/>
  <c r="DS660" i="17"/>
  <c r="DS652" i="17"/>
  <c r="DS644" i="17"/>
  <c r="DS636" i="17"/>
  <c r="DS628" i="17"/>
  <c r="DS620" i="17"/>
  <c r="DS612" i="17"/>
  <c r="DS604" i="17"/>
  <c r="DS596" i="17"/>
  <c r="DS588" i="17"/>
  <c r="DS580" i="17"/>
  <c r="DS572" i="17"/>
  <c r="DS564" i="17"/>
  <c r="DS556" i="17"/>
  <c r="DS548" i="17"/>
  <c r="DS540" i="17"/>
  <c r="DS532" i="17"/>
  <c r="DS524" i="17"/>
  <c r="DS516" i="17"/>
  <c r="DS508" i="17"/>
  <c r="DS500" i="17"/>
  <c r="DS492" i="17"/>
  <c r="DS484" i="17"/>
  <c r="DS476" i="17"/>
  <c r="DS468" i="17"/>
  <c r="DS460" i="17"/>
  <c r="DS452" i="17"/>
  <c r="DS444" i="17"/>
  <c r="DS436" i="17"/>
  <c r="DS428" i="17"/>
  <c r="DS420" i="17"/>
  <c r="DS412" i="17"/>
  <c r="DS404" i="17"/>
  <c r="DS396" i="17"/>
  <c r="DS388" i="17"/>
  <c r="DS380" i="17"/>
  <c r="DS372" i="17"/>
  <c r="DS364" i="17"/>
  <c r="DS356" i="17"/>
  <c r="DS348" i="17"/>
  <c r="DS340" i="17"/>
  <c r="DS332" i="17"/>
  <c r="DS324" i="17"/>
  <c r="DS316" i="17"/>
  <c r="DS308" i="17"/>
  <c r="DS300" i="17"/>
  <c r="DS292" i="17"/>
  <c r="DS284" i="17"/>
  <c r="DS276" i="17"/>
  <c r="DS268" i="17"/>
  <c r="DS260" i="17"/>
  <c r="DS252" i="17"/>
  <c r="DS244" i="17"/>
  <c r="DS236" i="17"/>
  <c r="DS228" i="17"/>
  <c r="DS220" i="17"/>
  <c r="DS212" i="17"/>
  <c r="DS204" i="17"/>
  <c r="DS196" i="17"/>
  <c r="DS188" i="17"/>
  <c r="DS180" i="17"/>
  <c r="DS172" i="17"/>
  <c r="DS164" i="17"/>
  <c r="DS156" i="17"/>
  <c r="DS148" i="17"/>
  <c r="DS140" i="17"/>
  <c r="DS132" i="17"/>
  <c r="DS124" i="17"/>
  <c r="DS116" i="17"/>
  <c r="DS108" i="17"/>
  <c r="DS100" i="17"/>
  <c r="DS92" i="17"/>
  <c r="DS84" i="17"/>
  <c r="DS76" i="17"/>
  <c r="DS68" i="17"/>
  <c r="DS60" i="17"/>
  <c r="DS52" i="17"/>
  <c r="DS44" i="17"/>
  <c r="DS36" i="17"/>
  <c r="DS28" i="17"/>
  <c r="DS20" i="17"/>
  <c r="DS12" i="17"/>
  <c r="DS4" i="17"/>
  <c r="DR1994" i="17"/>
  <c r="DR1986" i="17"/>
  <c r="DR1978" i="17"/>
  <c r="DR1970" i="17"/>
  <c r="DR1962" i="17"/>
  <c r="DR1954" i="17"/>
  <c r="DR1946" i="17"/>
  <c r="DR1938" i="17"/>
  <c r="DR1930" i="17"/>
  <c r="DR1922" i="17"/>
  <c r="DR1914" i="17"/>
  <c r="DR1906" i="17"/>
  <c r="DR1898" i="17"/>
  <c r="DR1890" i="17"/>
  <c r="DR1882" i="17"/>
  <c r="DR1874" i="17"/>
  <c r="DR1866" i="17"/>
  <c r="DR1858" i="17"/>
  <c r="DR1850" i="17"/>
  <c r="DR1842" i="17"/>
  <c r="DR1834" i="17"/>
  <c r="DR1826" i="17"/>
  <c r="DR1818" i="17"/>
  <c r="DR1810" i="17"/>
  <c r="DR1802" i="17"/>
  <c r="DR1794" i="17"/>
  <c r="DR1786" i="17"/>
  <c r="DR1778" i="17"/>
  <c r="DR1770" i="17"/>
  <c r="DR1762" i="17"/>
  <c r="DR1754" i="17"/>
  <c r="DR1746" i="17"/>
  <c r="DR1738" i="17"/>
  <c r="DR1730" i="17"/>
  <c r="DR1722" i="17"/>
  <c r="DR1714" i="17"/>
  <c r="DR1706" i="17"/>
  <c r="DR1698" i="17"/>
  <c r="DR1690" i="17"/>
  <c r="DR1682" i="17"/>
  <c r="DR1674" i="17"/>
  <c r="DR1666" i="17"/>
  <c r="DR1658" i="17"/>
  <c r="DR1650" i="17"/>
  <c r="DR1642" i="17"/>
  <c r="DR1634" i="17"/>
  <c r="DR1626" i="17"/>
  <c r="DR1618" i="17"/>
  <c r="DR1610" i="17"/>
  <c r="DR1602" i="17"/>
  <c r="DR1594" i="17"/>
  <c r="DR1586" i="17"/>
  <c r="DR1578" i="17"/>
  <c r="DR1570" i="17"/>
  <c r="DR1562" i="17"/>
  <c r="DR1554" i="17"/>
  <c r="DR1546" i="17"/>
  <c r="DR1538" i="17"/>
  <c r="DR1530" i="17"/>
  <c r="DR1522" i="17"/>
  <c r="DR1514" i="17"/>
  <c r="DR1506" i="17"/>
  <c r="DR1498" i="17"/>
  <c r="DR1490" i="17"/>
  <c r="DR1482" i="17"/>
  <c r="DR1474" i="17"/>
  <c r="DR1466" i="17"/>
  <c r="DR1458" i="17"/>
  <c r="DR1450" i="17"/>
  <c r="DR1442" i="17"/>
  <c r="DR1434" i="17"/>
  <c r="DR1426" i="17"/>
  <c r="DR1418" i="17"/>
  <c r="DR1410" i="17"/>
  <c r="DR1402" i="17"/>
  <c r="DR1394" i="17"/>
  <c r="DR1386" i="17"/>
  <c r="DR1378" i="17"/>
  <c r="DR1370" i="17"/>
  <c r="DR1362" i="17"/>
  <c r="DR1354" i="17"/>
  <c r="DR1346" i="17"/>
  <c r="DR1338" i="17"/>
  <c r="DR1330" i="17"/>
  <c r="DR1322" i="17"/>
  <c r="DR1314" i="17"/>
  <c r="DR1306" i="17"/>
  <c r="DR1298" i="17"/>
  <c r="DR1290" i="17"/>
  <c r="DR1282" i="17"/>
  <c r="DR1274" i="17"/>
  <c r="DR1266" i="17"/>
  <c r="DR1258" i="17"/>
  <c r="DR1250" i="17"/>
  <c r="DR1242" i="17"/>
  <c r="DR1234" i="17"/>
  <c r="DR1226" i="17"/>
  <c r="DR1218" i="17"/>
  <c r="DR1210" i="17"/>
  <c r="DR1202" i="17"/>
  <c r="DR1194" i="17"/>
  <c r="DR1186" i="17"/>
  <c r="DR1178" i="17"/>
  <c r="DR1170" i="17"/>
  <c r="DR1162" i="17"/>
  <c r="DR1154" i="17"/>
  <c r="DR1146" i="17"/>
  <c r="DR1138" i="17"/>
  <c r="DR1130" i="17"/>
  <c r="DR1122" i="17"/>
  <c r="DR1114" i="17"/>
  <c r="DR1106" i="17"/>
  <c r="DR1098" i="17"/>
  <c r="DR1090" i="17"/>
  <c r="DR1082" i="17"/>
  <c r="DR1074" i="17"/>
  <c r="DR1066" i="17"/>
  <c r="DR1058" i="17"/>
  <c r="DR1050" i="17"/>
  <c r="DR1042" i="17"/>
  <c r="DR1034" i="17"/>
  <c r="DR1026" i="17"/>
  <c r="DR1018" i="17"/>
  <c r="DR1010" i="17"/>
  <c r="DR1002" i="17"/>
  <c r="DR994" i="17"/>
  <c r="DR986" i="17"/>
  <c r="DR978" i="17"/>
  <c r="DR970" i="17"/>
  <c r="DR962" i="17"/>
  <c r="DR954" i="17"/>
  <c r="DR946" i="17"/>
  <c r="DR938" i="17"/>
  <c r="DR930" i="17"/>
  <c r="DR922" i="17"/>
  <c r="DR914" i="17"/>
  <c r="DR906" i="17"/>
  <c r="DR898" i="17"/>
  <c r="DR890" i="17"/>
  <c r="DR882" i="17"/>
  <c r="DR874" i="17"/>
  <c r="DR866" i="17"/>
  <c r="DR858" i="17"/>
  <c r="DR850" i="17"/>
  <c r="DR842" i="17"/>
  <c r="DR834" i="17"/>
  <c r="DR826" i="17"/>
  <c r="DR818" i="17"/>
  <c r="DR810" i="17"/>
  <c r="DR802" i="17"/>
  <c r="DR794" i="17"/>
  <c r="DR786" i="17"/>
  <c r="DR778" i="17"/>
  <c r="DR770" i="17"/>
  <c r="DR762" i="17"/>
  <c r="DR754" i="17"/>
  <c r="DR746" i="17"/>
  <c r="DR738" i="17"/>
  <c r="DR730" i="17"/>
  <c r="DR722" i="17"/>
  <c r="DR714" i="17"/>
  <c r="DR706" i="17"/>
  <c r="DR698" i="17"/>
  <c r="DR690" i="17"/>
  <c r="DR682" i="17"/>
  <c r="DR674" i="17"/>
  <c r="DR666" i="17"/>
  <c r="DR658" i="17"/>
  <c r="DR650" i="17"/>
  <c r="DR642" i="17"/>
  <c r="DR634" i="17"/>
  <c r="DR626" i="17"/>
  <c r="DR618" i="17"/>
  <c r="DR610" i="17"/>
  <c r="DR602" i="17"/>
  <c r="DR594" i="17"/>
  <c r="DR586" i="17"/>
  <c r="DR578" i="17"/>
  <c r="DR570" i="17"/>
  <c r="DR562" i="17"/>
  <c r="DR554" i="17"/>
  <c r="DR546" i="17"/>
  <c r="DR538" i="17"/>
  <c r="DR530" i="17"/>
  <c r="DR522" i="17"/>
  <c r="DR514" i="17"/>
  <c r="DR506" i="17"/>
  <c r="DR498" i="17"/>
  <c r="DR490" i="17"/>
  <c r="DR482" i="17"/>
  <c r="DR474" i="17"/>
  <c r="DR466" i="17"/>
  <c r="DR458" i="17"/>
  <c r="DR450" i="17"/>
  <c r="DR442" i="17"/>
  <c r="DR434" i="17"/>
  <c r="DR426" i="17"/>
  <c r="DR418" i="17"/>
  <c r="DR410" i="17"/>
  <c r="DR402" i="17"/>
  <c r="DR394" i="17"/>
  <c r="DR386" i="17"/>
  <c r="DR378" i="17"/>
  <c r="DR370" i="17"/>
  <c r="DR362" i="17"/>
  <c r="DR354" i="17"/>
  <c r="DR346" i="17"/>
  <c r="DR338" i="17"/>
  <c r="DR330" i="17"/>
  <c r="DR322" i="17"/>
  <c r="DR314" i="17"/>
  <c r="DR306" i="17"/>
  <c r="DR298" i="17"/>
  <c r="DR290" i="17"/>
  <c r="DR282" i="17"/>
  <c r="DR274" i="17"/>
  <c r="DR266" i="17"/>
  <c r="DR258" i="17"/>
  <c r="DR250" i="17"/>
  <c r="DR242" i="17"/>
  <c r="DR234" i="17"/>
  <c r="DR226" i="17"/>
  <c r="DR218" i="17"/>
  <c r="DR210" i="17"/>
  <c r="DR202" i="17"/>
  <c r="DR194" i="17"/>
  <c r="DR186" i="17"/>
  <c r="DR178" i="17"/>
  <c r="DR170" i="17"/>
  <c r="DR162" i="17"/>
  <c r="DR154" i="17"/>
  <c r="DR146" i="17"/>
  <c r="DR138" i="17"/>
  <c r="DR130" i="17"/>
  <c r="DR122" i="17"/>
  <c r="DR114" i="17"/>
  <c r="DR106" i="17"/>
  <c r="DR98" i="17"/>
  <c r="DR90" i="17"/>
  <c r="DR82" i="17"/>
  <c r="DR74" i="17"/>
  <c r="DR66" i="17"/>
  <c r="DR58" i="17"/>
  <c r="DR50" i="17"/>
  <c r="DR42" i="17"/>
  <c r="DR34" i="17"/>
  <c r="DR26" i="17"/>
  <c r="DR18" i="17"/>
  <c r="DR10" i="17"/>
  <c r="DQ1992" i="17"/>
  <c r="DQ1984" i="17"/>
  <c r="DQ1976" i="17"/>
  <c r="DQ1968" i="17"/>
  <c r="DQ1960" i="17"/>
  <c r="DQ1952" i="17"/>
  <c r="DQ1944" i="17"/>
  <c r="DQ1936" i="17"/>
  <c r="DQ1928" i="17"/>
  <c r="DQ1920" i="17"/>
  <c r="DQ1912" i="17"/>
  <c r="DQ1904" i="17"/>
  <c r="DQ1896" i="17"/>
  <c r="DQ1888" i="17"/>
  <c r="DQ1880" i="17"/>
  <c r="DQ1872" i="17"/>
  <c r="DQ1864" i="17"/>
  <c r="DQ1856" i="17"/>
  <c r="DQ1848" i="17"/>
  <c r="DQ1840" i="17"/>
  <c r="DQ1832" i="17"/>
  <c r="DQ1824" i="17"/>
  <c r="DQ1816" i="17"/>
  <c r="DQ1808" i="17"/>
  <c r="DQ1800" i="17"/>
  <c r="DQ1792" i="17"/>
  <c r="DQ1784" i="17"/>
  <c r="DQ1776" i="17"/>
  <c r="DQ1768" i="17"/>
  <c r="DQ1760" i="17"/>
  <c r="DQ1752" i="17"/>
  <c r="DQ1744" i="17"/>
  <c r="DQ1736" i="17"/>
  <c r="DQ1728" i="17"/>
  <c r="DQ1720" i="17"/>
  <c r="DQ1712" i="17"/>
  <c r="DQ1704" i="17"/>
  <c r="DQ1696" i="17"/>
  <c r="DQ1688" i="17"/>
  <c r="DQ1680" i="17"/>
  <c r="DQ1672" i="17"/>
  <c r="DQ1664" i="17"/>
  <c r="DQ1656" i="17"/>
  <c r="DQ1648" i="17"/>
  <c r="DQ1640" i="17"/>
  <c r="DQ1632" i="17"/>
  <c r="DQ1624" i="17"/>
  <c r="DQ1616" i="17"/>
  <c r="DQ1608" i="17"/>
  <c r="DQ1600" i="17"/>
  <c r="DQ1592" i="17"/>
  <c r="DQ1584" i="17"/>
  <c r="DQ1576" i="17"/>
  <c r="DQ1568" i="17"/>
  <c r="DQ1560" i="17"/>
  <c r="DQ1552" i="17"/>
  <c r="DQ1544" i="17"/>
  <c r="DQ1597" i="17"/>
  <c r="DQ1539" i="17"/>
  <c r="DQ1526" i="17"/>
  <c r="DQ1516" i="17"/>
  <c r="DQ1506" i="17"/>
  <c r="DQ1494" i="17"/>
  <c r="DQ1484" i="17"/>
  <c r="DQ1474" i="17"/>
  <c r="DQ1462" i="17"/>
  <c r="DQ1452" i="17"/>
  <c r="DQ1442" i="17"/>
  <c r="DQ1430" i="17"/>
  <c r="DQ1420" i="17"/>
  <c r="DQ1410" i="17"/>
  <c r="DQ1398" i="17"/>
  <c r="DQ1388" i="17"/>
  <c r="DQ1378" i="17"/>
  <c r="DQ1366" i="17"/>
  <c r="DQ1356" i="17"/>
  <c r="DQ1347" i="17"/>
  <c r="DQ1338" i="17"/>
  <c r="DQ1329" i="17"/>
  <c r="DQ1320" i="17"/>
  <c r="DQ1310" i="17"/>
  <c r="DQ1301" i="17"/>
  <c r="DQ1292" i="17"/>
  <c r="DQ1284" i="17"/>
  <c r="DQ1276" i="17"/>
  <c r="DQ1268" i="17"/>
  <c r="DQ1260" i="17"/>
  <c r="DQ1252" i="17"/>
  <c r="DQ1244" i="17"/>
  <c r="DQ1236" i="17"/>
  <c r="DQ1228" i="17"/>
  <c r="DQ1220" i="17"/>
  <c r="DQ1212" i="17"/>
  <c r="DQ1204" i="17"/>
  <c r="DQ1196" i="17"/>
  <c r="DQ1188" i="17"/>
  <c r="DQ1180" i="17"/>
  <c r="DQ1172" i="17"/>
  <c r="DQ1164" i="17"/>
  <c r="DQ1156" i="17"/>
  <c r="DQ1148" i="17"/>
  <c r="DQ1140" i="17"/>
  <c r="DQ1132" i="17"/>
  <c r="DQ1124" i="17"/>
  <c r="DQ1116" i="17"/>
  <c r="DQ1108" i="17"/>
  <c r="DQ1100" i="17"/>
  <c r="DQ1092" i="17"/>
  <c r="DQ1084" i="17"/>
  <c r="DQ1076" i="17"/>
  <c r="DQ1068" i="17"/>
  <c r="DQ1060" i="17"/>
  <c r="DQ1052" i="17"/>
  <c r="DQ1044" i="17"/>
  <c r="DQ1036" i="17"/>
  <c r="DQ1028" i="17"/>
  <c r="DQ1020" i="17"/>
  <c r="DQ1012" i="17"/>
  <c r="DQ1004" i="17"/>
  <c r="DQ996" i="17"/>
  <c r="DQ988" i="17"/>
  <c r="DQ980" i="17"/>
  <c r="DQ972" i="17"/>
  <c r="DQ964" i="17"/>
  <c r="DQ956" i="17"/>
  <c r="DQ948" i="17"/>
  <c r="DQ940" i="17"/>
  <c r="DQ932" i="17"/>
  <c r="DQ924" i="17"/>
  <c r="DQ916" i="17"/>
  <c r="DQ908" i="17"/>
  <c r="DQ900" i="17"/>
  <c r="DQ892" i="17"/>
  <c r="DQ884" i="17"/>
  <c r="DQ876" i="17"/>
  <c r="DQ868" i="17"/>
  <c r="DQ860" i="17"/>
  <c r="DQ852" i="17"/>
  <c r="DQ844" i="17"/>
  <c r="DQ836" i="17"/>
  <c r="DQ828" i="17"/>
  <c r="DQ820" i="17"/>
  <c r="DQ812" i="17"/>
  <c r="DQ804" i="17"/>
  <c r="DQ796" i="17"/>
  <c r="DQ788" i="17"/>
  <c r="DQ780" i="17"/>
  <c r="DQ772" i="17"/>
  <c r="DQ764" i="17"/>
  <c r="DQ756" i="17"/>
  <c r="DQ748" i="17"/>
  <c r="DQ740" i="17"/>
  <c r="DQ732" i="17"/>
  <c r="DQ724" i="17"/>
  <c r="DQ716" i="17"/>
  <c r="DQ708" i="17"/>
  <c r="DQ700" i="17"/>
  <c r="DQ692" i="17"/>
  <c r="DQ684" i="17"/>
  <c r="DQ676" i="17"/>
  <c r="DQ668" i="17"/>
  <c r="DQ660" i="17"/>
  <c r="DQ652" i="17"/>
  <c r="DQ644" i="17"/>
  <c r="DQ636" i="17"/>
  <c r="DQ628" i="17"/>
  <c r="DQ620" i="17"/>
  <c r="DQ612" i="17"/>
  <c r="DQ604" i="17"/>
  <c r="DQ596" i="17"/>
  <c r="DQ588" i="17"/>
  <c r="DQ580" i="17"/>
  <c r="DQ572" i="17"/>
  <c r="DQ564" i="17"/>
  <c r="DQ556" i="17"/>
  <c r="DQ548" i="17"/>
  <c r="DQ540" i="17"/>
  <c r="DQ532" i="17"/>
  <c r="DQ524" i="17"/>
  <c r="DQ516" i="17"/>
  <c r="DQ508" i="17"/>
  <c r="DQ500" i="17"/>
  <c r="DQ492" i="17"/>
  <c r="DQ484" i="17"/>
  <c r="DQ476" i="17"/>
  <c r="DQ468" i="17"/>
  <c r="DQ460" i="17"/>
  <c r="DQ452" i="17"/>
  <c r="DQ444" i="17"/>
  <c r="DQ436" i="17"/>
  <c r="DQ428" i="17"/>
  <c r="DQ420" i="17"/>
  <c r="DQ412" i="17"/>
  <c r="DQ404" i="17"/>
  <c r="DQ396" i="17"/>
  <c r="DQ388" i="17"/>
  <c r="DQ380" i="17"/>
  <c r="DQ372" i="17"/>
  <c r="DQ364" i="17"/>
  <c r="DQ356" i="17"/>
  <c r="DQ348" i="17"/>
  <c r="DQ340" i="17"/>
  <c r="DQ332" i="17"/>
  <c r="DQ324" i="17"/>
  <c r="DQ316" i="17"/>
  <c r="DQ308" i="17"/>
  <c r="DQ300" i="17"/>
  <c r="DQ292" i="17"/>
  <c r="DQ284" i="17"/>
  <c r="DQ276" i="17"/>
  <c r="DQ268" i="17"/>
  <c r="DQ260" i="17"/>
  <c r="DQ252" i="17"/>
  <c r="DQ244" i="17"/>
  <c r="DQ236" i="17"/>
  <c r="DQ228" i="17"/>
  <c r="DQ220" i="17"/>
  <c r="DQ212" i="17"/>
  <c r="DQ204" i="17"/>
  <c r="DQ196" i="17"/>
  <c r="DQ188" i="17"/>
  <c r="DQ180" i="17"/>
  <c r="DQ172" i="17"/>
  <c r="DQ164" i="17"/>
  <c r="DQ156" i="17"/>
  <c r="DQ148" i="17"/>
  <c r="DQ140" i="17"/>
  <c r="DQ132" i="17"/>
  <c r="DQ124" i="17"/>
  <c r="DQ116" i="17"/>
  <c r="DQ108" i="17"/>
  <c r="DQ100" i="17"/>
  <c r="DQ92" i="17"/>
  <c r="DQ84" i="17"/>
  <c r="DQ76" i="17"/>
  <c r="DQ68" i="17"/>
  <c r="DQ60" i="17"/>
  <c r="DQ52" i="17"/>
  <c r="DQ44" i="17"/>
  <c r="DQ36" i="17"/>
  <c r="DQ28" i="17"/>
  <c r="DQ20" i="17"/>
  <c r="DQ12" i="17"/>
  <c r="DQ4" i="17"/>
  <c r="DQ647" i="17"/>
  <c r="DQ1589" i="17"/>
  <c r="DQ1536" i="17"/>
  <c r="DQ1525" i="17"/>
  <c r="DQ1515" i="17"/>
  <c r="DQ1504" i="17"/>
  <c r="DQ1493" i="17"/>
  <c r="DQ1483" i="17"/>
  <c r="DQ1472" i="17"/>
  <c r="DQ1461" i="17"/>
  <c r="DQ1451" i="17"/>
  <c r="DQ1440" i="17"/>
  <c r="DQ1429" i="17"/>
  <c r="DQ1419" i="17"/>
  <c r="DQ1408" i="17"/>
  <c r="DQ1397" i="17"/>
  <c r="DQ1387" i="17"/>
  <c r="DQ1376" i="17"/>
  <c r="DQ1365" i="17"/>
  <c r="DQ1355" i="17"/>
  <c r="DQ1346" i="17"/>
  <c r="DQ1337" i="17"/>
  <c r="DQ1328" i="17"/>
  <c r="DQ1318" i="17"/>
  <c r="DQ1309" i="17"/>
  <c r="DQ1300" i="17"/>
  <c r="DQ1291" i="17"/>
  <c r="DQ1283" i="17"/>
  <c r="DQ1275" i="17"/>
  <c r="DQ1267" i="17"/>
  <c r="DQ1259" i="17"/>
  <c r="DQ1251" i="17"/>
  <c r="DQ1243" i="17"/>
  <c r="DQ1235" i="17"/>
  <c r="DQ1227" i="17"/>
  <c r="DQ1219" i="17"/>
  <c r="DQ1211" i="17"/>
  <c r="DQ1203" i="17"/>
  <c r="DQ1195" i="17"/>
  <c r="DQ1187" i="17"/>
  <c r="DQ1179" i="17"/>
  <c r="DQ1171" i="17"/>
  <c r="DQ1163" i="17"/>
  <c r="DQ1155" i="17"/>
  <c r="DQ1147" i="17"/>
  <c r="DQ1139" i="17"/>
  <c r="DQ1131" i="17"/>
  <c r="DQ1123" i="17"/>
  <c r="DQ1115" i="17"/>
  <c r="DQ1107" i="17"/>
  <c r="DQ1099" i="17"/>
  <c r="DQ1091" i="17"/>
  <c r="DQ1083" i="17"/>
  <c r="DQ1075" i="17"/>
  <c r="DQ1067" i="17"/>
  <c r="DQ1059" i="17"/>
  <c r="DQ1051" i="17"/>
  <c r="DQ1043" i="17"/>
  <c r="DQ1035" i="17"/>
  <c r="DQ1027" i="17"/>
  <c r="DQ1019" i="17"/>
  <c r="DQ1011" i="17"/>
  <c r="DQ1003" i="17"/>
  <c r="DQ995" i="17"/>
  <c r="DQ987" i="17"/>
  <c r="DQ979" i="17"/>
  <c r="DQ971" i="17"/>
  <c r="DQ963" i="17"/>
  <c r="DQ955" i="17"/>
  <c r="DQ947" i="17"/>
  <c r="DQ939" i="17"/>
  <c r="DQ931" i="17"/>
  <c r="DQ923" i="17"/>
  <c r="DQ915" i="17"/>
  <c r="DQ907" i="17"/>
  <c r="DQ899" i="17"/>
  <c r="DQ891" i="17"/>
  <c r="DQ883" i="17"/>
  <c r="DQ875" i="17"/>
  <c r="DQ867" i="17"/>
  <c r="DQ859" i="17"/>
  <c r="DQ851" i="17"/>
  <c r="DQ843" i="17"/>
  <c r="DQ835" i="17"/>
  <c r="DQ827" i="17"/>
  <c r="DQ819" i="17"/>
  <c r="DQ811" i="17"/>
  <c r="DQ803" i="17"/>
  <c r="DQ795" i="17"/>
  <c r="DQ787" i="17"/>
  <c r="DQ779" i="17"/>
  <c r="DQ771" i="17"/>
  <c r="DQ763" i="17"/>
  <c r="DQ755" i="17"/>
  <c r="DQ747" i="17"/>
  <c r="DQ739" i="17"/>
  <c r="DQ731" i="17"/>
  <c r="DQ723" i="17"/>
  <c r="DQ715" i="17"/>
  <c r="DQ707" i="17"/>
  <c r="DQ699" i="17"/>
  <c r="DQ691" i="17"/>
  <c r="DQ683" i="17"/>
  <c r="DQ675" i="17"/>
  <c r="DQ667" i="17"/>
  <c r="DQ659" i="17"/>
  <c r="DQ651" i="17"/>
  <c r="DQ643" i="17"/>
  <c r="DQ635" i="17"/>
  <c r="DQ627" i="17"/>
  <c r="DQ619" i="17"/>
  <c r="DQ611" i="17"/>
  <c r="DQ603" i="17"/>
  <c r="DQ595" i="17"/>
  <c r="DQ587" i="17"/>
  <c r="DQ579" i="17"/>
  <c r="DQ571" i="17"/>
  <c r="DQ563" i="17"/>
  <c r="DQ555" i="17"/>
  <c r="DQ547" i="17"/>
  <c r="DQ539" i="17"/>
  <c r="DQ531" i="17"/>
  <c r="DQ523" i="17"/>
  <c r="DQ515" i="17"/>
  <c r="DQ507" i="17"/>
  <c r="DQ499" i="17"/>
  <c r="DQ491" i="17"/>
  <c r="DQ483" i="17"/>
  <c r="DQ475" i="17"/>
  <c r="DQ467" i="17"/>
  <c r="DQ459" i="17"/>
  <c r="DQ451" i="17"/>
  <c r="DQ443" i="17"/>
  <c r="DQ435" i="17"/>
  <c r="DQ427" i="17"/>
  <c r="DQ419" i="17"/>
  <c r="DQ411" i="17"/>
  <c r="DQ403" i="17"/>
  <c r="DQ395" i="17"/>
  <c r="DQ387" i="17"/>
  <c r="DQ379" i="17"/>
  <c r="DQ371" i="17"/>
  <c r="DQ363" i="17"/>
  <c r="DQ355" i="17"/>
  <c r="DQ347" i="17"/>
  <c r="DQ339" i="17"/>
  <c r="DQ331" i="17"/>
  <c r="DQ323" i="17"/>
  <c r="DQ315" i="17"/>
  <c r="DQ307" i="17"/>
  <c r="DQ299" i="17"/>
  <c r="DQ291" i="17"/>
  <c r="DQ283" i="17"/>
  <c r="DQ275" i="17"/>
  <c r="DQ267" i="17"/>
  <c r="DQ259" i="17"/>
  <c r="DQ251" i="17"/>
  <c r="DQ243" i="17"/>
  <c r="DQ235" i="17"/>
  <c r="DQ227" i="17"/>
  <c r="DQ219" i="17"/>
  <c r="DQ211" i="17"/>
  <c r="DQ203" i="17"/>
  <c r="DQ195" i="17"/>
  <c r="DQ187" i="17"/>
  <c r="DQ179" i="17"/>
  <c r="DQ171" i="17"/>
  <c r="DQ163" i="17"/>
  <c r="DQ155" i="17"/>
  <c r="DQ147" i="17"/>
  <c r="DQ139" i="17"/>
  <c r="DQ131" i="17"/>
  <c r="DQ123" i="17"/>
  <c r="DQ115" i="17"/>
  <c r="DQ107" i="17"/>
  <c r="DQ99" i="17"/>
  <c r="DQ91" i="17"/>
  <c r="DQ83" i="17"/>
  <c r="DQ75" i="17"/>
  <c r="DQ67" i="17"/>
  <c r="DQ59" i="17"/>
  <c r="DQ51" i="17"/>
  <c r="DQ43" i="17"/>
  <c r="DQ35" i="17"/>
  <c r="DQ27" i="17"/>
  <c r="DQ19" i="17"/>
  <c r="DQ11" i="17"/>
  <c r="DQ391" i="17"/>
  <c r="DQ1581" i="17"/>
  <c r="DQ1534" i="17"/>
  <c r="DQ1524" i="17"/>
  <c r="DQ1514" i="17"/>
  <c r="DQ1502" i="17"/>
  <c r="DQ1492" i="17"/>
  <c r="DQ1482" i="17"/>
  <c r="DQ1470" i="17"/>
  <c r="DQ1460" i="17"/>
  <c r="DQ1450" i="17"/>
  <c r="DQ1438" i="17"/>
  <c r="DQ1428" i="17"/>
  <c r="DQ1418" i="17"/>
  <c r="DQ1406" i="17"/>
  <c r="DQ1396" i="17"/>
  <c r="DQ1386" i="17"/>
  <c r="DQ1374" i="17"/>
  <c r="DQ1364" i="17"/>
  <c r="DQ1354" i="17"/>
  <c r="DQ1345" i="17"/>
  <c r="DQ1336" i="17"/>
  <c r="DQ1326" i="17"/>
  <c r="DQ1317" i="17"/>
  <c r="DQ1308" i="17"/>
  <c r="DQ1299" i="17"/>
  <c r="DQ1290" i="17"/>
  <c r="DQ1282" i="17"/>
  <c r="DQ1274" i="17"/>
  <c r="DQ1266" i="17"/>
  <c r="DQ1258" i="17"/>
  <c r="DQ1250" i="17"/>
  <c r="DQ1242" i="17"/>
  <c r="DQ1234" i="17"/>
  <c r="DQ1226" i="17"/>
  <c r="DQ1218" i="17"/>
  <c r="DQ1210" i="17"/>
  <c r="DQ1202" i="17"/>
  <c r="DQ1194" i="17"/>
  <c r="DQ1186" i="17"/>
  <c r="DQ1178" i="17"/>
  <c r="DQ1170" i="17"/>
  <c r="DQ1162" i="17"/>
  <c r="DQ1154" i="17"/>
  <c r="DQ1146" i="17"/>
  <c r="DQ1138" i="17"/>
  <c r="DQ1130" i="17"/>
  <c r="DQ1122" i="17"/>
  <c r="DQ1114" i="17"/>
  <c r="DQ1106" i="17"/>
  <c r="DQ1098" i="17"/>
  <c r="DQ1090" i="17"/>
  <c r="DQ1082" i="17"/>
  <c r="DQ1074" i="17"/>
  <c r="DQ1066" i="17"/>
  <c r="DQ1058" i="17"/>
  <c r="DQ1050" i="17"/>
  <c r="DQ1042" i="17"/>
  <c r="DQ1034" i="17"/>
  <c r="DQ1026" i="17"/>
  <c r="DQ1018" i="17"/>
  <c r="DQ1010" i="17"/>
  <c r="DQ1002" i="17"/>
  <c r="DQ994" i="17"/>
  <c r="DQ986" i="17"/>
  <c r="DQ978" i="17"/>
  <c r="DQ970" i="17"/>
  <c r="DQ962" i="17"/>
  <c r="DQ954" i="17"/>
  <c r="DQ946" i="17"/>
  <c r="DQ938" i="17"/>
  <c r="DQ930" i="17"/>
  <c r="DQ922" i="17"/>
  <c r="DQ914" i="17"/>
  <c r="DQ906" i="17"/>
  <c r="DQ898" i="17"/>
  <c r="DQ890" i="17"/>
  <c r="DQ882" i="17"/>
  <c r="DQ874" i="17"/>
  <c r="DQ866" i="17"/>
  <c r="DQ858" i="17"/>
  <c r="DQ850" i="17"/>
  <c r="DQ842" i="17"/>
  <c r="DQ834" i="17"/>
  <c r="DQ826" i="17"/>
  <c r="DQ818" i="17"/>
  <c r="DQ810" i="17"/>
  <c r="DQ802" i="17"/>
  <c r="DQ794" i="17"/>
  <c r="DQ786" i="17"/>
  <c r="DQ778" i="17"/>
  <c r="DQ770" i="17"/>
  <c r="DQ762" i="17"/>
  <c r="DQ754" i="17"/>
  <c r="DQ746" i="17"/>
  <c r="DQ738" i="17"/>
  <c r="DQ730" i="17"/>
  <c r="DQ722" i="17"/>
  <c r="DQ714" i="17"/>
  <c r="DQ706" i="17"/>
  <c r="DQ698" i="17"/>
  <c r="DQ690" i="17"/>
  <c r="DQ682" i="17"/>
  <c r="DQ674" i="17"/>
  <c r="DQ666" i="17"/>
  <c r="DQ658" i="17"/>
  <c r="DQ650" i="17"/>
  <c r="DQ642" i="17"/>
  <c r="DQ634" i="17"/>
  <c r="DQ626" i="17"/>
  <c r="DQ618" i="17"/>
  <c r="DQ610" i="17"/>
  <c r="DQ602" i="17"/>
  <c r="DQ594" i="17"/>
  <c r="DQ586" i="17"/>
  <c r="DQ578" i="17"/>
  <c r="DQ570" i="17"/>
  <c r="DQ562" i="17"/>
  <c r="DQ554" i="17"/>
  <c r="DQ546" i="17"/>
  <c r="DQ538" i="17"/>
  <c r="DQ530" i="17"/>
  <c r="DQ522" i="17"/>
  <c r="DQ514" i="17"/>
  <c r="DQ506" i="17"/>
  <c r="DQ498" i="17"/>
  <c r="DQ490" i="17"/>
  <c r="DQ482" i="17"/>
  <c r="DQ474" i="17"/>
  <c r="DQ466" i="17"/>
  <c r="DQ458" i="17"/>
  <c r="DQ450" i="17"/>
  <c r="DQ442" i="17"/>
  <c r="DQ434" i="17"/>
  <c r="DQ426" i="17"/>
  <c r="DQ418" i="17"/>
  <c r="DQ410" i="17"/>
  <c r="DQ402" i="17"/>
  <c r="DQ394" i="17"/>
  <c r="DQ386" i="17"/>
  <c r="DQ378" i="17"/>
  <c r="DQ370" i="17"/>
  <c r="DQ362" i="17"/>
  <c r="DQ354" i="17"/>
  <c r="DQ346" i="17"/>
  <c r="DQ338" i="17"/>
  <c r="DQ330" i="17"/>
  <c r="DQ322" i="17"/>
  <c r="DQ314" i="17"/>
  <c r="DQ306" i="17"/>
  <c r="DQ298" i="17"/>
  <c r="DQ290" i="17"/>
  <c r="DQ282" i="17"/>
  <c r="DQ274" i="17"/>
  <c r="DQ266" i="17"/>
  <c r="DQ258" i="17"/>
  <c r="DQ250" i="17"/>
  <c r="DQ242" i="17"/>
  <c r="DQ234" i="17"/>
  <c r="DQ226" i="17"/>
  <c r="DQ218" i="17"/>
  <c r="DQ210" i="17"/>
  <c r="DQ202" i="17"/>
  <c r="DQ194" i="17"/>
  <c r="DQ186" i="17"/>
  <c r="DQ178" i="17"/>
  <c r="DQ170" i="17"/>
  <c r="DQ162" i="17"/>
  <c r="DQ154" i="17"/>
  <c r="DQ146" i="17"/>
  <c r="DQ138" i="17"/>
  <c r="DQ130" i="17"/>
  <c r="DQ122" i="17"/>
  <c r="DQ114" i="17"/>
  <c r="DQ106" i="17"/>
  <c r="DQ98" i="17"/>
  <c r="DQ90" i="17"/>
  <c r="DQ82" i="17"/>
  <c r="DQ74" i="17"/>
  <c r="DQ66" i="17"/>
  <c r="DQ58" i="17"/>
  <c r="DQ50" i="17"/>
  <c r="DQ42" i="17"/>
  <c r="DQ34" i="17"/>
  <c r="DQ26" i="17"/>
  <c r="DQ18" i="17"/>
  <c r="DQ10" i="17"/>
  <c r="DQ631" i="17"/>
  <c r="DQ1637" i="17"/>
  <c r="DQ1573" i="17"/>
  <c r="DQ1533" i="17"/>
  <c r="DQ1523" i="17"/>
  <c r="DQ1512" i="17"/>
  <c r="DQ1501" i="17"/>
  <c r="DQ1491" i="17"/>
  <c r="DQ1480" i="17"/>
  <c r="DQ1469" i="17"/>
  <c r="DQ1459" i="17"/>
  <c r="DQ1448" i="17"/>
  <c r="DQ1437" i="17"/>
  <c r="DQ1427" i="17"/>
  <c r="DQ1416" i="17"/>
  <c r="DQ1405" i="17"/>
  <c r="DQ1395" i="17"/>
  <c r="DQ1384" i="17"/>
  <c r="DQ1373" i="17"/>
  <c r="DQ1363" i="17"/>
  <c r="DQ1353" i="17"/>
  <c r="DQ1344" i="17"/>
  <c r="DQ1334" i="17"/>
  <c r="DQ1325" i="17"/>
  <c r="DQ1316" i="17"/>
  <c r="DQ1307" i="17"/>
  <c r="DQ1298" i="17"/>
  <c r="DQ1289" i="17"/>
  <c r="DQ1281" i="17"/>
  <c r="DQ1273" i="17"/>
  <c r="DQ1265" i="17"/>
  <c r="DQ1257" i="17"/>
  <c r="DQ1249" i="17"/>
  <c r="DQ1241" i="17"/>
  <c r="DQ1233" i="17"/>
  <c r="DQ1225" i="17"/>
  <c r="DQ1217" i="17"/>
  <c r="DQ1209" i="17"/>
  <c r="DQ1201" i="17"/>
  <c r="DQ1193" i="17"/>
  <c r="DQ1185" i="17"/>
  <c r="DQ1177" i="17"/>
  <c r="DQ1169" i="17"/>
  <c r="DQ1161" i="17"/>
  <c r="DQ1153" i="17"/>
  <c r="DQ1145" i="17"/>
  <c r="DQ1137" i="17"/>
  <c r="DQ1129" i="17"/>
  <c r="DQ1121" i="17"/>
  <c r="DQ1113" i="17"/>
  <c r="DQ1105" i="17"/>
  <c r="DQ1097" i="17"/>
  <c r="DQ1089" i="17"/>
  <c r="DQ1081" i="17"/>
  <c r="DQ1073" i="17"/>
  <c r="DQ1065" i="17"/>
  <c r="DQ1057" i="17"/>
  <c r="DQ1049" i="17"/>
  <c r="DQ1041" i="17"/>
  <c r="DQ1033" i="17"/>
  <c r="DQ1025" i="17"/>
  <c r="DQ1017" i="17"/>
  <c r="DQ1009" i="17"/>
  <c r="DQ1001" i="17"/>
  <c r="DQ993" i="17"/>
  <c r="DQ985" i="17"/>
  <c r="DQ977" i="17"/>
  <c r="DQ969" i="17"/>
  <c r="DQ961" i="17"/>
  <c r="DQ953" i="17"/>
  <c r="DQ945" i="17"/>
  <c r="DQ937" i="17"/>
  <c r="DQ929" i="17"/>
  <c r="DQ921" i="17"/>
  <c r="DQ913" i="17"/>
  <c r="DQ905" i="17"/>
  <c r="DQ897" i="17"/>
  <c r="DQ889" i="17"/>
  <c r="DQ881" i="17"/>
  <c r="DQ873" i="17"/>
  <c r="DQ865" i="17"/>
  <c r="DQ857" i="17"/>
  <c r="DQ849" i="17"/>
  <c r="DQ841" i="17"/>
  <c r="DQ833" i="17"/>
  <c r="DQ825" i="17"/>
  <c r="DQ817" i="17"/>
  <c r="DQ809" i="17"/>
  <c r="DQ801" i="17"/>
  <c r="DQ793" i="17"/>
  <c r="DQ785" i="17"/>
  <c r="DQ777" i="17"/>
  <c r="DQ769" i="17"/>
  <c r="DQ761" i="17"/>
  <c r="DQ753" i="17"/>
  <c r="DQ745" i="17"/>
  <c r="DQ737" i="17"/>
  <c r="DQ729" i="17"/>
  <c r="DQ721" i="17"/>
  <c r="DQ713" i="17"/>
  <c r="DQ705" i="17"/>
  <c r="DQ697" i="17"/>
  <c r="DQ689" i="17"/>
  <c r="DQ681" i="17"/>
  <c r="DQ673" i="17"/>
  <c r="DQ665" i="17"/>
  <c r="DQ657" i="17"/>
  <c r="DQ649" i="17"/>
  <c r="DQ641" i="17"/>
  <c r="DQ633" i="17"/>
  <c r="DQ625" i="17"/>
  <c r="DQ617" i="17"/>
  <c r="DQ609" i="17"/>
  <c r="DQ601" i="17"/>
  <c r="DQ593" i="17"/>
  <c r="DQ585" i="17"/>
  <c r="DQ577" i="17"/>
  <c r="DQ569" i="17"/>
  <c r="DQ561" i="17"/>
  <c r="DQ553" i="17"/>
  <c r="DQ545" i="17"/>
  <c r="DQ537" i="17"/>
  <c r="DQ529" i="17"/>
  <c r="DQ521" i="17"/>
  <c r="DQ513" i="17"/>
  <c r="DQ505" i="17"/>
  <c r="DQ497" i="17"/>
  <c r="DQ489" i="17"/>
  <c r="DQ481" i="17"/>
  <c r="DQ473" i="17"/>
  <c r="DQ465" i="17"/>
  <c r="DQ457" i="17"/>
  <c r="DQ449" i="17"/>
  <c r="DQ441" i="17"/>
  <c r="DQ433" i="17"/>
  <c r="DQ425" i="17"/>
  <c r="DQ417" i="17"/>
  <c r="DQ409" i="17"/>
  <c r="DQ401" i="17"/>
  <c r="DQ393" i="17"/>
  <c r="DQ385" i="17"/>
  <c r="DQ377" i="17"/>
  <c r="DQ369" i="17"/>
  <c r="DQ361" i="17"/>
  <c r="DQ353" i="17"/>
  <c r="DQ345" i="17"/>
  <c r="DQ337" i="17"/>
  <c r="DQ329" i="17"/>
  <c r="DQ321" i="17"/>
  <c r="DQ313" i="17"/>
  <c r="DQ305" i="17"/>
  <c r="DQ297" i="17"/>
  <c r="DQ289" i="17"/>
  <c r="DQ281" i="17"/>
  <c r="DQ273" i="17"/>
  <c r="DQ265" i="17"/>
  <c r="DQ257" i="17"/>
  <c r="DQ249" i="17"/>
  <c r="DQ241" i="17"/>
  <c r="DQ233" i="17"/>
  <c r="DQ225" i="17"/>
  <c r="DQ217" i="17"/>
  <c r="DQ209" i="17"/>
  <c r="DQ201" i="17"/>
  <c r="DQ193" i="17"/>
  <c r="DQ185" i="17"/>
  <c r="DQ177" i="17"/>
  <c r="DQ169" i="17"/>
  <c r="DQ161" i="17"/>
  <c r="DQ153" i="17"/>
  <c r="DQ145" i="17"/>
  <c r="DQ137" i="17"/>
  <c r="DQ129" i="17"/>
  <c r="DQ121" i="17"/>
  <c r="DQ113" i="17"/>
  <c r="DQ105" i="17"/>
  <c r="DQ97" i="17"/>
  <c r="DQ89" i="17"/>
  <c r="DQ81" i="17"/>
  <c r="DQ73" i="17"/>
  <c r="DQ65" i="17"/>
  <c r="DQ57" i="17"/>
  <c r="DQ49" i="17"/>
  <c r="DQ41" i="17"/>
  <c r="DQ33" i="17"/>
  <c r="DQ25" i="17"/>
  <c r="DQ17" i="17"/>
  <c r="DQ9" i="17"/>
  <c r="DQ583" i="17"/>
  <c r="DQ1629" i="17"/>
  <c r="DQ1565" i="17"/>
  <c r="DQ1532" i="17"/>
  <c r="DQ1522" i="17"/>
  <c r="DQ1510" i="17"/>
  <c r="DQ1500" i="17"/>
  <c r="DQ1490" i="17"/>
  <c r="DQ1478" i="17"/>
  <c r="DQ1468" i="17"/>
  <c r="DQ1458" i="17"/>
  <c r="DQ1446" i="17"/>
  <c r="DQ1436" i="17"/>
  <c r="DQ1426" i="17"/>
  <c r="DQ1414" i="17"/>
  <c r="DQ1404" i="17"/>
  <c r="DQ1394" i="17"/>
  <c r="DQ1382" i="17"/>
  <c r="DQ1372" i="17"/>
  <c r="DQ1362" i="17"/>
  <c r="DQ1352" i="17"/>
  <c r="DQ1342" i="17"/>
  <c r="DQ1333" i="17"/>
  <c r="DQ1324" i="17"/>
  <c r="DQ1315" i="17"/>
  <c r="DQ1306" i="17"/>
  <c r="DQ1297" i="17"/>
  <c r="DQ1288" i="17"/>
  <c r="DQ1280" i="17"/>
  <c r="DQ1272" i="17"/>
  <c r="DQ1264" i="17"/>
  <c r="DQ1256" i="17"/>
  <c r="DQ1248" i="17"/>
  <c r="DQ1240" i="17"/>
  <c r="DQ1232" i="17"/>
  <c r="DQ1224" i="17"/>
  <c r="DQ1216" i="17"/>
  <c r="DQ1208" i="17"/>
  <c r="DQ1200" i="17"/>
  <c r="DQ1192" i="17"/>
  <c r="DQ1184" i="17"/>
  <c r="DQ1176" i="17"/>
  <c r="DQ1168" i="17"/>
  <c r="DQ1160" i="17"/>
  <c r="DQ1152" i="17"/>
  <c r="DQ1144" i="17"/>
  <c r="DQ1136" i="17"/>
  <c r="DQ1128" i="17"/>
  <c r="DQ1120" i="17"/>
  <c r="DQ1112" i="17"/>
  <c r="DQ1104" i="17"/>
  <c r="DQ1096" i="17"/>
  <c r="DQ1088" i="17"/>
  <c r="DQ1080" i="17"/>
  <c r="DQ1072" i="17"/>
  <c r="DQ1064" i="17"/>
  <c r="DQ1056" i="17"/>
  <c r="DQ1048" i="17"/>
  <c r="DQ1040" i="17"/>
  <c r="DQ1032" i="17"/>
  <c r="DQ1024" i="17"/>
  <c r="DQ1016" i="17"/>
  <c r="DQ1008" i="17"/>
  <c r="DQ1000" i="17"/>
  <c r="DQ992" i="17"/>
  <c r="DQ984" i="17"/>
  <c r="DQ976" i="17"/>
  <c r="DQ968" i="17"/>
  <c r="DQ960" i="17"/>
  <c r="DQ952" i="17"/>
  <c r="DQ944" i="17"/>
  <c r="DQ936" i="17"/>
  <c r="DQ928" i="17"/>
  <c r="DQ920" i="17"/>
  <c r="DQ912" i="17"/>
  <c r="DQ904" i="17"/>
  <c r="DQ896" i="17"/>
  <c r="DQ888" i="17"/>
  <c r="DQ880" i="17"/>
  <c r="DQ872" i="17"/>
  <c r="DQ864" i="17"/>
  <c r="DQ856" i="17"/>
  <c r="DQ848" i="17"/>
  <c r="DQ840" i="17"/>
  <c r="DQ832" i="17"/>
  <c r="DQ824" i="17"/>
  <c r="DQ816" i="17"/>
  <c r="DQ808" i="17"/>
  <c r="DQ800" i="17"/>
  <c r="DQ792" i="17"/>
  <c r="DQ784" i="17"/>
  <c r="DQ776" i="17"/>
  <c r="DQ768" i="17"/>
  <c r="DQ760" i="17"/>
  <c r="DQ752" i="17"/>
  <c r="DQ744" i="17"/>
  <c r="DQ736" i="17"/>
  <c r="DQ728" i="17"/>
  <c r="DQ720" i="17"/>
  <c r="DQ712" i="17"/>
  <c r="DQ704" i="17"/>
  <c r="DQ696" i="17"/>
  <c r="DQ688" i="17"/>
  <c r="DQ680" i="17"/>
  <c r="DQ672" i="17"/>
  <c r="DQ664" i="17"/>
  <c r="DQ656" i="17"/>
  <c r="DQ648" i="17"/>
  <c r="DQ640" i="17"/>
  <c r="DQ632" i="17"/>
  <c r="DQ624" i="17"/>
  <c r="DQ616" i="17"/>
  <c r="DQ608" i="17"/>
  <c r="DQ600" i="17"/>
  <c r="DQ592" i="17"/>
  <c r="DQ584" i="17"/>
  <c r="DQ576" i="17"/>
  <c r="DQ568" i="17"/>
  <c r="DQ560" i="17"/>
  <c r="DQ552" i="17"/>
  <c r="DQ544" i="17"/>
  <c r="DQ536" i="17"/>
  <c r="DQ528" i="17"/>
  <c r="DQ520" i="17"/>
  <c r="DQ512" i="17"/>
  <c r="DQ504" i="17"/>
  <c r="DQ496" i="17"/>
  <c r="DQ488" i="17"/>
  <c r="DQ480" i="17"/>
  <c r="DQ472" i="17"/>
  <c r="DQ464" i="17"/>
  <c r="DQ456" i="17"/>
  <c r="DQ448" i="17"/>
  <c r="DQ440" i="17"/>
  <c r="DQ432" i="17"/>
  <c r="DQ424" i="17"/>
  <c r="DQ416" i="17"/>
  <c r="DQ408" i="17"/>
  <c r="DQ400" i="17"/>
  <c r="DQ392" i="17"/>
  <c r="DQ384" i="17"/>
  <c r="DQ376" i="17"/>
  <c r="DQ368" i="17"/>
  <c r="DQ360" i="17"/>
  <c r="DQ352" i="17"/>
  <c r="DQ344" i="17"/>
  <c r="DQ336" i="17"/>
  <c r="DQ328" i="17"/>
  <c r="DQ320" i="17"/>
  <c r="DQ312" i="17"/>
  <c r="DQ304" i="17"/>
  <c r="DQ296" i="17"/>
  <c r="DQ288" i="17"/>
  <c r="DQ280" i="17"/>
  <c r="DQ272" i="17"/>
  <c r="DQ264" i="17"/>
  <c r="DQ256" i="17"/>
  <c r="DQ248" i="17"/>
  <c r="DQ240" i="17"/>
  <c r="DQ232" i="17"/>
  <c r="DQ224" i="17"/>
  <c r="DQ216" i="17"/>
  <c r="DQ208" i="17"/>
  <c r="DQ200" i="17"/>
  <c r="DQ192" i="17"/>
  <c r="DQ184" i="17"/>
  <c r="DQ176" i="17"/>
  <c r="DQ168" i="17"/>
  <c r="DQ160" i="17"/>
  <c r="DQ152" i="17"/>
  <c r="DQ144" i="17"/>
  <c r="DQ136" i="17"/>
  <c r="DQ128" i="17"/>
  <c r="DQ120" i="17"/>
  <c r="DQ112" i="17"/>
  <c r="DQ104" i="17"/>
  <c r="DQ96" i="17"/>
  <c r="DQ88" i="17"/>
  <c r="DQ80" i="17"/>
  <c r="DQ72" i="17"/>
  <c r="DQ64" i="17"/>
  <c r="DQ56" i="17"/>
  <c r="DQ48" i="17"/>
  <c r="DQ40" i="17"/>
  <c r="DQ32" i="17"/>
  <c r="DQ24" i="17"/>
  <c r="DQ16" i="17"/>
  <c r="DQ8" i="17"/>
  <c r="DQ591" i="17"/>
  <c r="DQ1621" i="17"/>
  <c r="DQ1557" i="17"/>
  <c r="DQ1531" i="17"/>
  <c r="DQ1520" i="17"/>
  <c r="DQ1509" i="17"/>
  <c r="DQ1499" i="17"/>
  <c r="DQ1488" i="17"/>
  <c r="DQ1477" i="17"/>
  <c r="DQ1467" i="17"/>
  <c r="DQ1456" i="17"/>
  <c r="DQ1445" i="17"/>
  <c r="DQ1435" i="17"/>
  <c r="DQ1424" i="17"/>
  <c r="DQ1413" i="17"/>
  <c r="DQ1403" i="17"/>
  <c r="DQ1392" i="17"/>
  <c r="DQ1381" i="17"/>
  <c r="DQ1371" i="17"/>
  <c r="DQ1360" i="17"/>
  <c r="DQ1350" i="17"/>
  <c r="DQ1341" i="17"/>
  <c r="DQ1332" i="17"/>
  <c r="DQ1323" i="17"/>
  <c r="DQ1314" i="17"/>
  <c r="DQ1305" i="17"/>
  <c r="DQ1296" i="17"/>
  <c r="DQ1287" i="17"/>
  <c r="DQ1279" i="17"/>
  <c r="DQ1271" i="17"/>
  <c r="DQ1263" i="17"/>
  <c r="DQ1255" i="17"/>
  <c r="DQ1247" i="17"/>
  <c r="DQ1239" i="17"/>
  <c r="DQ1231" i="17"/>
  <c r="DQ1223" i="17"/>
  <c r="DQ1215" i="17"/>
  <c r="DQ1207" i="17"/>
  <c r="DQ1199" i="17"/>
  <c r="DQ1191" i="17"/>
  <c r="DQ1183" i="17"/>
  <c r="DQ1175" i="17"/>
  <c r="DQ1167" i="17"/>
  <c r="DQ1159" i="17"/>
  <c r="DQ1151" i="17"/>
  <c r="DQ1143" i="17"/>
  <c r="DQ1135" i="17"/>
  <c r="DQ1127" i="17"/>
  <c r="DQ1119" i="17"/>
  <c r="DQ1111" i="17"/>
  <c r="DQ1103" i="17"/>
  <c r="DQ1095" i="17"/>
  <c r="DQ1087" i="17"/>
  <c r="DQ1079" i="17"/>
  <c r="DQ1071" i="17"/>
  <c r="DQ1063" i="17"/>
  <c r="DQ1055" i="17"/>
  <c r="DQ1047" i="17"/>
  <c r="DQ1039" i="17"/>
  <c r="DQ1031" i="17"/>
  <c r="DQ1023" i="17"/>
  <c r="DQ1015" i="17"/>
  <c r="DQ1007" i="17"/>
  <c r="DQ999" i="17"/>
  <c r="DQ991" i="17"/>
  <c r="DQ983" i="17"/>
  <c r="DQ975" i="17"/>
  <c r="DQ967" i="17"/>
  <c r="DQ959" i="17"/>
  <c r="DQ951" i="17"/>
  <c r="DQ943" i="17"/>
  <c r="DQ935" i="17"/>
  <c r="DQ927" i="17"/>
  <c r="DQ919" i="17"/>
  <c r="DQ911" i="17"/>
  <c r="DQ903" i="17"/>
  <c r="DQ895" i="17"/>
  <c r="DQ887" i="17"/>
  <c r="DQ879" i="17"/>
  <c r="DQ871" i="17"/>
  <c r="DQ863" i="17"/>
  <c r="DQ855" i="17"/>
  <c r="DQ847" i="17"/>
  <c r="DQ839" i="17"/>
  <c r="DQ831" i="17"/>
  <c r="DQ823" i="17"/>
  <c r="DQ815" i="17"/>
  <c r="DQ807" i="17"/>
  <c r="DQ799" i="17"/>
  <c r="DQ791" i="17"/>
  <c r="DQ783" i="17"/>
  <c r="DQ775" i="17"/>
  <c r="DQ767" i="17"/>
  <c r="DQ759" i="17"/>
  <c r="DQ751" i="17"/>
  <c r="DQ743" i="17"/>
  <c r="DQ735" i="17"/>
  <c r="DQ727" i="17"/>
  <c r="DQ719" i="17"/>
  <c r="DQ711" i="17"/>
  <c r="DQ703" i="17"/>
  <c r="DQ695" i="17"/>
  <c r="DQ687" i="17"/>
  <c r="DQ679" i="17"/>
  <c r="DQ671" i="17"/>
  <c r="DQ663" i="17"/>
  <c r="DQ655" i="17"/>
  <c r="DQ639" i="17"/>
  <c r="DQ607" i="17"/>
  <c r="DQ599" i="17"/>
  <c r="DQ575" i="17"/>
  <c r="DQ567" i="17"/>
  <c r="DQ559" i="17"/>
  <c r="DQ551" i="17"/>
  <c r="DQ543" i="17"/>
  <c r="DQ535" i="17"/>
  <c r="DQ527" i="17"/>
  <c r="DQ519" i="17"/>
  <c r="DQ511" i="17"/>
  <c r="DQ503" i="17"/>
  <c r="DQ495" i="17"/>
  <c r="DQ487" i="17"/>
  <c r="DQ479" i="17"/>
  <c r="DQ471" i="17"/>
  <c r="DQ463" i="17"/>
  <c r="DQ455" i="17"/>
  <c r="DQ447" i="17"/>
  <c r="DQ439" i="17"/>
  <c r="DQ431" i="17"/>
  <c r="DQ423" i="17"/>
  <c r="DQ415" i="17"/>
  <c r="DQ407" i="17"/>
  <c r="DQ399" i="17"/>
  <c r="DQ383" i="17"/>
  <c r="DQ375" i="17"/>
  <c r="DQ367" i="17"/>
  <c r="DQ359" i="17"/>
  <c r="DQ351" i="17"/>
  <c r="DQ343" i="17"/>
  <c r="DQ335" i="17"/>
  <c r="DQ327" i="17"/>
  <c r="DQ319" i="17"/>
  <c r="DQ311" i="17"/>
  <c r="DQ303" i="17"/>
  <c r="DQ295" i="17"/>
  <c r="DQ287" i="17"/>
  <c r="DQ279" i="17"/>
  <c r="DQ271" i="17"/>
  <c r="DQ263" i="17"/>
  <c r="DQ255" i="17"/>
  <c r="DQ247" i="17"/>
  <c r="DQ239" i="17"/>
  <c r="DQ231" i="17"/>
  <c r="DQ223" i="17"/>
  <c r="DQ215" i="17"/>
  <c r="DQ207" i="17"/>
  <c r="DQ199" i="17"/>
  <c r="DQ191" i="17"/>
  <c r="DQ183" i="17"/>
  <c r="DQ175" i="17"/>
  <c r="DQ167" i="17"/>
  <c r="DQ159" i="17"/>
  <c r="DQ151" i="17"/>
  <c r="DQ143" i="17"/>
  <c r="DQ135" i="17"/>
  <c r="DQ127" i="17"/>
  <c r="DQ119" i="17"/>
  <c r="DQ111" i="17"/>
  <c r="DQ103" i="17"/>
  <c r="DQ95" i="17"/>
  <c r="DQ87" i="17"/>
  <c r="DQ79" i="17"/>
  <c r="DQ71" i="17"/>
  <c r="DQ63" i="17"/>
  <c r="DQ55" i="17"/>
  <c r="DQ47" i="17"/>
  <c r="DQ39" i="17"/>
  <c r="DQ31" i="17"/>
  <c r="DQ23" i="17"/>
  <c r="DQ15" i="17"/>
  <c r="DQ7" i="17"/>
  <c r="DQ1613" i="17"/>
  <c r="DQ1549" i="17"/>
  <c r="DQ1530" i="17"/>
  <c r="DQ1518" i="17"/>
  <c r="DQ1508" i="17"/>
  <c r="DQ1498" i="17"/>
  <c r="DQ1486" i="17"/>
  <c r="DQ1476" i="17"/>
  <c r="DQ1466" i="17"/>
  <c r="DQ1454" i="17"/>
  <c r="DQ1444" i="17"/>
  <c r="DQ1434" i="17"/>
  <c r="DQ1422" i="17"/>
  <c r="DQ1412" i="17"/>
  <c r="DQ1402" i="17"/>
  <c r="DQ1390" i="17"/>
  <c r="DQ1380" i="17"/>
  <c r="DQ1370" i="17"/>
  <c r="DQ1358" i="17"/>
  <c r="DQ1349" i="17"/>
  <c r="DQ1340" i="17"/>
  <c r="DQ1331" i="17"/>
  <c r="DQ1322" i="17"/>
  <c r="DQ1313" i="17"/>
  <c r="DQ1304" i="17"/>
  <c r="DQ1294" i="17"/>
  <c r="DQ1286" i="17"/>
  <c r="DQ1278" i="17"/>
  <c r="DQ1270" i="17"/>
  <c r="DQ1262" i="17"/>
  <c r="DQ1254" i="17"/>
  <c r="DQ1246" i="17"/>
  <c r="DQ1238" i="17"/>
  <c r="DQ1230" i="17"/>
  <c r="DQ1222" i="17"/>
  <c r="DQ1214" i="17"/>
  <c r="DQ1206" i="17"/>
  <c r="DQ1198" i="17"/>
  <c r="DQ1190" i="17"/>
  <c r="DQ1182" i="17"/>
  <c r="DQ1174" i="17"/>
  <c r="DQ1166" i="17"/>
  <c r="DQ1158" i="17"/>
  <c r="DQ1150" i="17"/>
  <c r="DQ1142" i="17"/>
  <c r="DQ1134" i="17"/>
  <c r="DQ1126" i="17"/>
  <c r="DQ1118" i="17"/>
  <c r="DQ1110" i="17"/>
  <c r="DQ1102" i="17"/>
  <c r="DQ1094" i="17"/>
  <c r="DQ1086" i="17"/>
  <c r="DQ1078" i="17"/>
  <c r="DQ1070" i="17"/>
  <c r="DQ1062" i="17"/>
  <c r="DQ1054" i="17"/>
  <c r="DQ1046" i="17"/>
  <c r="DQ1038" i="17"/>
  <c r="DQ1030" i="17"/>
  <c r="DQ1022" i="17"/>
  <c r="DQ1014" i="17"/>
  <c r="DQ1006" i="17"/>
  <c r="DQ998" i="17"/>
  <c r="DQ990" i="17"/>
  <c r="DQ982" i="17"/>
  <c r="DQ974" i="17"/>
  <c r="DQ966" i="17"/>
  <c r="DQ958" i="17"/>
  <c r="DQ950" i="17"/>
  <c r="DQ942" i="17"/>
  <c r="DQ934" i="17"/>
  <c r="DQ926" i="17"/>
  <c r="DQ918" i="17"/>
  <c r="DQ910" i="17"/>
  <c r="DQ902" i="17"/>
  <c r="DQ894" i="17"/>
  <c r="DQ886" i="17"/>
  <c r="DQ878" i="17"/>
  <c r="DQ870" i="17"/>
  <c r="DQ862" i="17"/>
  <c r="DQ854" i="17"/>
  <c r="DQ846" i="17"/>
  <c r="DQ838" i="17"/>
  <c r="DQ830" i="17"/>
  <c r="DQ822" i="17"/>
  <c r="DQ814" i="17"/>
  <c r="DQ806" i="17"/>
  <c r="DQ798" i="17"/>
  <c r="DQ790" i="17"/>
  <c r="DQ782" i="17"/>
  <c r="DQ774" i="17"/>
  <c r="DQ766" i="17"/>
  <c r="DQ758" i="17"/>
  <c r="DQ750" i="17"/>
  <c r="DQ742" i="17"/>
  <c r="DQ734" i="17"/>
  <c r="DQ726" i="17"/>
  <c r="DQ718" i="17"/>
  <c r="DQ710" i="17"/>
  <c r="DQ702" i="17"/>
  <c r="DQ694" i="17"/>
  <c r="DQ686" i="17"/>
  <c r="DQ678" i="17"/>
  <c r="DQ670" i="17"/>
  <c r="DQ662" i="17"/>
  <c r="DQ654" i="17"/>
  <c r="DQ646" i="17"/>
  <c r="DQ638" i="17"/>
  <c r="DQ630" i="17"/>
  <c r="DQ622" i="17"/>
  <c r="DQ614" i="17"/>
  <c r="DQ606" i="17"/>
  <c r="DQ598" i="17"/>
  <c r="DQ590" i="17"/>
  <c r="DQ582" i="17"/>
  <c r="DQ574" i="17"/>
  <c r="DQ566" i="17"/>
  <c r="DQ558" i="17"/>
  <c r="DQ550" i="17"/>
  <c r="DQ542" i="17"/>
  <c r="DQ534" i="17"/>
  <c r="DQ526" i="17"/>
  <c r="DQ518" i="17"/>
  <c r="DQ510" i="17"/>
  <c r="DQ502" i="17"/>
  <c r="DQ494" i="17"/>
  <c r="DQ486" i="17"/>
  <c r="DQ478" i="17"/>
  <c r="DQ470" i="17"/>
  <c r="DQ462" i="17"/>
  <c r="DQ454" i="17"/>
  <c r="DQ446" i="17"/>
  <c r="DQ438" i="17"/>
  <c r="DQ430" i="17"/>
  <c r="DQ422" i="17"/>
  <c r="DQ414" i="17"/>
  <c r="DQ406" i="17"/>
  <c r="DQ398" i="17"/>
  <c r="DQ390" i="17"/>
  <c r="DQ382" i="17"/>
  <c r="DQ374" i="17"/>
  <c r="DQ366" i="17"/>
  <c r="DQ358" i="17"/>
  <c r="DQ350" i="17"/>
  <c r="DQ342" i="17"/>
  <c r="DQ334" i="17"/>
  <c r="DQ326" i="17"/>
  <c r="DQ318" i="17"/>
  <c r="DQ310" i="17"/>
  <c r="DQ302" i="17"/>
  <c r="DQ294" i="17"/>
  <c r="DQ286" i="17"/>
  <c r="DQ278" i="17"/>
  <c r="DQ270" i="17"/>
  <c r="DQ262" i="17"/>
  <c r="DQ254" i="17"/>
  <c r="DQ246" i="17"/>
  <c r="DQ238" i="17"/>
  <c r="DQ230" i="17"/>
  <c r="DQ222" i="17"/>
  <c r="DQ214" i="17"/>
  <c r="DQ206" i="17"/>
  <c r="DQ198" i="17"/>
  <c r="DQ190" i="17"/>
  <c r="DQ182" i="17"/>
  <c r="DQ174" i="17"/>
  <c r="DQ166" i="17"/>
  <c r="DQ158" i="17"/>
  <c r="DQ150" i="17"/>
  <c r="DQ142" i="17"/>
  <c r="DQ134" i="17"/>
  <c r="DQ126" i="17"/>
  <c r="DQ118" i="17"/>
  <c r="DQ110" i="17"/>
  <c r="DQ102" i="17"/>
  <c r="DQ94" i="17"/>
  <c r="DQ86" i="17"/>
  <c r="DQ78" i="17"/>
  <c r="DQ70" i="17"/>
  <c r="DQ62" i="17"/>
  <c r="DQ54" i="17"/>
  <c r="DQ46" i="17"/>
  <c r="DQ38" i="17"/>
  <c r="DQ30" i="17"/>
  <c r="DQ22" i="17"/>
  <c r="DQ14" i="17"/>
  <c r="DQ6" i="17"/>
  <c r="DQ615" i="17"/>
  <c r="DQ1605" i="17"/>
  <c r="DQ1541" i="17"/>
  <c r="DQ1528" i="17"/>
  <c r="DQ1517" i="17"/>
  <c r="DQ1507" i="17"/>
  <c r="DQ1496" i="17"/>
  <c r="DQ1485" i="17"/>
  <c r="DQ1475" i="17"/>
  <c r="DQ1464" i="17"/>
  <c r="DQ1453" i="17"/>
  <c r="DQ1443" i="17"/>
  <c r="DQ1432" i="17"/>
  <c r="DQ1421" i="17"/>
  <c r="DQ1411" i="17"/>
  <c r="DQ1400" i="17"/>
  <c r="DQ1389" i="17"/>
  <c r="DQ1379" i="17"/>
  <c r="DQ1368" i="17"/>
  <c r="DQ1357" i="17"/>
  <c r="DQ1348" i="17"/>
  <c r="DQ1339" i="17"/>
  <c r="DQ1330" i="17"/>
  <c r="DQ1321" i="17"/>
  <c r="DQ1312" i="17"/>
  <c r="DQ1302" i="17"/>
  <c r="DQ1293" i="17"/>
  <c r="DQ1285" i="17"/>
  <c r="DQ1277" i="17"/>
  <c r="DQ1269" i="17"/>
  <c r="DQ1261" i="17"/>
  <c r="DQ1253" i="17"/>
  <c r="DQ1245" i="17"/>
  <c r="DQ1237" i="17"/>
  <c r="DQ1229" i="17"/>
  <c r="DQ1221" i="17"/>
  <c r="DQ1213" i="17"/>
  <c r="DQ1205" i="17"/>
  <c r="DQ1197" i="17"/>
  <c r="DQ1189" i="17"/>
  <c r="DQ1181" i="17"/>
  <c r="DQ1173" i="17"/>
  <c r="DQ1165" i="17"/>
  <c r="DQ1157" i="17"/>
  <c r="DQ1149" i="17"/>
  <c r="DQ1141" i="17"/>
  <c r="DQ1133" i="17"/>
  <c r="DQ1125" i="17"/>
  <c r="DQ1117" i="17"/>
  <c r="DQ1109" i="17"/>
  <c r="DQ1101" i="17"/>
  <c r="DQ1093" i="17"/>
  <c r="DQ1085" i="17"/>
  <c r="DQ1077" i="17"/>
  <c r="DQ1069" i="17"/>
  <c r="DQ1061" i="17"/>
  <c r="DQ1053" i="17"/>
  <c r="DQ1045" i="17"/>
  <c r="DQ1037" i="17"/>
  <c r="DQ1029" i="17"/>
  <c r="DQ1021" i="17"/>
  <c r="DQ1013" i="17"/>
  <c r="DQ1005" i="17"/>
  <c r="DQ997" i="17"/>
  <c r="DQ989" i="17"/>
  <c r="DQ981" i="17"/>
  <c r="DQ973" i="17"/>
  <c r="DQ965" i="17"/>
  <c r="DQ957" i="17"/>
  <c r="DQ949" i="17"/>
  <c r="DQ941" i="17"/>
  <c r="DQ933" i="17"/>
  <c r="DQ925" i="17"/>
  <c r="DQ917" i="17"/>
  <c r="DQ909" i="17"/>
  <c r="DQ901" i="17"/>
  <c r="DQ893" i="17"/>
  <c r="DQ885" i="17"/>
  <c r="DQ877" i="17"/>
  <c r="DQ869" i="17"/>
  <c r="DQ861" i="17"/>
  <c r="DQ853" i="17"/>
  <c r="DQ845" i="17"/>
  <c r="DQ837" i="17"/>
  <c r="DQ829" i="17"/>
  <c r="DQ821" i="17"/>
  <c r="DQ813" i="17"/>
  <c r="DQ805" i="17"/>
  <c r="DQ797" i="17"/>
  <c r="DQ789" i="17"/>
  <c r="DQ781" i="17"/>
  <c r="DQ773" i="17"/>
  <c r="DQ765" i="17"/>
  <c r="DQ757" i="17"/>
  <c r="DQ749" i="17"/>
  <c r="DQ741" i="17"/>
  <c r="DQ733" i="17"/>
  <c r="DQ725" i="17"/>
  <c r="DQ717" i="17"/>
  <c r="DQ709" i="17"/>
  <c r="DQ701" i="17"/>
  <c r="DQ693" i="17"/>
  <c r="DQ685" i="17"/>
  <c r="DQ677" i="17"/>
  <c r="DQ669" i="17"/>
  <c r="DQ661" i="17"/>
  <c r="DQ653" i="17"/>
  <c r="DQ645" i="17"/>
  <c r="DQ637" i="17"/>
  <c r="DQ629" i="17"/>
  <c r="DQ621" i="17"/>
  <c r="DQ613" i="17"/>
  <c r="DQ605" i="17"/>
  <c r="DQ597" i="17"/>
  <c r="DQ589" i="17"/>
  <c r="DQ581" i="17"/>
  <c r="DQ573" i="17"/>
  <c r="DQ565" i="17"/>
  <c r="DQ557" i="17"/>
  <c r="DQ549" i="17"/>
  <c r="DQ541" i="17"/>
  <c r="DQ533" i="17"/>
  <c r="DQ525" i="17"/>
  <c r="DQ517" i="17"/>
  <c r="DQ509" i="17"/>
  <c r="DQ501" i="17"/>
  <c r="DQ493" i="17"/>
  <c r="DQ485" i="17"/>
  <c r="DQ477" i="17"/>
  <c r="DQ469" i="17"/>
  <c r="DQ461" i="17"/>
  <c r="DQ453" i="17"/>
  <c r="DQ445" i="17"/>
  <c r="DQ437" i="17"/>
  <c r="DQ429" i="17"/>
  <c r="DQ421" i="17"/>
  <c r="DQ413" i="17"/>
  <c r="DQ405" i="17"/>
  <c r="DQ397" i="17"/>
  <c r="DQ389" i="17"/>
  <c r="DQ381" i="17"/>
  <c r="DQ373" i="17"/>
  <c r="DQ365" i="17"/>
  <c r="DQ357" i="17"/>
  <c r="DQ349" i="17"/>
  <c r="DQ341" i="17"/>
  <c r="DQ333" i="17"/>
  <c r="DQ325" i="17"/>
  <c r="DQ317" i="17"/>
  <c r="DQ309" i="17"/>
  <c r="DQ301" i="17"/>
  <c r="DQ293" i="17"/>
  <c r="DQ285" i="17"/>
  <c r="DQ277" i="17"/>
  <c r="DQ269" i="17"/>
  <c r="DQ261" i="17"/>
  <c r="DQ253" i="17"/>
  <c r="DQ245" i="17"/>
  <c r="DQ237" i="17"/>
  <c r="DQ229" i="17"/>
  <c r="DQ221" i="17"/>
  <c r="DQ213" i="17"/>
  <c r="DQ205" i="17"/>
  <c r="DQ197" i="17"/>
  <c r="DQ189" i="17"/>
  <c r="DQ181" i="17"/>
  <c r="DQ173" i="17"/>
  <c r="DQ165" i="17"/>
  <c r="DQ157" i="17"/>
  <c r="DQ149" i="17"/>
  <c r="DQ141" i="17"/>
  <c r="DQ133" i="17"/>
  <c r="DQ125" i="17"/>
  <c r="DQ117" i="17"/>
  <c r="DQ109" i="17"/>
  <c r="DQ101" i="17"/>
  <c r="DQ93" i="17"/>
  <c r="DQ85" i="17"/>
  <c r="DQ77" i="17"/>
  <c r="DQ69" i="17"/>
  <c r="DQ61" i="17"/>
  <c r="DQ53" i="17"/>
  <c r="DQ45" i="17"/>
  <c r="DQ37" i="17"/>
  <c r="DQ29" i="17"/>
  <c r="DQ21" i="17"/>
  <c r="DQ13" i="17"/>
  <c r="DQ5" i="17"/>
  <c r="DQ623" i="17"/>
  <c r="J19" i="2"/>
  <c r="R6" i="2"/>
  <c r="J18" i="2"/>
  <c r="R7" i="2"/>
  <c r="R8" i="2"/>
  <c r="J7" i="2"/>
  <c r="J15" i="2"/>
  <c r="P16" i="2"/>
  <c r="J17" i="2"/>
  <c r="J8" i="2" l="1"/>
  <c r="A5" i="1" l="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C65" i="15" l="1"/>
  <c r="C63" i="15"/>
  <c r="C61" i="15"/>
  <c r="C59" i="15"/>
  <c r="C57" i="15"/>
  <c r="C55" i="15"/>
  <c r="A34" i="15" l="1"/>
  <c r="E30" i="15"/>
  <c r="K32" i="15"/>
  <c r="D38" i="15"/>
  <c r="D3" i="15"/>
  <c r="D12" i="15"/>
  <c r="E41" i="15"/>
  <c r="K13" i="15"/>
  <c r="A11" i="15"/>
  <c r="E13" i="15"/>
  <c r="D20" i="15"/>
  <c r="E22" i="15"/>
  <c r="K24" i="15"/>
  <c r="F4" i="15"/>
  <c r="A12" i="15"/>
  <c r="D13" i="15"/>
  <c r="E14" i="15"/>
  <c r="D21" i="15"/>
  <c r="E23" i="15"/>
  <c r="D29" i="15"/>
  <c r="E31" i="15"/>
  <c r="K33" i="15"/>
  <c r="D39" i="15"/>
  <c r="E42" i="15"/>
  <c r="B49" i="15"/>
  <c r="K14" i="15"/>
  <c r="A7" i="15"/>
  <c r="A13" i="15"/>
  <c r="D14" i="15"/>
  <c r="A19" i="15"/>
  <c r="D22" i="15"/>
  <c r="E24" i="15"/>
  <c r="D30" i="15"/>
  <c r="E32" i="15"/>
  <c r="K34" i="15"/>
  <c r="D40" i="15"/>
  <c r="C51" i="15"/>
  <c r="K7" i="15"/>
  <c r="K19" i="15"/>
  <c r="D7" i="15"/>
  <c r="A14" i="15"/>
  <c r="E8" i="15"/>
  <c r="A20" i="15"/>
  <c r="D23" i="15"/>
  <c r="A29" i="15"/>
  <c r="D31" i="15"/>
  <c r="E33" i="15"/>
  <c r="A38" i="15"/>
  <c r="D41" i="15"/>
  <c r="K39" i="15"/>
  <c r="C53" i="15"/>
  <c r="K8" i="15"/>
  <c r="K20" i="15"/>
  <c r="K38" i="15"/>
  <c r="E7" i="15"/>
  <c r="D8" i="15"/>
  <c r="E9" i="15"/>
  <c r="A22" i="15"/>
  <c r="D24" i="15"/>
  <c r="A30" i="15"/>
  <c r="D32" i="15"/>
  <c r="E34" i="15"/>
  <c r="A39" i="15"/>
  <c r="D42" i="15"/>
  <c r="K40" i="15"/>
  <c r="K9" i="15"/>
  <c r="K21" i="15"/>
  <c r="A8" i="15"/>
  <c r="D9" i="15"/>
  <c r="E10" i="15"/>
  <c r="A23" i="15"/>
  <c r="E19" i="15"/>
  <c r="A31" i="15"/>
  <c r="D33" i="15"/>
  <c r="K29" i="15"/>
  <c r="A40" i="15"/>
  <c r="E38" i="15"/>
  <c r="K41" i="15"/>
  <c r="K10" i="15"/>
  <c r="K22" i="15"/>
  <c r="A21" i="15"/>
  <c r="A9" i="15"/>
  <c r="D10" i="15"/>
  <c r="E11" i="15"/>
  <c r="A24" i="15"/>
  <c r="E20" i="15"/>
  <c r="A32" i="15"/>
  <c r="D34" i="15"/>
  <c r="K30" i="15"/>
  <c r="A41" i="15"/>
  <c r="E39" i="15"/>
  <c r="K42" i="15"/>
  <c r="K11" i="15"/>
  <c r="K23" i="15"/>
  <c r="B4" i="15"/>
  <c r="A10" i="15"/>
  <c r="D11" i="15"/>
  <c r="E12" i="15"/>
  <c r="D19" i="15"/>
  <c r="E21" i="15"/>
  <c r="A33" i="15"/>
  <c r="E29" i="15"/>
  <c r="K31" i="15"/>
  <c r="A42" i="15"/>
  <c r="E40" i="15"/>
  <c r="K12" i="15"/>
  <c r="B3" i="2" l="1"/>
  <c r="A2" i="9" l="1"/>
  <c r="B8" i="39"/>
  <c r="C8" i="18" l="1"/>
  <c r="B3" i="21"/>
  <c r="A1" i="34"/>
  <c r="A1" i="33"/>
  <c r="B22" i="39"/>
  <c r="B6" i="39"/>
  <c r="D2" i="39"/>
  <c r="J12" i="39" l="1"/>
  <c r="B12" i="39" s="1"/>
  <c r="J11" i="39"/>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4" i="1"/>
  <c r="A3" i="1"/>
  <c r="A2" i="1"/>
  <c r="A1" i="35"/>
  <c r="E5" i="21"/>
  <c r="B5" i="21"/>
  <c r="B30" i="39"/>
  <c r="B10" i="39"/>
  <c r="J5" i="39" l="1"/>
  <c r="J13" i="39"/>
  <c r="J14" i="39"/>
  <c r="J15" i="39"/>
  <c r="J2" i="39"/>
  <c r="J3" i="39"/>
  <c r="P21" i="2"/>
  <c r="P9" i="2"/>
  <c r="E3" i="39"/>
  <c r="B16" i="39"/>
  <c r="A2" i="21"/>
  <c r="A1" i="21"/>
  <c r="A2" i="18"/>
  <c r="A1" i="18"/>
  <c r="D10" i="18"/>
  <c r="B14" i="39" l="1"/>
  <c r="E2" i="39"/>
  <c r="E1" i="15"/>
  <c r="D1" i="1"/>
  <c r="E2" i="16"/>
  <c r="B2" i="16"/>
  <c r="A1" i="15"/>
  <c r="C7" i="18"/>
  <c r="H49" i="18"/>
  <c r="E48" i="18"/>
  <c r="E21" i="39"/>
  <c r="D21" i="39"/>
  <c r="E20" i="39"/>
  <c r="D20" i="39"/>
  <c r="E19" i="39"/>
  <c r="D19" i="39"/>
  <c r="E18" i="39"/>
  <c r="D18" i="39"/>
  <c r="E17" i="39"/>
  <c r="D17" i="39"/>
  <c r="A24" i="21"/>
  <c r="F24" i="21"/>
  <c r="A23" i="21"/>
  <c r="F23" i="21"/>
  <c r="A22" i="21"/>
  <c r="F22" i="21"/>
  <c r="A21" i="21"/>
  <c r="F21" i="21"/>
  <c r="A20" i="21"/>
  <c r="F20" i="21"/>
  <c r="A19" i="21"/>
  <c r="F19" i="21"/>
  <c r="A37" i="21"/>
  <c r="A36" i="21"/>
  <c r="A35" i="21"/>
  <c r="A34" i="21"/>
  <c r="A33" i="21"/>
  <c r="A32" i="21"/>
  <c r="A18" i="21"/>
  <c r="A17" i="21"/>
  <c r="A16" i="21"/>
  <c r="A15" i="21"/>
  <c r="A14" i="21"/>
  <c r="A13" i="21"/>
  <c r="A12" i="21"/>
  <c r="A11" i="21"/>
  <c r="E5" i="39"/>
  <c r="A1" i="2"/>
  <c r="A1" i="9"/>
  <c r="C9" i="18" l="1"/>
  <c r="K52" i="18"/>
  <c r="A29" i="21"/>
  <c r="G34" i="18"/>
  <c r="B31" i="18"/>
  <c r="F26" i="21"/>
  <c r="B33" i="18"/>
  <c r="F28" i="21"/>
  <c r="F30" i="21"/>
  <c r="B35" i="18"/>
  <c r="A26" i="21"/>
  <c r="G31" i="18"/>
  <c r="B32" i="18"/>
  <c r="F27" i="21"/>
  <c r="B34" i="18"/>
  <c r="F29" i="21"/>
  <c r="B4" i="21"/>
  <c r="A13" i="18"/>
  <c r="A30" i="21"/>
  <c r="G35" i="18"/>
  <c r="A28" i="21"/>
  <c r="G33" i="18"/>
  <c r="A27" i="21"/>
  <c r="G32" i="18"/>
  <c r="H10" i="15"/>
  <c r="H34" i="15"/>
  <c r="C24" i="21" s="1"/>
  <c r="H39" i="15"/>
  <c r="G18" i="39" s="1"/>
  <c r="H29" i="15"/>
  <c r="H46" i="15"/>
  <c r="H7" i="15"/>
  <c r="H32" i="15"/>
  <c r="C22" i="21" s="1"/>
  <c r="H11" i="15"/>
  <c r="H13" i="15"/>
  <c r="H19" i="15"/>
  <c r="H21" i="15"/>
  <c r="C34" i="21" s="1"/>
  <c r="H23" i="15"/>
  <c r="C36" i="21" s="1"/>
  <c r="H33" i="15"/>
  <c r="C23" i="21" s="1"/>
  <c r="H38" i="15"/>
  <c r="G17" i="39" s="1"/>
  <c r="H12" i="15"/>
  <c r="H14" i="15"/>
  <c r="H20" i="15"/>
  <c r="C33" i="21" s="1"/>
  <c r="H22" i="15"/>
  <c r="C35" i="21" s="1"/>
  <c r="H24" i="15"/>
  <c r="C37" i="21" s="1"/>
  <c r="H8" i="15"/>
  <c r="H31" i="15"/>
  <c r="C21" i="21" s="1"/>
  <c r="H41" i="15"/>
  <c r="G20" i="39" s="1"/>
  <c r="H9" i="15"/>
  <c r="H30" i="15"/>
  <c r="C20" i="21" s="1"/>
  <c r="H40" i="15"/>
  <c r="G19" i="39" s="1"/>
  <c r="H42" i="15"/>
  <c r="G21" i="39" s="1"/>
  <c r="P23" i="2"/>
  <c r="P11" i="2"/>
  <c r="P24" i="2"/>
  <c r="P20" i="2"/>
  <c r="P22" i="2"/>
  <c r="J16" i="2" l="1"/>
  <c r="G23" i="39"/>
  <c r="K35" i="18"/>
  <c r="D30" i="21"/>
  <c r="K34" i="18"/>
  <c r="D29" i="21"/>
  <c r="B18" i="21"/>
  <c r="E18" i="21"/>
  <c r="E15" i="21"/>
  <c r="B15" i="21"/>
  <c r="K32" i="18"/>
  <c r="D27" i="21"/>
  <c r="H25" i="15"/>
  <c r="C32" i="21"/>
  <c r="B17" i="21"/>
  <c r="E17" i="21"/>
  <c r="D28" i="21"/>
  <c r="K33" i="18"/>
  <c r="E16" i="21"/>
  <c r="B16" i="21"/>
  <c r="H35" i="15"/>
  <c r="C19" i="21"/>
  <c r="B14" i="21"/>
  <c r="E14" i="21"/>
  <c r="H43" i="15"/>
  <c r="K31" i="18"/>
  <c r="D26" i="21"/>
  <c r="B13" i="21"/>
  <c r="E13" i="21"/>
  <c r="H15" i="15"/>
  <c r="B11" i="21"/>
  <c r="E11" i="21"/>
  <c r="B12" i="21"/>
  <c r="E12" i="21"/>
  <c r="R11" i="2"/>
  <c r="D39" i="21" l="1"/>
  <c r="K37" i="18"/>
  <c r="E39" i="21"/>
  <c r="B39" i="21"/>
  <c r="G22" i="18"/>
  <c r="K22" i="18" s="1"/>
  <c r="E9" i="39"/>
  <c r="G9" i="39" s="1"/>
  <c r="G21" i="18"/>
  <c r="K21" i="18" s="1"/>
  <c r="E8" i="39"/>
  <c r="G8" i="39" s="1"/>
  <c r="G23" i="18"/>
  <c r="K23" i="18" s="1"/>
  <c r="E10" i="39"/>
  <c r="G10" i="39" s="1"/>
  <c r="H51" i="15"/>
  <c r="H44" i="15"/>
  <c r="G24" i="39" l="1"/>
  <c r="G25" i="39" s="1"/>
  <c r="K38" i="18"/>
  <c r="K39" i="18"/>
  <c r="K24" i="18"/>
  <c r="G11" i="39"/>
  <c r="K25" i="18"/>
  <c r="G12" i="39"/>
  <c r="H48" i="15"/>
  <c r="C9" i="21" s="1"/>
  <c r="C39" i="21" s="1"/>
  <c r="F39" i="21" s="1"/>
  <c r="G13" i="39" l="1"/>
  <c r="G27" i="39" s="1"/>
  <c r="G28" i="39" s="1"/>
  <c r="G29" i="39" s="1"/>
  <c r="K26" i="18"/>
  <c r="K43" i="18" s="1"/>
  <c r="K44" i="18" s="1"/>
  <c r="H55" i="15"/>
  <c r="K45" i="18" l="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<sst xmlns="http://purl.oclc.org/ooxml/spreadsheetml/main" count="1088" uniqueCount="878">
  <si>
    <t>BACK</t>
  </si>
  <si>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</si>
  <si>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</si>
  <si>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</si>
  <si>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</si>
  <si>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</si>
  <si>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</si>
  <si>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</si>
  <si>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</si>
  <si>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</si>
  <si>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</si>
  <si>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</si>
  <si>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</si>
  <si>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</si>
  <si>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</si>
  <si>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</si>
  <si>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</si>
  <si>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John Smith</t>
  </si>
  <si>
    <t>Your Company Name</t>
  </si>
  <si>
    <t>555-555-5555</t>
  </si>
  <si>
    <t>555-555-5556</t>
  </si>
  <si>
    <t>1234 Construction Lane</t>
  </si>
  <si>
    <t>Springfield</t>
  </si>
  <si>
    <t>IL</t>
  </si>
  <si>
    <t>jsmith@yourcompanyname.com</t>
  </si>
  <si>
    <t>Example Project</t>
  </si>
  <si>
    <t>101 Enterprise Dr</t>
  </si>
  <si>
    <t>Illinois</t>
  </si>
  <si>
    <t>Norman Jacobs</t>
  </si>
  <si>
    <t> </t>
  </si>
  <si>
    <t>Example A/E / Developer</t>
  </si>
  <si>
    <t>(555) 555-5105</t>
  </si>
  <si>
    <t>(555) 555-5167</t>
  </si>
  <si>
    <t>100 Design Street</t>
  </si>
  <si>
    <t>njacobs@exampleaed.com</t>
  </si>
  <si>
    <t>Elmer Fudd</t>
  </si>
  <si>
    <t>Example Owner</t>
  </si>
  <si>
    <t>(555) 555-3514</t>
  </si>
  <si>
    <t>(555) 555-8468</t>
  </si>
  <si>
    <t>403 W. Customer Lane.</t>
  </si>
  <si>
    <t>efudd@exampleowner.com</t>
  </si>
  <si>
    <t>Robert Redford</t>
  </si>
  <si>
    <t>Example Subcontractor</t>
  </si>
  <si>
    <t>(555) 555-4280</t>
  </si>
  <si>
    <t>(555)555-4283</t>
  </si>
  <si>
    <t>PO Box 976</t>
  </si>
  <si>
    <t>rredford@examplesubcontractor.com</t>
  </si>
  <si>
    <t>Michael Jordan</t>
  </si>
  <si>
    <t>Example Supplier/Vendor</t>
  </si>
  <si>
    <t>(555) 555-1733</t>
  </si>
  <si>
    <t>(555) 555-9790</t>
  </si>
  <si>
    <t>440 North Industrial Drive</t>
  </si>
  <si>
    <t>mjordan@examplesupplier.com</t>
  </si>
  <si>
    <t>Project Name:</t>
  </si>
  <si>
    <t>Project Address:</t>
  </si>
  <si>
    <t>Project City, State, Zip:</t>
  </si>
  <si>
    <t>Select Owner:</t>
  </si>
  <si>
    <t>Select A/E:</t>
  </si>
  <si>
    <t>Company Name:</t>
  </si>
  <si>
    <t>Company Address:</t>
  </si>
  <si>
    <t>Company City, State, Zip:</t>
  </si>
  <si>
    <t>Company Phone:</t>
  </si>
  <si>
    <t>Company Fax:</t>
  </si>
  <si>
    <t>Company Email:</t>
  </si>
  <si>
    <t>Project Superintendent:</t>
  </si>
  <si>
    <t>Joe Blow</t>
  </si>
  <si>
    <t>Job Phone:</t>
  </si>
  <si>
    <t>555-555-5559</t>
  </si>
  <si>
    <t>Job Number:</t>
  </si>
  <si>
    <t>DASHBOARD</t>
  </si>
  <si>
    <t>Update</t>
  </si>
  <si>
    <t>Contacts</t>
  </si>
  <si>
    <t>Request For Proposal</t>
  </si>
  <si>
    <t>Project Information</t>
  </si>
  <si>
    <t>Sent to A/E</t>
  </si>
  <si>
    <t>Pending</t>
  </si>
  <si>
    <t>Reviewed by Contractor</t>
  </si>
  <si>
    <t>RFP No</t>
  </si>
  <si>
    <t>Ball In Court</t>
  </si>
  <si>
    <t>Description</t>
  </si>
  <si>
    <t>Contractor</t>
  </si>
  <si>
    <t>Crafts</t>
  </si>
  <si>
    <t>Equipment</t>
  </si>
  <si>
    <t>Job Cost Codes</t>
  </si>
  <si>
    <t>YES</t>
  </si>
  <si>
    <t>Unit Price</t>
  </si>
  <si>
    <t>Quantity</t>
  </si>
  <si>
    <t>Subtotal</t>
  </si>
  <si>
    <t>Attachment:</t>
  </si>
  <si>
    <t>Vendor</t>
  </si>
  <si>
    <t>Attachment</t>
  </si>
  <si>
    <t>DATE</t>
  </si>
  <si>
    <t>Date:</t>
  </si>
  <si>
    <t>Subcontractor</t>
  </si>
  <si>
    <t xml:space="preserve">  </t>
  </si>
  <si>
    <t>RFP No.</t>
  </si>
  <si>
    <t>Description:</t>
  </si>
  <si>
    <t>RFP Date:</t>
  </si>
  <si>
    <t>Date Submitted:</t>
  </si>
  <si>
    <t>Craft Description</t>
  </si>
  <si>
    <t>Rate</t>
  </si>
  <si>
    <t>Hours</t>
  </si>
  <si>
    <t>Total</t>
  </si>
  <si>
    <t>Cost Code/Description</t>
  </si>
  <si>
    <t xml:space="preserve">  (Optional For Budget Effects)</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</si>
  <si>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</si>
  <si>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</si>
  <si>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</si>
  <si>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</si>
  <si>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</si>
  <si>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</si>
  <si>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</si>
  <si>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</si>
  <si>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</si>
  <si>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</si>
  <si>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</si>
  <si>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</si>
  <si>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</si>
  <si>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</si>
  <si>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</si>
  <si>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</si>
  <si>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RFPDescription</t>
  </si>
  <si>
    <t>RFPDate</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</si>
  <si>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</si>
  <si>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</si>
  <si>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</si>
  <si>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</si>
  <si>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</si>
  <si>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</si>
  <si>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</si>
  <si>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</si>
  <si>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</si>
  <si>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</si>
  <si>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</si>
  <si>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</si>
  <si>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</si>
  <si>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</si>
  <si>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</si>
  <si>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</si>
  <si>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CraftCode1</t>
  </si>
  <si>
    <t>CraftCode2</t>
  </si>
  <si>
    <t>CraftCode3</t>
  </si>
  <si>
    <t>CraftCode4</t>
  </si>
  <si>
    <t>CraftCode5</t>
  </si>
  <si>
    <t>CraftCode6</t>
  </si>
  <si>
    <t>CraftCode7</t>
  </si>
  <si>
    <t>CraftCode8</t>
  </si>
  <si>
    <t>Equipment1</t>
  </si>
  <si>
    <t>Equipment2</t>
  </si>
  <si>
    <t>Equipment3</t>
  </si>
  <si>
    <t>Equipment4</t>
  </si>
  <si>
    <t>Equipment5</t>
  </si>
  <si>
    <t>Equipment6</t>
  </si>
  <si>
    <t>EquipmentHours1</t>
  </si>
  <si>
    <t>EquipmentHours2</t>
  </si>
  <si>
    <t>EquipmentHours3</t>
  </si>
  <si>
    <t>EquipmentHours4</t>
  </si>
  <si>
    <t>EquipmentHours5</t>
  </si>
  <si>
    <t>EquipmentHours6</t>
  </si>
  <si>
    <t>EquipmentCode1</t>
  </si>
  <si>
    <t>EquipmentCode2</t>
  </si>
  <si>
    <t>EquipmentCode3</t>
  </si>
  <si>
    <t>EquipmentCode4</t>
  </si>
  <si>
    <t>EquipmentCode5</t>
  </si>
  <si>
    <t>EquipmentCode6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</si>
  <si>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</si>
  <si>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</si>
  <si>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</si>
  <si>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</si>
  <si>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</si>
  <si>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</si>
  <si>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</si>
  <si>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</si>
  <si>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</si>
  <si>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</si>
  <si>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</si>
  <si>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</si>
  <si>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</si>
  <si>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</si>
  <si>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</si>
  <si>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</si>
  <si>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</si>
  <si>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</si>
  <si>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MaterialCode1</t>
  </si>
  <si>
    <t>MaterialCode2</t>
  </si>
  <si>
    <t>MaterialCode3</t>
  </si>
  <si>
    <t>MaterialCode4</t>
  </si>
  <si>
    <t>MaterialCode5</t>
  </si>
  <si>
    <t>MaterialCode6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</si>
  <si>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</si>
  <si>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</si>
  <si>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</si>
  <si>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</si>
  <si>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</si>
  <si>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</si>
  <si>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</si>
  <si>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</si>
  <si>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</si>
  <si>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</si>
  <si>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</si>
  <si>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</si>
  <si>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</si>
  <si>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</si>
  <si>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</si>
  <si>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SubcontractCode1</t>
  </si>
  <si>
    <t>SubcontractCode2</t>
  </si>
  <si>
    <t>SubcontractCode3</t>
  </si>
  <si>
    <t>SubcontractCode4</t>
  </si>
  <si>
    <t>SubcontractCode5</t>
  </si>
  <si>
    <t>OtherQuantity</t>
  </si>
  <si>
    <t>OtherPercent</t>
  </si>
  <si>
    <t>TotalLabor</t>
  </si>
  <si>
    <t>TotalEquipment</t>
  </si>
  <si>
    <t>TotalMaterial</t>
  </si>
  <si>
    <t>TotalSubcontracor</t>
  </si>
  <si>
    <t>TotalPrice</t>
  </si>
  <si>
    <t>TotalRFP</t>
  </si>
  <si>
    <t>DateSubmitted</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</si>
  <si>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</si>
  <si>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</si>
  <si>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</si>
  <si>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</si>
  <si>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</si>
  <si>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</si>
  <si>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</si>
  <si>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</si>
  <si>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</si>
  <si>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</si>
  <si>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</si>
  <si>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</si>
  <si>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</si>
  <si>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</si>
  <si>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</si>
  <si>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</si>
  <si>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</si>
  <si>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</si>
  <si>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</si>
  <si>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</si>
  <si>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</si>
  <si>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</si>
  <si>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</si>
  <si>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</si>
  <si>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</si>
  <si>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Change Order Log</t>
  </si>
  <si>
    <t>PROJECT</t>
  </si>
  <si>
    <t>Request for</t>
  </si>
  <si>
    <t>Field</t>
  </si>
  <si>
    <t>Description of Change</t>
  </si>
  <si>
    <t xml:space="preserve">Change </t>
  </si>
  <si>
    <t>Subcontractor/</t>
  </si>
  <si>
    <t>Date</t>
  </si>
  <si>
    <t>Status</t>
  </si>
  <si>
    <t>Billed on</t>
  </si>
  <si>
    <t>Cost</t>
  </si>
  <si>
    <t>Ball in</t>
  </si>
  <si>
    <t>Proposal No.</t>
  </si>
  <si>
    <t>Directive No.</t>
  </si>
  <si>
    <t>Order No.</t>
  </si>
  <si>
    <t>Supplier</t>
  </si>
  <si>
    <t>Submitted</t>
  </si>
  <si>
    <t>Approved</t>
  </si>
  <si>
    <t>P. A. #</t>
  </si>
  <si>
    <t>Basis</t>
  </si>
  <si>
    <t>Price</t>
  </si>
  <si>
    <t>Court</t>
  </si>
  <si>
    <t xml:space="preserve"> FieldDirectiveNumber </t>
  </si>
  <si>
    <t xml:space="preserve"> RFPDescription </t>
  </si>
  <si>
    <t xml:space="preserve"> CO Number </t>
  </si>
  <si>
    <t xml:space="preserve"> Subcontracts </t>
  </si>
  <si>
    <t xml:space="preserve"> TotalPrice </t>
  </si>
  <si>
    <t xml:space="preserve"> TotalRFP </t>
  </si>
  <si>
    <t xml:space="preserve"> BallInCourt </t>
  </si>
  <si>
    <t>CONSTRUCTION PROPOSAL</t>
  </si>
  <si>
    <t>CUSTOMER</t>
  </si>
  <si>
    <t>RFP NO</t>
  </si>
  <si>
    <t>ADDITIONS / DELETIONS</t>
  </si>
  <si>
    <t>NET TOTAL</t>
  </si>
  <si>
    <t>A.  MATERIAL</t>
  </si>
  <si>
    <t>B.  LABOR</t>
  </si>
  <si>
    <t>C.  OTHER</t>
  </si>
  <si>
    <t>ADDRESS</t>
  </si>
  <si>
    <t>D.  NET TOTAL</t>
  </si>
  <si>
    <t>E.  OVERHEAD &amp; PROFIT (Line D x 15%, if net total is credit, then 0%)</t>
  </si>
  <si>
    <t>CITY/STATE/ZIP</t>
  </si>
  <si>
    <t xml:space="preserve">F.  SUBTOTAL, CONTRACTOR </t>
  </si>
  <si>
    <t>PHONE</t>
  </si>
  <si>
    <t>SUBCONTRACTOR: Firm Name</t>
  </si>
  <si>
    <t>CONTRACT WORK: Description</t>
  </si>
  <si>
    <t>E-MAIL</t>
  </si>
  <si>
    <t>SALESPERSON</t>
  </si>
  <si>
    <t>G.  SUBTOTAL of all work performed by the contractor's subcontractors</t>
  </si>
  <si>
    <t xml:space="preserve">H.  CONTRACTOR'S MARK-UP on work of subcontractor's  </t>
  </si>
  <si>
    <t>ATTENTION</t>
  </si>
  <si>
    <t>I.    SUBTOTAL, SUBCONTRACTORS</t>
  </si>
  <si>
    <t>Enter the name address proposal in this cell</t>
  </si>
  <si>
    <t>PAYMENT TERMS</t>
  </si>
  <si>
    <t>J.  WORK PERFORMED BY CONTRACTOR AND SUBCONTRACTORS</t>
  </si>
  <si>
    <t>Net 30</t>
  </si>
  <si>
    <t>K.  INSURANCE, BOND &amp; TAXES</t>
  </si>
  <si>
    <t>DUE DATE</t>
  </si>
  <si>
    <t>l.   TOTAL, REQUEST FOR PROPOSAL</t>
  </si>
  <si>
    <t>THIS PROPOSAL INCLUDES THE CONDITIONS NOTED:</t>
  </si>
  <si>
    <t>Enter conditions here</t>
  </si>
  <si>
    <t/>
  </si>
  <si>
    <t>Sign Below to Accept Quote:</t>
  </si>
  <si>
    <t>Authorized Rep</t>
  </si>
  <si>
    <t>Contractor/Subcontractor Change Order Proposal Breakdown Summary</t>
  </si>
  <si>
    <t>RFP INFORMATION</t>
  </si>
  <si>
    <t xml:space="preserve">PROJECT: </t>
  </si>
  <si>
    <t>RFP NO:</t>
  </si>
  <si>
    <t>DATE:</t>
  </si>
  <si>
    <t>CONTRACTOR:</t>
  </si>
  <si>
    <t>DESCRIPTION OF CHANGE</t>
  </si>
  <si>
    <t>SUMMARY OF DETAILED BREAKDOWN</t>
  </si>
  <si>
    <t>ADDITIONS</t>
  </si>
  <si>
    <t>DELETIONS</t>
  </si>
  <si>
    <t>$</t>
  </si>
  <si>
    <t>(Lines A &amp; B &amp; C)</t>
  </si>
  <si>
    <r>
      <t xml:space="preserve">E.  OVERHEAD &amp; PROFIT                                </t>
    </r>
    <r>
      <rPr>
        <sz val="8"/>
        <rFont val="Arial"/>
        <family val="2"/>
      </rPr>
      <t>(Line D x 15%, if net total is credit, then 0%)</t>
    </r>
  </si>
  <si>
    <t>(Lines D &amp; E)</t>
  </si>
  <si>
    <t>CONTRACTOR'S MARKUP ON WORK OF SUBCONTRACTORS</t>
  </si>
  <si>
    <r>
      <t xml:space="preserve">SUBCONTRACTOR: </t>
    </r>
    <r>
      <rPr>
        <u/>
        <sz val="8"/>
        <rFont val="Arial"/>
        <family val="2"/>
      </rPr>
      <t>Firm Name</t>
    </r>
  </si>
  <si>
    <r>
      <t xml:space="preserve">CONTRACT WORK: </t>
    </r>
    <r>
      <rPr>
        <u/>
        <sz val="8"/>
        <rFont val="Arial"/>
        <family val="2"/>
      </rPr>
      <t>Description</t>
    </r>
  </si>
  <si>
    <t>PROPOSAL</t>
  </si>
  <si>
    <r>
      <t xml:space="preserve">G.  SUBTOTAL </t>
    </r>
    <r>
      <rPr>
        <sz val="8"/>
        <rFont val="Arial"/>
        <family val="2"/>
      </rPr>
      <t>of all work performed by the contractor's subcontractors</t>
    </r>
  </si>
  <si>
    <r>
      <t xml:space="preserve">H.  CONTRACTOR'S MARK-UP </t>
    </r>
    <r>
      <rPr>
        <sz val="8"/>
        <rFont val="Arial"/>
        <family val="2"/>
      </rPr>
      <t>on work of subcontractor's</t>
    </r>
    <r>
      <rPr>
        <sz val="10"/>
        <rFont val="Arial"/>
        <family val="2"/>
      </rPr>
      <t xml:space="preserve">  </t>
    </r>
    <r>
      <rPr>
        <sz val="8"/>
        <rFont val="Arial"/>
        <family val="2"/>
      </rPr>
      <t>(Line G x 5%, if subtotal is credit, then 0%)</t>
    </r>
  </si>
  <si>
    <t>(Lines G &amp; H)</t>
  </si>
  <si>
    <t>(Lines F &amp; I)</t>
  </si>
  <si>
    <t>(enter % here)</t>
  </si>
  <si>
    <t>(Lines J &amp; K)</t>
  </si>
  <si>
    <t>The request for proposal will increase the contract amount.</t>
  </si>
  <si>
    <t xml:space="preserve">This work to be accomplished in </t>
  </si>
  <si>
    <t>calander days.</t>
  </si>
  <si>
    <t xml:space="preserve">This work will Increase (decrease) the contract completion date by </t>
  </si>
  <si>
    <t xml:space="preserve">    calendar days.</t>
  </si>
  <si>
    <t xml:space="preserve">CONTRACTOR SIGNATURE:  </t>
  </si>
  <si>
    <t xml:space="preserve">DATE:    </t>
  </si>
  <si>
    <t xml:space="preserve">Title:  </t>
  </si>
  <si>
    <t>Owner</t>
  </si>
  <si>
    <t>RFP Number</t>
  </si>
  <si>
    <t>COST CODES</t>
  </si>
  <si>
    <t>Labor</t>
  </si>
  <si>
    <t>Material</t>
  </si>
  <si>
    <t>Subcontract</t>
  </si>
  <si>
    <t>Burden</t>
  </si>
  <si>
    <t xml:space="preserve"> 10100 Bond</t>
  </si>
  <si>
    <t>A/E</t>
  </si>
  <si>
    <t>Job Specific Cost Codes</t>
  </si>
  <si>
    <t>15230   Portable Toilets</t>
  </si>
  <si>
    <t>15620   Temp Fencing</t>
  </si>
  <si>
    <t>15800   Project Signs</t>
  </si>
  <si>
    <t>15900   Dump Trucks</t>
  </si>
  <si>
    <t>15910   Crane</t>
  </si>
  <si>
    <t>15990   Concrete Pumps</t>
  </si>
  <si>
    <t>17410   Cleanup Continuous</t>
  </si>
  <si>
    <t>17420   Drop Box</t>
  </si>
  <si>
    <t>22100   Termite control</t>
  </si>
  <si>
    <t>23103   Cut &amp; fill direct on site</t>
  </si>
  <si>
    <t>23124   Fine grade stairs</t>
  </si>
  <si>
    <t>23165   Machine exc continuous footing</t>
  </si>
  <si>
    <t>23173   Machine excavate column footing</t>
  </si>
  <si>
    <t>23700   Erosion control</t>
  </si>
  <si>
    <t>25100   Water mains</t>
  </si>
  <si>
    <t>26200   Sanitary sewers</t>
  </si>
  <si>
    <t>26201   Pipe laying</t>
  </si>
  <si>
    <t>26202   Manholes &amp; structures</t>
  </si>
  <si>
    <t>26203   Castings</t>
  </si>
  <si>
    <t>26204   Sewage force mains</t>
  </si>
  <si>
    <t>26250   Sub-drainage systems</t>
  </si>
  <si>
    <t>26251   Sub drainage</t>
  </si>
  <si>
    <t>26300   Storm drainage</t>
  </si>
  <si>
    <t>26301   Pipe laying</t>
  </si>
  <si>
    <t>26302   Manholes</t>
  </si>
  <si>
    <t>26303   Castings</t>
  </si>
  <si>
    <t>26350   Storm/Sanitary sewers</t>
  </si>
  <si>
    <t>26360   Surface run-off collection</t>
  </si>
  <si>
    <t>26380   Foundation drainage</t>
  </si>
  <si>
    <t>26400   Culverts</t>
  </si>
  <si>
    <t>27010   Aggregate base course</t>
  </si>
  <si>
    <t>27011   Aggregate stone</t>
  </si>
  <si>
    <t>27012   Aggregate grading</t>
  </si>
  <si>
    <t>27380   Geosynthetic reinforcing</t>
  </si>
  <si>
    <t>27400   Asphalt paving</t>
  </si>
  <si>
    <t>27410   Asphalt sealer</t>
  </si>
  <si>
    <t>27420   Asphalt patch</t>
  </si>
  <si>
    <t>27500   Concrete pavement</t>
  </si>
  <si>
    <t>27520   Concrete paving finish</t>
  </si>
  <si>
    <t>27521   Protect/Cure compete paving</t>
  </si>
  <si>
    <t>27525   Fine grade for concrete paving</t>
  </si>
  <si>
    <t>27530   Add for screeds-Concrete paving</t>
  </si>
  <si>
    <t>27531   Concrete paving edge forms</t>
  </si>
  <si>
    <t>27540   5x6 1.4/1.4 Mesh</t>
  </si>
  <si>
    <t>27546   Reber for concrete paving</t>
  </si>
  <si>
    <t>27547   Expansion joint</t>
  </si>
  <si>
    <t>27600   Parking line striping</t>
  </si>
  <si>
    <t>27700   Curb concrete</t>
  </si>
  <si>
    <t>27705   Metal curb forms</t>
  </si>
  <si>
    <t>27715   Curb finish</t>
  </si>
  <si>
    <t>27717   Excavation curb</t>
  </si>
  <si>
    <t>27718   Backfill curb</t>
  </si>
  <si>
    <t>27720   Protect/Cure curb surfaces</t>
  </si>
  <si>
    <t>27725   Curb reinforcing</t>
  </si>
  <si>
    <t>27750   Sidewalk concrete</t>
  </si>
  <si>
    <t>27755   Sidewalk edge forms</t>
  </si>
  <si>
    <t>27757   Thickened slab edge form</t>
  </si>
  <si>
    <t>27760   Fine grade for sidewalk</t>
  </si>
  <si>
    <t>27762   Washed gravel fill</t>
  </si>
  <si>
    <t>27763   Sand fill</t>
  </si>
  <si>
    <t xml:space="preserve">27769  Excavate @ thickened slab edge    </t>
  </si>
  <si>
    <t xml:space="preserve">27774  Trowel &amp; broom sidewalk    </t>
  </si>
  <si>
    <t>27780   Expansion joint</t>
  </si>
  <si>
    <t>27785   Wire mesh</t>
  </si>
  <si>
    <t>27790   Sidewalk reinforcing</t>
  </si>
  <si>
    <t>27830   Brick pavers</t>
  </si>
  <si>
    <t>27900   Athletic surface</t>
  </si>
  <si>
    <t>28100   Irrigation systems</t>
  </si>
  <si>
    <t>28200   Fences &amp; gates</t>
  </si>
  <si>
    <t>28300   Retaining wails</t>
  </si>
  <si>
    <t>28301   Gravel base &amp; level pad</t>
  </si>
  <si>
    <t>28302   Place block</t>
  </si>
  <si>
    <t>28303  Place cap</t>
  </si>
  <si>
    <t>28304   Excavate</t>
  </si>
  <si>
    <t>28305   Backfill</t>
  </si>
  <si>
    <t>28306   Geotextile Fabric</t>
  </si>
  <si>
    <t>28310   Modular retaining walls</t>
  </si>
  <si>
    <t>28320   Landscape Blocks</t>
  </si>
  <si>
    <t>28330   Structural blocks</t>
  </si>
  <si>
    <t>28340   Caps</t>
  </si>
  <si>
    <t>28350   Sand/gravel leveling pad</t>
  </si>
  <si>
    <t>28360   Modular wall excavation</t>
  </si>
  <si>
    <t>28370   Modular retaining wall backfii</t>
  </si>
  <si>
    <t>28375   Drainage aggregate</t>
  </si>
  <si>
    <t>28600  Screens &amp; barriers</t>
  </si>
  <si>
    <t>28700   Furnishings</t>
  </si>
  <si>
    <t>28800   Play field equip &amp; structures</t>
  </si>
  <si>
    <t>28900   Traffic signs &amp; signals</t>
  </si>
  <si>
    <t>28950   Markers &amp; monuments</t>
  </si>
  <si>
    <t>29000   Landscaping</t>
  </si>
  <si>
    <t>29200   lawns &amp; grass</t>
  </si>
  <si>
    <t>31100   Continuous step foaling forms</t>
  </si>
  <si>
    <t>31105   Mat foundation edge forms</t>
  </si>
  <si>
    <t>31110   Continuous footing edge forms</t>
  </si>
  <si>
    <t>31111   Column footing edge forms</t>
  </si>
  <si>
    <t>31112   Footing keyways</t>
  </si>
  <si>
    <t>31113   Grade beam forms</t>
  </si>
  <si>
    <t>31116   Brick ledge form @ grade beam</t>
  </si>
  <si>
    <t>31117   Pilaster farms @ grade beams</t>
  </si>
  <si>
    <t>31120   Slab block-out edge forms</t>
  </si>
  <si>
    <t>31125   One sided wall form</t>
  </si>
  <si>
    <t>31128   Wall form 0' to 2' high</t>
  </si>
  <si>
    <t>31129   Wall form 2' to 4' high</t>
  </si>
  <si>
    <t>31131   Wall form 8' to 10' high</t>
  </si>
  <si>
    <t>31135   Brick ledge @ wall</t>
  </si>
  <si>
    <t>31140   Form liner</t>
  </si>
  <si>
    <t>31141   Wall key forms</t>
  </si>
  <si>
    <t>31142   Wall bulkheads</t>
  </si>
  <si>
    <t>31143   Gang wall form 0' to 2' high</t>
  </si>
  <si>
    <t>31147   Gang wall form 12' to 14' high</t>
  </si>
  <si>
    <t>31150   Gang wall farm 20' &amp; higher</t>
  </si>
  <si>
    <t>31160   Metal frame wood column form s</t>
  </si>
  <si>
    <t>31165   Fiber tube forms</t>
  </si>
  <si>
    <t>31170   Round metal forms</t>
  </si>
  <si>
    <t>31175   Metal Capital forms</t>
  </si>
  <si>
    <t>31180   Metal framed wood pier forms</t>
  </si>
  <si>
    <t>31185   Radius wall farm 4' to 8' high</t>
  </si>
  <si>
    <t>31186   Radius wall farms 16 to 18' it</t>
  </si>
  <si>
    <t>31188  Beam soffit forms</t>
  </si>
  <si>
    <t>31192   Beam side forms</t>
  </si>
  <si>
    <t>31195   Beam w/slab shoring 0'4'</t>
  </si>
  <si>
    <t>31196   Beam wfslab shoring 14'-18'</t>
  </si>
  <si>
    <t>31198   Slab form shoring &amp; soffit</t>
  </si>
  <si>
    <t>31200   Supported slab edge form</t>
  </si>
  <si>
    <t>31203   Radius slab edge form</t>
  </si>
  <si>
    <t>31206   Slab edge forms at metal deck</t>
  </si>
  <si>
    <t>31220   Chamfer strip</t>
  </si>
  <si>
    <t>31225   Stair forms</t>
  </si>
  <si>
    <t>31228   Dock leveler pit forms</t>
  </si>
  <si>
    <t>31230   Temporary shoring for deck</t>
  </si>
  <si>
    <t>31500   Control joint</t>
  </si>
  <si>
    <t>31505   Saw cut joint</t>
  </si>
  <si>
    <t>31510   Construction joints</t>
  </si>
  <si>
    <t>31515   Expansion joints</t>
  </si>
  <si>
    <t>31530   Vinyl beam pocket liner</t>
  </si>
  <si>
    <t>31540   Waterstop</t>
  </si>
  <si>
    <t>31545   Masonite form liner</t>
  </si>
  <si>
    <t>31546   Sled form liner</t>
  </si>
  <si>
    <t>32100   Reinforcing steel</t>
  </si>
  <si>
    <t>32101   Rebar</t>
  </si>
  <si>
    <t>32200   Wire mesh SF</t>
  </si>
  <si>
    <t>32201   Wire mesh TON</t>
  </si>
  <si>
    <t>33100  Concrete in pile caps/pier cap</t>
  </si>
  <si>
    <t>33110   Concrete in continuous footing</t>
  </si>
  <si>
    <t>33120   Concrete in column footing</t>
  </si>
  <si>
    <t>33130   Concrete in grade beams</t>
  </si>
  <si>
    <t>33140   Mat foundations</t>
  </si>
  <si>
    <t>33150   Concrete in slab on grade SOG</t>
  </si>
  <si>
    <t>33153   Pump slab on grade SOG</t>
  </si>
  <si>
    <t>33160   Concrete in pits</t>
  </si>
  <si>
    <t>33170   Concrete in trenches</t>
  </si>
  <si>
    <t>33180   Concrete in walls</t>
  </si>
  <si>
    <t>33190   Concrete in columns</t>
  </si>
  <si>
    <t>33200   Concrete in piers</t>
  </si>
  <si>
    <t>33210   Concrete in stepped footings</t>
  </si>
  <si>
    <t>33220   Concrete in beams w/slab</t>
  </si>
  <si>
    <t>33230   Concrete in isolated beam</t>
  </si>
  <si>
    <t>33240   Concrete in tie beams</t>
  </si>
  <si>
    <t>33250   Concrete in spandrel beam</t>
  </si>
  <si>
    <t>33260   Concrete in supported slab</t>
  </si>
  <si>
    <t>33270   Pan &amp; waffle slab conrete</t>
  </si>
  <si>
    <t>33280   Slab over metal deck</t>
  </si>
  <si>
    <t>33290   Concrete in pads</t>
  </si>
  <si>
    <t>33300   Concrete in curbs</t>
  </si>
  <si>
    <t>33310   Concrete in stairs &amp; landings</t>
  </si>
  <si>
    <t>33320   Flume concrete</t>
  </si>
  <si>
    <t>33330   Light standards {pole bases)</t>
  </si>
  <si>
    <t>33500   Rub concrete curb</t>
  </si>
  <si>
    <t>33502   Sack ceiling finish</t>
  </si>
  <si>
    <t>33504   Finish footing concrete top su</t>
  </si>
  <si>
    <t>33506   Finish concrete wall top surface</t>
  </si>
  <si>
    <t>33508   Rub concrete beams</t>
  </si>
  <si>
    <t>33510   Rub concrete underside of slab</t>
  </si>
  <si>
    <t>33512   Rub concrete stairs</t>
  </si>
  <si>
    <t>33514   Rub concrete walls</t>
  </si>
  <si>
    <t>33520   Machine trowel finish</t>
  </si>
  <si>
    <t>33522   Point &amp; patch</t>
  </si>
  <si>
    <t>33524   Float finish</t>
  </si>
  <si>
    <t>33530   Laser screed slab</t>
  </si>
  <si>
    <t>33532   Trowel finish topping</t>
  </si>
  <si>
    <t>33534   Trowel finish stairs</t>
  </si>
  <si>
    <t>33540   Hand trowel finish</t>
  </si>
  <si>
    <t>33542   Trowel w/liquid hardener</t>
  </si>
  <si>
    <t>33544   Trowel w/applied hardener</t>
  </si>
  <si>
    <t>33546   Rub concrete column</t>
  </si>
  <si>
    <t>33548   Floor hardener</t>
  </si>
  <si>
    <t>33550   Rubbed concrete finish</t>
  </si>
  <si>
    <t>33602   Sandblast concrete</t>
  </si>
  <si>
    <t>33604   Bushhammer concrete</t>
  </si>
  <si>
    <t>33610   Architectural concrete finish</t>
  </si>
  <si>
    <t>33612   Special wall finish</t>
  </si>
  <si>
    <t>33902   Protect/cure vertical surfaces</t>
  </si>
  <si>
    <t>33904   Protect/cure horizontal surfaces</t>
  </si>
  <si>
    <t>35100   Grout</t>
  </si>
  <si>
    <t>35300   Self-leveling concrete topping</t>
  </si>
  <si>
    <t>35310   Tapping sealant</t>
  </si>
  <si>
    <t>35315   Self-leveling concrete underla</t>
  </si>
  <si>
    <t>35320   Concentrated topping/fir prima</t>
  </si>
  <si>
    <t>35325   Topping/Flooring prep epoxy</t>
  </si>
  <si>
    <t>42000   Masonry</t>
  </si>
  <si>
    <t>51200   Structural steel</t>
  </si>
  <si>
    <t>52000   Metal joists</t>
  </si>
  <si>
    <t>53000   Metal deck</t>
  </si>
  <si>
    <t>54000   Cold formed metal framing</t>
  </si>
  <si>
    <t>55000   Metal fabrications</t>
  </si>
  <si>
    <t>55100   Metal stairs and ladders</t>
  </si>
  <si>
    <t>55200   Handrails and railings</t>
  </si>
  <si>
    <t>55300   Grating</t>
  </si>
  <si>
    <t>55400   Floor plates</t>
  </si>
  <si>
    <t>55500   Stair treads and nosigns</t>
  </si>
  <si>
    <t>55600   Castings</t>
  </si>
  <si>
    <t>55800   Formed metal fabrications</t>
  </si>
  <si>
    <t>56500   Railroad tracks</t>
  </si>
  <si>
    <t>57000   Ornamental metal</t>
  </si>
  <si>
    <t>57100   Ornamental stairs</t>
  </si>
  <si>
    <t>57150   Fabricated spiral stairs</t>
  </si>
  <si>
    <t>57200   Ornamental handrails &amp; railing</t>
  </si>
  <si>
    <t>57250   Ornamental castings</t>
  </si>
  <si>
    <t>57300   Formed metal</t>
  </si>
  <si>
    <t>33602  Sandblast concrete</t>
  </si>
  <si>
    <t>35106   Grout</t>
  </si>
  <si>
    <t>65540   Railroad tracks</t>
  </si>
  <si>
    <t>57400   Ornamental forged metal</t>
  </si>
  <si>
    <t>58100   Expansion joint cover assembli</t>
  </si>
  <si>
    <t>61000   Rough framing lumber</t>
  </si>
  <si>
    <t>61020   Plates silts ribbons ledgers</t>
  </si>
  <si>
    <t>61030   Wall framing</t>
  </si>
  <si>
    <t>61435   Wall backing</t>
  </si>
  <si>
    <t>61040   Wall blocking</t>
  </si>
  <si>
    <t>61044   Headers</t>
  </si>
  <si>
    <t>61046   Post</t>
  </si>
  <si>
    <t>61050   Laminated wood beams</t>
  </si>
  <si>
    <t>61052   Wood purlins</t>
  </si>
  <si>
    <t>61056   Joist framing</t>
  </si>
  <si>
    <t>61060   Floor joist</t>
  </si>
  <si>
    <t>61065   Ceiling joist</t>
  </si>
  <si>
    <t>61070   Roof joist</t>
  </si>
  <si>
    <t>61074   Joist blocking</t>
  </si>
  <si>
    <t>61080   Soffit &amp; fascia framing</t>
  </si>
  <si>
    <t>61085   Furring &amp; stripping</t>
  </si>
  <si>
    <t>61090   Stair framing</t>
  </si>
  <si>
    <t>61200   Sheathings</t>
  </si>
  <si>
    <t>61210   Floor underlayment</t>
  </si>
  <si>
    <t>61220   Roof Sheathing</t>
  </si>
  <si>
    <t>61230   Structural panels</t>
  </si>
  <si>
    <t>61500   Wood decking</t>
  </si>
  <si>
    <t>61800  Set glue-lam beams</t>
  </si>
  <si>
    <t>61810   Set glue-lam purlins</t>
  </si>
  <si>
    <t>61900   Wood trusses</t>
  </si>
  <si>
    <t>61910   Wood trusses crane</t>
  </si>
  <si>
    <t>62000   Finish carpentry materials</t>
  </si>
  <si>
    <t>62100   Exterior trim</t>
  </si>
  <si>
    <t>62110   Interior wood paneling</t>
  </si>
  <si>
    <t>62200   Millwork</t>
  </si>
  <si>
    <t>62230   Solid surface window sills</t>
  </si>
  <si>
    <t>62240   Closet &amp; storage shelving</t>
  </si>
  <si>
    <t>62400   Plastic laminate</t>
  </si>
  <si>
    <t>62500   Pre-finished wood paneling</t>
  </si>
  <si>
    <t>62900   Finish carpentry misc each</t>
  </si>
  <si>
    <t xml:space="preserve">62910   Finish carpentry misc lin. Ft. </t>
  </si>
  <si>
    <t>62920   Finish carpentry misc. sq. ft.</t>
  </si>
  <si>
    <t>64000   Architectural woodwork</t>
  </si>
  <si>
    <t>64100   Custom casework</t>
  </si>
  <si>
    <t>64300   Stair work &amp; handrails</t>
  </si>
  <si>
    <t>64310   Wood hand rails</t>
  </si>
  <si>
    <t>64320   Wood chair rails</t>
  </si>
  <si>
    <t>64500   Interior running trim</t>
  </si>
  <si>
    <t>64510   Window trim &amp; surrounds</t>
  </si>
  <si>
    <t>64550   Wood base</t>
  </si>
  <si>
    <t>66000   Plastic fabrications</t>
  </si>
  <si>
    <t>69000   Misc ea</t>
  </si>
  <si>
    <t>69100   Misc SF</t>
  </si>
  <si>
    <t>69200   Misc LF</t>
  </si>
  <si>
    <t>71000   Waterproofing &amp; dampproofing</t>
  </si>
  <si>
    <t>71100   Dampproofing</t>
  </si>
  <si>
    <t>71200   Built up bituminous waterproof</t>
  </si>
  <si>
    <t>71300   Sheet waterproofing</t>
  </si>
  <si>
    <t>71400   Fluid applied waterproofing</t>
  </si>
  <si>
    <t>71500   Sheetmetal waterproofing</t>
  </si>
  <si>
    <t>71600   Cementitius &amp; reactive waterproofing</t>
  </si>
  <si>
    <t>71700   Bentonite day waterproofing</t>
  </si>
  <si>
    <t>71800   Traffic coatings</t>
  </si>
  <si>
    <t>7190O   Water repellents</t>
  </si>
  <si>
    <t>72000   Thermal protection</t>
  </si>
  <si>
    <t>72100   Building insulation</t>
  </si>
  <si>
    <t>72200   Roof &amp; deck insulation</t>
  </si>
  <si>
    <t xml:space="preserve">72400   Exterior insulation &amp; finish </t>
  </si>
  <si>
    <t>72600   Vapor retarders</t>
  </si>
  <si>
    <t>72700   Air barriers</t>
  </si>
  <si>
    <t>73000   Shingles tiles &amp; coverings</t>
  </si>
  <si>
    <t>73100   Shingles</t>
  </si>
  <si>
    <t>73200   Roof tiles</t>
  </si>
  <si>
    <t>73300   Roof coverings</t>
  </si>
  <si>
    <t>74000   Roof &amp; siding panels</t>
  </si>
  <si>
    <t>74100   Metal roof &amp; wall panels</t>
  </si>
  <si>
    <t>74200   Plastic roof &amp; wall panels</t>
  </si>
  <si>
    <t>74300   Composite panels</t>
  </si>
  <si>
    <t>74400   Faces panels</t>
  </si>
  <si>
    <t>74500   Fiber reinforced cementltious</t>
  </si>
  <si>
    <t>74600   Siding</t>
  </si>
  <si>
    <t>74700   Wood roof &amp; wall panels</t>
  </si>
  <si>
    <t>74800   Exterior wall assemblies</t>
  </si>
  <si>
    <t>75000   Membrane roofing</t>
  </si>
  <si>
    <t>75100   Built up bituminous roofing</t>
  </si>
  <si>
    <t>75300   Elastomeric membrane roofing</t>
  </si>
  <si>
    <t>76000   Flashing</t>
  </si>
  <si>
    <t>76100   Sheetmetal &amp; roofing</t>
  </si>
  <si>
    <t>77200   Roof accessories</t>
  </si>
  <si>
    <t>77210   Roof hatches</t>
  </si>
  <si>
    <t>78100   Fireproofing</t>
  </si>
  <si>
    <t>78400   Firestopping</t>
  </si>
  <si>
    <t>79000   Joint sealers</t>
  </si>
  <si>
    <t>81000   Metal doors &amp; frames</t>
  </si>
  <si>
    <t>81010   Metal doors &amp; frames</t>
  </si>
  <si>
    <t>81011   Metal doors &amp; frames</t>
  </si>
  <si>
    <t>81012   Metal doors &amp; frames</t>
  </si>
  <si>
    <t>81013   Metal doors &amp; frames</t>
  </si>
  <si>
    <t>82100   Wood doors</t>
  </si>
  <si>
    <t>83100   Access doors &amp; panels</t>
  </si>
  <si>
    <t>83300   Coiling doors &amp; grilles</t>
  </si>
  <si>
    <t>83500   Folding doors &amp; grilles</t>
  </si>
  <si>
    <t>83600   Overhead doors</t>
  </si>
  <si>
    <t>83700   Vertical lift doors</t>
  </si>
  <si>
    <t>83800   Traffic doors</t>
  </si>
  <si>
    <t>84000   Entrances &amp; storefronts</t>
  </si>
  <si>
    <t>84600   Automatic entrance doors</t>
  </si>
  <si>
    <t>85000   Windows</t>
  </si>
  <si>
    <t>85200   Aluminum windows</t>
  </si>
  <si>
    <t>85500   Wood windows</t>
  </si>
  <si>
    <t>85900   Window restoration &amp; replacement</t>
  </si>
  <si>
    <t>86000   Skylights</t>
  </si>
  <si>
    <t>87000   Hardware</t>
  </si>
  <si>
    <t>87001   Hardware</t>
  </si>
  <si>
    <t>88000   Glazing</t>
  </si>
  <si>
    <t>89000   Curtainwalls</t>
  </si>
  <si>
    <t>92100   Gypsum plaster</t>
  </si>
  <si>
    <t>92500   Gypsum board</t>
  </si>
  <si>
    <t>93100   Ceramic Tile</t>
  </si>
  <si>
    <t>94000   Terrazzo</t>
  </si>
  <si>
    <t>95100   Acoustical ceilings</t>
  </si>
  <si>
    <t>96200   Specialty floors</t>
  </si>
  <si>
    <t>96500   Resilient flooring</t>
  </si>
  <si>
    <t>96800   Carpet</t>
  </si>
  <si>
    <t>97200   Wall coverings</t>
  </si>
  <si>
    <t>97700   Special surfaces</t>
  </si>
  <si>
    <t>98400   Acoustic wall treatment</t>
  </si>
  <si>
    <t>99100   Paint</t>
  </si>
  <si>
    <t>99600   High performance coatings</t>
  </si>
  <si>
    <t>99800   Concrete &amp; masonry coatings</t>
  </si>
  <si>
    <t>101100   Visual display boards</t>
  </si>
  <si>
    <t>101600   Metal toilet compartments</t>
  </si>
  <si>
    <t>101650   Plastic laminated toilet compartments</t>
  </si>
  <si>
    <t>101700   Plastic toilet compartments</t>
  </si>
  <si>
    <t>101900   Cubicles</t>
  </si>
  <si>
    <t>102000   Louvers &amp; vents</t>
  </si>
  <si>
    <t>102400   Grilles &amp; screens</t>
  </si>
  <si>
    <t>102600   Wall &amp; corner guards</t>
  </si>
  <si>
    <t>102700   Access flooring</t>
  </si>
  <si>
    <t>103500   Flagpoles</t>
  </si>
  <si>
    <t>104200   Plaques</t>
  </si>
  <si>
    <t>104300   Exterior signage</t>
  </si>
  <si>
    <t>104400   Interior signage</t>
  </si>
  <si>
    <t>105000   Lockers</t>
  </si>
  <si>
    <t>105200   Fire protection specialties</t>
  </si>
  <si>
    <t>105500   Postal specialties</t>
  </si>
  <si>
    <t>106000   Partitions</t>
  </si>
  <si>
    <t>106050   Wire &amp; mesh partitions</t>
  </si>
  <si>
    <t>106500   Operable partitions</t>
  </si>
  <si>
    <t>106700   Storage shelving</t>
  </si>
  <si>
    <t>107500   Telephone specialties</t>
  </si>
  <si>
    <t>108100   Toilet accessories</t>
  </si>
  <si>
    <t>109000   Wardrobe &amp; closet specialties</t>
  </si>
  <si>
    <t>110200   Security &amp; vault equipment</t>
  </si>
  <si>
    <t>110300   Teller &amp; service equipment</t>
  </si>
  <si>
    <t>110500   Library equipment</t>
  </si>
  <si>
    <t>110600   Theater &amp; slags equipment</t>
  </si>
  <si>
    <t>111300   Audiovisual equipmenl</t>
  </si>
  <si>
    <t>111400   Parking controls</t>
  </si>
  <si>
    <t>111500   Parking controls</t>
  </si>
  <si>
    <t>111600   Loading dock equipment</t>
  </si>
  <si>
    <t>111700   Solid waste equipment</t>
  </si>
  <si>
    <t>111900   Prison &amp; jail equipment</t>
  </si>
  <si>
    <t>112000   Water supply equipment</t>
  </si>
  <si>
    <t>112100   Supply &amp; treament pumps</t>
  </si>
  <si>
    <t>112200   Mixers &amp; flocculators</t>
  </si>
  <si>
    <t>112250   clarifiers</t>
  </si>
  <si>
    <t>112300   Water aeration equipment</t>
  </si>
  <si>
    <t>112400   Chemical feed equipment</t>
  </si>
  <si>
    <t>112500   Water softening equipment</t>
  </si>
  <si>
    <t>112600   Disinfectant feed equipment</t>
  </si>
  <si>
    <t>112700   Fluoridation equipment</t>
  </si>
  <si>
    <t>112800   Hydraulic gates &amp; valves</t>
  </si>
  <si>
    <t>112850   Gates</t>
  </si>
  <si>
    <t>112950   Valves</t>
  </si>
  <si>
    <t>114490   Food service equiment</t>
  </si>
  <si>
    <t>114500   Residential equipment</t>
  </si>
  <si>
    <t>114600   Unit kitchens</t>
  </si>
  <si>
    <t>114700   Darkroom equipment</t>
  </si>
  <si>
    <t>114800   Athletic &amp;recreational equipm</t>
  </si>
  <si>
    <t>116000   Laboratory Equipment</t>
  </si>
  <si>
    <t>117000   Medical equipment</t>
  </si>
  <si>
    <t>123000   Manufactured casework</t>
  </si>
  <si>
    <t>123100   Metal casework</t>
  </si>
  <si>
    <t>123200   Wood casework</t>
  </si>
  <si>
    <t>123500   Speciality casework</t>
  </si>
  <si>
    <t>124800   Rugs &amp; mats</t>
  </si>
  <si>
    <t>124900   Window Treatments</t>
  </si>
  <si>
    <t>126100   Audience seating</t>
  </si>
  <si>
    <t>126600   Telescoping stands</t>
  </si>
  <si>
    <t>130300   Spedal purpose rooms</t>
  </si>
  <si>
    <t>131100   Modular building</t>
  </si>
  <si>
    <t>131200   Reengineer~ed structures</t>
  </si>
  <si>
    <t>131500   Swimming pools</t>
  </si>
  <si>
    <t>132000   Storage tanks</t>
  </si>
  <si>
    <t>132150   Derailer installation</t>
  </si>
  <si>
    <t>142000   Elevators</t>
  </si>
  <si>
    <t>144000   Lifts</t>
  </si>
  <si>
    <t>145500   Conveyors</t>
  </si>
  <si>
    <t>146000   Hoists &amp; cranes</t>
  </si>
  <si>
    <t>150000   Mechanical</t>
  </si>
  <si>
    <t>150600   Hangers &amp; supports</t>
  </si>
  <si>
    <t>154000   Plumbing</t>
  </si>
  <si>
    <t>157000   HVAC</t>
  </si>
  <si>
    <t>160000   Electrical</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</si>
  <si>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</si>
  <si>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</si>
  <si>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</si>
  <si>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</si>
  <si>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</si>
  <si>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</si>
  <si>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</si>
  <si>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</si>
  <si>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</si>
  <si>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</si>
  <si>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</si>
  <si>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</si>
  <si>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</si>
  <si>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</si>
  <si>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</si>
  <si>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</si>
  <si>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</si>
  <si>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</si>
  <si>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</si>
  <si>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Approved, Work Done</t>
  </si>
  <si>
    <t>NO</t>
  </si>
  <si>
    <t>Next Day of Receipt</t>
  </si>
  <si>
    <t>Not Accepted</t>
  </si>
  <si>
    <t>Reviewed by A/E</t>
  </si>
  <si>
    <t>On Pay Estimate</t>
  </si>
  <si>
    <t>Reviewed as noted</t>
  </si>
  <si>
    <t>Rejected</t>
  </si>
  <si>
    <t>Pending, Work Done</t>
  </si>
  <si>
    <t>Revise and Resubmit</t>
  </si>
  <si>
    <t>10610   Bad Weather</t>
  </si>
  <si>
    <t>13100   Project Superintendent</t>
  </si>
  <si>
    <t>13830   Plans &amp; Specifications</t>
  </si>
  <si>
    <t>14010   Layout-Surveyor</t>
  </si>
  <si>
    <t>14011   Layout</t>
  </si>
  <si>
    <t>14100   Testing</t>
  </si>
  <si>
    <t>14101   ISBE Inspections</t>
  </si>
  <si>
    <t>15001   Depreciation</t>
  </si>
  <si>
    <t>15050   Mobilization</t>
  </si>
  <si>
    <t>15100   Small Tools</t>
  </si>
  <si>
    <t>15110   Rental Equipment</t>
  </si>
  <si>
    <t>15150   Fuel Oil Grease</t>
  </si>
  <si>
    <t>15210   Heat Job Office</t>
  </si>
  <si>
    <t>15220   Temp Phones</t>
  </si>
  <si>
    <t>15281   Job Office-GC</t>
  </si>
  <si>
    <t>15980   Lifts</t>
  </si>
  <si>
    <t>22010   Select Demolition</t>
  </si>
  <si>
    <t>22206   Building Demolition</t>
  </si>
  <si>
    <t>22256   Site Demolition</t>
  </si>
  <si>
    <t>22302   Strip Topsoil</t>
  </si>
  <si>
    <t>23104   Topsoil &amp; Grading</t>
  </si>
  <si>
    <t>23107   Baseball Infield</t>
  </si>
  <si>
    <t>23162   Fine grade slabs</t>
  </si>
  <si>
    <t>27010   Aggregate base course-Slab</t>
  </si>
  <si>
    <t>23178   Backfill Continous Footings-Sand</t>
  </si>
  <si>
    <t>23183   Backfill Column Footings-Sand</t>
  </si>
  <si>
    <t>26350   Storm sewers</t>
  </si>
  <si>
    <t>26360   Underdrains/D.S. Connections</t>
  </si>
  <si>
    <t>26301   Trench Backfill Material</t>
  </si>
  <si>
    <t>27720   Protect/Cure sidewalk</t>
  </si>
  <si>
    <t>27785   Set Bollards</t>
  </si>
  <si>
    <t>31113   Locker Base Forms</t>
  </si>
  <si>
    <t>31120   Slab edge forms</t>
  </si>
  <si>
    <t>31129   Wall Forms under 8'</t>
  </si>
  <si>
    <t>31510   Construction/Expansion joints</t>
  </si>
  <si>
    <t>32101   Rebar Installation</t>
  </si>
  <si>
    <t>32200   Wire mesh for Deck Slab</t>
  </si>
  <si>
    <t>33130   Concrete in Elevator Mat</t>
  </si>
  <si>
    <t>33140   Concrete in walls</t>
  </si>
  <si>
    <t>33260   Locker Bases</t>
  </si>
  <si>
    <t>33311   Concrete in stairs on metal pans</t>
  </si>
  <si>
    <t>35100   Seal Concrete Floors</t>
  </si>
  <si>
    <t>35300   Anchor Bolts</t>
  </si>
  <si>
    <t>55000   Erect Structural Steel</t>
  </si>
  <si>
    <t>57000   Column Covers</t>
  </si>
  <si>
    <t>61020  Plates sills ribbons ledgers</t>
  </si>
  <si>
    <t>62000   Casework &amp; Millwork</t>
  </si>
  <si>
    <t>64100  Display Cases</t>
  </si>
  <si>
    <t>71300   Air Barriers</t>
  </si>
  <si>
    <t>72100   Perimeter insulation</t>
  </si>
  <si>
    <t>72600   Vapor barrier @ slab</t>
  </si>
  <si>
    <t>81011   Door &amp; Frame Installation</t>
  </si>
  <si>
    <t>83100   Access Doors</t>
  </si>
  <si>
    <t>87000   Doors &amp; Hardware</t>
  </si>
  <si>
    <t>92560   Gypsum board</t>
  </si>
  <si>
    <t>96200   Wood Gym Flooring</t>
  </si>
  <si>
    <t>96506   Resilient, Carpet &amp; Tile</t>
  </si>
  <si>
    <t>97700   Decorative Interior Panels</t>
  </si>
  <si>
    <t>101604   Toilet Partitions</t>
  </si>
  <si>
    <t>104406  Signage</t>
  </si>
  <si>
    <t>105240   Fire protection specialties</t>
  </si>
  <si>
    <t>105460   Metal Lockers</t>
  </si>
  <si>
    <t>106100   Toilet accessories</t>
  </si>
  <si>
    <t>110200   Key Cabinet</t>
  </si>
  <si>
    <t>114500   Residential Appliances</t>
  </si>
  <si>
    <t>114800   Athletic Equipment</t>
  </si>
  <si>
    <t>116000   Scoreboard</t>
  </si>
  <si>
    <t>150600   Fire Protection</t>
  </si>
  <si>
    <t>Closed</t>
  </si>
  <si>
    <t>Not Closed</t>
  </si>
  <si>
    <t>Feedback</t>
  </si>
  <si>
    <t>FREE Installation File</t>
  </si>
  <si>
    <t>User Guide</t>
  </si>
  <si>
    <t>View/Print</t>
  </si>
  <si>
    <t>Video</t>
  </si>
  <si>
    <t>RFP Log</t>
  </si>
  <si>
    <t>Project Setup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</si>
</sst>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s>
  <fonts count="90"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8"/>
      <name val="Arial"/>
      <family val="2"/>
    </font>
    <font>
      <b/>
      <sz val="11"/>
      <color indexed="8"/>
      <name val="Calibri"/>
      <family val="2"/>
    </font>
    <font>
      <sz val="10"/>
      <name val="MS Sans Serif"/>
      <family val="2"/>
    </font>
    <font>
      <b/>
      <sz val="12"/>
      <name val="Arial Narrow"/>
      <family val="2"/>
    </font>
    <font>
      <b/>
      <sz val="18"/>
      <name val="Arial"/>
      <family val="2"/>
    </font>
    <font>
      <b/>
      <sz val="14"/>
      <name val="Arial"/>
      <family val="2"/>
    </font>
    <font>
      <b/>
      <sz val="11"/>
      <color theme="1"/>
      <name val="Calibri"/>
      <family val="2"/>
      <scheme val="minor"/>
    </font>
    <font>
      <b/>
      <sz val="16"/>
      <name val="Arial"/>
      <family val="2"/>
    </font>
    <font>
      <sz val="11"/>
      <name val="Arial"/>
      <family val="2"/>
    </font>
    <font>
      <b/>
      <sz val="11"/>
      <name val="Arial"/>
      <family val="2"/>
    </font>
    <font>
      <sz val="11"/>
      <color theme="0"/>
      <name val="Arial"/>
      <family val="2"/>
    </font>
    <font>
      <sz val="18"/>
      <name val="Arial"/>
      <family val="2"/>
    </font>
    <font>
      <u/>
      <sz val="10"/>
      <name val="Arial"/>
      <family val="2"/>
    </font>
    <font>
      <u/>
      <sz val="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0"/>
      <color theme="0" tint="-4.9989318521683403E-2"/>
      <name val="Arial"/>
      <family val="2"/>
    </font>
    <font>
      <sz val="14"/>
      <color theme="1"/>
      <name val="Calibri"/>
      <family val="2"/>
      <scheme val="minor"/>
    </font>
    <font>
      <b/>
      <u/>
      <sz val="12"/>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i/>
      <sz val="11"/>
      <color rgb="FF7F7F7F"/>
      <name val="Calibri"/>
      <family val="2"/>
      <scheme val="minor"/>
    </font>
    <font>
      <sz val="11"/>
      <color theme="3" tint="0.24994659260841701"/>
      <name val="Calibri"/>
      <family val="2"/>
      <scheme val="minor"/>
    </font>
    <font>
      <sz val="11"/>
      <color theme="3"/>
      <name val="Calibri"/>
      <family val="2"/>
      <scheme val="minor"/>
    </font>
    <font>
      <b/>
      <i/>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sz val="8"/>
      <name val="Calibri"/>
      <family val="2"/>
      <scheme val="minor"/>
    </font>
    <font>
      <sz val="12"/>
      <color theme="0"/>
      <name val="Arial"/>
      <family val="2"/>
    </font>
    <font>
      <sz val="12"/>
      <color theme="1"/>
      <name val="Calibri"/>
      <family val="2"/>
      <scheme val="minor"/>
    </font>
    <font>
      <u/>
      <sz val="10"/>
      <color theme="0" tint="-4.9989318521683403E-2"/>
      <name val="Arial"/>
      <family val="2"/>
    </font>
    <font>
      <b/>
      <sz val="13"/>
      <color theme="1"/>
      <name val="Calibri"/>
      <family val="2"/>
      <scheme val="minor"/>
    </font>
    <font>
      <sz val="13"/>
      <color theme="0"/>
      <name val="Arial"/>
      <family val="2"/>
    </font>
    <font>
      <sz val="13"/>
      <color theme="1"/>
      <name val="Calibri"/>
      <family val="2"/>
      <scheme val="minor"/>
    </font>
    <font>
      <u/>
      <sz val="13"/>
      <name val="Arial"/>
      <family val="2"/>
    </font>
    <font>
      <sz val="13"/>
      <name val="Arial"/>
      <family val="2"/>
    </font>
    <font>
      <sz val="13"/>
      <name val="Calibri"/>
      <family val="2"/>
      <scheme val="minor"/>
    </font>
    <font>
      <sz val="13"/>
      <color theme="0"/>
      <name val="Calibri"/>
      <family val="2"/>
      <scheme val="minor"/>
    </font>
    <font>
      <u/>
      <sz val="11"/>
      <color theme="4"/>
      <name val="Calibri"/>
      <family val="2"/>
      <scheme val="minor"/>
    </font>
    <font>
      <sz val="9"/>
      <color theme="1"/>
      <name val="Calibri"/>
      <family val="2"/>
      <scheme val="minor"/>
    </font>
    <font>
      <b/>
      <sz val="12"/>
      <color theme="1"/>
      <name val="Arial"/>
      <family val="2"/>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b/>
      <sz val="36"/>
      <name val="Arial"/>
      <family val="2"/>
    </font>
    <font>
      <b/>
      <sz val="26"/>
      <name val="Calibri"/>
      <family val="2"/>
      <scheme val="minor"/>
    </font>
    <font>
      <b/>
      <i/>
      <sz val="10"/>
      <name val="Arial"/>
      <family val="2"/>
    </font>
    <font>
      <b/>
      <sz val="9"/>
      <name val="Arial"/>
      <family val="2"/>
    </font>
    <font>
      <b/>
      <sz val="10"/>
      <color theme="0"/>
      <name val="Arial"/>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Arial"/>
      <family val="2"/>
    </font>
    <font>
      <sz val="8"/>
      <color theme="0"/>
      <name val="Calibri"/>
      <family val="2"/>
      <scheme val="minor"/>
    </font>
    <font>
      <sz val="11"/>
      <color theme="0"/>
      <name val="Calibri"/>
      <family val="2"/>
    </font>
    <font>
      <b/>
      <sz val="14"/>
      <color theme="0" tint="-0.499984740745262"/>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rgb="FFFFCC99"/>
      </patternFill>
    </fill>
    <fill>
      <patternFill patternType="lightUp">
        <fgColor theme="3" tint="0.89996032593768116"/>
        <bgColor auto="1"/>
      </patternFill>
    </fill>
    <fill>
      <patternFill patternType="solid">
        <fgColor theme="0"/>
        <bgColor indexed="64"/>
      </patternFill>
    </fill>
    <fill>
      <patternFill patternType="solid">
        <fgColor theme="0" tint="-0.14999847407452621"/>
        <bgColor indexed="64"/>
      </patternFill>
    </fill>
  </fills>
  <borders count="49">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style="thin">
        <color indexed="64"/>
      </end>
      <top/>
      <bottom style="double">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end/>
      <top style="thin">
        <color theme="4"/>
      </top>
      <bottom style="double">
        <color theme="4"/>
      </bottom>
      <diagonal/>
    </border>
    <border>
      <start/>
      <end/>
      <top/>
      <bottom style="thin">
        <color theme="3" tint="0.749961851863155"/>
      </bottom>
      <diagonal/>
    </border>
    <border>
      <start/>
      <end/>
      <top style="thin">
        <color theme="3" tint="0.749961851863155"/>
      </top>
      <bottom/>
      <diagonal/>
    </border>
    <border>
      <start/>
      <end/>
      <top style="thin">
        <color theme="3" tint="0.749961851863155"/>
      </top>
      <bottom style="thin">
        <color theme="3" tint="0.749961851863155"/>
      </bottom>
      <diagonal/>
    </border>
    <border>
      <start/>
      <end/>
      <top/>
      <bottom style="hair">
        <color theme="3" tint="0.24994659260841701"/>
      </bottom>
      <diagonal/>
    </border>
    <border>
      <start/>
      <end/>
      <top style="hair">
        <color theme="3" tint="0.24994659260841701"/>
      </top>
      <bottom/>
      <diagonal/>
    </border>
    <border>
      <start/>
      <end/>
      <top style="thin">
        <color theme="3" tint="0.749961851863155"/>
      </top>
      <bottom style="thick">
        <color theme="4"/>
      </bottom>
      <diagonal/>
    </border>
    <border>
      <start/>
      <end/>
      <top style="thick">
        <color theme="4" tint="0.499984740745262"/>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31">
    <xf numFmtId="0" fontId="0" fillId="0" borderId="0"/>
    <xf numFmtId="0" fontId="1" fillId="2" borderId="0" applyNumberFormat="0" applyBorder="0" applyAlignment="0" applyProtection="0"/>
    <xf numFmtId="0" fontId="11" fillId="0" borderId="0"/>
    <xf numFmtId="44" fontId="1" fillId="0" borderId="0" applyFont="0" applyFill="0" applyBorder="0" applyAlignment="0" applyProtection="0"/>
    <xf numFmtId="0" fontId="30" fillId="0" borderId="0" applyNumberForma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0" fontId="35" fillId="0" borderId="0" applyNumberFormat="0" applyFill="0" applyBorder="0" applyAlignment="0" applyProtection="0"/>
    <xf numFmtId="0" fontId="36" fillId="0" borderId="34" applyNumberFormat="0" applyFill="0" applyAlignment="0" applyProtection="0"/>
    <xf numFmtId="0" fontId="37" fillId="0" borderId="35" applyNumberFormat="0" applyFill="0" applyAlignment="0" applyProtection="0"/>
    <xf numFmtId="0" fontId="38" fillId="0" borderId="36" applyNumberFormat="0" applyFill="0" applyAlignment="0" applyProtection="0"/>
    <xf numFmtId="0" fontId="39" fillId="4" borderId="37" applyNumberFormat="0" applyAlignment="0" applyProtection="0"/>
    <xf numFmtId="0" fontId="40" fillId="0" borderId="0" applyNumberFormat="0" applyFill="0" applyBorder="0" applyAlignment="0" applyProtection="0"/>
    <xf numFmtId="0" fontId="15" fillId="0" borderId="38" applyNumberFormat="0" applyFill="0" applyAlignment="0" applyProtection="0"/>
    <xf numFmtId="167" fontId="42" fillId="0" borderId="0" applyFont="0" applyFill="0" applyBorder="0">
      <alignment horizontal="left" vertical="top" wrapText="1"/>
    </xf>
    <xf numFmtId="0" fontId="42" fillId="0" borderId="0" applyNumberFormat="0" applyFont="0" applyFill="0" applyBorder="0">
      <alignment horizontal="center" vertical="center"/>
    </xf>
    <xf numFmtId="14" fontId="42" fillId="0" borderId="0" applyFont="0" applyFill="0" applyBorder="0">
      <alignment horizontal="left" vertical="top"/>
    </xf>
    <xf numFmtId="14" fontId="42" fillId="0" borderId="0" applyFont="0" applyFill="0" applyBorder="0">
      <alignment horizontal="left" vertical="center"/>
    </xf>
    <xf numFmtId="0" fontId="42" fillId="0" borderId="39" applyNumberFormat="0" applyFont="0" applyFill="0" applyAlignment="0">
      <alignment horizontal="left" vertical="center"/>
    </xf>
    <xf numFmtId="0" fontId="44" fillId="0" borderId="0" applyNumberFormat="0" applyFill="0" applyProtection="0">
      <alignment horizontal="left" vertical="center" indent="1"/>
    </xf>
    <xf numFmtId="0" fontId="41" fillId="0" borderId="43">
      <alignment horizontal="left" vertical="top" wrapText="1"/>
    </xf>
    <xf numFmtId="0" fontId="29" fillId="0" borderId="0"/>
    <xf numFmtId="0" fontId="80" fillId="0" borderId="0" applyNumberFormat="0" applyFill="0" applyBorder="0" applyAlignment="0" applyProtection="0"/>
    <xf numFmtId="0" fontId="1" fillId="0" borderId="0" applyNumberFormat="0" applyFill="0" applyProtection="0">
      <alignment horizontal="right" indent="1"/>
    </xf>
    <xf numFmtId="169" fontId="1" fillId="0" borderId="47">
      <alignment horizontal="center" vertical="center"/>
    </xf>
    <xf numFmtId="0" fontId="33" fillId="0" borderId="0" applyNumberFormat="0" applyFill="0" applyAlignment="0" applyProtection="0"/>
    <xf numFmtId="0" fontId="33" fillId="0" borderId="0" applyNumberFormat="0" applyFill="0" applyProtection="0">
      <alignment vertical="top"/>
    </xf>
    <xf numFmtId="0" fontId="81" fillId="0" borderId="0" applyNumberFormat="0" applyFill="0" applyBorder="0" applyAlignment="0" applyProtection="0">
      <alignment vertical="top"/>
      <protection locked="0"/>
    </xf>
    <xf numFmtId="0" fontId="1" fillId="0" borderId="48" applyFill="0">
      <alignment horizontal="center" vertical="center"/>
    </xf>
    <xf numFmtId="0" fontId="1" fillId="0" borderId="48" applyFill="0">
      <alignment horizontal="left" vertical="center" indent="2"/>
    </xf>
    <xf numFmtId="166" fontId="1" fillId="0" borderId="48" applyFill="0">
      <alignment horizontal="center" vertical="center"/>
    </xf>
  </cellStyleXfs>
  <cellXfs count="410">
    <xf numFmtId="0" fontId="0" fillId="0" borderId="0" xfId="0"/>
    <xf numFmtId="0" fontId="5" fillId="0" borderId="0" xfId="0" applyFont="1" applyAlignment="1">
      <alignment horizontal="center"/>
    </xf>
    <xf numFmtId="0" fontId="5" fillId="0" borderId="0" xfId="0" applyFont="1"/>
    <xf numFmtId="0" fontId="2"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0" fontId="0" fillId="0" borderId="0" xfId="0" applyAlignment="1">
      <alignment horizontal="left"/>
    </xf>
    <xf numFmtId="0" fontId="2" fillId="0" borderId="19" xfId="0" applyFont="1" applyBorder="1"/>
    <xf numFmtId="0" fontId="2" fillId="0" borderId="20" xfId="0" applyFont="1" applyBorder="1"/>
    <xf numFmtId="0" fontId="2" fillId="0" borderId="17" xfId="0" applyFont="1" applyBorder="1"/>
    <xf numFmtId="0" fontId="2" fillId="0" borderId="14" xfId="0" applyFont="1" applyBorder="1"/>
    <xf numFmtId="14" fontId="2" fillId="0" borderId="14" xfId="0" applyNumberFormat="1" applyFont="1" applyBorder="1"/>
    <xf numFmtId="0" fontId="2" fillId="0" borderId="15" xfId="0" applyFont="1" applyBorder="1"/>
    <xf numFmtId="14" fontId="5" fillId="0" borderId="0" xfId="0" applyNumberFormat="1" applyFont="1"/>
    <xf numFmtId="0" fontId="0" fillId="0" borderId="2" xfId="0" applyBorder="1" applyAlignment="1">
      <alignment horizontal="center"/>
    </xf>
    <xf numFmtId="14" fontId="0" fillId="0" borderId="0" xfId="0" applyNumberFormat="1"/>
    <xf numFmtId="0" fontId="17" fillId="0" borderId="8" xfId="0" applyFont="1" applyBorder="1"/>
    <xf numFmtId="0" fontId="17" fillId="0" borderId="29" xfId="0" applyFont="1" applyBorder="1"/>
    <xf numFmtId="0" fontId="17" fillId="0" borderId="9" xfId="0" applyFont="1" applyBorder="1"/>
    <xf numFmtId="0" fontId="17" fillId="0" borderId="2" xfId="0" applyFont="1" applyBorder="1"/>
    <xf numFmtId="0" fontId="17" fillId="0" borderId="0" xfId="0" applyFont="1"/>
    <xf numFmtId="41" fontId="17" fillId="0" borderId="0" xfId="0" applyNumberFormat="1" applyFont="1"/>
    <xf numFmtId="41" fontId="17" fillId="0" borderId="26" xfId="0" applyNumberFormat="1" applyFont="1" applyBorder="1"/>
    <xf numFmtId="3" fontId="17" fillId="0" borderId="0" xfId="0" applyNumberFormat="1" applyFont="1"/>
    <xf numFmtId="3" fontId="0" fillId="0" borderId="29" xfId="0" applyNumberFormat="1" applyBorder="1"/>
    <xf numFmtId="3" fontId="0" fillId="0" borderId="0" xfId="0" applyNumberFormat="1"/>
    <xf numFmtId="0" fontId="18" fillId="0" borderId="0" xfId="0" applyFont="1"/>
    <xf numFmtId="38" fontId="0" fillId="0" borderId="31" xfId="0" applyNumberFormat="1" applyBorder="1"/>
    <xf numFmtId="165" fontId="0" fillId="0" borderId="0" xfId="0" applyNumberFormat="1"/>
    <xf numFmtId="0" fontId="18" fillId="0" borderId="0" xfId="0" applyFont="1" applyProtection="1">
      <protection locked="0"/>
    </xf>
    <xf numFmtId="38" fontId="0" fillId="0" borderId="0" xfId="0" applyNumberFormat="1"/>
    <xf numFmtId="43" fontId="5" fillId="0" borderId="0" xfId="0" applyNumberFormat="1" applyFont="1" applyAlignment="1">
      <alignment horizontal="center"/>
    </xf>
    <xf numFmtId="0" fontId="0" fillId="0" borderId="0" xfId="0" applyAlignment="1">
      <alignment horizontal="center"/>
    </xf>
    <xf numFmtId="41" fontId="0" fillId="0" borderId="0" xfId="0" applyNumberFormat="1"/>
    <xf numFmtId="43" fontId="0" fillId="0" borderId="0" xfId="0" applyNumberFormat="1"/>
    <xf numFmtId="41" fontId="0" fillId="0" borderId="0" xfId="0" applyNumberFormat="1" applyAlignment="1">
      <alignment horizontal="center"/>
    </xf>
    <xf numFmtId="41" fontId="5" fillId="0" borderId="0" xfId="0" applyNumberFormat="1" applyFont="1" applyAlignment="1">
      <alignment horizontal="center"/>
    </xf>
    <xf numFmtId="41" fontId="0" fillId="0" borderId="0" xfId="0" applyNumberFormat="1" applyAlignment="1">
      <alignment horizontal="left"/>
    </xf>
    <xf numFmtId="41" fontId="4" fillId="0" borderId="27" xfId="0" applyNumberFormat="1" applyFont="1" applyBorder="1" applyAlignment="1" applyProtection="1">
      <alignment horizontal="center"/>
      <protection locked="0"/>
    </xf>
    <xf numFmtId="41" fontId="4" fillId="0" borderId="30" xfId="0" applyNumberFormat="1" applyFont="1" applyBorder="1" applyAlignment="1" applyProtection="1">
      <alignment horizontal="center"/>
      <protection locked="0"/>
    </xf>
    <xf numFmtId="41" fontId="4" fillId="0" borderId="30" xfId="0" applyNumberFormat="1" applyFont="1" applyBorder="1" applyAlignment="1" applyProtection="1">
      <alignment horizontal="left"/>
      <protection locked="0"/>
    </xf>
    <xf numFmtId="41" fontId="4" fillId="0" borderId="27" xfId="0" applyNumberFormat="1" applyFont="1" applyBorder="1" applyAlignment="1" applyProtection="1">
      <alignment horizontal="left"/>
      <protection locked="0"/>
    </xf>
    <xf numFmtId="166" fontId="4" fillId="0" borderId="27" xfId="0" applyNumberFormat="1" applyFont="1" applyBorder="1" applyAlignment="1" applyProtection="1">
      <alignment horizontal="center"/>
      <protection locked="0"/>
    </xf>
    <xf numFmtId="0" fontId="4" fillId="0" borderId="27" xfId="0" applyFont="1" applyBorder="1" applyAlignment="1" applyProtection="1">
      <alignment horizontal="center"/>
      <protection locked="0"/>
    </xf>
    <xf numFmtId="43" fontId="4" fillId="0" borderId="30" xfId="0" applyNumberFormat="1" applyFont="1" applyBorder="1" applyAlignment="1" applyProtection="1">
      <alignment horizontal="center"/>
      <protection locked="0"/>
    </xf>
    <xf numFmtId="41" fontId="7" fillId="0" borderId="19"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32" xfId="0" applyNumberFormat="1" applyFont="1" applyBorder="1" applyAlignment="1" applyProtection="1">
      <alignment horizontal="left"/>
      <protection locked="0"/>
    </xf>
    <xf numFmtId="41" fontId="7" fillId="0" borderId="19" xfId="0" applyNumberFormat="1" applyFont="1" applyBorder="1" applyAlignment="1" applyProtection="1">
      <alignment horizontal="left"/>
      <protection locked="0"/>
    </xf>
    <xf numFmtId="166" fontId="7" fillId="0" borderId="19" xfId="0" applyNumberFormat="1" applyFont="1" applyBorder="1" applyAlignment="1" applyProtection="1">
      <alignment horizontal="center"/>
      <protection locked="0"/>
    </xf>
    <xf numFmtId="43" fontId="7" fillId="0" borderId="19" xfId="0" applyNumberFormat="1" applyFont="1" applyBorder="1" applyProtection="1">
      <protection locked="0"/>
    </xf>
    <xf numFmtId="43" fontId="7" fillId="0" borderId="0" xfId="0" applyNumberFormat="1" applyFont="1" applyProtection="1">
      <protection locked="0"/>
    </xf>
    <xf numFmtId="41" fontId="7" fillId="0" borderId="20" xfId="0" applyNumberFormat="1" applyFont="1" applyBorder="1" applyProtection="1">
      <protection locked="0"/>
    </xf>
    <xf numFmtId="41" fontId="4" fillId="0" borderId="28" xfId="0" applyNumberFormat="1" applyFont="1" applyBorder="1" applyAlignment="1" applyProtection="1">
      <alignment horizontal="center"/>
      <protection locked="0"/>
    </xf>
    <xf numFmtId="41" fontId="4" fillId="0" borderId="33" xfId="0" applyNumberFormat="1" applyFont="1" applyBorder="1" applyAlignment="1" applyProtection="1">
      <alignment horizontal="center"/>
      <protection locked="0"/>
    </xf>
    <xf numFmtId="41" fontId="4" fillId="0" borderId="33" xfId="0" applyNumberFormat="1" applyFont="1" applyBorder="1" applyAlignment="1" applyProtection="1">
      <alignment horizontal="left"/>
      <protection locked="0"/>
    </xf>
    <xf numFmtId="41" fontId="4" fillId="0" borderId="28" xfId="0" applyNumberFormat="1" applyFont="1" applyBorder="1" applyAlignment="1" applyProtection="1">
      <alignment horizontal="left"/>
      <protection locked="0"/>
    </xf>
    <xf numFmtId="166" fontId="4" fillId="0" borderId="28" xfId="0" applyNumberFormat="1" applyFont="1" applyBorder="1" applyAlignment="1" applyProtection="1">
      <alignment horizontal="center"/>
      <protection locked="0"/>
    </xf>
    <xf numFmtId="0" fontId="4" fillId="0" borderId="28" xfId="0" applyFont="1" applyBorder="1" applyAlignment="1" applyProtection="1">
      <alignment horizontal="center"/>
      <protection locked="0"/>
    </xf>
    <xf numFmtId="43" fontId="4" fillId="0" borderId="33" xfId="0" applyNumberFormat="1" applyFont="1" applyBorder="1" applyAlignment="1" applyProtection="1">
      <alignment horizontal="center"/>
      <protection locked="0"/>
    </xf>
    <xf numFmtId="0" fontId="5" fillId="0" borderId="0" xfId="0" applyFont="1" applyAlignment="1">
      <alignment horizontal="right"/>
    </xf>
    <xf numFmtId="41" fontId="2" fillId="0" borderId="0" xfId="0" applyNumberFormat="1" applyFont="1" applyAlignment="1">
      <alignment horizontal="left"/>
    </xf>
    <xf numFmtId="0" fontId="2" fillId="0" borderId="0" xfId="0" applyFont="1" applyAlignment="1">
      <alignment horizontal="right"/>
    </xf>
    <xf numFmtId="14" fontId="2" fillId="0" borderId="0" xfId="0" applyNumberFormat="1" applyFont="1" applyAlignment="1">
      <alignment horizontal="left"/>
    </xf>
    <xf numFmtId="0" fontId="2" fillId="0" borderId="13" xfId="0" applyFont="1" applyBorder="1"/>
    <xf numFmtId="0" fontId="2" fillId="0" borderId="14" xfId="0" applyFont="1" applyBorder="1" applyAlignment="1">
      <alignment horizontal="right"/>
    </xf>
    <xf numFmtId="0" fontId="2" fillId="0" borderId="10" xfId="0" applyFont="1" applyBorder="1"/>
    <xf numFmtId="0" fontId="2" fillId="0" borderId="11" xfId="0" applyFont="1" applyBorder="1"/>
    <xf numFmtId="0" fontId="2" fillId="0" borderId="11" xfId="0" applyFont="1" applyBorder="1" applyAlignment="1">
      <alignment horizontal="right"/>
    </xf>
    <xf numFmtId="0" fontId="2" fillId="0" borderId="12" xfId="0" applyFont="1" applyBorder="1"/>
    <xf numFmtId="0" fontId="21" fillId="0" borderId="0" xfId="0" applyFont="1" applyAlignment="1">
      <alignment horizontal="center"/>
    </xf>
    <xf numFmtId="0" fontId="21" fillId="0" borderId="19" xfId="0" applyFont="1" applyBorder="1" applyAlignment="1">
      <alignment horizontal="center"/>
    </xf>
    <xf numFmtId="3" fontId="2" fillId="0" borderId="0" xfId="0" applyNumberFormat="1" applyFont="1"/>
    <xf numFmtId="3" fontId="2" fillId="0" borderId="19" xfId="0" applyNumberFormat="1" applyFont="1" applyBorder="1"/>
    <xf numFmtId="0" fontId="9" fillId="0" borderId="0" xfId="0" applyFont="1" applyAlignment="1">
      <alignment horizontal="center"/>
    </xf>
    <xf numFmtId="3" fontId="2" fillId="0" borderId="15" xfId="0" applyNumberFormat="1" applyFont="1" applyBorder="1"/>
    <xf numFmtId="0" fontId="21" fillId="0" borderId="0" xfId="0" applyFont="1"/>
    <xf numFmtId="0" fontId="21" fillId="0" borderId="0" xfId="0" applyFont="1" applyAlignment="1">
      <alignment horizontal="right"/>
    </xf>
    <xf numFmtId="0" fontId="21" fillId="0" borderId="19" xfId="0" applyFont="1" applyBorder="1"/>
    <xf numFmtId="0" fontId="2" fillId="0" borderId="20" xfId="0" applyFont="1" applyBorder="1" applyAlignment="1">
      <alignment horizontal="left"/>
    </xf>
    <xf numFmtId="41" fontId="2" fillId="0" borderId="17" xfId="0" applyNumberFormat="1" applyFont="1" applyBorder="1"/>
    <xf numFmtId="41" fontId="2" fillId="0" borderId="14" xfId="0" applyNumberFormat="1" applyFont="1" applyBorder="1"/>
    <xf numFmtId="2" fontId="2" fillId="0" borderId="19" xfId="0" applyNumberFormat="1" applyFont="1" applyBorder="1"/>
    <xf numFmtId="0" fontId="2" fillId="0" borderId="17" xfId="0" applyFont="1" applyBorder="1" applyAlignment="1">
      <alignment horizontal="right"/>
    </xf>
    <xf numFmtId="0" fontId="9" fillId="0" borderId="14" xfId="0" applyFont="1" applyBorder="1" applyAlignment="1">
      <alignment horizontal="center"/>
    </xf>
    <xf numFmtId="2" fontId="2" fillId="0" borderId="15" xfId="0" applyNumberFormat="1" applyFont="1" applyBorder="1"/>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10" fontId="2" fillId="0" borderId="14" xfId="0" applyNumberFormat="1" applyFont="1" applyBorder="1" applyAlignment="1">
      <alignment horizontal="right"/>
    </xf>
    <xf numFmtId="3" fontId="2" fillId="0" borderId="25" xfId="0" applyNumberFormat="1" applyFont="1" applyBorder="1" applyProtection="1">
      <protection locked="0"/>
    </xf>
    <xf numFmtId="0" fontId="9" fillId="0" borderId="0" xfId="0" applyFont="1"/>
    <xf numFmtId="0" fontId="0" fillId="3" borderId="0" xfId="0" applyFill="1" applyProtection="1">
      <protection locked="0"/>
    </xf>
    <xf numFmtId="44" fontId="1" fillId="0" borderId="0" xfId="3" applyFill="1" applyProtection="1"/>
    <xf numFmtId="44" fontId="1" fillId="0" borderId="0" xfId="3" applyFill="1" applyProtection="1">
      <protection locked="0"/>
    </xf>
    <xf numFmtId="44" fontId="1" fillId="0" borderId="0" xfId="3" applyFill="1" applyBorder="1" applyProtection="1"/>
    <xf numFmtId="44" fontId="0" fillId="0" borderId="0" xfId="0" applyNumberFormat="1"/>
    <xf numFmtId="0" fontId="23" fillId="0" borderId="0" xfId="0" applyFont="1"/>
    <xf numFmtId="0" fontId="4" fillId="0" borderId="0" xfId="0" applyFont="1"/>
    <xf numFmtId="0" fontId="26" fillId="0" borderId="0" xfId="0" applyFont="1"/>
    <xf numFmtId="0" fontId="29" fillId="0" borderId="0" xfId="0" applyFont="1"/>
    <xf numFmtId="0" fontId="31" fillId="0" borderId="0" xfId="0" applyFont="1"/>
    <xf numFmtId="0" fontId="32" fillId="0" borderId="0" xfId="0" applyFont="1"/>
    <xf numFmtId="0" fontId="0" fillId="3" borderId="0" xfId="0" applyFill="1" applyAlignment="1" applyProtection="1">
      <alignment wrapText="1"/>
      <protection locked="0"/>
    </xf>
    <xf numFmtId="41" fontId="34" fillId="0" borderId="0" xfId="4" applyNumberFormat="1" applyFont="1"/>
    <xf numFmtId="0" fontId="0" fillId="0" borderId="0" xfId="0" applyAlignment="1">
      <alignment horizontal="left" vertical="center" wrapText="1" indent="1"/>
    </xf>
    <xf numFmtId="0" fontId="36" fillId="0" borderId="34" xfId="8" applyAlignment="1">
      <alignment vertical="top" wrapText="1"/>
    </xf>
    <xf numFmtId="0" fontId="37" fillId="0" borderId="35" xfId="9" applyAlignment="1">
      <alignment horizontal="left" vertical="center"/>
    </xf>
    <xf numFmtId="0" fontId="38" fillId="0" borderId="36" xfId="10" applyAlignment="1">
      <alignment horizontal="left" vertical="top" wrapText="1"/>
    </xf>
    <xf numFmtId="14" fontId="41" fillId="0" borderId="39" xfId="16" applyFont="1" applyBorder="1">
      <alignment horizontal="left" vertical="top"/>
    </xf>
    <xf numFmtId="167" fontId="41" fillId="0" borderId="0" xfId="14" applyFont="1">
      <alignment horizontal="left" vertical="top" wrapText="1"/>
    </xf>
    <xf numFmtId="14" fontId="43" fillId="5" borderId="0" xfId="17" applyFont="1" applyFill="1">
      <alignment horizontal="left" vertical="center"/>
    </xf>
    <xf numFmtId="14" fontId="44" fillId="0" borderId="42" xfId="16" applyFont="1" applyBorder="1">
      <alignment horizontal="left" vertical="top"/>
    </xf>
    <xf numFmtId="0" fontId="41" fillId="0" borderId="43" xfId="20">
      <alignment horizontal="left" vertical="top" wrapText="1"/>
    </xf>
    <xf numFmtId="0" fontId="45" fillId="0" borderId="0" xfId="0" applyFont="1"/>
    <xf numFmtId="0" fontId="0" fillId="0" borderId="0" xfId="0" applyAlignment="1" applyProtection="1">
      <alignment horizontal="left" vertical="center" wrapText="1" indent="1"/>
      <protection locked="0"/>
    </xf>
    <xf numFmtId="0" fontId="37" fillId="0" borderId="35" xfId="9" applyAlignment="1" applyProtection="1">
      <alignment vertical="center"/>
      <protection locked="0"/>
    </xf>
    <xf numFmtId="0" fontId="12" fillId="3" borderId="0" xfId="2" applyFont="1" applyFill="1" applyAlignment="1">
      <alignment horizontal="center"/>
    </xf>
    <xf numFmtId="14" fontId="12" fillId="3" borderId="0" xfId="2" applyNumberFormat="1" applyFont="1" applyFill="1" applyAlignment="1">
      <alignment horizontal="center"/>
    </xf>
    <xf numFmtId="0" fontId="46" fillId="3" borderId="0" xfId="0" applyFont="1" applyFill="1" applyProtection="1">
      <protection locked="0"/>
    </xf>
    <xf numFmtId="41" fontId="38" fillId="0" borderId="36" xfId="10" applyNumberFormat="1" applyAlignment="1">
      <alignment horizontal="left" vertical="top" wrapText="1"/>
    </xf>
    <xf numFmtId="0" fontId="0" fillId="0" borderId="0" xfId="18" applyFont="1" applyBorder="1" applyAlignment="1" applyProtection="1">
      <alignment horizontal="left" vertical="center" wrapText="1" indent="1"/>
      <protection locked="0"/>
    </xf>
    <xf numFmtId="9" fontId="1" fillId="0" borderId="0" xfId="6" applyBorder="1" applyAlignment="1" applyProtection="1">
      <alignment horizontal="right" vertical="center" indent="1"/>
      <protection locked="0"/>
    </xf>
    <xf numFmtId="42" fontId="1" fillId="0" borderId="0" xfId="5" applyBorder="1" applyAlignment="1" applyProtection="1">
      <alignment horizontal="right" vertical="center" indent="1"/>
      <protection locked="0"/>
    </xf>
    <xf numFmtId="0" fontId="15" fillId="0" borderId="0" xfId="13" applyBorder="1" applyAlignment="1" applyProtection="1">
      <alignment horizontal="left" vertical="center" wrapText="1" indent="1"/>
      <protection locked="0"/>
    </xf>
    <xf numFmtId="0" fontId="39" fillId="4" borderId="37" xfId="11" applyAlignment="1" applyProtection="1">
      <alignment horizontal="left" vertical="center" wrapText="1"/>
      <protection locked="0"/>
    </xf>
    <xf numFmtId="0" fontId="52" fillId="0" borderId="0" xfId="0" applyFont="1" applyAlignment="1">
      <alignment horizontal="left"/>
    </xf>
    <xf numFmtId="41" fontId="5" fillId="0" borderId="0" xfId="0" applyNumberFormat="1" applyFont="1" applyAlignment="1">
      <alignment horizontal="centerContinuous"/>
    </xf>
    <xf numFmtId="41" fontId="34" fillId="0" borderId="0" xfId="4" applyNumberFormat="1" applyFont="1" applyProtection="1"/>
    <xf numFmtId="166" fontId="0" fillId="0" borderId="0" xfId="0" applyNumberFormat="1"/>
    <xf numFmtId="41" fontId="7" fillId="0" borderId="23" xfId="0" applyNumberFormat="1" applyFont="1" applyBorder="1" applyAlignment="1" applyProtection="1">
      <alignment horizontal="center"/>
      <protection locked="0"/>
    </xf>
    <xf numFmtId="166" fontId="7" fillId="0" borderId="23" xfId="0" applyNumberFormat="1" applyFont="1" applyBorder="1" applyAlignment="1" applyProtection="1">
      <alignment horizontal="center"/>
      <protection locked="0"/>
    </xf>
    <xf numFmtId="43" fontId="7" fillId="0" borderId="23" xfId="0" applyNumberFormat="1" applyFont="1" applyBorder="1" applyProtection="1">
      <protection locked="0"/>
    </xf>
    <xf numFmtId="3" fontId="2" fillId="0" borderId="0" xfId="0" applyNumberFormat="1" applyFont="1" applyProtection="1">
      <protection locked="0"/>
    </xf>
    <xf numFmtId="0" fontId="53" fillId="0" borderId="0" xfId="0" applyFont="1"/>
    <xf numFmtId="0" fontId="55" fillId="0" borderId="0" xfId="0" applyFont="1"/>
    <xf numFmtId="0" fontId="56" fillId="0" borderId="0" xfId="0" applyFont="1" applyAlignment="1">
      <alignment horizontal="left"/>
    </xf>
    <xf numFmtId="0" fontId="56" fillId="0" borderId="0" xfId="0" applyFont="1" applyAlignment="1">
      <alignment horizontal="center"/>
    </xf>
    <xf numFmtId="0" fontId="57" fillId="0" borderId="0" xfId="0" applyFont="1"/>
    <xf numFmtId="3" fontId="57" fillId="0" borderId="0" xfId="0" applyNumberFormat="1" applyFont="1" applyAlignment="1">
      <alignment horizontal="left"/>
    </xf>
    <xf numFmtId="0" fontId="55" fillId="0" borderId="0" xfId="0" applyFont="1" applyAlignment="1" applyProtection="1">
      <alignment horizontal="left"/>
      <protection locked="0"/>
    </xf>
    <xf numFmtId="3" fontId="55" fillId="0" borderId="0" xfId="0" applyNumberFormat="1" applyFont="1"/>
    <xf numFmtId="0" fontId="55" fillId="0" borderId="0" xfId="0" applyFont="1" applyProtection="1">
      <protection locked="0"/>
    </xf>
    <xf numFmtId="0" fontId="54" fillId="0" borderId="0" xfId="0" applyFont="1"/>
    <xf numFmtId="0" fontId="58" fillId="0" borderId="0" xfId="0" applyFont="1"/>
    <xf numFmtId="41" fontId="57" fillId="0" borderId="0" xfId="0" applyNumberFormat="1" applyFont="1"/>
    <xf numFmtId="0" fontId="59" fillId="0" borderId="0" xfId="0" applyFont="1"/>
    <xf numFmtId="41" fontId="55" fillId="0" borderId="0" xfId="0" applyNumberFormat="1" applyFont="1"/>
    <xf numFmtId="0" fontId="30" fillId="0" borderId="0" xfId="4" applyProtection="1">
      <protection locked="0"/>
    </xf>
    <xf numFmtId="41" fontId="10" fillId="0" borderId="0" xfId="1" applyNumberFormat="1" applyFont="1" applyFill="1" applyAlignment="1" applyProtection="1">
      <alignment horizontal="left"/>
      <protection locked="0"/>
    </xf>
    <xf numFmtId="0" fontId="7" fillId="0" borderId="23" xfId="0" applyFont="1" applyBorder="1" applyAlignment="1" applyProtection="1">
      <alignment horizontal="left" wrapText="1"/>
      <protection locked="0"/>
    </xf>
    <xf numFmtId="0" fontId="7" fillId="0" borderId="23" xfId="0" applyFont="1" applyBorder="1" applyProtection="1">
      <protection locked="0"/>
    </xf>
    <xf numFmtId="0" fontId="7" fillId="0" borderId="23" xfId="0" applyFont="1" applyBorder="1" applyAlignment="1" applyProtection="1">
      <alignment horizontal="center"/>
      <protection locked="0"/>
    </xf>
    <xf numFmtId="41" fontId="2" fillId="0" borderId="14" xfId="0" applyNumberFormat="1" applyFont="1" applyBorder="1" applyProtection="1">
      <protection locked="0"/>
    </xf>
    <xf numFmtId="41" fontId="2" fillId="0" borderId="17" xfId="0" applyNumberFormat="1" applyFont="1" applyBorder="1" applyProtection="1">
      <protection locked="0"/>
    </xf>
    <xf numFmtId="0" fontId="60" fillId="0" borderId="0" xfId="0" applyFont="1"/>
    <xf numFmtId="0" fontId="48" fillId="3" borderId="0" xfId="0" applyFont="1" applyFill="1" applyAlignment="1">
      <alignment horizontal="center"/>
    </xf>
    <xf numFmtId="0" fontId="48" fillId="3" borderId="0" xfId="0" applyFont="1" applyFill="1" applyAlignment="1" applyProtection="1">
      <alignment horizontal="center"/>
      <protection locked="0"/>
    </xf>
    <xf numFmtId="0" fontId="63" fillId="3" borderId="0" xfId="0" applyFont="1" applyFill="1" applyAlignment="1" applyProtection="1">
      <alignment horizontal="center"/>
      <protection locked="0"/>
    </xf>
    <xf numFmtId="0" fontId="46" fillId="3" borderId="0" xfId="0" applyFont="1" applyFill="1" applyAlignment="1" applyProtection="1">
      <alignment horizontal="center"/>
      <protection locked="0"/>
    </xf>
    <xf numFmtId="0" fontId="64" fillId="3" borderId="0" xfId="4" applyNumberFormat="1" applyFont="1" applyFill="1" applyBorder="1" applyAlignment="1" applyProtection="1">
      <alignment horizontal="center"/>
      <protection locked="0"/>
    </xf>
    <xf numFmtId="0" fontId="31" fillId="3" borderId="0" xfId="0" applyFont="1" applyFill="1" applyAlignment="1" applyProtection="1">
      <alignment horizontal="center"/>
      <protection locked="0"/>
    </xf>
    <xf numFmtId="164" fontId="0" fillId="0" borderId="0" xfId="0" applyNumberFormat="1" applyProtection="1">
      <protection locked="0"/>
    </xf>
    <xf numFmtId="41" fontId="30" fillId="0" borderId="0" xfId="4" applyNumberFormat="1" applyProtection="1"/>
    <xf numFmtId="0" fontId="30" fillId="0" borderId="0" xfId="4" applyProtection="1"/>
    <xf numFmtId="0" fontId="46" fillId="0" borderId="0" xfId="0" applyFont="1"/>
    <xf numFmtId="0" fontId="0" fillId="0" borderId="26" xfId="0" applyBorder="1" applyProtection="1">
      <protection locked="0"/>
    </xf>
    <xf numFmtId="0" fontId="61" fillId="0" borderId="0" xfId="0" applyFont="1" applyProtection="1">
      <protection locked="0"/>
    </xf>
    <xf numFmtId="0" fontId="3" fillId="0" borderId="0" xfId="0" applyFont="1" applyProtection="1">
      <protection locked="0"/>
    </xf>
    <xf numFmtId="166" fontId="46" fillId="0" borderId="0" xfId="0" applyNumberFormat="1" applyFont="1"/>
    <xf numFmtId="0" fontId="0" fillId="3" borderId="0" xfId="0" applyFill="1" applyAlignment="1" applyProtection="1">
      <alignment horizontal="center"/>
      <protection locked="0"/>
    </xf>
    <xf numFmtId="0" fontId="48" fillId="3" borderId="0" xfId="0" applyFont="1" applyFill="1" applyProtection="1">
      <protection locked="0"/>
    </xf>
    <xf numFmtId="0" fontId="47" fillId="3" borderId="0" xfId="0" applyFont="1" applyFill="1" applyProtection="1">
      <protection locked="0"/>
    </xf>
    <xf numFmtId="0" fontId="45" fillId="3" borderId="0" xfId="0" applyFont="1" applyFill="1" applyProtection="1">
      <protection locked="0"/>
    </xf>
    <xf numFmtId="0" fontId="66" fillId="0" borderId="0" xfId="0" applyFont="1"/>
    <xf numFmtId="0" fontId="63" fillId="0" borderId="0" xfId="0" applyFont="1"/>
    <xf numFmtId="0" fontId="45" fillId="3" borderId="0" xfId="0" applyFont="1" applyFill="1" applyAlignment="1">
      <alignment horizontal="center"/>
    </xf>
    <xf numFmtId="0" fontId="48" fillId="3" borderId="0" xfId="0" applyFont="1" applyFill="1"/>
    <xf numFmtId="0" fontId="65" fillId="3" borderId="0" xfId="4" applyFont="1" applyFill="1" applyProtection="1">
      <protection locked="0"/>
    </xf>
    <xf numFmtId="0" fontId="65" fillId="3" borderId="0" xfId="0" applyFont="1" applyFill="1" applyProtection="1">
      <protection locked="0"/>
    </xf>
    <xf numFmtId="0" fontId="73" fillId="0" borderId="0" xfId="0" applyFont="1"/>
    <xf numFmtId="0" fontId="63" fillId="3" borderId="0" xfId="0" applyFont="1" applyFill="1" applyAlignment="1">
      <alignment horizontal="right"/>
    </xf>
    <xf numFmtId="0" fontId="63" fillId="0" borderId="1" xfId="0" applyFont="1" applyBorder="1"/>
    <xf numFmtId="0" fontId="63" fillId="0" borderId="0" xfId="0" applyFont="1" applyAlignment="1">
      <alignment horizontal="right"/>
    </xf>
    <xf numFmtId="0" fontId="76" fillId="0" borderId="0" xfId="0" applyFont="1" applyAlignment="1">
      <alignment horizontal="left"/>
    </xf>
    <xf numFmtId="0" fontId="76" fillId="0" borderId="0" xfId="0" applyFont="1" applyAlignment="1">
      <alignment horizontal="center"/>
    </xf>
    <xf numFmtId="0" fontId="77" fillId="0" borderId="0" xfId="0" applyFont="1" applyAlignment="1">
      <alignment horizontal="left"/>
    </xf>
    <xf numFmtId="0" fontId="63" fillId="0" borderId="0" xfId="0" applyFont="1" applyAlignment="1">
      <alignment horizontal="left"/>
    </xf>
    <xf numFmtId="0" fontId="72" fillId="0" borderId="0" xfId="0" applyFont="1"/>
    <xf numFmtId="0" fontId="63" fillId="0" borderId="0" xfId="4" applyFont="1" applyProtection="1"/>
    <xf numFmtId="0" fontId="63" fillId="3" borderId="0" xfId="4" applyFont="1" applyFill="1" applyAlignment="1" applyProtection="1">
      <alignment horizontal="right"/>
    </xf>
    <xf numFmtId="0" fontId="63" fillId="3" borderId="0" xfId="4" applyFont="1" applyFill="1" applyAlignment="1" applyProtection="1">
      <alignment horizontal="right"/>
      <protection locked="0"/>
    </xf>
    <xf numFmtId="0" fontId="18" fillId="0" borderId="0" xfId="0" applyFont="1" applyAlignment="1" applyProtection="1">
      <alignment horizontal="center" vertical="center"/>
      <protection locked="0"/>
    </xf>
    <xf numFmtId="0" fontId="63" fillId="0" borderId="0" xfId="0" applyFont="1" applyAlignment="1" applyProtection="1">
      <alignment horizontal="right"/>
      <protection locked="0"/>
    </xf>
    <xf numFmtId="0" fontId="24"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20" xfId="0" applyNumberFormat="1" applyFont="1" applyBorder="1" applyAlignment="1" applyProtection="1">
      <alignment horizontal="center" vertical="center"/>
      <protection locked="0"/>
    </xf>
    <xf numFmtId="0" fontId="4" fillId="0" borderId="0" xfId="0" applyFont="1" applyProtection="1">
      <protection locked="0"/>
    </xf>
    <xf numFmtId="0" fontId="30" fillId="0" borderId="0" xfId="4" applyFill="1" applyAlignment="1" applyProtection="1">
      <alignment horizontal="center" vertical="center"/>
      <protection locked="0"/>
    </xf>
    <xf numFmtId="44" fontId="7" fillId="0" borderId="20" xfId="0" applyNumberFormat="1" applyFont="1" applyBorder="1" applyProtection="1">
      <protection locked="0"/>
    </xf>
    <xf numFmtId="0" fontId="7" fillId="0" borderId="0" xfId="0" applyFont="1" applyAlignment="1" applyProtection="1">
      <alignment wrapText="1"/>
      <protection locked="0"/>
    </xf>
    <xf numFmtId="0" fontId="18" fillId="0" borderId="19" xfId="0" applyFont="1" applyBorder="1" applyAlignment="1" applyProtection="1">
      <alignment horizontal="center" vertical="center"/>
      <protection locked="0"/>
    </xf>
    <xf numFmtId="44" fontId="18" fillId="0" borderId="0" xfId="0" applyNumberFormat="1" applyFont="1" applyAlignment="1" applyProtection="1">
      <alignment horizontal="center" vertical="center"/>
      <protection locked="0"/>
    </xf>
    <xf numFmtId="0" fontId="17" fillId="0" borderId="19" xfId="0" applyFont="1" applyBorder="1" applyProtection="1">
      <protection locked="0"/>
    </xf>
    <xf numFmtId="44" fontId="17" fillId="0" borderId="0" xfId="0" applyNumberFormat="1" applyFont="1" applyProtection="1">
      <protection locked="0"/>
    </xf>
    <xf numFmtId="0" fontId="78" fillId="0" borderId="0" xfId="0" applyFont="1"/>
    <xf numFmtId="0" fontId="7" fillId="3" borderId="0" xfId="0" applyFont="1" applyFill="1" applyProtection="1">
      <protection locked="0"/>
    </xf>
    <xf numFmtId="44" fontId="7" fillId="3" borderId="20" xfId="0" applyNumberFormat="1" applyFont="1" applyFill="1" applyBorder="1" applyProtection="1">
      <protection locked="0"/>
    </xf>
    <xf numFmtId="0" fontId="7" fillId="3" borderId="0" xfId="0" applyFont="1" applyFill="1" applyAlignment="1" applyProtection="1">
      <alignment wrapText="1"/>
      <protection locked="0"/>
    </xf>
    <xf numFmtId="0" fontId="17" fillId="3" borderId="19" xfId="0" applyFont="1" applyFill="1" applyBorder="1" applyProtection="1">
      <protection locked="0"/>
    </xf>
    <xf numFmtId="44" fontId="17" fillId="3" borderId="0" xfId="0" applyNumberFormat="1" applyFont="1" applyFill="1" applyProtection="1">
      <protection locked="0"/>
    </xf>
    <xf numFmtId="0" fontId="46" fillId="0" borderId="0" xfId="0" applyFont="1" applyAlignment="1">
      <alignment horizontal="center" vertical="center"/>
    </xf>
    <xf numFmtId="0" fontId="26" fillId="0" borderId="0" xfId="0" applyFont="1" applyProtection="1">
      <protection locked="0"/>
    </xf>
    <xf numFmtId="0" fontId="0" fillId="0" borderId="24" xfId="0" applyBorder="1" applyProtection="1">
      <protection locked="0"/>
    </xf>
    <xf numFmtId="0" fontId="0" fillId="0" borderId="21" xfId="0" applyBorder="1" applyProtection="1">
      <protection locked="0"/>
    </xf>
    <xf numFmtId="0" fontId="0" fillId="0" borderId="22" xfId="0" applyBorder="1" applyProtection="1">
      <protection locked="0"/>
    </xf>
    <xf numFmtId="0" fontId="46" fillId="6" borderId="0" xfId="0" applyFont="1" applyFill="1"/>
    <xf numFmtId="0" fontId="3" fillId="6" borderId="0" xfId="0" applyFont="1" applyFill="1" applyAlignment="1">
      <alignment horizontal="left"/>
    </xf>
    <xf numFmtId="0" fontId="46" fillId="0" borderId="1" xfId="0" applyFont="1" applyBorder="1"/>
    <xf numFmtId="0" fontId="83" fillId="0" borderId="0" xfId="0" applyFont="1"/>
    <xf numFmtId="0" fontId="84" fillId="0" borderId="0" xfId="0" applyFont="1"/>
    <xf numFmtId="0" fontId="63" fillId="6" borderId="0" xfId="0" applyFont="1" applyFill="1"/>
    <xf numFmtId="0" fontId="48" fillId="6" borderId="0" xfId="0" applyFont="1" applyFill="1"/>
    <xf numFmtId="0" fontId="85" fillId="0" borderId="0" xfId="4" applyFont="1" applyAlignment="1">
      <alignment horizontal="left" vertical="center" indent="1"/>
    </xf>
    <xf numFmtId="0" fontId="85" fillId="0" borderId="0" xfId="4" applyFont="1" applyProtection="1">
      <protection locked="0"/>
    </xf>
    <xf numFmtId="0" fontId="62" fillId="0" borderId="0" xfId="0" applyFont="1"/>
    <xf numFmtId="14" fontId="5" fillId="0" borderId="0" xfId="0" applyNumberFormat="1" applyFont="1" applyAlignment="1">
      <alignment horizontal="right"/>
    </xf>
    <xf numFmtId="0" fontId="19" fillId="0" borderId="0" xfId="0" applyFont="1" applyAlignment="1">
      <alignment horizontal="center"/>
    </xf>
    <xf numFmtId="43" fontId="17" fillId="0" borderId="0" xfId="0" applyNumberFormat="1" applyFont="1"/>
    <xf numFmtId="0" fontId="6" fillId="0" borderId="0" xfId="0" applyFont="1" applyAlignment="1">
      <alignment horizontal="left"/>
    </xf>
    <xf numFmtId="165" fontId="17" fillId="0" borderId="0" xfId="0" applyNumberFormat="1" applyFont="1"/>
    <xf numFmtId="10" fontId="0" fillId="0" borderId="0" xfId="0" applyNumberFormat="1"/>
    <xf numFmtId="14" fontId="0" fillId="0" borderId="0" xfId="0" applyNumberFormat="1" applyAlignment="1">
      <alignment horizontal="center"/>
    </xf>
    <xf numFmtId="0" fontId="63" fillId="0" borderId="0" xfId="0" applyFont="1" applyProtection="1">
      <protection locked="0"/>
    </xf>
    <xf numFmtId="14" fontId="5" fillId="6" borderId="21" xfId="0" applyNumberFormat="1" applyFont="1" applyFill="1" applyBorder="1" applyProtection="1">
      <protection locked="0"/>
    </xf>
    <xf numFmtId="0" fontId="0" fillId="6" borderId="21" xfId="0" applyFill="1" applyBorder="1" applyAlignment="1" applyProtection="1">
      <alignment horizontal="left"/>
      <protection locked="0"/>
    </xf>
    <xf numFmtId="0" fontId="0" fillId="6" borderId="21" xfId="0" applyFill="1" applyBorder="1" applyProtection="1">
      <protection locked="0"/>
    </xf>
    <xf numFmtId="0" fontId="2" fillId="7" borderId="0" xfId="0" applyFont="1" applyFill="1"/>
    <xf numFmtId="0" fontId="0" fillId="7" borderId="0" xfId="0" applyFill="1"/>
    <xf numFmtId="0" fontId="5" fillId="7" borderId="0" xfId="0" applyFont="1" applyFill="1"/>
    <xf numFmtId="0" fontId="0" fillId="7" borderId="0" xfId="0" applyFill="1" applyProtection="1">
      <protection locked="0"/>
    </xf>
    <xf numFmtId="0" fontId="0" fillId="7" borderId="27" xfId="0" applyFill="1" applyBorder="1" applyAlignment="1">
      <alignment horizontal="center"/>
    </xf>
    <xf numFmtId="0" fontId="5" fillId="6" borderId="21" xfId="0" applyFont="1" applyFill="1" applyBorder="1" applyAlignment="1" applyProtection="1">
      <alignment horizontal="center"/>
      <protection locked="0"/>
    </xf>
    <xf numFmtId="14" fontId="5" fillId="6" borderId="21" xfId="0" applyNumberFormat="1" applyFont="1" applyFill="1" applyBorder="1" applyAlignment="1" applyProtection="1">
      <alignment horizontal="right"/>
      <protection locked="0"/>
    </xf>
    <xf numFmtId="41" fontId="17" fillId="6" borderId="21" xfId="0" applyNumberFormat="1" applyFont="1" applyFill="1" applyBorder="1" applyProtection="1">
      <protection locked="0"/>
    </xf>
    <xf numFmtId="43" fontId="17" fillId="6" borderId="21" xfId="0" applyNumberFormat="1" applyFont="1" applyFill="1" applyBorder="1" applyProtection="1">
      <protection locked="0"/>
    </xf>
    <xf numFmtId="41" fontId="0" fillId="6" borderId="21" xfId="0" applyNumberFormat="1" applyFill="1" applyBorder="1" applyProtection="1">
      <protection locked="0"/>
    </xf>
    <xf numFmtId="164" fontId="0" fillId="6" borderId="21" xfId="0" applyNumberFormat="1" applyFill="1" applyBorder="1" applyProtection="1">
      <protection locked="0"/>
    </xf>
    <xf numFmtId="0" fontId="0" fillId="7" borderId="0" xfId="0" applyFill="1" applyAlignment="1">
      <alignment horizontal="center"/>
    </xf>
    <xf numFmtId="0" fontId="5" fillId="7" borderId="0" xfId="0" applyFont="1" applyFill="1" applyAlignment="1">
      <alignment horizontal="left"/>
    </xf>
    <xf numFmtId="14" fontId="0" fillId="7" borderId="0" xfId="0" applyNumberFormat="1" applyFill="1"/>
    <xf numFmtId="0" fontId="17" fillId="7" borderId="8" xfId="0" applyFont="1" applyFill="1" applyBorder="1"/>
    <xf numFmtId="0" fontId="17" fillId="7" borderId="26" xfId="0" applyFont="1" applyFill="1" applyBorder="1"/>
    <xf numFmtId="0" fontId="17" fillId="7" borderId="9" xfId="0" applyFont="1" applyFill="1" applyBorder="1"/>
    <xf numFmtId="0" fontId="17" fillId="7" borderId="2" xfId="0" applyFont="1" applyFill="1" applyBorder="1"/>
    <xf numFmtId="0" fontId="17" fillId="7" borderId="0" xfId="0" applyFont="1" applyFill="1"/>
    <xf numFmtId="0" fontId="17" fillId="7" borderId="2" xfId="0" applyFont="1" applyFill="1" applyBorder="1" applyAlignment="1">
      <alignment horizontal="center"/>
    </xf>
    <xf numFmtId="41" fontId="17" fillId="7" borderId="0" xfId="0" applyNumberFormat="1" applyFont="1" applyFill="1"/>
    <xf numFmtId="43" fontId="17" fillId="7" borderId="0" xfId="0" applyNumberFormat="1" applyFont="1" applyFill="1" applyProtection="1">
      <protection locked="0"/>
    </xf>
    <xf numFmtId="41" fontId="17" fillId="7" borderId="26" xfId="0" applyNumberFormat="1" applyFont="1" applyFill="1" applyBorder="1"/>
    <xf numFmtId="37" fontId="17" fillId="7" borderId="0" xfId="0" applyNumberFormat="1" applyFont="1" applyFill="1"/>
    <xf numFmtId="0" fontId="17" fillId="7" borderId="29" xfId="0" applyFont="1" applyFill="1" applyBorder="1"/>
    <xf numFmtId="3" fontId="17" fillId="7" borderId="0" xfId="0" applyNumberFormat="1" applyFont="1" applyFill="1"/>
    <xf numFmtId="0" fontId="17" fillId="7" borderId="30" xfId="0" applyFont="1" applyFill="1" applyBorder="1"/>
    <xf numFmtId="0" fontId="17" fillId="7" borderId="27" xfId="0" applyFont="1" applyFill="1" applyBorder="1"/>
    <xf numFmtId="3" fontId="0" fillId="7" borderId="29" xfId="0" applyNumberFormat="1" applyFill="1" applyBorder="1"/>
    <xf numFmtId="3" fontId="0" fillId="7" borderId="0" xfId="0" applyNumberFormat="1" applyFill="1"/>
    <xf numFmtId="3" fontId="0" fillId="7" borderId="0" xfId="0" applyNumberFormat="1" applyFill="1" applyProtection="1">
      <protection locked="0"/>
    </xf>
    <xf numFmtId="10" fontId="0" fillId="7" borderId="0" xfId="0" applyNumberFormat="1" applyFill="1" applyProtection="1">
      <protection locked="0"/>
    </xf>
    <xf numFmtId="0" fontId="18" fillId="7" borderId="0" xfId="0" applyFont="1" applyFill="1"/>
    <xf numFmtId="38" fontId="0" fillId="7" borderId="31" xfId="0" applyNumberFormat="1" applyFill="1" applyBorder="1"/>
    <xf numFmtId="165" fontId="0" fillId="7" borderId="0" xfId="0" applyNumberFormat="1" applyFill="1"/>
    <xf numFmtId="0" fontId="18" fillId="7" borderId="0" xfId="0" applyFont="1" applyFill="1" applyProtection="1">
      <protection locked="0"/>
    </xf>
    <xf numFmtId="38" fontId="0" fillId="7" borderId="0" xfId="0" applyNumberFormat="1" applyFill="1"/>
    <xf numFmtId="0" fontId="25" fillId="0" borderId="22" xfId="0" applyFont="1" applyBorder="1" applyAlignment="1">
      <alignment horizontal="left" vertical="center"/>
    </xf>
    <xf numFmtId="0" fontId="25" fillId="0" borderId="0" xfId="0" applyFont="1" applyAlignment="1">
      <alignment horizontal="left" vertical="center"/>
    </xf>
    <xf numFmtId="0" fontId="28" fillId="0" borderId="15" xfId="0" applyFont="1" applyBorder="1" applyProtection="1">
      <protection locked="0"/>
    </xf>
    <xf numFmtId="0" fontId="27" fillId="0" borderId="24" xfId="0" applyFont="1" applyBorder="1" applyProtection="1">
      <protection locked="0"/>
    </xf>
    <xf numFmtId="0" fontId="28" fillId="0" borderId="24" xfId="0" applyFont="1" applyBorder="1" applyProtection="1">
      <protection locked="0"/>
    </xf>
    <xf numFmtId="0" fontId="26" fillId="0" borderId="24" xfId="0" applyFont="1" applyBorder="1" applyProtection="1">
      <protection locked="0"/>
    </xf>
    <xf numFmtId="0" fontId="26" fillId="0" borderId="13" xfId="0" applyFont="1" applyBorder="1" applyProtection="1">
      <protection locked="0"/>
    </xf>
    <xf numFmtId="0" fontId="26" fillId="0" borderId="41" xfId="0" applyFont="1" applyBorder="1" applyProtection="1">
      <protection locked="0"/>
    </xf>
    <xf numFmtId="0" fontId="28" fillId="0" borderId="21" xfId="0" applyFont="1" applyBorder="1" applyProtection="1">
      <protection locked="0"/>
    </xf>
    <xf numFmtId="0" fontId="27" fillId="0" borderId="21" xfId="0" applyFont="1" applyBorder="1" applyProtection="1">
      <protection locked="0"/>
    </xf>
    <xf numFmtId="0" fontId="79" fillId="0" borderId="21" xfId="0" applyFont="1" applyBorder="1" applyProtection="1">
      <protection locked="0"/>
    </xf>
    <xf numFmtId="0" fontId="26" fillId="0" borderId="21" xfId="0" applyFont="1" applyBorder="1" applyProtection="1">
      <protection locked="0"/>
    </xf>
    <xf numFmtId="0" fontId="27" fillId="0" borderId="18" xfId="0" applyFont="1" applyBorder="1" applyProtection="1">
      <protection locked="0"/>
    </xf>
    <xf numFmtId="0" fontId="28" fillId="0" borderId="18" xfId="0" applyFont="1" applyBorder="1" applyProtection="1">
      <protection locked="0"/>
    </xf>
    <xf numFmtId="0" fontId="27" fillId="0" borderId="15" xfId="0" applyFont="1" applyBorder="1" applyProtection="1">
      <protection locked="0"/>
    </xf>
    <xf numFmtId="0" fontId="26" fillId="0" borderId="16" xfId="0" applyFont="1" applyBorder="1" applyProtection="1">
      <protection locked="0"/>
    </xf>
    <xf numFmtId="0" fontId="0" fillId="0" borderId="18" xfId="0" applyBorder="1" applyProtection="1">
      <protection locked="0"/>
    </xf>
    <xf numFmtId="0" fontId="0" fillId="0" borderId="12" xfId="0" applyBorder="1" applyProtection="1">
      <protection locked="0"/>
    </xf>
    <xf numFmtId="0" fontId="26" fillId="0" borderId="22" xfId="0" applyFont="1" applyBorder="1" applyProtection="1">
      <protection locked="0"/>
    </xf>
    <xf numFmtId="0" fontId="26" fillId="0" borderId="10" xfId="0" applyFont="1" applyBorder="1" applyProtection="1">
      <protection locked="0"/>
    </xf>
    <xf numFmtId="0" fontId="86" fillId="0" borderId="1" xfId="0" applyFont="1" applyBorder="1" applyAlignment="1">
      <alignment horizontal="center" vertical="center" wrapText="1"/>
    </xf>
    <xf numFmtId="0" fontId="72" fillId="0" borderId="1" xfId="0" applyFont="1" applyBorder="1" applyAlignment="1" applyProtection="1">
      <alignment horizontal="center" vertical="center"/>
      <protection locked="0"/>
    </xf>
    <xf numFmtId="0" fontId="87" fillId="0" borderId="1" xfId="0" applyFont="1" applyBorder="1" applyAlignment="1">
      <alignment horizontal="center" vertical="center" wrapText="1"/>
    </xf>
    <xf numFmtId="0" fontId="88" fillId="0" borderId="0" xfId="0" applyFont="1"/>
    <xf numFmtId="0" fontId="72" fillId="0" borderId="0" xfId="0" applyFont="1" applyAlignment="1" applyProtection="1">
      <alignment horizontal="center" vertical="center"/>
      <protection locked="0"/>
    </xf>
    <xf numFmtId="0" fontId="6" fillId="0" borderId="19" xfId="0" applyFont="1" applyBorder="1"/>
    <xf numFmtId="0" fontId="30" fillId="0" borderId="36" xfId="4" applyBorder="1" applyAlignment="1">
      <alignment horizontal="left" vertical="top" wrapText="1"/>
    </xf>
    <xf numFmtId="0" fontId="68" fillId="0" borderId="0" xfId="0" applyFont="1"/>
    <xf numFmtId="0" fontId="69" fillId="0" borderId="0" xfId="0" applyFont="1"/>
    <xf numFmtId="0" fontId="63" fillId="0" borderId="0" xfId="0" applyFont="1" applyAlignment="1">
      <alignment horizontal="center"/>
    </xf>
    <xf numFmtId="0" fontId="68" fillId="0" borderId="0" xfId="0" applyFont="1" applyProtection="1">
      <protection locked="0"/>
    </xf>
    <xf numFmtId="0" fontId="63" fillId="0" borderId="0" xfId="0" applyFont="1" applyAlignment="1">
      <alignment vertical="top"/>
    </xf>
    <xf numFmtId="0" fontId="48" fillId="0" borderId="0" xfId="0" applyFont="1" applyAlignment="1">
      <alignment vertical="top"/>
    </xf>
    <xf numFmtId="14" fontId="46" fillId="0" borderId="0" xfId="0" applyNumberFormat="1" applyFont="1" applyAlignment="1">
      <alignment vertical="center"/>
    </xf>
    <xf numFmtId="0" fontId="46" fillId="0" borderId="0" xfId="0" applyFont="1" applyAlignment="1">
      <alignment vertical="center"/>
    </xf>
    <xf numFmtId="0" fontId="66" fillId="6" borderId="0" xfId="0" applyFont="1" applyFill="1"/>
    <xf numFmtId="0" fontId="63" fillId="6" borderId="0" xfId="0" applyFont="1" applyFill="1" applyProtection="1">
      <protection locked="0"/>
    </xf>
    <xf numFmtId="0" fontId="82" fillId="0" borderId="22" xfId="0" applyFont="1" applyBorder="1" applyAlignment="1">
      <alignment horizontal="left" vertical="center"/>
    </xf>
    <xf numFmtId="0" fontId="63" fillId="0" borderId="0" xfId="0" applyFont="1"/>
    <xf numFmtId="0" fontId="76" fillId="0" borderId="0" xfId="0" applyFont="1" applyAlignment="1">
      <alignment horizontal="left"/>
    </xf>
    <xf numFmtId="0" fontId="76" fillId="0" borderId="0" xfId="0" applyFont="1" applyAlignment="1" applyProtection="1">
      <alignment horizontal="left"/>
      <protection hidden="1"/>
    </xf>
    <xf numFmtId="0" fontId="76" fillId="0" borderId="3" xfId="0" applyFont="1" applyBorder="1" applyAlignment="1" applyProtection="1">
      <alignment horizontal="left"/>
      <protection locked="0"/>
    </xf>
    <xf numFmtId="0" fontId="76" fillId="0" borderId="4" xfId="0" applyFont="1" applyBorder="1" applyAlignment="1" applyProtection="1">
      <alignment horizontal="left"/>
      <protection locked="0"/>
    </xf>
    <xf numFmtId="0" fontId="76" fillId="0" borderId="5" xfId="0" applyFont="1" applyBorder="1" applyAlignment="1" applyProtection="1">
      <alignment horizontal="left"/>
      <protection locked="0"/>
    </xf>
    <xf numFmtId="0" fontId="76" fillId="0" borderId="6" xfId="0" applyFont="1" applyBorder="1" applyAlignment="1" applyProtection="1">
      <alignment horizontal="left"/>
      <protection locked="0"/>
    </xf>
    <xf numFmtId="0" fontId="76" fillId="0" borderId="7" xfId="0" applyFont="1" applyBorder="1" applyAlignment="1" applyProtection="1">
      <alignment horizontal="left"/>
      <protection locked="0"/>
    </xf>
    <xf numFmtId="0" fontId="76" fillId="0" borderId="8" xfId="0" applyFont="1" applyBorder="1" applyAlignment="1" applyProtection="1">
      <alignment horizontal="left"/>
      <protection locked="0"/>
    </xf>
    <xf numFmtId="0" fontId="76" fillId="0" borderId="9" xfId="0" applyFont="1" applyBorder="1" applyAlignment="1" applyProtection="1">
      <alignment horizontal="left"/>
      <protection locked="0"/>
    </xf>
    <xf numFmtId="0" fontId="63" fillId="0" borderId="4" xfId="0" applyFont="1" applyBorder="1" applyProtection="1">
      <protection locked="0"/>
    </xf>
    <xf numFmtId="0" fontId="63" fillId="0" borderId="5" xfId="0" applyFont="1" applyBorder="1" applyProtection="1">
      <protection locked="0"/>
    </xf>
    <xf numFmtId="0" fontId="74" fillId="0" borderId="1" xfId="0" applyFont="1" applyBorder="1" applyAlignment="1">
      <alignment horizontal="center" vertical="center"/>
    </xf>
    <xf numFmtId="0" fontId="63" fillId="0" borderId="1" xfId="0" applyFont="1" applyBorder="1" applyAlignment="1">
      <alignment horizontal="center" vertical="center"/>
    </xf>
    <xf numFmtId="0" fontId="63" fillId="0" borderId="1" xfId="0" applyFont="1" applyBorder="1"/>
    <xf numFmtId="0" fontId="75" fillId="0" borderId="0" xfId="0" applyFont="1" applyAlignment="1">
      <alignment horizontal="center" vertical="center"/>
    </xf>
    <xf numFmtId="0" fontId="70" fillId="0" borderId="1" xfId="0" applyFont="1" applyBorder="1" applyAlignment="1" applyProtection="1">
      <alignment horizontal="center" vertical="center"/>
      <protection hidden="1"/>
    </xf>
    <xf numFmtId="0" fontId="71" fillId="0" borderId="1" xfId="0" applyFont="1" applyBorder="1"/>
    <xf numFmtId="0" fontId="63" fillId="0" borderId="0" xfId="4" applyFont="1" applyFill="1" applyAlignment="1" applyProtection="1"/>
    <xf numFmtId="14" fontId="83" fillId="0" borderId="0" xfId="0" applyNumberFormat="1" applyFont="1"/>
    <xf numFmtId="0" fontId="46" fillId="0" borderId="0" xfId="0" applyFont="1"/>
    <xf numFmtId="0" fontId="63" fillId="3" borderId="0" xfId="0" applyFont="1" applyFill="1" applyProtection="1">
      <protection locked="0"/>
    </xf>
    <xf numFmtId="0" fontId="68" fillId="0" borderId="46" xfId="0" applyFont="1" applyBorder="1" applyAlignment="1">
      <alignment horizontal="center" vertical="center"/>
    </xf>
    <xf numFmtId="0" fontId="0" fillId="0" borderId="46" xfId="0" applyBorder="1"/>
    <xf numFmtId="0" fontId="67" fillId="0" borderId="0" xfId="0" applyFont="1" applyAlignment="1">
      <alignment horizontal="center" vertical="center"/>
    </xf>
    <xf numFmtId="0" fontId="0" fillId="0" borderId="0" xfId="0" applyAlignment="1">
      <alignment horizontal="center" vertical="center"/>
    </xf>
    <xf numFmtId="0" fontId="89" fillId="0" borderId="0" xfId="0" applyFont="1" applyAlignment="1">
      <alignment vertical="top"/>
    </xf>
    <xf numFmtId="168" fontId="46" fillId="6" borderId="0" xfId="0" applyNumberFormat="1" applyFont="1" applyFill="1"/>
    <xf numFmtId="0" fontId="46" fillId="6" borderId="0" xfId="0" applyFont="1" applyFill="1"/>
    <xf numFmtId="43" fontId="14" fillId="7" borderId="0" xfId="0" applyNumberFormat="1" applyFont="1" applyFill="1" applyAlignment="1">
      <alignment horizontal="left"/>
    </xf>
    <xf numFmtId="0" fontId="33" fillId="7" borderId="0" xfId="0" applyFont="1" applyFill="1" applyAlignment="1">
      <alignment horizontal="left"/>
    </xf>
    <xf numFmtId="0" fontId="14" fillId="7" borderId="0" xfId="0" applyFont="1" applyFill="1" applyAlignment="1">
      <alignment horizontal="center"/>
    </xf>
    <xf numFmtId="0" fontId="0" fillId="7" borderId="0" xfId="0" applyFill="1"/>
    <xf numFmtId="43" fontId="5" fillId="7" borderId="0" xfId="0" applyNumberFormat="1" applyFont="1" applyFill="1" applyAlignment="1">
      <alignment horizontal="center"/>
    </xf>
    <xf numFmtId="0" fontId="0" fillId="7" borderId="0" xfId="0" applyFill="1" applyAlignment="1">
      <alignment horizontal="center"/>
    </xf>
    <xf numFmtId="0" fontId="5" fillId="6" borderId="21" xfId="0" applyFont="1" applyFill="1" applyBorder="1" applyAlignment="1" applyProtection="1">
      <alignment horizontal="left"/>
      <protection locked="0"/>
    </xf>
    <xf numFmtId="43" fontId="5" fillId="0" borderId="0" xfId="0" applyNumberFormat="1" applyFont="1" applyAlignment="1">
      <alignment horizontal="center"/>
    </xf>
    <xf numFmtId="0" fontId="0" fillId="0" borderId="0" xfId="0" applyAlignment="1">
      <alignment horizontal="center"/>
    </xf>
    <xf numFmtId="41" fontId="5" fillId="0" borderId="0" xfId="0" applyNumberFormat="1" applyFont="1" applyAlignment="1">
      <alignment horizontal="center"/>
    </xf>
    <xf numFmtId="43" fontId="4" fillId="0" borderId="0" xfId="0" applyNumberFormat="1" applyFont="1"/>
    <xf numFmtId="0" fontId="0" fillId="0" borderId="0" xfId="0"/>
    <xf numFmtId="41" fontId="13" fillId="0" borderId="0" xfId="0" applyNumberFormat="1" applyFont="1" applyAlignment="1">
      <alignment horizontal="center" vertical="center"/>
    </xf>
    <xf numFmtId="0" fontId="20" fillId="0" borderId="0" xfId="0" applyFont="1" applyAlignment="1">
      <alignment horizontal="center" vertical="center"/>
    </xf>
    <xf numFmtId="41" fontId="16" fillId="0" borderId="0" xfId="0" applyNumberFormat="1" applyFont="1" applyAlignment="1">
      <alignment horizontal="center"/>
    </xf>
    <xf numFmtId="0" fontId="13" fillId="0" borderId="0" xfId="0" applyFont="1" applyAlignment="1">
      <alignment horizontal="center"/>
    </xf>
    <xf numFmtId="0" fontId="36" fillId="0" borderId="40" xfId="8" applyBorder="1" applyAlignment="1">
      <alignment vertical="top" wrapText="1"/>
    </xf>
    <xf numFmtId="0" fontId="0" fillId="0" borderId="0" xfId="0" applyAlignment="1">
      <alignment wrapText="1"/>
    </xf>
    <xf numFmtId="41" fontId="50" fillId="0" borderId="0" xfId="0" applyNumberFormat="1" applyFont="1"/>
    <xf numFmtId="0" fontId="51" fillId="0" borderId="0" xfId="0" applyFont="1"/>
    <xf numFmtId="41" fontId="57" fillId="0" borderId="0" xfId="0" applyNumberFormat="1" applyFont="1" applyAlignment="1" applyProtection="1">
      <alignment horizontal="left" vertical="top" wrapText="1"/>
      <protection locked="0"/>
    </xf>
    <xf numFmtId="0" fontId="58" fillId="0" borderId="0" xfId="0" applyFont="1" applyAlignment="1" applyProtection="1">
      <alignment horizontal="left" vertical="top" wrapText="1"/>
      <protection locked="0"/>
    </xf>
    <xf numFmtId="0" fontId="0" fillId="0" borderId="0" xfId="0" applyAlignment="1">
      <alignment horizontal="left" vertical="center" wrapText="1" indent="1"/>
    </xf>
    <xf numFmtId="0" fontId="41" fillId="0" borderId="43" xfId="20">
      <alignment horizontal="left" vertical="top" wrapText="1"/>
    </xf>
    <xf numFmtId="0" fontId="0" fillId="0" borderId="0" xfId="0" applyAlignment="1" applyProtection="1">
      <alignment horizontal="left" vertical="center" wrapText="1" indent="1"/>
      <protection locked="0"/>
    </xf>
    <xf numFmtId="0" fontId="35" fillId="0" borderId="39" xfId="7" applyBorder="1" applyAlignment="1"/>
    <xf numFmtId="0" fontId="36" fillId="0" borderId="41" xfId="8" applyBorder="1" applyAlignment="1">
      <alignment vertical="top" wrapText="1"/>
    </xf>
    <xf numFmtId="0" fontId="40" fillId="0" borderId="0" xfId="12" applyAlignment="1" applyProtection="1">
      <alignment horizontal="left" vertical="top" wrapText="1"/>
      <protection locked="0"/>
    </xf>
    <xf numFmtId="0" fontId="44" fillId="0" borderId="0" xfId="19">
      <alignment horizontal="left" vertical="center" indent="1"/>
    </xf>
    <xf numFmtId="0" fontId="30" fillId="0" borderId="44" xfId="4" applyBorder="1" applyAlignment="1">
      <alignment wrapText="1"/>
    </xf>
    <xf numFmtId="0" fontId="61" fillId="0" borderId="44" xfId="0" applyFont="1" applyBorder="1" applyAlignment="1">
      <alignment wrapText="1"/>
    </xf>
    <xf numFmtId="41" fontId="57" fillId="0" borderId="0" xfId="0" applyNumberFormat="1" applyFont="1"/>
    <xf numFmtId="0" fontId="55" fillId="0" borderId="0" xfId="0" applyFont="1"/>
    <xf numFmtId="0" fontId="38" fillId="0" borderId="45" xfId="10" applyBorder="1" applyAlignment="1">
      <alignment horizontal="left" vertical="top" wrapText="1"/>
    </xf>
    <xf numFmtId="0" fontId="0" fillId="0" borderId="0" xfId="0" applyAlignment="1">
      <alignment horizontal="left" wrapText="1"/>
    </xf>
    <xf numFmtId="0" fontId="0" fillId="0" borderId="36" xfId="0" applyBorder="1" applyAlignment="1">
      <alignment horizontal="left" wrapText="1"/>
    </xf>
    <xf numFmtId="0" fontId="2" fillId="0" borderId="0" xfId="0" applyFont="1" applyProtection="1">
      <protection locked="0"/>
    </xf>
    <xf numFmtId="0" fontId="0" fillId="0" borderId="0" xfId="0" applyProtection="1">
      <protection locked="0"/>
    </xf>
    <xf numFmtId="0" fontId="5" fillId="0" borderId="14" xfId="0" applyFont="1" applyBorder="1" applyProtection="1">
      <protection locked="0"/>
    </xf>
    <xf numFmtId="0" fontId="0" fillId="0" borderId="14" xfId="0" applyBorder="1" applyProtection="1">
      <protection locked="0"/>
    </xf>
    <xf numFmtId="0" fontId="5" fillId="0" borderId="16"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2" fillId="0" borderId="0" xfId="0" applyFont="1"/>
    <xf numFmtId="41" fontId="2" fillId="0" borderId="10" xfId="0" applyNumberFormat="1"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20" xfId="0" applyFont="1" applyBorder="1" applyAlignment="1">
      <alignment horizontal="left" vertical="top"/>
    </xf>
    <xf numFmtId="0" fontId="2" fillId="0" borderId="0" xfId="0" applyFont="1" applyAlignment="1">
      <alignment horizontal="left" vertical="top"/>
    </xf>
    <xf numFmtId="0" fontId="2" fillId="0" borderId="19" xfId="0" applyFont="1" applyBorder="1" applyAlignment="1">
      <alignment horizontal="left" vertical="top"/>
    </xf>
    <xf numFmtId="0" fontId="2" fillId="0" borderId="13"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9" fillId="0" borderId="0" xfId="0" applyFont="1" applyAlignment="1">
      <alignment horizontal="center"/>
    </xf>
    <xf numFmtId="0" fontId="9" fillId="0" borderId="14" xfId="0" applyFont="1" applyBorder="1" applyAlignment="1">
      <alignment horizontal="center"/>
    </xf>
    <xf numFmtId="0" fontId="21" fillId="0" borderId="20" xfId="0" applyFont="1" applyBorder="1" applyAlignment="1">
      <alignment horizontal="center"/>
    </xf>
    <xf numFmtId="0" fontId="21" fillId="0" borderId="0" xfId="0" applyFont="1" applyAlignment="1">
      <alignment horizontal="center"/>
    </xf>
    <xf numFmtId="43" fontId="4" fillId="0" borderId="0" xfId="0" applyNumberFormat="1" applyFont="1" applyAlignment="1">
      <alignment horizontal="center"/>
    </xf>
    <xf numFmtId="0" fontId="5" fillId="0" borderId="0" xfId="0" applyFont="1" applyAlignment="1">
      <alignment horizontal="center"/>
    </xf>
    <xf numFmtId="43" fontId="2" fillId="0" borderId="11" xfId="0" applyNumberFormat="1"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4" fillId="0" borderId="0" xfId="0" applyFont="1" applyAlignment="1">
      <alignment horizontal="center"/>
    </xf>
    <xf numFmtId="43" fontId="0" fillId="0" borderId="0" xfId="0" applyNumberFormat="1" applyAlignment="1">
      <alignment horizontal="left"/>
    </xf>
    <xf numFmtId="0" fontId="70" fillId="0" borderId="1" xfId="0" applyFont="1" applyBorder="1" applyAlignment="1">
      <alignment horizontal="center" vertical="center"/>
    </xf>
    <xf numFmtId="0" fontId="71" fillId="0" borderId="1" xfId="0" applyFont="1" applyBorder="1" applyAlignment="1">
      <alignment horizontal="center" vertical="center"/>
    </xf>
  </cellXfs>
  <cellStyles count="31">
    <cellStyle name="20% - Accent1" xfId="1" builtinId="30"/>
    <cellStyle name="Bottom Border" xfId="18" xr:uid="{9B0BFFD4-4FB9-42C4-83D2-7E69A76803C3}"/>
    <cellStyle name="Centered table headers" xfId="15" xr:uid="{B33B325A-7337-4DF5-A095-DA5CC4EA526F}"/>
    <cellStyle name="Currency" xfId="3" builtinId="4"/>
    <cellStyle name="Currency [0]" xfId="5" builtinId="7"/>
    <cellStyle name="Date" xfId="16" xr:uid="{0CDB2158-1CA1-4D61-95F7-78A613A3AD7C}"/>
    <cellStyle name="Date 2" xfId="30" xr:uid="{6A5EEA2D-ABC9-499A-8A33-32425A0F5F7B}"/>
    <cellStyle name="Due Date" xfId="17" xr:uid="{6843A434-C4EB-4124-B10A-D298995BF10A}"/>
    <cellStyle name="Explanatory Text" xfId="12" builtinId="53"/>
    <cellStyle name="Heading 1" xfId="8" builtinId="16"/>
    <cellStyle name="Heading 1 2" xfId="25" xr:uid="{2EA15FA5-35D9-42D3-BB11-5C3CB53BBD8E}"/>
    <cellStyle name="Heading 2" xfId="9" builtinId="17"/>
    <cellStyle name="Heading 2 2" xfId="26" xr:uid="{20FA3E9E-D0C1-4815-AE88-FA43AEC33952}"/>
    <cellStyle name="Heading 3" xfId="10" builtinId="18"/>
    <cellStyle name="Heading 3 2" xfId="23" xr:uid="{D677B1DD-EE59-480D-A33A-9FA4E0DE86EE}"/>
    <cellStyle name="Hyperlink" xfId="4" builtinId="8"/>
    <cellStyle name="Hyperlink 2" xfId="27" xr:uid="{6A2086E5-2D0A-4446-96C6-3F018B115F49}"/>
    <cellStyle name="Input" xfId="11" builtinId="20"/>
    <cellStyle name="Name" xfId="28" xr:uid="{2FA1BBAE-8711-4668-B0BE-34F84E2B229B}"/>
    <cellStyle name="Normal" xfId="0" builtinId="0"/>
    <cellStyle name="Normal_RCO" xfId="2" xr:uid="{D368973F-4AFE-404D-B596-B0FC23602219}"/>
    <cellStyle name="Percent" xfId="6" builtinId="5"/>
    <cellStyle name="Phone" xfId="14" xr:uid="{48ED2A1F-E287-45CF-B7D0-FD0B1E95A037}"/>
    <cellStyle name="Project Start" xfId="24" xr:uid="{621E7A83-93D4-4890-8FAC-E2543756ACAC}"/>
    <cellStyle name="Sign Here" xfId="19" xr:uid="{14091349-54F6-4D78-9DE1-78BCBB10CE32}"/>
    <cellStyle name="Signature" xfId="20" xr:uid="{79447983-EAF6-4B3A-8203-A17830F2B6E9}"/>
    <cellStyle name="Task" xfId="29" xr:uid="{6B2A0AD7-66D8-478A-883C-F01E2E8ABF00}"/>
    <cellStyle name="Title" xfId="7" builtinId="15"/>
    <cellStyle name="Title 2" xfId="22" xr:uid="{E9E27930-FA13-4387-8BEF-9E84226C2EF7}"/>
    <cellStyle name="Total" xfId="13" builtinId="25"/>
    <cellStyle name="zHiddenText" xfId="2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vertical/>
        <horizontal/>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onnections" Target="connections.xml"/><Relationship Id="rId26" Type="http://purl.oclc.org/ooxml/officeDocument/relationships/customXml" Target="../customXml/item4.xml"/><Relationship Id="rId3" Type="http://purl.oclc.org/ooxml/officeDocument/relationships/worksheet" Target="worksheets/sheet3.xml"/><Relationship Id="rId21" Type="http://purl.oclc.org/ooxml/officeDocument/relationships/sheetMetadata" Target="metadata.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5" Type="http://purl.oclc.org/ooxml/officeDocument/relationships/customXml" Target="../customXml/item3.xml"/><Relationship Id="rId2" Type="http://purl.oclc.org/ooxml/officeDocument/relationships/worksheet" Target="worksheets/sheet2.xml"/><Relationship Id="rId16" Type="http://purl.oclc.org/ooxml/officeDocument/relationships/externalLink" Target="externalLinks/externalLink1.xml"/><Relationship Id="rId20"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customXml" Target="../customXml/item2.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ustomXml" Target="../customXml/item1.xml"/><Relationship Id="rId10" Type="http://purl.oclc.org/ooxml/officeDocument/relationships/worksheet" Target="worksheets/sheet10.xml"/><Relationship Id="rId19" Type="http://purl.oclc.org/ooxml/officeDocument/relationships/styles" Target="style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calcChain" Target="calcChain.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3.xml.rels><?xml version="1.0" encoding="UTF-8" standalone="yes"?>
<Relationships xmlns="http://schemas.openxmlformats.org/package/2006/relationships"><Relationship Id="rId13" Type="http://purl.oclc.org/ooxml/officeDocument/relationships/hyperlink" Target="#Codes!A2"/><Relationship Id="rId18" Type="http://purl.oclc.org/ooxml/officeDocument/relationships/image" Target="../media/image4.svg"/><Relationship Id="rId26" Type="http://purl.oclc.org/ooxml/officeDocument/relationships/image" Target="../media/image2.svg"/><Relationship Id="rId39" Type="http://purl.oclc.org/ooxml/officeDocument/relationships/hyperlink" Target="#RFP!B3"/><Relationship Id="rId21" Type="http://purl.oclc.org/ooxml/officeDocument/relationships/image" Target="../media/image16.svg"/><Relationship Id="rId34" Type="http://purl.oclc.org/ooxml/officeDocument/relationships/image" Target="../media/image23.png"/><Relationship Id="rId7" Type="http://purl.oclc.org/ooxml/officeDocument/relationships/hyperlink" Target="#Craft!A1"/><Relationship Id="rId2" Type="http://purl.oclc.org/ooxml/officeDocument/relationships/image" Target="../media/image5.png"/><Relationship Id="rId16" Type="http://purl.oclc.org/ooxml/officeDocument/relationships/hyperlink" Target="https://dnorthway.github.io/Support.html" TargetMode="External"/><Relationship Id="rId20" Type="http://purl.oclc.org/ooxml/officeDocument/relationships/image" Target="../media/image15.png"/><Relationship Id="rId29" Type="http://purl.oclc.org/ooxml/officeDocument/relationships/image" Target="../media/image20.svg"/><Relationship Id="rId41" Type="http://purl.oclc.org/ooxml/officeDocument/relationships/image" Target="../media/image28.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11.png"/><Relationship Id="rId24" Type="http://purl.oclc.org/ooxml/officeDocument/relationships/image" Target="../media/image18.svg"/><Relationship Id="rId32" Type="http://purl.oclc.org/ooxml/officeDocument/relationships/image" Target="../media/image22.svg"/><Relationship Id="rId37" Type="http://purl.oclc.org/ooxml/officeDocument/relationships/image" Target="../media/image25.png"/><Relationship Id="rId40" Type="http://purl.oclc.org/ooxml/officeDocument/relationships/image" Target="../media/image27.png"/><Relationship Id="rId5" Type="http://purl.oclc.org/ooxml/officeDocument/relationships/image" Target="../media/image7.png"/><Relationship Id="rId15" Type="http://purl.oclc.org/ooxml/officeDocument/relationships/image" Target="../media/image14.svg"/><Relationship Id="rId23" Type="http://purl.oclc.org/ooxml/officeDocument/relationships/image" Target="../media/image17.png"/><Relationship Id="rId28" Type="http://purl.oclc.org/ooxml/officeDocument/relationships/image" Target="../media/image19.png"/><Relationship Id="rId36" Type="http://purl.oclc.org/ooxml/officeDocument/relationships/hyperlink" Target="https://www.reddit.com/r/ProjectProdigy/" TargetMode="External"/><Relationship Id="rId10" Type="http://purl.oclc.org/ooxml/officeDocument/relationships/hyperlink" Target="#Equipment!A1"/><Relationship Id="rId19" Type="http://purl.oclc.org/ooxml/officeDocument/relationships/hyperlink" Target="#RFPStatus!A1"/><Relationship Id="rId31" Type="http://purl.oclc.org/ooxml/officeDocument/relationships/image" Target="../media/image21.png"/><Relationship Id="rId4" Type="http://purl.oclc.org/ooxml/officeDocument/relationships/hyperlink" Target="#ProjectInfo!J10"/><Relationship Id="rId9" Type="http://purl.oclc.org/ooxml/officeDocument/relationships/image" Target="../media/image10.svg"/><Relationship Id="rId14" Type="http://purl.oclc.org/ooxml/officeDocument/relationships/image" Target="../media/image13.png"/><Relationship Id="rId22" Type="http://purl.oclc.org/ooxml/officeDocument/relationships/hyperlink" Target="#RFPView!B3"/><Relationship Id="rId27" Type="http://purl.oclc.org/ooxml/officeDocument/relationships/hyperlink" Target="#RFPLog!A1"/><Relationship Id="rId30" Type="http://purl.oclc.org/ooxml/officeDocument/relationships/hyperlink" Target="https://www.youtube.com/user/dannorthway" TargetMode="External"/><Relationship Id="rId35" Type="http://purl.oclc.org/ooxml/officeDocument/relationships/image" Target="../media/image24.svg"/><Relationship Id="rId8" Type="http://purl.oclc.org/ooxml/officeDocument/relationships/image" Target="../media/image9.png"/><Relationship Id="rId3" Type="http://purl.oclc.org/ooxml/officeDocument/relationships/image" Target="../media/image6.svg"/><Relationship Id="rId12" Type="http://purl.oclc.org/ooxml/officeDocument/relationships/image" Target="../media/image12.svg"/><Relationship Id="rId17" Type="http://purl.oclc.org/ooxml/officeDocument/relationships/image" Target="../media/image3.png"/><Relationship Id="rId25" Type="http://purl.oclc.org/ooxml/officeDocument/relationships/image" Target="../media/image1.png"/><Relationship Id="rId33" Type="http://purl.oclc.org/ooxml/officeDocument/relationships/hyperlink" Target="https://github.com/dnorthway/dnorthway.github.io/raw/main/manifest.xml" TargetMode="External"/><Relationship Id="rId38" Type="http://purl.oclc.org/ooxml/officeDocument/relationships/image" Target="../media/image26.svg"/></Relationships>
</file>

<file path=xl/drawings/_rels/drawing4.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8.svg"/><Relationship Id="rId5" Type="http://purl.oclc.org/ooxml/officeDocument/relationships/image" Target="../media/image17.png"/><Relationship Id="rId4" Type="http://purl.oclc.org/ooxml/officeDocument/relationships/hyperlink" Target="#RFPView!B3"/></Relationships>
</file>

<file path=xl/drawings/_rels/drawing5.xml.rels><?xml version="1.0" encoding="UTF-8" standalone="yes"?>
<Relationships xmlns="http://schemas.openxmlformats.org/package/2006/relationships"><Relationship Id="rId8" Type="http://purl.oclc.org/ooxml/officeDocument/relationships/image" Target="../media/image31.png"/><Relationship Id="rId13" Type="http://purl.oclc.org/ooxml/officeDocument/relationships/hyperlink" Target="#RFPStatus!A1"/><Relationship Id="rId18" Type="http://purl.oclc.org/ooxml/officeDocument/relationships/image" Target="../media/image20.svg"/><Relationship Id="rId3" Type="http://purl.oclc.org/ooxml/officeDocument/relationships/image" Target="../media/image2.svg"/><Relationship Id="rId21" Type="http://purl.oclc.org/ooxml/officeDocument/relationships/image" Target="../media/image36.svg"/><Relationship Id="rId7" Type="http://purl.oclc.org/ooxml/officeDocument/relationships/hyperlink" Target="#RFPSummary!A1"/><Relationship Id="rId12" Type="http://purl.oclc.org/ooxml/officeDocument/relationships/image" Target="../media/image34.svg"/><Relationship Id="rId17" Type="http://purl.oclc.org/ooxml/officeDocument/relationships/image" Target="../media/image19.png"/><Relationship Id="rId2" Type="http://purl.oclc.org/ooxml/officeDocument/relationships/image" Target="../media/image1.png"/><Relationship Id="rId16" Type="http://purl.oclc.org/ooxml/officeDocument/relationships/hyperlink" Target="#RFPLog!A7"/><Relationship Id="rId20" Type="http://purl.oclc.org/ooxml/officeDocument/relationships/image" Target="../media/image35.png"/><Relationship Id="rId1" Type="http://purl.oclc.org/ooxml/officeDocument/relationships/hyperlink" Target="#Dashboard!A1"/><Relationship Id="rId6" Type="http://purl.oclc.org/ooxml/officeDocument/relationships/image" Target="../media/image30.svg"/><Relationship Id="rId11" Type="http://purl.oclc.org/ooxml/officeDocument/relationships/image" Target="../media/image33.png"/><Relationship Id="rId24" Type="http://purl.oclc.org/ooxml/officeDocument/relationships/image" Target="../media/image38.svg"/><Relationship Id="rId5" Type="http://purl.oclc.org/ooxml/officeDocument/relationships/image" Target="../media/image29.png"/><Relationship Id="rId15" Type="http://purl.oclc.org/ooxml/officeDocument/relationships/image" Target="../media/image16.svg"/><Relationship Id="rId23" Type="http://purl.oclc.org/ooxml/officeDocument/relationships/image" Target="../media/image37.png"/><Relationship Id="rId10" Type="http://purl.oclc.org/ooxml/officeDocument/relationships/hyperlink" Target="#Proposal!A1"/><Relationship Id="rId19" Type="http://purl.oclc.org/ooxml/officeDocument/relationships/hyperlink" Target="#RFPData!A1"/><Relationship Id="rId4" Type="http://purl.oclc.org/ooxml/officeDocument/relationships/hyperlink" Target="#RFP!B4"/><Relationship Id="rId9" Type="http://purl.oclc.org/ooxml/officeDocument/relationships/image" Target="../media/image32.svg"/><Relationship Id="rId14" Type="http://purl.oclc.org/ooxml/officeDocument/relationships/image" Target="../media/image15.png"/><Relationship Id="rId22" Type="http://purl.oclc.org/ooxml/officeDocument/relationships/hyperlink" Target="#Budget!A1"/></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30.svg"/><Relationship Id="rId5" Type="http://purl.oclc.org/ooxml/officeDocument/relationships/image" Target="../media/image29.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8" Type="http://purl.oclc.org/ooxml/officeDocument/relationships/image" Target="../media/image2.svg"/><Relationship Id="rId3" Type="http://purl.oclc.org/ooxml/officeDocument/relationships/hyperlink" Target="#RFPView!B4"/><Relationship Id="rId7" Type="http://purl.oclc.org/ooxml/officeDocument/relationships/image" Target="../media/image1.png"/><Relationship Id="rId2" Type="http://purl.oclc.org/ooxml/officeDocument/relationships/image" Target="../media/image40.svg"/><Relationship Id="rId1" Type="http://purl.oclc.org/ooxml/officeDocument/relationships/image" Target="../media/image39.png"/><Relationship Id="rId6" Type="http://purl.oclc.org/ooxml/officeDocument/relationships/hyperlink" Target="#Dashboard!A1"/><Relationship Id="rId5" Type="http://purl.oclc.org/ooxml/officeDocument/relationships/image" Target="../media/image30.svg"/><Relationship Id="rId4" Type="http://purl.oclc.org/ooxml/officeDocument/relationships/image" Target="../media/image29.png"/></Relationships>
</file>

<file path=xl/drawings/_rels/drawing9.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1.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4.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xdr:from>
      <xdr:col>1</xdr:col>
      <xdr:colOff>226482</xdr:colOff>
      <xdr:row>3</xdr:row>
      <xdr:rowOff>146405</xdr:rowOff>
    </xdr:from>
    <xdr:to>
      <xdr:col>3</xdr:col>
      <xdr:colOff>137583</xdr:colOff>
      <xdr:row>5</xdr:row>
      <xdr:rowOff>46391</xdr:rowOff>
    </xdr:to>
    <xdr:sp macro="" textlink="">
      <xdr:nvSpPr>
        <xdr:cNvPr id="1025" name="Label 2008">
          <a:extLst>
            <a:ext uri="{63B3BB69-23CF-44E3-9099-C40C66FF867C}">
              <a14:compatExt xmlns:a14="http://schemas.microsoft.com/office/drawing/2010/main" spid="_x0000_s518104"/>
            </a:ext>
            <a:ext uri="{FF2B5EF4-FFF2-40B4-BE49-F238E27FC236}">
              <a16:creationId xmlns:a16="http://schemas.microsoft.com/office/drawing/2014/main" id="{74AB04EB-7E58-4A8F-ADA6-3150736FBD0D}"/>
            </a:ext>
          </a:extLst>
        </xdr:cNvPr>
        <xdr:cNvSpPr/>
      </xdr:nvSpPr>
      <xdr:spPr bwMode="auto">
        <a:xfrm>
          <a:off x="1334204" y="1169461"/>
          <a:ext cx="1477435" cy="266874"/>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square" lIns="36576" tIns="50292" rIns="0" bIns="0" anchor="t" upright="1"/>
        <a:lstStyle/>
        <a:p>
          <a:pPr algn="l" rtl="0">
            <a:defRPr sz="1000"/>
          </a:pPr>
          <a:r>
            <a:rPr lang="en-US" sz="800" b="0" i="0" u="none" strike="noStrike" baseline="0%">
              <a:solidFill>
                <a:srgbClr val="000000"/>
              </a:solidFill>
              <a:latin typeface="Segoe UI"/>
              <a:cs typeface="Segoe UI"/>
            </a:rPr>
            <a:t>Paste Contacts Here ------&gt;</a:t>
          </a:r>
        </a:p>
      </xdr:txBody>
    </xdr:sp>
    <xdr:clientData/>
  </xdr:twoCellAnchor>
  <xdr:twoCellAnchor editAs="oneCell">
    <xdr:from>
      <xdr:col>0</xdr:col>
      <xdr:colOff>1078265</xdr:colOff>
      <xdr:row>1</xdr:row>
      <xdr:rowOff>23900</xdr:rowOff>
    </xdr:from>
    <xdr:to>
      <xdr:col>1</xdr:col>
      <xdr:colOff>219427</xdr:colOff>
      <xdr:row>2</xdr:row>
      <xdr:rowOff>4673</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78265" y="595400"/>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71437</xdr:colOff>
      <xdr:row>0</xdr:row>
      <xdr:rowOff>562768</xdr:rowOff>
    </xdr:from>
    <xdr:to>
      <xdr:col>0</xdr:col>
      <xdr:colOff>333374</xdr:colOff>
      <xdr:row>2</xdr:row>
      <xdr:rowOff>56355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6F670EB-5DEE-48C5-A962-DBED99FECF07}"/>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1437" y="562768"/>
          <a:ext cx="261937" cy="261937"/>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3175</xdr:colOff>
      <xdr:row>6</xdr:row>
      <xdr:rowOff>138113</xdr:rowOff>
    </xdr:from>
    <xdr:to>
      <xdr:col>0</xdr:col>
      <xdr:colOff>277813</xdr:colOff>
      <xdr:row>8</xdr:row>
      <xdr:rowOff>47626</xdr:rowOff>
    </xdr:to>
    <xdr:pic>
      <xdr:nvPicPr>
        <xdr:cNvPr id="26" name="Graphic 25" descr="Select Owner, A/E and Company. Edit other project information.">
          <a:hlinkClick xmlns:r="http://purl.oclc.org/ooxml/officeDocument/relationships" r:id="rId4" tooltip="Select Owner, A/E and Company. Edit other project information."/>
          <a:extLst>
            <a:ext uri="{FF2B5EF4-FFF2-40B4-BE49-F238E27FC236}">
              <a16:creationId xmlns:a16="http://schemas.microsoft.com/office/drawing/2014/main" id="{C2B4712D-ADB7-425D-8039-184D8361494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3175" y="1566863"/>
          <a:ext cx="274638" cy="274638"/>
        </a:xfrm>
        <a:prstGeom prst="rect">
          <a:avLst/>
        </a:prstGeom>
      </xdr:spPr>
    </xdr:pic>
    <xdr:clientData/>
  </xdr:twoCellAnchor>
  <xdr:twoCellAnchor editAs="oneCell">
    <xdr:from>
      <xdr:col>0</xdr:col>
      <xdr:colOff>3175</xdr:colOff>
      <xdr:row>9</xdr:row>
      <xdr:rowOff>0</xdr:rowOff>
    </xdr:from>
    <xdr:to>
      <xdr:col>0</xdr:col>
      <xdr:colOff>277813</xdr:colOff>
      <xdr:row>10</xdr:row>
      <xdr:rowOff>100013</xdr:rowOff>
    </xdr:to>
    <xdr:pic>
      <xdr:nvPicPr>
        <xdr:cNvPr id="32" name="Graphic 31" descr="Edit your project specific crafts and rates.">
          <a:hlinkClick xmlns:r="http://purl.oclc.org/ooxml/officeDocument/relationships" r:id="rId7"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3175" y="3752850"/>
          <a:ext cx="274638" cy="274638"/>
        </a:xfrm>
        <a:prstGeom prst="rect">
          <a:avLst/>
        </a:prstGeom>
      </xdr:spPr>
    </xdr:pic>
    <xdr:clientData/>
  </xdr:twoCellAnchor>
  <xdr:twoCellAnchor editAs="oneCell">
    <xdr:from>
      <xdr:col>0</xdr:col>
      <xdr:colOff>0</xdr:colOff>
      <xdr:row>10</xdr:row>
      <xdr:rowOff>147637</xdr:rowOff>
    </xdr:from>
    <xdr:to>
      <xdr:col>0</xdr:col>
      <xdr:colOff>280988</xdr:colOff>
      <xdr:row>12</xdr:row>
      <xdr:rowOff>63500</xdr:rowOff>
    </xdr:to>
    <xdr:pic>
      <xdr:nvPicPr>
        <xdr:cNvPr id="33" name="Graphic 32" descr="Edit your project specific equipment and rates.">
          <a:hlinkClick xmlns:r="http://purl.oclc.org/ooxml/officeDocument/relationships" r:id="rId10"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0" y="4132262"/>
          <a:ext cx="280988" cy="280988"/>
        </a:xfrm>
        <a:prstGeom prst="rect">
          <a:avLst/>
        </a:prstGeom>
      </xdr:spPr>
    </xdr:pic>
    <xdr:clientData/>
  </xdr:twoCellAnchor>
  <xdr:twoCellAnchor editAs="oneCell">
    <xdr:from>
      <xdr:col>0</xdr:col>
      <xdr:colOff>0</xdr:colOff>
      <xdr:row>12</xdr:row>
      <xdr:rowOff>153987</xdr:rowOff>
    </xdr:from>
    <xdr:to>
      <xdr:col>0</xdr:col>
      <xdr:colOff>280988</xdr:colOff>
      <xdr:row>14</xdr:row>
      <xdr:rowOff>69850</xdr:rowOff>
    </xdr:to>
    <xdr:pic>
      <xdr:nvPicPr>
        <xdr:cNvPr id="34" name="Graphic 33" descr="Enter or paste your project specific cost codes.">
          <a:hlinkClick xmlns:r="http://purl.oclc.org/ooxml/officeDocument/relationships" r:id="rId13" tooltip="Enter or paste your project specific cost codes."/>
          <a:extLst>
            <a:ext uri="{FF2B5EF4-FFF2-40B4-BE49-F238E27FC236}">
              <a16:creationId xmlns:a16="http://schemas.microsoft.com/office/drawing/2014/main" id="{20BE10D0-063D-4B6F-A3EC-C3569FA5B26D}"/>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0" y="4519612"/>
          <a:ext cx="280988" cy="280988"/>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6"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9"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22"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7"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30"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33"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6"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7" cstate="print">
          <a:extLst>
            <a:ext uri="{28A0092B-C50C-407E-A947-70E740481C1C}">
              <a14:useLocalDpi xmlns:a14="http://schemas.microsoft.com/office/drawing/2010/main" val="0"/>
            </a:ext>
            <a:ext uri="{96DAC541-7B7A-43D3-8B79-37D633B846F1}">
              <asvg:svgBlip xmlns:asvg="http://schemas.microsoft.com/office/drawing/2016/SVG/main" r:embed="rId38"/>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9"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40" cstate="print">
          <a:extLst>
            <a:ext uri="{28A0092B-C50C-407E-A947-70E740481C1C}">
              <a14:useLocalDpi xmlns:a14="http://schemas.microsoft.com/office/drawing/2010/main" val="0"/>
            </a:ext>
            <a:ext uri="{96DAC541-7B7A-43D3-8B79-37D633B846F1}">
              <asvg:svgBlip xmlns:asvg="http://schemas.microsoft.com/office/drawing/2016/SVG/main" r:embed="rId41"/>
            </a:ext>
          </a:extLst>
        </a:blip>
        <a:srcRect/>
        <a:stretch/>
      </xdr:blipFill>
      <xdr:spPr>
        <a:xfrm>
          <a:off x="4960937" y="1309688"/>
          <a:ext cx="274638" cy="27463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8</xdr:col>
      <xdr:colOff>554037</xdr:colOff>
      <xdr:row>11</xdr:row>
      <xdr:rowOff>73025</xdr:rowOff>
    </xdr:from>
    <xdr:to>
      <xdr:col>9</xdr:col>
      <xdr:colOff>92074</xdr:colOff>
      <xdr:row>12</xdr:row>
      <xdr:rowOff>138112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294437" y="212407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563563</xdr:colOff>
      <xdr:row>2</xdr:row>
      <xdr:rowOff>106362</xdr:rowOff>
    </xdr:from>
    <xdr:to>
      <xdr:col>9</xdr:col>
      <xdr:colOff>120651</xdr:colOff>
      <xdr:row>4</xdr:row>
      <xdr:rowOff>0</xdr:rowOff>
    </xdr:to>
    <xdr:pic>
      <xdr:nvPicPr>
        <xdr:cNvPr id="5" name="Graphic 4" descr="View / Print Requests for Proposal Summary.">
          <a:hlinkClick xmlns:r="http://purl.oclc.org/ooxml/officeDocument/relationships" r:id="rId7" tooltip="View / Print Requests for Proposal Summary."/>
          <a:extLst>
            <a:ext uri="{FF2B5EF4-FFF2-40B4-BE49-F238E27FC236}">
              <a16:creationId xmlns:a16="http://schemas.microsoft.com/office/drawing/2014/main" id="{60DF6043-6854-4512-A401-BDD3359E30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303963" y="487362"/>
          <a:ext cx="268288" cy="268288"/>
        </a:xfrm>
        <a:prstGeom prst="rect">
          <a:avLst/>
        </a:prstGeom>
      </xdr:spPr>
    </xdr:pic>
    <xdr:clientData fPrintsWithSheet="0"/>
  </xdr:twoCellAnchor>
  <xdr:twoCellAnchor editAs="oneCell">
    <xdr:from>
      <xdr:col>8</xdr:col>
      <xdr:colOff>566738</xdr:colOff>
      <xdr:row>4</xdr:row>
      <xdr:rowOff>35718</xdr:rowOff>
    </xdr:from>
    <xdr:to>
      <xdr:col>9</xdr:col>
      <xdr:colOff>123826</xdr:colOff>
      <xdr:row>5</xdr:row>
      <xdr:rowOff>113506</xdr:rowOff>
    </xdr:to>
    <xdr:pic>
      <xdr:nvPicPr>
        <xdr:cNvPr id="6" name="Graphic 5" descr="View, Print, Edit and Customize Proposal.">
          <a:hlinkClick xmlns:r="http://purl.oclc.org/ooxml/officeDocument/relationships" r:id="rId10" tooltip="View, Print, Edit and Customize Proposal."/>
          <a:extLst>
            <a:ext uri="{FF2B5EF4-FFF2-40B4-BE49-F238E27FC236}">
              <a16:creationId xmlns:a16="http://schemas.microsoft.com/office/drawing/2014/main" id="{584B5EBD-5939-4B5C-9A31-F70A29ED9D0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307138" y="791368"/>
          <a:ext cx="268288" cy="268288"/>
        </a:xfrm>
        <a:prstGeom prst="rect">
          <a:avLst/>
        </a:prstGeom>
      </xdr:spPr>
    </xdr:pic>
    <xdr:clientData fPrintsWithSheet="0"/>
  </xdr:twoCellAnchor>
  <xdr:twoCellAnchor editAs="oneCell">
    <xdr:from>
      <xdr:col>8</xdr:col>
      <xdr:colOff>533400</xdr:colOff>
      <xdr:row>8</xdr:row>
      <xdr:rowOff>98425</xdr:rowOff>
    </xdr:from>
    <xdr:to>
      <xdr:col>9</xdr:col>
      <xdr:colOff>90488</xdr:colOff>
      <xdr:row>9</xdr:row>
      <xdr:rowOff>182563</xdr:rowOff>
    </xdr:to>
    <xdr:pic>
      <xdr:nvPicPr>
        <xdr:cNvPr id="7" name="Graphic 6" descr="Update Requests for Proposal Status.">
          <a:hlinkClick xmlns:r="http://purl.oclc.org/ooxml/officeDocument/relationships" r:id="rId13"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273800" y="1597025"/>
          <a:ext cx="268288" cy="268288"/>
        </a:xfrm>
        <a:prstGeom prst="rect">
          <a:avLst/>
        </a:prstGeom>
      </xdr:spPr>
    </xdr:pic>
    <xdr:clientData fPrintsWithSheet="0"/>
  </xdr:twoCellAnchor>
  <xdr:twoCellAnchor editAs="oneCell">
    <xdr:from>
      <xdr:col>8</xdr:col>
      <xdr:colOff>552450</xdr:colOff>
      <xdr:row>5</xdr:row>
      <xdr:rowOff>171450</xdr:rowOff>
    </xdr:from>
    <xdr:to>
      <xdr:col>9</xdr:col>
      <xdr:colOff>109538</xdr:colOff>
      <xdr:row>7</xdr:row>
      <xdr:rowOff>36512</xdr:rowOff>
    </xdr:to>
    <xdr:pic>
      <xdr:nvPicPr>
        <xdr:cNvPr id="8" name="Graphic 7" descr="View / Print / Sort Requests for Proposal Log.">
          <a:hlinkClick xmlns:r="http://purl.oclc.org/ooxml/officeDocument/relationships" r:id="rId16"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6292850" y="1117600"/>
          <a:ext cx="268288" cy="233362"/>
        </a:xfrm>
        <a:prstGeom prst="rect">
          <a:avLst/>
        </a:prstGeom>
      </xdr:spPr>
    </xdr:pic>
    <xdr:clientData fPrintsWithSheet="0"/>
  </xdr:twoCellAnchor>
  <xdr:twoCellAnchor editAs="oneCell">
    <xdr:from>
      <xdr:col>8</xdr:col>
      <xdr:colOff>544513</xdr:colOff>
      <xdr:row>10</xdr:row>
      <xdr:rowOff>9525</xdr:rowOff>
    </xdr:from>
    <xdr:to>
      <xdr:col>9</xdr:col>
      <xdr:colOff>101601</xdr:colOff>
      <xdr:row>11</xdr:row>
      <xdr:rowOff>93663</xdr:rowOff>
    </xdr:to>
    <xdr:pic>
      <xdr:nvPicPr>
        <xdr:cNvPr id="9" name="Graphic 8" descr="Edit Requests for Proposal Data. Warning: Data can be deleted!">
          <a:hlinkClick xmlns:r="http://purl.oclc.org/ooxml/officeDocument/relationships" r:id="rId19"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rcRect/>
        <a:stretch/>
      </xdr:blipFill>
      <xdr:spPr>
        <a:xfrm>
          <a:off x="6284913" y="1876425"/>
          <a:ext cx="268288" cy="268288"/>
        </a:xfrm>
        <a:prstGeom prst="rect">
          <a:avLst/>
        </a:prstGeom>
      </xdr:spPr>
    </xdr:pic>
    <xdr:clientData fPrintsWithSheet="0"/>
  </xdr:twoCellAnchor>
  <xdr:twoCellAnchor editAs="oneCell">
    <xdr:from>
      <xdr:col>8</xdr:col>
      <xdr:colOff>533400</xdr:colOff>
      <xdr:row>7</xdr:row>
      <xdr:rowOff>43656</xdr:rowOff>
    </xdr:from>
    <xdr:to>
      <xdr:col>9</xdr:col>
      <xdr:colOff>90488</xdr:colOff>
      <xdr:row>8</xdr:row>
      <xdr:rowOff>127794</xdr:rowOff>
    </xdr:to>
    <xdr:pic>
      <xdr:nvPicPr>
        <xdr:cNvPr id="10" name="Graphic 9" descr="View / Print Requests for Proposal Effects on Project Budget.">
          <a:hlinkClick xmlns:r="http://purl.oclc.org/ooxml/officeDocument/relationships" r:id="rId22" tooltip="View / Print Requests for Proposal Effects on Project Budget."/>
          <a:extLst>
            <a:ext uri="{FF2B5EF4-FFF2-40B4-BE49-F238E27FC236}">
              <a16:creationId xmlns:a16="http://schemas.microsoft.com/office/drawing/2014/main" id="{82FEAA01-36F4-43DC-8C50-E97DEAA8B7B1}"/>
            </a:ext>
          </a:extLst>
        </xdr:cNvPr>
        <xdr:cNvPicPr>
          <a:picLocks noChangeAspect="1"/>
        </xdr:cNvPicPr>
      </xdr:nvPicPr>
      <xdr:blipFill>
        <a:blip xmlns:r="http://purl.oclc.org/ooxml/officeDocument/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6273800" y="1358106"/>
          <a:ext cx="268288" cy="268288"/>
        </a:xfrm>
        <a:prstGeom prst="rect">
          <a:avLst/>
        </a:prstGeom>
      </xdr:spPr>
    </xdr:pic>
    <xdr:clientData fPrintsWithSheet="0"/>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70190</xdr:colOff>
      <xdr:row>0</xdr:row>
      <xdr:rowOff>0</xdr:rowOff>
    </xdr:from>
    <xdr:to>
      <xdr:col>1</xdr:col>
      <xdr:colOff>1084603</xdr:colOff>
      <xdr:row>4</xdr:row>
      <xdr:rowOff>20638</xdr:rowOff>
    </xdr:to>
    <xdr:pic>
      <xdr:nvPicPr>
        <xdr:cNvPr id="3" name="Picture 2" descr="Baseball hat outline">
          <a:extLst>
            <a:ext uri="{FF2B5EF4-FFF2-40B4-BE49-F238E27FC236}">
              <a16:creationId xmlns:a16="http://schemas.microsoft.com/office/drawing/2014/main" id="{E854FEBB-2B8D-497F-99B9-A6F4D2720A96}"/>
            </a:ext>
          </a:extLst>
        </xdr:cNvPr>
        <xdr:cNvPicPr>
          <a:picLocks/>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274978" y="0"/>
          <a:ext cx="1014413" cy="1014413"/>
        </a:xfrm>
        <a:prstGeom prst="rect">
          <a:avLst/>
        </a:prstGeom>
      </xdr:spPr>
    </xdr:pic>
    <xdr:clientData/>
  </xdr:twoCellAnchor>
  <xdr:twoCellAnchor editAs="oneCell">
    <xdr:from>
      <xdr:col>7</xdr:col>
      <xdr:colOff>422276</xdr:colOff>
      <xdr:row>0</xdr:row>
      <xdr:rowOff>87313</xdr:rowOff>
    </xdr:from>
    <xdr:to>
      <xdr:col>8</xdr:col>
      <xdr:colOff>36513</xdr:colOff>
      <xdr:row>1</xdr:row>
      <xdr:rowOff>12700</xdr:rowOff>
    </xdr:to>
    <xdr:pic>
      <xdr:nvPicPr>
        <xdr:cNvPr id="2" name="Graphic 1" descr="Back to View / Print Request for Proposal.">
          <a:hlinkClick xmlns:r="http://purl.oclc.org/ooxml/officeDocument/relationships" r:id="rId3" tooltip="View / Print Request for Proposal."/>
          <a:extLst>
            <a:ext uri="{FF2B5EF4-FFF2-40B4-BE49-F238E27FC236}">
              <a16:creationId xmlns:a16="http://schemas.microsoft.com/office/drawing/2014/main" id="{B70D182D-42BC-4D04-A7EC-429C69432452}"/>
            </a:ext>
          </a:extLst>
        </xdr:cNvPr>
        <xdr:cNvPicPr>
          <a:picLocks noChangeAspect="1"/>
        </xdr:cNvPicPr>
      </xdr:nvPicPr>
      <xdr:blipFill>
        <a:blip xmlns:r="http://purl.oclc.org/ooxml/officeDocument/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9026526" y="87313"/>
          <a:ext cx="223837" cy="223837"/>
        </a:xfrm>
        <a:prstGeom prst="rect">
          <a:avLst/>
        </a:prstGeom>
      </xdr:spPr>
    </xdr:pic>
    <xdr:clientData fPrintsWithSheet="0"/>
  </xdr:twoCellAnchor>
  <xdr:twoCellAnchor editAs="oneCell">
    <xdr:from>
      <xdr:col>7</xdr:col>
      <xdr:colOff>425450</xdr:colOff>
      <xdr:row>1</xdr:row>
      <xdr:rowOff>47624</xdr:rowOff>
    </xdr:from>
    <xdr:to>
      <xdr:col>8</xdr:col>
      <xdr:colOff>39687</xdr:colOff>
      <xdr:row>2</xdr:row>
      <xdr:rowOff>23811</xdr:rowOff>
    </xdr:to>
    <xdr:pic>
      <xdr:nvPicPr>
        <xdr:cNvPr id="4" name="Graphic 3" descr="Dashboard">
          <a:hlinkClick xmlns:r="http://purl.oclc.org/ooxml/officeDocument/relationships" r:id="rId6" tooltip="Dashboard"/>
          <a:extLst>
            <a:ext uri="{FF2B5EF4-FFF2-40B4-BE49-F238E27FC236}">
              <a16:creationId xmlns:a16="http://schemas.microsoft.com/office/drawing/2014/main" id="{40E5C1F2-0460-4986-BE2C-B36272C666A1}"/>
            </a:ext>
          </a:extLst>
        </xdr:cNvPr>
        <xdr:cNvPicPr>
          <a:picLocks noChangeAspect="1"/>
        </xdr:cNvPicPr>
      </xdr:nvPicPr>
      <xdr:blipFill>
        <a:blip xmlns:r="http://purl.oclc.org/ooxml/officeDocument/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9029700" y="346074"/>
          <a:ext cx="223837" cy="2238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11</xdr:col>
      <xdr:colOff>423863</xdr:colOff>
      <xdr:row>0</xdr:row>
      <xdr:rowOff>15081</xdr:rowOff>
    </xdr:from>
    <xdr:to>
      <xdr:col>12</xdr:col>
      <xdr:colOff>38100</xdr:colOff>
      <xdr:row>1</xdr:row>
      <xdr:rowOff>42068</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2253A19E-03C1-4D4B-AFB3-C91DEDEBEC8C}"/>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996113" y="15081"/>
          <a:ext cx="223837" cy="223837"/>
        </a:xfrm>
        <a:prstGeom prst="rect">
          <a:avLst/>
        </a:prstGeom>
      </xdr:spPr>
    </xdr:pic>
    <xdr:clientData fPrintsWithSheet="0"/>
  </xdr:twoCellAnchor>
  <xdr:twoCellAnchor editAs="oneCell">
    <xdr:from>
      <xdr:col>11</xdr:col>
      <xdr:colOff>428625</xdr:colOff>
      <xdr:row>0</xdr:row>
      <xdr:rowOff>188118</xdr:rowOff>
    </xdr:from>
    <xdr:to>
      <xdr:col>12</xdr:col>
      <xdr:colOff>42862</xdr:colOff>
      <xdr:row>2</xdr:row>
      <xdr:rowOff>30955</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A4137987-A97A-4CE1-8EC0-AEB443C27814}"/>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7000875" y="188118"/>
          <a:ext cx="223837" cy="223837"/>
        </a:xfrm>
        <a:prstGeom prst="rect">
          <a:avLst/>
        </a:prstGeom>
      </xdr:spPr>
    </xdr:pic>
    <xdr:clientData fPrintsWithSheet="0"/>
  </xdr:twoCellAnchor>
</xdr:wsDr>
</file>

<file path=xl/drawings/drawing10.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11.xml><?xml version="1.0" encoding="utf-8"?>
<xdr:wsDr xmlns:xdr="http://purl.oclc.org/ooxml/drawingml/spreadsheetDrawing" xmlns:a="http://purl.oclc.org/ooxml/drawingml/main">
  <xdr:twoCellAnchor editAs="oneCell">
    <xdr:from>
      <xdr:col>7</xdr:col>
      <xdr:colOff>423863</xdr:colOff>
      <xdr:row>0</xdr:row>
      <xdr:rowOff>15081</xdr:rowOff>
    </xdr:from>
    <xdr:to>
      <xdr:col>8</xdr:col>
      <xdr:colOff>38100</xdr:colOff>
      <xdr:row>1</xdr:row>
      <xdr:rowOff>42068</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7BD66A60-8071-4246-900E-87A63F84BE2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8863013" y="15081"/>
          <a:ext cx="223837" cy="223837"/>
        </a:xfrm>
        <a:prstGeom prst="rect">
          <a:avLst/>
        </a:prstGeom>
      </xdr:spPr>
    </xdr:pic>
    <xdr:clientData fPrintsWithSheet="0"/>
  </xdr:twoCellAnchor>
  <xdr:twoCellAnchor editAs="oneCell">
    <xdr:from>
      <xdr:col>7</xdr:col>
      <xdr:colOff>428625</xdr:colOff>
      <xdr:row>0</xdr:row>
      <xdr:rowOff>188118</xdr:rowOff>
    </xdr:from>
    <xdr:to>
      <xdr:col>8</xdr:col>
      <xdr:colOff>42862</xdr:colOff>
      <xdr:row>2</xdr:row>
      <xdr:rowOff>30955</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8B8D4737-50AC-4EC8-81BE-38DDB12240ED}"/>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867775" y="188118"/>
          <a:ext cx="223837" cy="223837"/>
        </a:xfrm>
        <a:prstGeom prst="rect">
          <a:avLst/>
        </a:prstGeom>
      </xdr:spPr>
    </xdr:pic>
    <xdr:clientData fPrintsWithSheet="0"/>
  </xdr:twoCellAnchor>
</xdr:wsDr>
</file>

<file path=xl/drawings/drawing12.xml><?xml version="1.0" encoding="utf-8"?>
<xdr:wsDr xmlns:xdr="http://purl.oclc.org/ooxml/drawingml/spreadsheetDrawing" xmlns:a="http://purl.oclc.org/ooxml/drawingml/main">
  <xdr:twoCellAnchor editAs="oneCell">
    <xdr:from>
      <xdr:col>0</xdr:col>
      <xdr:colOff>3241675</xdr:colOff>
      <xdr:row>1</xdr:row>
      <xdr:rowOff>3968</xdr:rowOff>
    </xdr:from>
    <xdr:to>
      <xdr:col>1</xdr:col>
      <xdr:colOff>195262</xdr:colOff>
      <xdr:row>2</xdr:row>
      <xdr:rowOff>11905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92BC3AE-B051-4241-B522-AC6BE640850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3241675" y="435768"/>
          <a:ext cx="198437" cy="198437"/>
        </a:xfrm>
        <a:prstGeom prst="rect">
          <a:avLst/>
        </a:prstGeom>
      </xdr:spPr>
    </xdr:pic>
    <xdr:clientData/>
  </xdr:twoCellAnchor>
</xdr:wsDr>
</file>

<file path=xl/drawings/drawing13.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4.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1999" totalsRowShown="0" headerRowDxfId="27" dataDxfId="26" totalsRowDxfId="24" tableBorderDxfId="25">
  <autoFilter ref="A6:L1999" xr:uid="{33D2CD7E-6650-4E0D-9087-5E443E533F7E}"/>
  <sortState xmlns:xlrd2="http://schemas.microsoft.com/office/spreadsheetml/2017/richdata2" ref="A7:L1999">
    <sortCondition descending="1" ref="A7:A1999"/>
  </sortState>
  <tableColumns count="12">
    <tableColumn id="1" xr3:uid="{2F4B2231-E298-4171-9A74-194271DED3F6}" name="RFPNumber" dataDxfId="23" totalsRowDxfId="22"/>
    <tableColumn id="2" xr3:uid="{DBB9A44B-8703-4B4C-A746-9AFE34AB6D32}" name=" FieldDirectiveNumber " dataDxfId="21" totalsRowDxfId="20"/>
    <tableColumn id="3" xr3:uid="{75FC9523-3354-41E4-A511-FDAA6160EC4D}" name=" RFPDescription " dataDxfId="19" totalsRowDxfId="18"/>
    <tableColumn id="4" xr3:uid="{ACDCDB21-4E3C-4B96-8934-D3D00192B8FE}" name=" CO Number " dataDxfId="17" totalsRowDxfId="16"/>
    <tableColumn id="5" xr3:uid="{0C0EBFA6-C35C-47CC-A7A7-B2C5C1CC9171}" name=" Subcontracts " dataDxfId="15" totalsRowDxfId="14"/>
    <tableColumn id="6" xr3:uid="{828C36E5-2FFD-46EE-99BC-2CE2C7935FB8}" name="DateSubmitted" dataDxfId="13" totalsRowDxfId="12"/>
    <tableColumn id="7" xr3:uid="{C49FDD20-C89C-4967-8749-C0D946EDEC08}" name="DateApproved" dataDxfId="11" totalsRowDxfId="10"/>
    <tableColumn id="8" xr3:uid="{2545BB58-CBB8-4A13-BDFB-41C7FCAC581A}" name="Satus" dataDxfId="9" totalsRowDxfId="8"/>
    <tableColumn id="9" xr3:uid="{872B3F00-985B-4F35-9632-24A39B8EF36E}" name="PANumber" dataDxfId="7" totalsRowDxfId="6"/>
    <tableColumn id="10" xr3:uid="{BC6F685D-6B15-4A71-865B-9019E1257C82}" name=" TotalPrice " dataDxfId="5" totalsRowDxfId="4"/>
    <tableColumn id="11" xr3:uid="{16617989-777A-4EE2-8A77-72007D275964}" name=" TotalRFP " dataDxfId="3" totalsRowDxfId="2"/>
    <tableColumn id="12" xr3:uid="{E711BDC4-2DD7-479C-8121-461CCB120D8F}" name=" BallInCourt " dataDxfId="1" totalsRowDxfId="0"/>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2" Type="http://purl.oclc.org/ooxml/officeDocument/relationships/drawing" Target="../drawings/drawing10.xml"/><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2" Type="http://purl.oclc.org/ooxml/officeDocument/relationships/drawing" Target="../drawings/drawing11.xml"/><Relationship Id="rId1" Type="http://purl.oclc.org/ooxml/officeDocument/relationships/printerSettings" Target="../printerSettings/printerSettings11.bin"/></Relationships>
</file>

<file path=xl/worksheets/_rels/sheet12.xml.rels><?xml version="1.0" encoding="UTF-8" standalone="yes"?>
<Relationships xmlns="http://schemas.openxmlformats.org/package/2006/relationships"><Relationship Id="rId2" Type="http://purl.oclc.org/ooxml/officeDocument/relationships/drawing" Target="../drawings/drawing12.xml"/><Relationship Id="rId1" Type="http://purl.oclc.org/ooxml/officeDocument/relationships/printerSettings" Target="../printerSettings/printerSettings12.bin"/></Relationships>
</file>

<file path=xl/worksheets/_rels/sheet13.xml.rels><?xml version="1.0" encoding="UTF-8" standalone="yes"?>
<Relationships xmlns="http://schemas.openxmlformats.org/package/2006/relationships"><Relationship Id="rId2" Type="http://purl.oclc.org/ooxml/officeDocument/relationships/drawing" Target="../drawings/drawing13.xml"/><Relationship Id="rId1" Type="http://purl.oclc.org/ooxml/officeDocument/relationships/printerSettings" Target="../printerSettings/printerSettings13.bin"/></Relationships>
</file>

<file path=xl/worksheets/_rels/sheet14.xml.rels><?xml version="1.0" encoding="UTF-8" standalone="yes"?>
<Relationships xmlns="http://schemas.openxmlformats.org/package/2006/relationships"><Relationship Id="rId1" Type="http://purl.oclc.org/ooxml/officeDocument/relationships/drawing" Target="../drawings/drawing14.xml"/></Relationships>
</file>

<file path=xl/worksheets/_rels/sheet15.xml.rels><?xml version="1.0" encoding="UTF-8" standalone="yes"?>
<Relationships xmlns="http://schemas.openxmlformats.org/package/2006/relationships"><Relationship Id="rId1" Type="http://purl.oclc.org/ooxml/officeDocument/relationships/printerSettings" Target="../printerSettings/printerSettings14.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D5" sqref="D5"/>
    </sheetView>
  </sheetViews>
  <sheetFormatPr defaultColWidth="9" defaultRowHeight="14.5" x14ac:dyDescent="0.35"/>
  <cols>
    <col min="1" max="1" width="15.81640625" style="300" customWidth="1"/>
    <col min="2" max="2" width="11.453125" style="102" customWidth="1"/>
    <col min="3" max="3" width="11" style="5" customWidth="1"/>
    <col min="4" max="4" width="14.81640625" style="217" customWidth="1"/>
    <col min="5" max="5" width="13.81640625" style="288" customWidth="1"/>
    <col min="6" max="6" width="29" style="217" customWidth="1"/>
    <col min="7" max="7" width="16.26953125" style="288" customWidth="1"/>
    <col min="8" max="8" width="23.1796875" style="288" customWidth="1"/>
    <col min="9" max="9" width="14" style="288" customWidth="1"/>
    <col min="10" max="10" width="17.453125" style="288" bestFit="1" customWidth="1"/>
    <col min="11" max="11" width="14.54296875" style="288" bestFit="1" customWidth="1"/>
    <col min="12" max="12" width="25.81640625" style="288" bestFit="1" customWidth="1"/>
    <col min="13" max="13" width="21" style="288" customWidth="1"/>
    <col min="14" max="14" width="21.26953125" style="288" customWidth="1"/>
    <col min="15" max="15" width="26.81640625" style="288" customWidth="1"/>
    <col min="16" max="16" width="12.7265625" style="288" customWidth="1"/>
    <col min="17" max="17" width="13.54296875" style="288" customWidth="1"/>
    <col min="18" max="18" width="21.453125" style="288" customWidth="1"/>
    <col min="19" max="19" width="12.81640625" style="215" hidden="1" customWidth="1"/>
    <col min="20" max="16384" width="9" style="215"/>
  </cols>
  <sheetData>
    <row r="1" spans="1:19" s="101" customFormat="1" ht="45" x14ac:dyDescent="0.35">
      <c r="A1" s="297"/>
      <c r="B1" s="298"/>
      <c r="C1" s="299"/>
      <c r="D1" s="314" t="str">
        <f>ProjectInfo!J6</f>
        <v>Example Project</v>
      </c>
      <c r="E1" s="314"/>
      <c r="F1" s="314"/>
      <c r="G1" s="314"/>
      <c r="H1" s="314"/>
      <c r="I1" s="314"/>
      <c r="J1" s="314"/>
      <c r="K1" s="314"/>
      <c r="L1" s="314"/>
      <c r="M1" s="314"/>
      <c r="N1" s="314"/>
      <c r="O1" s="277"/>
      <c r="P1" s="277"/>
      <c r="Q1" s="277"/>
      <c r="R1" s="277"/>
      <c r="S1" s="278"/>
    </row>
    <row r="2" spans="1:19" ht="21.4" customHeight="1" thickTop="1" x14ac:dyDescent="0.35">
      <c r="A2" s="300" t="str">
        <f>F2</f>
        <v>Company</v>
      </c>
      <c r="B2" s="301"/>
      <c r="C2" s="5" t="str">
        <f>F2</f>
        <v>Company</v>
      </c>
      <c r="D2" s="279" t="s">
        <v>1</v>
      </c>
      <c r="E2" s="280" t="s">
        <v>2</v>
      </c>
      <c r="F2" s="281" t="s">
        <v>3</v>
      </c>
      <c r="G2" s="280" t="s">
        <v>4</v>
      </c>
      <c r="H2" s="282" t="s">
        <v>5</v>
      </c>
      <c r="I2" s="280" t="s">
        <v>6</v>
      </c>
      <c r="J2" s="282" t="s">
        <v>7</v>
      </c>
      <c r="K2" s="282" t="s">
        <v>8</v>
      </c>
      <c r="L2" s="280" t="s">
        <v>9</v>
      </c>
      <c r="M2" s="282" t="s">
        <v>10</v>
      </c>
      <c r="N2" s="282" t="s">
        <v>11</v>
      </c>
      <c r="O2" s="282" t="s">
        <v>12</v>
      </c>
      <c r="P2" s="282" t="s">
        <v>13</v>
      </c>
      <c r="Q2" s="282" t="s">
        <v>14</v>
      </c>
      <c r="R2" s="283" t="s">
        <v>15</v>
      </c>
      <c r="S2" s="284" t="s">
        <v>16</v>
      </c>
    </row>
    <row r="3" spans="1:19" x14ac:dyDescent="0.35">
      <c r="A3" s="300" t="str">
        <f t="shared" ref="A3:A4" si="0">F3</f>
        <v>Your Company Name</v>
      </c>
      <c r="C3" s="5" t="str">
        <f t="shared" ref="C3:C66" si="1">F3</f>
        <v>Your Company Name</v>
      </c>
      <c r="D3" s="285" t="s">
        <v>17</v>
      </c>
      <c r="E3" s="286"/>
      <c r="F3" s="285" t="s">
        <v>18</v>
      </c>
      <c r="G3" s="287"/>
      <c r="H3" s="285"/>
      <c r="I3" s="286"/>
      <c r="J3" s="285" t="s">
        <v>19</v>
      </c>
      <c r="K3" s="285" t="s">
        <v>20</v>
      </c>
      <c r="L3" s="286" t="s">
        <v>21</v>
      </c>
      <c r="M3" s="285" t="s">
        <v>22</v>
      </c>
      <c r="N3" s="285" t="s">
        <v>23</v>
      </c>
      <c r="O3" s="285">
        <v>62523</v>
      </c>
      <c r="P3" s="285"/>
      <c r="Q3" s="285"/>
      <c r="R3" s="285" t="s">
        <v>24</v>
      </c>
    </row>
    <row r="4" spans="1:19" x14ac:dyDescent="0.35">
      <c r="A4" s="300" t="str">
        <f t="shared" si="0"/>
        <v>Example Project</v>
      </c>
      <c r="C4" s="302" t="str">
        <f t="shared" si="1"/>
        <v>Example Project</v>
      </c>
      <c r="D4" s="285"/>
      <c r="F4" s="217" t="s">
        <v>25</v>
      </c>
      <c r="G4" s="287"/>
      <c r="L4" s="217" t="s">
        <v>26</v>
      </c>
      <c r="M4" s="217" t="s">
        <v>22</v>
      </c>
      <c r="N4" s="217" t="s">
        <v>27</v>
      </c>
      <c r="O4" s="217">
        <v>62523</v>
      </c>
    </row>
    <row r="5" spans="1:19" x14ac:dyDescent="0.35">
      <c r="A5" s="300" t="str">
        <f t="shared" ref="A5:A24" si="2">F5</f>
        <v>Example A/E / Developer</v>
      </c>
      <c r="C5" s="5" t="str">
        <f t="shared" si="1"/>
        <v>Example A/E / Developer</v>
      </c>
      <c r="D5" s="285" t="s">
        <v>28</v>
      </c>
      <c r="E5" s="289" t="s">
        <v>29</v>
      </c>
      <c r="F5" s="290" t="s">
        <v>30</v>
      </c>
      <c r="G5" s="289" t="s">
        <v>29</v>
      </c>
      <c r="H5" s="290" t="s">
        <v>29</v>
      </c>
      <c r="I5" s="290" t="s">
        <v>29</v>
      </c>
      <c r="J5" s="290" t="s">
        <v>31</v>
      </c>
      <c r="K5" s="290" t="s">
        <v>32</v>
      </c>
      <c r="L5" s="290" t="s">
        <v>33</v>
      </c>
      <c r="M5" s="290" t="s">
        <v>22</v>
      </c>
      <c r="N5" s="290" t="s">
        <v>23</v>
      </c>
      <c r="O5" s="290">
        <v>62523</v>
      </c>
      <c r="P5" s="290" t="s">
        <v>29</v>
      </c>
      <c r="Q5" s="290" t="s">
        <v>29</v>
      </c>
      <c r="R5" s="285" t="s">
        <v>34</v>
      </c>
    </row>
    <row r="6" spans="1:19" x14ac:dyDescent="0.35">
      <c r="A6" s="300" t="str">
        <f t="shared" si="2"/>
        <v>Example Owner</v>
      </c>
      <c r="C6" s="5" t="str">
        <f t="shared" si="1"/>
        <v>Example Owner</v>
      </c>
      <c r="D6" s="285" t="s">
        <v>35</v>
      </c>
      <c r="E6" s="279" t="s">
        <v>29</v>
      </c>
      <c r="F6" s="279" t="s">
        <v>36</v>
      </c>
      <c r="G6" s="279" t="s">
        <v>29</v>
      </c>
      <c r="H6" s="279" t="s">
        <v>29</v>
      </c>
      <c r="I6" s="279" t="s">
        <v>29</v>
      </c>
      <c r="J6" s="279" t="s">
        <v>37</v>
      </c>
      <c r="K6" s="279" t="s">
        <v>38</v>
      </c>
      <c r="L6" s="279" t="s">
        <v>39</v>
      </c>
      <c r="M6" s="279" t="s">
        <v>22</v>
      </c>
      <c r="N6" s="279" t="s">
        <v>23</v>
      </c>
      <c r="O6" s="279">
        <v>62523</v>
      </c>
      <c r="P6" s="279" t="s">
        <v>29</v>
      </c>
      <c r="Q6" s="279" t="s">
        <v>29</v>
      </c>
      <c r="R6" s="285" t="s">
        <v>40</v>
      </c>
    </row>
    <row r="7" spans="1:19" x14ac:dyDescent="0.35">
      <c r="A7" s="300" t="str">
        <f t="shared" si="2"/>
        <v>Example Subcontractor</v>
      </c>
      <c r="C7" s="5" t="str">
        <f t="shared" si="1"/>
        <v>Example Subcontractor</v>
      </c>
      <c r="D7" s="285" t="s">
        <v>41</v>
      </c>
      <c r="E7" s="279" t="s">
        <v>29</v>
      </c>
      <c r="F7" s="279" t="s">
        <v>42</v>
      </c>
      <c r="G7" s="279" t="s">
        <v>29</v>
      </c>
      <c r="H7" s="279" t="s">
        <v>29</v>
      </c>
      <c r="I7" s="279" t="s">
        <v>29</v>
      </c>
      <c r="J7" s="279" t="s">
        <v>43</v>
      </c>
      <c r="K7" s="279" t="s">
        <v>44</v>
      </c>
      <c r="L7" s="279" t="s">
        <v>45</v>
      </c>
      <c r="M7" s="279" t="s">
        <v>22</v>
      </c>
      <c r="N7" s="279" t="s">
        <v>23</v>
      </c>
      <c r="O7" s="279">
        <v>62523</v>
      </c>
      <c r="P7" s="279" t="s">
        <v>29</v>
      </c>
      <c r="Q7" s="279" t="s">
        <v>29</v>
      </c>
      <c r="R7" s="285" t="s">
        <v>46</v>
      </c>
    </row>
    <row r="8" spans="1:19" x14ac:dyDescent="0.35">
      <c r="A8" s="300" t="str">
        <f t="shared" si="2"/>
        <v>Example Supplier/Vendor</v>
      </c>
      <c r="C8" s="5" t="str">
        <f t="shared" si="1"/>
        <v>Example Supplier/Vendor</v>
      </c>
      <c r="D8" s="285" t="s">
        <v>47</v>
      </c>
      <c r="E8" s="279" t="s">
        <v>29</v>
      </c>
      <c r="F8" s="279" t="s">
        <v>48</v>
      </c>
      <c r="G8" s="279" t="s">
        <v>29</v>
      </c>
      <c r="H8" s="279" t="s">
        <v>29</v>
      </c>
      <c r="I8" s="279" t="s">
        <v>29</v>
      </c>
      <c r="J8" s="279" t="s">
        <v>49</v>
      </c>
      <c r="K8" s="279" t="s">
        <v>50</v>
      </c>
      <c r="L8" s="279" t="s">
        <v>51</v>
      </c>
      <c r="M8" s="279" t="s">
        <v>22</v>
      </c>
      <c r="N8" s="279" t="s">
        <v>23</v>
      </c>
      <c r="O8" s="279">
        <v>62523</v>
      </c>
      <c r="P8" s="279" t="s">
        <v>29</v>
      </c>
      <c r="Q8" s="279" t="s">
        <v>29</v>
      </c>
      <c r="R8" s="285" t="s">
        <v>52</v>
      </c>
    </row>
    <row r="9" spans="1:19" x14ac:dyDescent="0.35">
      <c r="A9" s="300">
        <f t="shared" si="2"/>
        <v>0</v>
      </c>
      <c r="C9" s="5">
        <f t="shared" si="1"/>
        <v>0</v>
      </c>
      <c r="D9" s="285"/>
      <c r="E9" s="279"/>
      <c r="F9" s="279"/>
      <c r="G9" s="279"/>
      <c r="H9" s="279"/>
      <c r="I9" s="279"/>
      <c r="J9" s="279"/>
      <c r="K9" s="279"/>
      <c r="L9" s="279"/>
      <c r="M9" s="279"/>
      <c r="N9" s="279"/>
      <c r="O9" s="279"/>
      <c r="P9" s="279"/>
      <c r="Q9" s="279"/>
      <c r="R9" s="285"/>
    </row>
    <row r="10" spans="1:19" x14ac:dyDescent="0.35">
      <c r="A10" s="300">
        <f t="shared" si="2"/>
        <v>0</v>
      </c>
      <c r="C10" s="5">
        <f t="shared" si="1"/>
        <v>0</v>
      </c>
      <c r="D10" s="285"/>
      <c r="E10" s="291"/>
      <c r="F10" s="279"/>
      <c r="G10" s="291"/>
      <c r="H10" s="279"/>
      <c r="I10" s="291"/>
      <c r="J10" s="279"/>
      <c r="K10" s="279"/>
      <c r="L10" s="291"/>
      <c r="M10" s="279"/>
      <c r="N10" s="279"/>
      <c r="O10" s="279"/>
      <c r="P10" s="279"/>
      <c r="Q10" s="279"/>
      <c r="R10" s="285"/>
    </row>
    <row r="11" spans="1:19" x14ac:dyDescent="0.35">
      <c r="A11" s="300">
        <f t="shared" si="2"/>
        <v>0</v>
      </c>
      <c r="C11" s="5">
        <f t="shared" si="1"/>
        <v>0</v>
      </c>
      <c r="D11" s="290"/>
      <c r="F11" s="285"/>
      <c r="R11" s="292"/>
    </row>
    <row r="12" spans="1:19" x14ac:dyDescent="0.35">
      <c r="A12" s="300">
        <f t="shared" si="2"/>
        <v>0</v>
      </c>
      <c r="C12" s="5">
        <f t="shared" si="1"/>
        <v>0</v>
      </c>
      <c r="D12" s="290"/>
      <c r="F12" s="285"/>
      <c r="R12" s="292"/>
    </row>
    <row r="13" spans="1:19" x14ac:dyDescent="0.35">
      <c r="A13" s="300">
        <f t="shared" si="2"/>
        <v>0</v>
      </c>
      <c r="C13" s="5">
        <f t="shared" si="1"/>
        <v>0</v>
      </c>
      <c r="D13" s="290"/>
      <c r="F13" s="285"/>
      <c r="R13" s="292"/>
    </row>
    <row r="14" spans="1:19" x14ac:dyDescent="0.35">
      <c r="A14" s="300">
        <f t="shared" si="2"/>
        <v>0</v>
      </c>
      <c r="C14" s="5">
        <f t="shared" si="1"/>
        <v>0</v>
      </c>
      <c r="D14" s="290"/>
      <c r="F14" s="285"/>
      <c r="R14" s="292"/>
    </row>
    <row r="15" spans="1:19" x14ac:dyDescent="0.35">
      <c r="A15" s="300">
        <f t="shared" si="2"/>
        <v>0</v>
      </c>
      <c r="C15" s="5">
        <f t="shared" si="1"/>
        <v>0</v>
      </c>
      <c r="D15" s="290"/>
      <c r="F15" s="285"/>
      <c r="R15" s="292"/>
    </row>
    <row r="16" spans="1:19" x14ac:dyDescent="0.35">
      <c r="A16" s="300">
        <f t="shared" si="2"/>
        <v>0</v>
      </c>
      <c r="C16" s="5">
        <f t="shared" si="1"/>
        <v>0</v>
      </c>
      <c r="D16" s="290"/>
      <c r="F16" s="285"/>
      <c r="R16" s="292"/>
    </row>
    <row r="17" spans="1:18" x14ac:dyDescent="0.35">
      <c r="A17" s="300">
        <f t="shared" si="2"/>
        <v>0</v>
      </c>
      <c r="C17" s="5">
        <f t="shared" si="1"/>
        <v>0</v>
      </c>
      <c r="D17" s="290"/>
      <c r="F17" s="285"/>
      <c r="R17" s="292"/>
    </row>
    <row r="18" spans="1:18" x14ac:dyDescent="0.35">
      <c r="A18" s="300">
        <f t="shared" si="2"/>
        <v>0</v>
      </c>
      <c r="C18" s="5">
        <f t="shared" si="1"/>
        <v>0</v>
      </c>
      <c r="D18" s="290"/>
      <c r="F18" s="285"/>
      <c r="R18" s="292"/>
    </row>
    <row r="19" spans="1:18" x14ac:dyDescent="0.35">
      <c r="A19" s="300">
        <f t="shared" si="2"/>
        <v>0</v>
      </c>
      <c r="C19" s="5">
        <f t="shared" si="1"/>
        <v>0</v>
      </c>
      <c r="D19" s="290"/>
      <c r="F19" s="285"/>
      <c r="R19" s="292"/>
    </row>
    <row r="20" spans="1:18" x14ac:dyDescent="0.35">
      <c r="A20" s="300">
        <f t="shared" si="2"/>
        <v>0</v>
      </c>
      <c r="C20" s="5">
        <f t="shared" si="1"/>
        <v>0</v>
      </c>
      <c r="D20" s="290"/>
      <c r="F20" s="285"/>
      <c r="R20" s="292"/>
    </row>
    <row r="21" spans="1:18" x14ac:dyDescent="0.35">
      <c r="A21" s="300">
        <f t="shared" si="2"/>
        <v>0</v>
      </c>
      <c r="C21" s="5">
        <f t="shared" si="1"/>
        <v>0</v>
      </c>
      <c r="D21" s="290"/>
      <c r="F21" s="285"/>
      <c r="R21" s="292"/>
    </row>
    <row r="22" spans="1:18" x14ac:dyDescent="0.35">
      <c r="A22" s="300">
        <f t="shared" si="2"/>
        <v>0</v>
      </c>
      <c r="C22" s="5">
        <f t="shared" si="1"/>
        <v>0</v>
      </c>
      <c r="D22" s="290"/>
      <c r="F22" s="285"/>
      <c r="R22" s="292"/>
    </row>
    <row r="23" spans="1:18" x14ac:dyDescent="0.35">
      <c r="A23" s="300">
        <f t="shared" si="2"/>
        <v>0</v>
      </c>
      <c r="C23" s="5">
        <f t="shared" si="1"/>
        <v>0</v>
      </c>
      <c r="D23" s="290"/>
      <c r="F23" s="285"/>
      <c r="R23" s="292"/>
    </row>
    <row r="24" spans="1:18" x14ac:dyDescent="0.35">
      <c r="A24" s="300">
        <f t="shared" si="2"/>
        <v>0</v>
      </c>
      <c r="C24" s="5">
        <f t="shared" si="1"/>
        <v>0</v>
      </c>
      <c r="D24" s="290"/>
      <c r="F24" s="285"/>
      <c r="R24" s="292"/>
    </row>
    <row r="25" spans="1:18" x14ac:dyDescent="0.35">
      <c r="A25" s="300">
        <f t="shared" ref="A25:A88" si="3">F25</f>
        <v>0</v>
      </c>
      <c r="C25" s="5">
        <f t="shared" si="1"/>
        <v>0</v>
      </c>
      <c r="D25" s="290"/>
      <c r="F25" s="285"/>
      <c r="R25" s="292"/>
    </row>
    <row r="26" spans="1:18" x14ac:dyDescent="0.35">
      <c r="A26" s="300">
        <f t="shared" si="3"/>
        <v>0</v>
      </c>
      <c r="C26" s="5">
        <f t="shared" si="1"/>
        <v>0</v>
      </c>
      <c r="D26" s="290"/>
      <c r="F26" s="285"/>
      <c r="R26" s="292"/>
    </row>
    <row r="27" spans="1:18" x14ac:dyDescent="0.35">
      <c r="A27" s="300">
        <f t="shared" si="3"/>
        <v>0</v>
      </c>
      <c r="C27" s="5">
        <f t="shared" si="1"/>
        <v>0</v>
      </c>
      <c r="D27" s="290"/>
      <c r="F27" s="285"/>
      <c r="R27" s="292"/>
    </row>
    <row r="28" spans="1:18" x14ac:dyDescent="0.35">
      <c r="A28" s="300">
        <f t="shared" si="3"/>
        <v>0</v>
      </c>
      <c r="C28" s="5">
        <f t="shared" si="1"/>
        <v>0</v>
      </c>
      <c r="D28" s="290"/>
      <c r="F28" s="285"/>
      <c r="R28" s="292"/>
    </row>
    <row r="29" spans="1:18" x14ac:dyDescent="0.35">
      <c r="A29" s="300">
        <f t="shared" si="3"/>
        <v>0</v>
      </c>
      <c r="C29" s="5">
        <f t="shared" si="1"/>
        <v>0</v>
      </c>
      <c r="D29" s="290"/>
      <c r="F29" s="285"/>
      <c r="R29" s="292"/>
    </row>
    <row r="30" spans="1:18" x14ac:dyDescent="0.35">
      <c r="A30" s="300">
        <f t="shared" si="3"/>
        <v>0</v>
      </c>
      <c r="C30" s="5">
        <f t="shared" si="1"/>
        <v>0</v>
      </c>
      <c r="D30" s="290"/>
      <c r="F30" s="285"/>
      <c r="R30" s="292"/>
    </row>
    <row r="31" spans="1:18" x14ac:dyDescent="0.35">
      <c r="A31" s="300">
        <f t="shared" si="3"/>
        <v>0</v>
      </c>
      <c r="C31" s="5">
        <f t="shared" si="1"/>
        <v>0</v>
      </c>
      <c r="D31" s="290"/>
      <c r="F31" s="285"/>
      <c r="R31" s="292"/>
    </row>
    <row r="32" spans="1:18" x14ac:dyDescent="0.35">
      <c r="A32" s="300">
        <f t="shared" si="3"/>
        <v>0</v>
      </c>
      <c r="C32" s="5">
        <f t="shared" si="1"/>
        <v>0</v>
      </c>
      <c r="D32" s="290"/>
      <c r="F32" s="285"/>
      <c r="R32" s="292"/>
    </row>
    <row r="33" spans="1:18" x14ac:dyDescent="0.35">
      <c r="A33" s="300">
        <f t="shared" si="3"/>
        <v>0</v>
      </c>
      <c r="C33" s="5">
        <f t="shared" si="1"/>
        <v>0</v>
      </c>
      <c r="D33" s="290"/>
      <c r="F33" s="285"/>
      <c r="R33" s="292"/>
    </row>
    <row r="34" spans="1:18" x14ac:dyDescent="0.35">
      <c r="A34" s="300">
        <f t="shared" si="3"/>
        <v>0</v>
      </c>
      <c r="C34" s="5">
        <f t="shared" si="1"/>
        <v>0</v>
      </c>
      <c r="D34" s="290"/>
      <c r="F34" s="285"/>
      <c r="R34" s="292"/>
    </row>
    <row r="35" spans="1:18" x14ac:dyDescent="0.35">
      <c r="A35" s="300">
        <f t="shared" si="3"/>
        <v>0</v>
      </c>
      <c r="C35" s="5">
        <f t="shared" si="1"/>
        <v>0</v>
      </c>
      <c r="D35" s="290"/>
      <c r="F35" s="285"/>
      <c r="R35" s="292"/>
    </row>
    <row r="36" spans="1:18" x14ac:dyDescent="0.35">
      <c r="A36" s="300">
        <f t="shared" si="3"/>
        <v>0</v>
      </c>
      <c r="C36" s="5">
        <f t="shared" si="1"/>
        <v>0</v>
      </c>
      <c r="D36" s="290"/>
      <c r="F36" s="285"/>
      <c r="R36" s="292"/>
    </row>
    <row r="37" spans="1:18" x14ac:dyDescent="0.35">
      <c r="A37" s="300">
        <f t="shared" si="3"/>
        <v>0</v>
      </c>
      <c r="C37" s="5">
        <f t="shared" si="1"/>
        <v>0</v>
      </c>
      <c r="D37" s="290"/>
      <c r="F37" s="285"/>
      <c r="R37" s="292"/>
    </row>
    <row r="38" spans="1:18" x14ac:dyDescent="0.35">
      <c r="A38" s="300">
        <f t="shared" si="3"/>
        <v>0</v>
      </c>
      <c r="C38" s="5">
        <f t="shared" si="1"/>
        <v>0</v>
      </c>
      <c r="D38" s="290"/>
      <c r="F38" s="285"/>
      <c r="R38" s="292"/>
    </row>
    <row r="39" spans="1:18" x14ac:dyDescent="0.35">
      <c r="A39" s="300">
        <f t="shared" si="3"/>
        <v>0</v>
      </c>
      <c r="C39" s="5">
        <f t="shared" si="1"/>
        <v>0</v>
      </c>
      <c r="D39" s="290"/>
      <c r="F39" s="285"/>
      <c r="R39" s="292"/>
    </row>
    <row r="40" spans="1:18" x14ac:dyDescent="0.35">
      <c r="A40" s="300">
        <f t="shared" si="3"/>
        <v>0</v>
      </c>
      <c r="C40" s="5">
        <f t="shared" si="1"/>
        <v>0</v>
      </c>
      <c r="D40" s="290"/>
      <c r="F40" s="285"/>
      <c r="R40" s="292"/>
    </row>
    <row r="41" spans="1:18" x14ac:dyDescent="0.35">
      <c r="A41" s="300">
        <f t="shared" si="3"/>
        <v>0</v>
      </c>
      <c r="C41" s="5">
        <f t="shared" si="1"/>
        <v>0</v>
      </c>
      <c r="D41" s="290"/>
      <c r="F41" s="285"/>
      <c r="R41" s="292"/>
    </row>
    <row r="42" spans="1:18" x14ac:dyDescent="0.35">
      <c r="A42" s="300">
        <f t="shared" si="3"/>
        <v>0</v>
      </c>
      <c r="C42" s="5">
        <f t="shared" si="1"/>
        <v>0</v>
      </c>
      <c r="D42" s="290"/>
      <c r="F42" s="285"/>
      <c r="R42" s="292"/>
    </row>
    <row r="43" spans="1:18" x14ac:dyDescent="0.35">
      <c r="A43" s="300">
        <f t="shared" si="3"/>
        <v>0</v>
      </c>
      <c r="C43" s="5">
        <f t="shared" si="1"/>
        <v>0</v>
      </c>
      <c r="D43" s="290"/>
      <c r="F43" s="285"/>
      <c r="R43" s="292"/>
    </row>
    <row r="44" spans="1:18" x14ac:dyDescent="0.35">
      <c r="A44" s="300">
        <f t="shared" si="3"/>
        <v>0</v>
      </c>
      <c r="C44" s="5">
        <f t="shared" si="1"/>
        <v>0</v>
      </c>
      <c r="D44" s="290"/>
      <c r="F44" s="285"/>
      <c r="R44" s="292"/>
    </row>
    <row r="45" spans="1:18" x14ac:dyDescent="0.35">
      <c r="A45" s="300">
        <f t="shared" si="3"/>
        <v>0</v>
      </c>
      <c r="C45" s="5">
        <f t="shared" si="1"/>
        <v>0</v>
      </c>
      <c r="D45" s="290"/>
      <c r="F45" s="285"/>
      <c r="R45" s="292"/>
    </row>
    <row r="46" spans="1:18" x14ac:dyDescent="0.35">
      <c r="A46" s="300">
        <f t="shared" si="3"/>
        <v>0</v>
      </c>
      <c r="C46" s="5">
        <f t="shared" si="1"/>
        <v>0</v>
      </c>
      <c r="D46" s="290"/>
      <c r="F46" s="285"/>
      <c r="R46" s="292"/>
    </row>
    <row r="47" spans="1:18" x14ac:dyDescent="0.35">
      <c r="A47" s="300">
        <f t="shared" si="3"/>
        <v>0</v>
      </c>
      <c r="C47" s="5">
        <f t="shared" si="1"/>
        <v>0</v>
      </c>
      <c r="D47" s="290"/>
      <c r="F47" s="285"/>
      <c r="R47" s="292"/>
    </row>
    <row r="48" spans="1:18" x14ac:dyDescent="0.35">
      <c r="A48" s="300">
        <f t="shared" si="3"/>
        <v>0</v>
      </c>
      <c r="C48" s="5">
        <f t="shared" si="1"/>
        <v>0</v>
      </c>
      <c r="D48" s="290"/>
      <c r="F48" s="285"/>
      <c r="R48" s="292"/>
    </row>
    <row r="49" spans="1:18" x14ac:dyDescent="0.35">
      <c r="A49" s="300">
        <f t="shared" si="3"/>
        <v>0</v>
      </c>
      <c r="C49" s="5">
        <f t="shared" si="1"/>
        <v>0</v>
      </c>
      <c r="D49" s="290"/>
      <c r="F49" s="285"/>
      <c r="R49" s="292"/>
    </row>
    <row r="50" spans="1:18" x14ac:dyDescent="0.35">
      <c r="A50" s="300">
        <f t="shared" si="3"/>
        <v>0</v>
      </c>
      <c r="C50" s="5">
        <f t="shared" si="1"/>
        <v>0</v>
      </c>
      <c r="D50" s="290"/>
      <c r="F50" s="285"/>
      <c r="R50" s="292"/>
    </row>
    <row r="51" spans="1:18" x14ac:dyDescent="0.35">
      <c r="A51" s="300">
        <f t="shared" si="3"/>
        <v>0</v>
      </c>
      <c r="C51" s="5">
        <f t="shared" si="1"/>
        <v>0</v>
      </c>
      <c r="D51" s="290"/>
      <c r="F51" s="285"/>
      <c r="R51" s="292"/>
    </row>
    <row r="52" spans="1:18" x14ac:dyDescent="0.35">
      <c r="A52" s="300">
        <f t="shared" si="3"/>
        <v>0</v>
      </c>
      <c r="C52" s="5">
        <f t="shared" si="1"/>
        <v>0</v>
      </c>
      <c r="D52" s="290"/>
      <c r="F52" s="285"/>
      <c r="R52" s="292"/>
    </row>
    <row r="53" spans="1:18" x14ac:dyDescent="0.35">
      <c r="A53" s="300">
        <f t="shared" si="3"/>
        <v>0</v>
      </c>
      <c r="C53" s="5">
        <f t="shared" si="1"/>
        <v>0</v>
      </c>
      <c r="D53" s="290"/>
      <c r="F53" s="285"/>
      <c r="R53" s="292"/>
    </row>
    <row r="54" spans="1:18" x14ac:dyDescent="0.35">
      <c r="A54" s="300">
        <f t="shared" si="3"/>
        <v>0</v>
      </c>
      <c r="C54" s="5">
        <f t="shared" si="1"/>
        <v>0</v>
      </c>
      <c r="D54" s="290"/>
      <c r="F54" s="285"/>
      <c r="R54" s="292"/>
    </row>
    <row r="55" spans="1:18" x14ac:dyDescent="0.35">
      <c r="A55" s="300">
        <f t="shared" si="3"/>
        <v>0</v>
      </c>
      <c r="C55" s="5">
        <f t="shared" si="1"/>
        <v>0</v>
      </c>
      <c r="D55" s="290"/>
      <c r="F55" s="285"/>
      <c r="R55" s="292"/>
    </row>
    <row r="56" spans="1:18" x14ac:dyDescent="0.35">
      <c r="A56" s="300">
        <f t="shared" si="3"/>
        <v>0</v>
      </c>
      <c r="C56" s="5">
        <f t="shared" si="1"/>
        <v>0</v>
      </c>
      <c r="D56" s="290"/>
      <c r="F56" s="285"/>
      <c r="R56" s="292"/>
    </row>
    <row r="57" spans="1:18" x14ac:dyDescent="0.35">
      <c r="A57" s="300">
        <f t="shared" si="3"/>
        <v>0</v>
      </c>
      <c r="C57" s="5">
        <f t="shared" si="1"/>
        <v>0</v>
      </c>
      <c r="D57" s="290"/>
      <c r="F57" s="285"/>
      <c r="R57" s="292"/>
    </row>
    <row r="58" spans="1:18" x14ac:dyDescent="0.35">
      <c r="A58" s="300">
        <f t="shared" si="3"/>
        <v>0</v>
      </c>
      <c r="C58" s="5">
        <f t="shared" si="1"/>
        <v>0</v>
      </c>
      <c r="D58" s="290"/>
      <c r="F58" s="285"/>
      <c r="R58" s="292"/>
    </row>
    <row r="59" spans="1:18" x14ac:dyDescent="0.35">
      <c r="A59" s="300">
        <f t="shared" si="3"/>
        <v>0</v>
      </c>
      <c r="C59" s="5">
        <f t="shared" si="1"/>
        <v>0</v>
      </c>
      <c r="D59" s="290"/>
      <c r="F59" s="285"/>
      <c r="R59" s="292"/>
    </row>
    <row r="60" spans="1:18" x14ac:dyDescent="0.35">
      <c r="A60" s="300">
        <f t="shared" si="3"/>
        <v>0</v>
      </c>
      <c r="C60" s="5">
        <f t="shared" si="1"/>
        <v>0</v>
      </c>
      <c r="D60" s="290"/>
      <c r="F60" s="285"/>
      <c r="R60" s="292"/>
    </row>
    <row r="61" spans="1:18" x14ac:dyDescent="0.35">
      <c r="A61" s="300">
        <f t="shared" si="3"/>
        <v>0</v>
      </c>
      <c r="C61" s="5">
        <f t="shared" si="1"/>
        <v>0</v>
      </c>
      <c r="D61" s="290"/>
      <c r="F61" s="285"/>
      <c r="R61" s="292"/>
    </row>
    <row r="62" spans="1:18" x14ac:dyDescent="0.35">
      <c r="A62" s="300">
        <f t="shared" si="3"/>
        <v>0</v>
      </c>
      <c r="C62" s="5">
        <f t="shared" si="1"/>
        <v>0</v>
      </c>
      <c r="D62" s="290"/>
      <c r="F62" s="285"/>
      <c r="R62" s="292"/>
    </row>
    <row r="63" spans="1:18" x14ac:dyDescent="0.35">
      <c r="A63" s="300">
        <f t="shared" si="3"/>
        <v>0</v>
      </c>
      <c r="C63" s="5">
        <f t="shared" si="1"/>
        <v>0</v>
      </c>
      <c r="D63" s="290"/>
      <c r="F63" s="285"/>
      <c r="R63" s="292"/>
    </row>
    <row r="64" spans="1:18" x14ac:dyDescent="0.35">
      <c r="A64" s="300">
        <f t="shared" si="3"/>
        <v>0</v>
      </c>
      <c r="C64" s="5">
        <f t="shared" si="1"/>
        <v>0</v>
      </c>
      <c r="D64" s="290"/>
      <c r="F64" s="285"/>
      <c r="R64" s="292"/>
    </row>
    <row r="65" spans="1:18" x14ac:dyDescent="0.35">
      <c r="A65" s="300">
        <f t="shared" si="3"/>
        <v>0</v>
      </c>
      <c r="C65" s="5">
        <f t="shared" si="1"/>
        <v>0</v>
      </c>
      <c r="D65" s="290"/>
      <c r="F65" s="285"/>
      <c r="R65" s="292"/>
    </row>
    <row r="66" spans="1:18" x14ac:dyDescent="0.35">
      <c r="A66" s="300">
        <f t="shared" si="3"/>
        <v>0</v>
      </c>
      <c r="C66" s="5">
        <f t="shared" si="1"/>
        <v>0</v>
      </c>
      <c r="D66" s="290"/>
      <c r="F66" s="285"/>
      <c r="R66" s="292"/>
    </row>
    <row r="67" spans="1:18" x14ac:dyDescent="0.35">
      <c r="A67" s="300">
        <f t="shared" si="3"/>
        <v>0</v>
      </c>
      <c r="C67" s="5">
        <f t="shared" ref="C67:C130" si="4">F67</f>
        <v>0</v>
      </c>
      <c r="D67" s="290"/>
      <c r="F67" s="285"/>
      <c r="R67" s="292"/>
    </row>
    <row r="68" spans="1:18" x14ac:dyDescent="0.35">
      <c r="A68" s="300">
        <f t="shared" si="3"/>
        <v>0</v>
      </c>
      <c r="C68" s="5">
        <f t="shared" si="4"/>
        <v>0</v>
      </c>
      <c r="D68" s="290"/>
      <c r="F68" s="285"/>
      <c r="R68" s="292"/>
    </row>
    <row r="69" spans="1:18" x14ac:dyDescent="0.35">
      <c r="A69" s="300">
        <f t="shared" si="3"/>
        <v>0</v>
      </c>
      <c r="C69" s="5">
        <f t="shared" si="4"/>
        <v>0</v>
      </c>
      <c r="D69" s="290"/>
      <c r="F69" s="285"/>
      <c r="R69" s="292"/>
    </row>
    <row r="70" spans="1:18" x14ac:dyDescent="0.35">
      <c r="A70" s="300">
        <f t="shared" si="3"/>
        <v>0</v>
      </c>
      <c r="C70" s="5">
        <f t="shared" si="4"/>
        <v>0</v>
      </c>
      <c r="D70" s="290"/>
      <c r="F70" s="285"/>
      <c r="R70" s="292"/>
    </row>
    <row r="71" spans="1:18" x14ac:dyDescent="0.35">
      <c r="A71" s="300">
        <f t="shared" si="3"/>
        <v>0</v>
      </c>
      <c r="C71" s="5">
        <f t="shared" si="4"/>
        <v>0</v>
      </c>
      <c r="D71" s="290"/>
      <c r="F71" s="285"/>
      <c r="R71" s="292"/>
    </row>
    <row r="72" spans="1:18" x14ac:dyDescent="0.35">
      <c r="A72" s="300">
        <f t="shared" si="3"/>
        <v>0</v>
      </c>
      <c r="C72" s="5">
        <f t="shared" si="4"/>
        <v>0</v>
      </c>
      <c r="D72" s="290"/>
      <c r="F72" s="285"/>
      <c r="R72" s="292"/>
    </row>
    <row r="73" spans="1:18" x14ac:dyDescent="0.35">
      <c r="A73" s="300">
        <f t="shared" si="3"/>
        <v>0</v>
      </c>
      <c r="C73" s="5">
        <f t="shared" si="4"/>
        <v>0</v>
      </c>
      <c r="D73" s="293"/>
      <c r="R73" s="292"/>
    </row>
    <row r="74" spans="1:18" x14ac:dyDescent="0.35">
      <c r="A74" s="300">
        <f t="shared" si="3"/>
        <v>0</v>
      </c>
      <c r="C74" s="5">
        <f t="shared" si="4"/>
        <v>0</v>
      </c>
      <c r="D74" s="293"/>
      <c r="R74" s="292"/>
    </row>
    <row r="75" spans="1:18" x14ac:dyDescent="0.35">
      <c r="A75" s="300">
        <f t="shared" si="3"/>
        <v>0</v>
      </c>
      <c r="C75" s="5">
        <f t="shared" si="4"/>
        <v>0</v>
      </c>
      <c r="D75" s="293"/>
      <c r="R75" s="292"/>
    </row>
    <row r="76" spans="1:18" x14ac:dyDescent="0.35">
      <c r="A76" s="300">
        <f t="shared" si="3"/>
        <v>0</v>
      </c>
      <c r="C76" s="5">
        <f t="shared" si="4"/>
        <v>0</v>
      </c>
      <c r="D76" s="293"/>
      <c r="R76" s="292"/>
    </row>
    <row r="77" spans="1:18" x14ac:dyDescent="0.35">
      <c r="A77" s="300">
        <f t="shared" si="3"/>
        <v>0</v>
      </c>
      <c r="C77" s="5">
        <f t="shared" si="4"/>
        <v>0</v>
      </c>
      <c r="D77" s="293"/>
      <c r="R77" s="292"/>
    </row>
    <row r="78" spans="1:18" x14ac:dyDescent="0.35">
      <c r="A78" s="300">
        <f t="shared" si="3"/>
        <v>0</v>
      </c>
      <c r="C78" s="5">
        <f t="shared" si="4"/>
        <v>0</v>
      </c>
      <c r="D78" s="293"/>
      <c r="R78" s="292"/>
    </row>
    <row r="79" spans="1:18" x14ac:dyDescent="0.35">
      <c r="A79" s="300">
        <f t="shared" si="3"/>
        <v>0</v>
      </c>
      <c r="C79" s="5">
        <f t="shared" si="4"/>
        <v>0</v>
      </c>
      <c r="D79" s="293"/>
      <c r="R79" s="292"/>
    </row>
    <row r="80" spans="1:18" x14ac:dyDescent="0.35">
      <c r="A80" s="300">
        <f t="shared" si="3"/>
        <v>0</v>
      </c>
      <c r="C80" s="5">
        <f t="shared" si="4"/>
        <v>0</v>
      </c>
      <c r="D80" s="293"/>
      <c r="R80" s="292"/>
    </row>
    <row r="81" spans="1:18" x14ac:dyDescent="0.35">
      <c r="A81" s="300">
        <f t="shared" si="3"/>
        <v>0</v>
      </c>
      <c r="C81" s="5">
        <f t="shared" si="4"/>
        <v>0</v>
      </c>
      <c r="D81" s="293"/>
      <c r="R81" s="292"/>
    </row>
    <row r="82" spans="1:18" x14ac:dyDescent="0.35">
      <c r="A82" s="300">
        <f t="shared" si="3"/>
        <v>0</v>
      </c>
      <c r="C82" s="5">
        <f t="shared" si="4"/>
        <v>0</v>
      </c>
      <c r="D82" s="293"/>
      <c r="R82" s="292"/>
    </row>
    <row r="83" spans="1:18" x14ac:dyDescent="0.35">
      <c r="A83" s="300">
        <f t="shared" si="3"/>
        <v>0</v>
      </c>
      <c r="C83" s="5">
        <f t="shared" si="4"/>
        <v>0</v>
      </c>
      <c r="D83" s="293"/>
      <c r="R83" s="292"/>
    </row>
    <row r="84" spans="1:18" x14ac:dyDescent="0.35">
      <c r="A84" s="300">
        <f t="shared" si="3"/>
        <v>0</v>
      </c>
      <c r="C84" s="5">
        <f t="shared" si="4"/>
        <v>0</v>
      </c>
      <c r="D84" s="293"/>
      <c r="R84" s="292"/>
    </row>
    <row r="85" spans="1:18" x14ac:dyDescent="0.35">
      <c r="A85" s="300">
        <f t="shared" si="3"/>
        <v>0</v>
      </c>
      <c r="C85" s="5">
        <f t="shared" si="4"/>
        <v>0</v>
      </c>
      <c r="D85" s="293"/>
      <c r="R85" s="292"/>
    </row>
    <row r="86" spans="1:18" x14ac:dyDescent="0.35">
      <c r="A86" s="300">
        <f t="shared" si="3"/>
        <v>0</v>
      </c>
      <c r="C86" s="5">
        <f t="shared" si="4"/>
        <v>0</v>
      </c>
      <c r="D86" s="293"/>
      <c r="R86" s="292"/>
    </row>
    <row r="87" spans="1:18" x14ac:dyDescent="0.35">
      <c r="A87" s="300">
        <f t="shared" si="3"/>
        <v>0</v>
      </c>
      <c r="C87" s="5">
        <f t="shared" si="4"/>
        <v>0</v>
      </c>
      <c r="D87" s="293"/>
      <c r="R87" s="292"/>
    </row>
    <row r="88" spans="1:18" x14ac:dyDescent="0.35">
      <c r="A88" s="300">
        <f t="shared" si="3"/>
        <v>0</v>
      </c>
      <c r="C88" s="5">
        <f t="shared" si="4"/>
        <v>0</v>
      </c>
      <c r="D88" s="293"/>
      <c r="R88" s="292"/>
    </row>
    <row r="89" spans="1:18" x14ac:dyDescent="0.35">
      <c r="A89" s="300">
        <f t="shared" ref="A89:A152" si="5">F89</f>
        <v>0</v>
      </c>
      <c r="C89" s="5">
        <f t="shared" si="4"/>
        <v>0</v>
      </c>
      <c r="D89" s="293"/>
      <c r="R89" s="292"/>
    </row>
    <row r="90" spans="1:18" x14ac:dyDescent="0.35">
      <c r="A90" s="300">
        <f t="shared" si="5"/>
        <v>0</v>
      </c>
      <c r="C90" s="5">
        <f t="shared" si="4"/>
        <v>0</v>
      </c>
      <c r="D90" s="293"/>
      <c r="R90" s="292"/>
    </row>
    <row r="91" spans="1:18" x14ac:dyDescent="0.35">
      <c r="A91" s="300">
        <f t="shared" si="5"/>
        <v>0</v>
      </c>
      <c r="C91" s="5">
        <f t="shared" si="4"/>
        <v>0</v>
      </c>
      <c r="D91" s="293"/>
      <c r="R91" s="292"/>
    </row>
    <row r="92" spans="1:18" x14ac:dyDescent="0.35">
      <c r="A92" s="300">
        <f t="shared" si="5"/>
        <v>0</v>
      </c>
      <c r="C92" s="5">
        <f t="shared" si="4"/>
        <v>0</v>
      </c>
      <c r="D92" s="293"/>
      <c r="R92" s="292"/>
    </row>
    <row r="93" spans="1:18" x14ac:dyDescent="0.35">
      <c r="A93" s="300">
        <f t="shared" si="5"/>
        <v>0</v>
      </c>
      <c r="C93" s="5">
        <f t="shared" si="4"/>
        <v>0</v>
      </c>
      <c r="D93" s="293"/>
      <c r="R93" s="292"/>
    </row>
    <row r="94" spans="1:18" x14ac:dyDescent="0.35">
      <c r="A94" s="300">
        <f t="shared" si="5"/>
        <v>0</v>
      </c>
      <c r="C94" s="5">
        <f t="shared" si="4"/>
        <v>0</v>
      </c>
      <c r="D94" s="293"/>
      <c r="R94" s="292"/>
    </row>
    <row r="95" spans="1:18" x14ac:dyDescent="0.35">
      <c r="A95" s="300">
        <f t="shared" si="5"/>
        <v>0</v>
      </c>
      <c r="C95" s="5">
        <f t="shared" si="4"/>
        <v>0</v>
      </c>
      <c r="D95" s="293"/>
      <c r="R95" s="292"/>
    </row>
    <row r="96" spans="1:18" x14ac:dyDescent="0.35">
      <c r="A96" s="300">
        <f t="shared" si="5"/>
        <v>0</v>
      </c>
      <c r="C96" s="5">
        <f t="shared" si="4"/>
        <v>0</v>
      </c>
      <c r="D96" s="293"/>
      <c r="R96" s="292"/>
    </row>
    <row r="97" spans="1:18" x14ac:dyDescent="0.35">
      <c r="A97" s="300">
        <f t="shared" si="5"/>
        <v>0</v>
      </c>
      <c r="C97" s="5">
        <f t="shared" si="4"/>
        <v>0</v>
      </c>
      <c r="D97" s="293"/>
      <c r="R97" s="292"/>
    </row>
    <row r="98" spans="1:18" x14ac:dyDescent="0.35">
      <c r="A98" s="300">
        <f t="shared" si="5"/>
        <v>0</v>
      </c>
      <c r="C98" s="5">
        <f t="shared" si="4"/>
        <v>0</v>
      </c>
      <c r="D98" s="293"/>
      <c r="R98" s="292"/>
    </row>
    <row r="99" spans="1:18" x14ac:dyDescent="0.35">
      <c r="A99" s="300">
        <f t="shared" si="5"/>
        <v>0</v>
      </c>
      <c r="C99" s="5">
        <f t="shared" si="4"/>
        <v>0</v>
      </c>
      <c r="D99" s="293"/>
      <c r="R99" s="292"/>
    </row>
    <row r="100" spans="1:18" x14ac:dyDescent="0.35">
      <c r="A100" s="300">
        <f t="shared" si="5"/>
        <v>0</v>
      </c>
      <c r="C100" s="5">
        <f t="shared" si="4"/>
        <v>0</v>
      </c>
      <c r="D100" s="293"/>
      <c r="R100" s="292"/>
    </row>
    <row r="101" spans="1:18" x14ac:dyDescent="0.35">
      <c r="A101" s="300">
        <f t="shared" si="5"/>
        <v>0</v>
      </c>
      <c r="C101" s="5">
        <f t="shared" si="4"/>
        <v>0</v>
      </c>
      <c r="D101" s="293"/>
      <c r="R101" s="292"/>
    </row>
    <row r="102" spans="1:18" x14ac:dyDescent="0.35">
      <c r="A102" s="300">
        <f t="shared" si="5"/>
        <v>0</v>
      </c>
      <c r="C102" s="5">
        <f t="shared" si="4"/>
        <v>0</v>
      </c>
      <c r="D102" s="293"/>
      <c r="R102" s="292"/>
    </row>
    <row r="103" spans="1:18" x14ac:dyDescent="0.35">
      <c r="A103" s="300">
        <f t="shared" si="5"/>
        <v>0</v>
      </c>
      <c r="C103" s="5">
        <f t="shared" si="4"/>
        <v>0</v>
      </c>
      <c r="D103" s="293"/>
      <c r="R103" s="292"/>
    </row>
    <row r="104" spans="1:18" x14ac:dyDescent="0.35">
      <c r="A104" s="300">
        <f t="shared" si="5"/>
        <v>0</v>
      </c>
      <c r="C104" s="5">
        <f t="shared" si="4"/>
        <v>0</v>
      </c>
      <c r="D104" s="293"/>
      <c r="R104" s="292"/>
    </row>
    <row r="105" spans="1:18" x14ac:dyDescent="0.35">
      <c r="A105" s="300">
        <f t="shared" si="5"/>
        <v>0</v>
      </c>
      <c r="C105" s="5">
        <f t="shared" si="4"/>
        <v>0</v>
      </c>
      <c r="D105" s="293"/>
      <c r="R105" s="292"/>
    </row>
    <row r="106" spans="1:18" x14ac:dyDescent="0.35">
      <c r="A106" s="300">
        <f t="shared" si="5"/>
        <v>0</v>
      </c>
      <c r="C106" s="5">
        <f t="shared" si="4"/>
        <v>0</v>
      </c>
      <c r="D106" s="293"/>
      <c r="R106" s="292"/>
    </row>
    <row r="107" spans="1:18" x14ac:dyDescent="0.35">
      <c r="A107" s="300">
        <f t="shared" si="5"/>
        <v>0</v>
      </c>
      <c r="C107" s="5">
        <f t="shared" si="4"/>
        <v>0</v>
      </c>
      <c r="D107" s="293"/>
      <c r="R107" s="292"/>
    </row>
    <row r="108" spans="1:18" x14ac:dyDescent="0.35">
      <c r="A108" s="300">
        <f t="shared" si="5"/>
        <v>0</v>
      </c>
      <c r="C108" s="5">
        <f t="shared" si="4"/>
        <v>0</v>
      </c>
      <c r="D108" s="293"/>
      <c r="R108" s="292"/>
    </row>
    <row r="109" spans="1:18" x14ac:dyDescent="0.35">
      <c r="A109" s="300">
        <f t="shared" si="5"/>
        <v>0</v>
      </c>
      <c r="C109" s="5">
        <f t="shared" si="4"/>
        <v>0</v>
      </c>
      <c r="D109" s="293"/>
      <c r="R109" s="292"/>
    </row>
    <row r="110" spans="1:18" x14ac:dyDescent="0.35">
      <c r="A110" s="300">
        <f t="shared" si="5"/>
        <v>0</v>
      </c>
      <c r="C110" s="5">
        <f t="shared" si="4"/>
        <v>0</v>
      </c>
      <c r="D110" s="293"/>
      <c r="R110" s="292"/>
    </row>
    <row r="111" spans="1:18" x14ac:dyDescent="0.35">
      <c r="A111" s="300">
        <f t="shared" si="5"/>
        <v>0</v>
      </c>
      <c r="C111" s="5">
        <f t="shared" si="4"/>
        <v>0</v>
      </c>
      <c r="D111" s="293"/>
      <c r="R111" s="292"/>
    </row>
    <row r="112" spans="1:18" x14ac:dyDescent="0.35">
      <c r="A112" s="300">
        <f t="shared" si="5"/>
        <v>0</v>
      </c>
      <c r="C112" s="5">
        <f t="shared" si="4"/>
        <v>0</v>
      </c>
      <c r="D112" s="293"/>
      <c r="R112" s="292"/>
    </row>
    <row r="113" spans="1:18" x14ac:dyDescent="0.35">
      <c r="A113" s="300">
        <f t="shared" si="5"/>
        <v>0</v>
      </c>
      <c r="C113" s="5">
        <f t="shared" si="4"/>
        <v>0</v>
      </c>
      <c r="D113" s="293"/>
      <c r="R113" s="292"/>
    </row>
    <row r="114" spans="1:18" x14ac:dyDescent="0.35">
      <c r="A114" s="300">
        <f t="shared" si="5"/>
        <v>0</v>
      </c>
      <c r="C114" s="5">
        <f t="shared" si="4"/>
        <v>0</v>
      </c>
      <c r="D114" s="293"/>
      <c r="R114" s="292"/>
    </row>
    <row r="115" spans="1:18" x14ac:dyDescent="0.35">
      <c r="A115" s="300">
        <f t="shared" si="5"/>
        <v>0</v>
      </c>
      <c r="C115" s="5">
        <f t="shared" si="4"/>
        <v>0</v>
      </c>
      <c r="D115" s="293"/>
      <c r="R115" s="292"/>
    </row>
    <row r="116" spans="1:18" x14ac:dyDescent="0.35">
      <c r="A116" s="300">
        <f t="shared" si="5"/>
        <v>0</v>
      </c>
      <c r="C116" s="5">
        <f t="shared" si="4"/>
        <v>0</v>
      </c>
      <c r="D116" s="293"/>
      <c r="R116" s="292"/>
    </row>
    <row r="117" spans="1:18" x14ac:dyDescent="0.35">
      <c r="A117" s="300">
        <f t="shared" si="5"/>
        <v>0</v>
      </c>
      <c r="C117" s="5">
        <f t="shared" si="4"/>
        <v>0</v>
      </c>
      <c r="D117" s="293"/>
      <c r="R117" s="292"/>
    </row>
    <row r="118" spans="1:18" x14ac:dyDescent="0.35">
      <c r="A118" s="300">
        <f t="shared" si="5"/>
        <v>0</v>
      </c>
      <c r="C118" s="5">
        <f t="shared" si="4"/>
        <v>0</v>
      </c>
      <c r="D118" s="293"/>
      <c r="R118" s="292"/>
    </row>
    <row r="119" spans="1:18" x14ac:dyDescent="0.35">
      <c r="A119" s="300">
        <f t="shared" si="5"/>
        <v>0</v>
      </c>
      <c r="C119" s="5">
        <f t="shared" si="4"/>
        <v>0</v>
      </c>
      <c r="D119" s="293"/>
      <c r="R119" s="292"/>
    </row>
    <row r="120" spans="1:18" x14ac:dyDescent="0.35">
      <c r="A120" s="300">
        <f t="shared" si="5"/>
        <v>0</v>
      </c>
      <c r="C120" s="5">
        <f t="shared" si="4"/>
        <v>0</v>
      </c>
      <c r="D120" s="293"/>
      <c r="R120" s="292"/>
    </row>
    <row r="121" spans="1:18" x14ac:dyDescent="0.35">
      <c r="A121" s="300">
        <f t="shared" si="5"/>
        <v>0</v>
      </c>
      <c r="C121" s="5">
        <f t="shared" si="4"/>
        <v>0</v>
      </c>
      <c r="D121" s="293"/>
      <c r="R121" s="292"/>
    </row>
    <row r="122" spans="1:18" x14ac:dyDescent="0.35">
      <c r="A122" s="300">
        <f t="shared" si="5"/>
        <v>0</v>
      </c>
      <c r="C122" s="5">
        <f t="shared" si="4"/>
        <v>0</v>
      </c>
      <c r="D122" s="293"/>
      <c r="R122" s="292"/>
    </row>
    <row r="123" spans="1:18" x14ac:dyDescent="0.35">
      <c r="A123" s="300">
        <f t="shared" si="5"/>
        <v>0</v>
      </c>
      <c r="C123" s="5">
        <f t="shared" si="4"/>
        <v>0</v>
      </c>
      <c r="D123" s="293"/>
      <c r="R123" s="292"/>
    </row>
    <row r="124" spans="1:18" x14ac:dyDescent="0.35">
      <c r="A124" s="300">
        <f t="shared" si="5"/>
        <v>0</v>
      </c>
      <c r="C124" s="5">
        <f t="shared" si="4"/>
        <v>0</v>
      </c>
      <c r="D124" s="293"/>
      <c r="R124" s="292"/>
    </row>
    <row r="125" spans="1:18" x14ac:dyDescent="0.35">
      <c r="A125" s="300">
        <f t="shared" si="5"/>
        <v>0</v>
      </c>
      <c r="C125" s="5">
        <f t="shared" si="4"/>
        <v>0</v>
      </c>
      <c r="D125" s="293"/>
      <c r="R125" s="292"/>
    </row>
    <row r="126" spans="1:18" x14ac:dyDescent="0.35">
      <c r="A126" s="300">
        <f t="shared" si="5"/>
        <v>0</v>
      </c>
      <c r="C126" s="5">
        <f t="shared" si="4"/>
        <v>0</v>
      </c>
      <c r="D126" s="293"/>
      <c r="R126" s="292"/>
    </row>
    <row r="127" spans="1:18" x14ac:dyDescent="0.35">
      <c r="A127" s="300">
        <f t="shared" si="5"/>
        <v>0</v>
      </c>
      <c r="C127" s="5">
        <f t="shared" si="4"/>
        <v>0</v>
      </c>
      <c r="D127" s="293"/>
      <c r="R127" s="292"/>
    </row>
    <row r="128" spans="1:18" x14ac:dyDescent="0.35">
      <c r="A128" s="300">
        <f t="shared" si="5"/>
        <v>0</v>
      </c>
      <c r="C128" s="5">
        <f t="shared" si="4"/>
        <v>0</v>
      </c>
      <c r="D128" s="293"/>
      <c r="R128" s="292"/>
    </row>
    <row r="129" spans="1:18" x14ac:dyDescent="0.35">
      <c r="A129" s="300">
        <f t="shared" si="5"/>
        <v>0</v>
      </c>
      <c r="C129" s="5">
        <f t="shared" si="4"/>
        <v>0</v>
      </c>
      <c r="D129" s="293"/>
      <c r="R129" s="292"/>
    </row>
    <row r="130" spans="1:18" x14ac:dyDescent="0.35">
      <c r="A130" s="300">
        <f t="shared" si="5"/>
        <v>0</v>
      </c>
      <c r="C130" s="5">
        <f t="shared" si="4"/>
        <v>0</v>
      </c>
      <c r="D130" s="293"/>
      <c r="R130" s="292"/>
    </row>
    <row r="131" spans="1:18" x14ac:dyDescent="0.35">
      <c r="A131" s="300">
        <f t="shared" si="5"/>
        <v>0</v>
      </c>
      <c r="C131" s="5">
        <f t="shared" ref="C131:C194" si="6">F131</f>
        <v>0</v>
      </c>
      <c r="D131" s="293"/>
      <c r="R131" s="292"/>
    </row>
    <row r="132" spans="1:18" x14ac:dyDescent="0.35">
      <c r="A132" s="300">
        <f t="shared" si="5"/>
        <v>0</v>
      </c>
      <c r="C132" s="5">
        <f t="shared" si="6"/>
        <v>0</v>
      </c>
      <c r="D132" s="293"/>
      <c r="R132" s="292"/>
    </row>
    <row r="133" spans="1:18" x14ac:dyDescent="0.35">
      <c r="A133" s="300">
        <f t="shared" si="5"/>
        <v>0</v>
      </c>
      <c r="C133" s="5">
        <f t="shared" si="6"/>
        <v>0</v>
      </c>
      <c r="D133" s="293"/>
      <c r="R133" s="292"/>
    </row>
    <row r="134" spans="1:18" x14ac:dyDescent="0.35">
      <c r="A134" s="300">
        <f t="shared" si="5"/>
        <v>0</v>
      </c>
      <c r="C134" s="5">
        <f t="shared" si="6"/>
        <v>0</v>
      </c>
      <c r="D134" s="293"/>
      <c r="R134" s="292"/>
    </row>
    <row r="135" spans="1:18" x14ac:dyDescent="0.35">
      <c r="A135" s="300">
        <f t="shared" si="5"/>
        <v>0</v>
      </c>
      <c r="C135" s="5">
        <f t="shared" si="6"/>
        <v>0</v>
      </c>
      <c r="D135" s="293"/>
      <c r="R135" s="292"/>
    </row>
    <row r="136" spans="1:18" x14ac:dyDescent="0.35">
      <c r="A136" s="300">
        <f t="shared" si="5"/>
        <v>0</v>
      </c>
      <c r="C136" s="5">
        <f t="shared" si="6"/>
        <v>0</v>
      </c>
      <c r="D136" s="293"/>
      <c r="R136" s="292"/>
    </row>
    <row r="137" spans="1:18" x14ac:dyDescent="0.35">
      <c r="A137" s="300">
        <f t="shared" si="5"/>
        <v>0</v>
      </c>
      <c r="C137" s="5">
        <f t="shared" si="6"/>
        <v>0</v>
      </c>
      <c r="D137" s="293"/>
      <c r="R137" s="292"/>
    </row>
    <row r="138" spans="1:18" x14ac:dyDescent="0.35">
      <c r="A138" s="300">
        <f t="shared" si="5"/>
        <v>0</v>
      </c>
      <c r="C138" s="5">
        <f t="shared" si="6"/>
        <v>0</v>
      </c>
      <c r="D138" s="293"/>
      <c r="R138" s="292"/>
    </row>
    <row r="139" spans="1:18" x14ac:dyDescent="0.35">
      <c r="A139" s="300">
        <f t="shared" si="5"/>
        <v>0</v>
      </c>
      <c r="C139" s="5">
        <f t="shared" si="6"/>
        <v>0</v>
      </c>
      <c r="D139" s="293"/>
      <c r="R139" s="292"/>
    </row>
    <row r="140" spans="1:18" x14ac:dyDescent="0.35">
      <c r="A140" s="300">
        <f t="shared" si="5"/>
        <v>0</v>
      </c>
      <c r="C140" s="5">
        <f t="shared" si="6"/>
        <v>0</v>
      </c>
      <c r="D140" s="293"/>
      <c r="R140" s="292"/>
    </row>
    <row r="141" spans="1:18" x14ac:dyDescent="0.35">
      <c r="A141" s="300">
        <f t="shared" si="5"/>
        <v>0</v>
      </c>
      <c r="C141" s="5">
        <f t="shared" si="6"/>
        <v>0</v>
      </c>
      <c r="D141" s="293"/>
      <c r="R141" s="292"/>
    </row>
    <row r="142" spans="1:18" x14ac:dyDescent="0.35">
      <c r="A142" s="300">
        <f t="shared" si="5"/>
        <v>0</v>
      </c>
      <c r="C142" s="5">
        <f t="shared" si="6"/>
        <v>0</v>
      </c>
      <c r="D142" s="293"/>
      <c r="R142" s="292"/>
    </row>
    <row r="143" spans="1:18" x14ac:dyDescent="0.35">
      <c r="A143" s="300">
        <f t="shared" si="5"/>
        <v>0</v>
      </c>
      <c r="C143" s="5">
        <f t="shared" si="6"/>
        <v>0</v>
      </c>
      <c r="D143" s="293"/>
      <c r="R143" s="292"/>
    </row>
    <row r="144" spans="1:18" x14ac:dyDescent="0.35">
      <c r="A144" s="300">
        <f t="shared" si="5"/>
        <v>0</v>
      </c>
      <c r="C144" s="5">
        <f t="shared" si="6"/>
        <v>0</v>
      </c>
      <c r="D144" s="293"/>
      <c r="R144" s="292"/>
    </row>
    <row r="145" spans="1:18" x14ac:dyDescent="0.35">
      <c r="A145" s="300">
        <f t="shared" si="5"/>
        <v>0</v>
      </c>
      <c r="C145" s="5">
        <f t="shared" si="6"/>
        <v>0</v>
      </c>
      <c r="D145" s="293"/>
      <c r="R145" s="292"/>
    </row>
    <row r="146" spans="1:18" x14ac:dyDescent="0.35">
      <c r="A146" s="300">
        <f t="shared" si="5"/>
        <v>0</v>
      </c>
      <c r="C146" s="5">
        <f t="shared" si="6"/>
        <v>0</v>
      </c>
      <c r="D146" s="293"/>
      <c r="R146" s="292"/>
    </row>
    <row r="147" spans="1:18" x14ac:dyDescent="0.35">
      <c r="A147" s="300">
        <f t="shared" si="5"/>
        <v>0</v>
      </c>
      <c r="C147" s="5">
        <f t="shared" si="6"/>
        <v>0</v>
      </c>
      <c r="D147" s="293"/>
      <c r="R147" s="292"/>
    </row>
    <row r="148" spans="1:18" x14ac:dyDescent="0.35">
      <c r="A148" s="300">
        <f t="shared" si="5"/>
        <v>0</v>
      </c>
      <c r="C148" s="5">
        <f t="shared" si="6"/>
        <v>0</v>
      </c>
      <c r="D148" s="293"/>
      <c r="R148" s="292"/>
    </row>
    <row r="149" spans="1:18" x14ac:dyDescent="0.35">
      <c r="A149" s="300">
        <f t="shared" si="5"/>
        <v>0</v>
      </c>
      <c r="C149" s="5">
        <f t="shared" si="6"/>
        <v>0</v>
      </c>
      <c r="D149" s="293"/>
      <c r="R149" s="292"/>
    </row>
    <row r="150" spans="1:18" x14ac:dyDescent="0.35">
      <c r="A150" s="300">
        <f t="shared" si="5"/>
        <v>0</v>
      </c>
      <c r="C150" s="5">
        <f t="shared" si="6"/>
        <v>0</v>
      </c>
      <c r="D150" s="293"/>
      <c r="R150" s="292"/>
    </row>
    <row r="151" spans="1:18" x14ac:dyDescent="0.35">
      <c r="A151" s="300">
        <f t="shared" si="5"/>
        <v>0</v>
      </c>
      <c r="C151" s="5">
        <f t="shared" si="6"/>
        <v>0</v>
      </c>
      <c r="D151" s="293"/>
      <c r="R151" s="292"/>
    </row>
    <row r="152" spans="1:18" x14ac:dyDescent="0.35">
      <c r="A152" s="300">
        <f t="shared" si="5"/>
        <v>0</v>
      </c>
      <c r="C152" s="5">
        <f t="shared" si="6"/>
        <v>0</v>
      </c>
      <c r="D152" s="293"/>
      <c r="R152" s="292"/>
    </row>
    <row r="153" spans="1:18" x14ac:dyDescent="0.35">
      <c r="A153" s="300">
        <f t="shared" ref="A153:A216" si="7">F153</f>
        <v>0</v>
      </c>
      <c r="C153" s="5">
        <f t="shared" si="6"/>
        <v>0</v>
      </c>
      <c r="D153" s="293"/>
      <c r="R153" s="292"/>
    </row>
    <row r="154" spans="1:18" x14ac:dyDescent="0.35">
      <c r="A154" s="300">
        <f t="shared" si="7"/>
        <v>0</v>
      </c>
      <c r="C154" s="5">
        <f t="shared" si="6"/>
        <v>0</v>
      </c>
      <c r="D154" s="293"/>
      <c r="R154" s="292"/>
    </row>
    <row r="155" spans="1:18" x14ac:dyDescent="0.35">
      <c r="A155" s="300">
        <f t="shared" si="7"/>
        <v>0</v>
      </c>
      <c r="C155" s="5">
        <f t="shared" si="6"/>
        <v>0</v>
      </c>
      <c r="D155" s="293"/>
      <c r="R155" s="292"/>
    </row>
    <row r="156" spans="1:18" x14ac:dyDescent="0.35">
      <c r="A156" s="300">
        <f t="shared" si="7"/>
        <v>0</v>
      </c>
      <c r="C156" s="5">
        <f t="shared" si="6"/>
        <v>0</v>
      </c>
      <c r="D156" s="293"/>
      <c r="R156" s="292"/>
    </row>
    <row r="157" spans="1:18" x14ac:dyDescent="0.35">
      <c r="A157" s="300">
        <f t="shared" si="7"/>
        <v>0</v>
      </c>
      <c r="C157" s="5">
        <f t="shared" si="6"/>
        <v>0</v>
      </c>
      <c r="D157" s="293"/>
      <c r="R157" s="292"/>
    </row>
    <row r="158" spans="1:18" x14ac:dyDescent="0.35">
      <c r="A158" s="300">
        <f t="shared" si="7"/>
        <v>0</v>
      </c>
      <c r="C158" s="5">
        <f t="shared" si="6"/>
        <v>0</v>
      </c>
      <c r="D158" s="293"/>
      <c r="R158" s="292"/>
    </row>
    <row r="159" spans="1:18" x14ac:dyDescent="0.35">
      <c r="A159" s="300">
        <f t="shared" si="7"/>
        <v>0</v>
      </c>
      <c r="C159" s="5">
        <f t="shared" si="6"/>
        <v>0</v>
      </c>
      <c r="D159" s="293"/>
      <c r="R159" s="292"/>
    </row>
    <row r="160" spans="1:18" x14ac:dyDescent="0.35">
      <c r="A160" s="300">
        <f t="shared" si="7"/>
        <v>0</v>
      </c>
      <c r="C160" s="5">
        <f t="shared" si="6"/>
        <v>0</v>
      </c>
      <c r="D160" s="293"/>
      <c r="R160" s="292"/>
    </row>
    <row r="161" spans="1:18" x14ac:dyDescent="0.35">
      <c r="A161" s="300">
        <f t="shared" si="7"/>
        <v>0</v>
      </c>
      <c r="C161" s="5">
        <f t="shared" si="6"/>
        <v>0</v>
      </c>
      <c r="D161" s="293"/>
      <c r="R161" s="292"/>
    </row>
    <row r="162" spans="1:18" x14ac:dyDescent="0.35">
      <c r="A162" s="300">
        <f t="shared" si="7"/>
        <v>0</v>
      </c>
      <c r="C162" s="5">
        <f t="shared" si="6"/>
        <v>0</v>
      </c>
      <c r="D162" s="293"/>
      <c r="R162" s="292"/>
    </row>
    <row r="163" spans="1:18" x14ac:dyDescent="0.35">
      <c r="A163" s="300">
        <f t="shared" si="7"/>
        <v>0</v>
      </c>
      <c r="C163" s="5">
        <f t="shared" si="6"/>
        <v>0</v>
      </c>
      <c r="D163" s="293"/>
      <c r="R163" s="292"/>
    </row>
    <row r="164" spans="1:18" x14ac:dyDescent="0.35">
      <c r="A164" s="300">
        <f t="shared" si="7"/>
        <v>0</v>
      </c>
      <c r="C164" s="5">
        <f t="shared" si="6"/>
        <v>0</v>
      </c>
      <c r="D164" s="293"/>
      <c r="R164" s="292"/>
    </row>
    <row r="165" spans="1:18" x14ac:dyDescent="0.35">
      <c r="A165" s="300">
        <f t="shared" si="7"/>
        <v>0</v>
      </c>
      <c r="C165" s="5">
        <f t="shared" si="6"/>
        <v>0</v>
      </c>
      <c r="D165" s="293"/>
      <c r="R165" s="292"/>
    </row>
    <row r="166" spans="1:18" x14ac:dyDescent="0.35">
      <c r="A166" s="300">
        <f t="shared" si="7"/>
        <v>0</v>
      </c>
      <c r="C166" s="5">
        <f t="shared" si="6"/>
        <v>0</v>
      </c>
      <c r="D166" s="293"/>
      <c r="R166" s="292"/>
    </row>
    <row r="167" spans="1:18" x14ac:dyDescent="0.35">
      <c r="A167" s="300">
        <f t="shared" si="7"/>
        <v>0</v>
      </c>
      <c r="C167" s="5">
        <f t="shared" si="6"/>
        <v>0</v>
      </c>
      <c r="D167" s="293"/>
      <c r="R167" s="292"/>
    </row>
    <row r="168" spans="1:18" x14ac:dyDescent="0.35">
      <c r="A168" s="300">
        <f t="shared" si="7"/>
        <v>0</v>
      </c>
      <c r="C168" s="5">
        <f t="shared" si="6"/>
        <v>0</v>
      </c>
      <c r="D168" s="293"/>
      <c r="R168" s="292"/>
    </row>
    <row r="169" spans="1:18" x14ac:dyDescent="0.35">
      <c r="A169" s="300">
        <f t="shared" si="7"/>
        <v>0</v>
      </c>
      <c r="C169" s="5">
        <f t="shared" si="6"/>
        <v>0</v>
      </c>
      <c r="D169" s="293"/>
      <c r="R169" s="292"/>
    </row>
    <row r="170" spans="1:18" x14ac:dyDescent="0.35">
      <c r="A170" s="300">
        <f t="shared" si="7"/>
        <v>0</v>
      </c>
      <c r="C170" s="5">
        <f t="shared" si="6"/>
        <v>0</v>
      </c>
      <c r="D170" s="293"/>
      <c r="R170" s="292"/>
    </row>
    <row r="171" spans="1:18" x14ac:dyDescent="0.35">
      <c r="A171" s="300">
        <f t="shared" si="7"/>
        <v>0</v>
      </c>
      <c r="C171" s="5">
        <f t="shared" si="6"/>
        <v>0</v>
      </c>
      <c r="D171" s="293"/>
      <c r="R171" s="292"/>
    </row>
    <row r="172" spans="1:18" x14ac:dyDescent="0.35">
      <c r="A172" s="300">
        <f t="shared" si="7"/>
        <v>0</v>
      </c>
      <c r="C172" s="5">
        <f t="shared" si="6"/>
        <v>0</v>
      </c>
      <c r="D172" s="293"/>
      <c r="R172" s="292"/>
    </row>
    <row r="173" spans="1:18" x14ac:dyDescent="0.35">
      <c r="A173" s="300">
        <f t="shared" si="7"/>
        <v>0</v>
      </c>
      <c r="C173" s="5">
        <f t="shared" si="6"/>
        <v>0</v>
      </c>
      <c r="D173" s="293"/>
      <c r="R173" s="292"/>
    </row>
    <row r="174" spans="1:18" x14ac:dyDescent="0.35">
      <c r="A174" s="300">
        <f t="shared" si="7"/>
        <v>0</v>
      </c>
      <c r="C174" s="5">
        <f t="shared" si="6"/>
        <v>0</v>
      </c>
      <c r="D174" s="293"/>
      <c r="R174" s="292"/>
    </row>
    <row r="175" spans="1:18" x14ac:dyDescent="0.35">
      <c r="A175" s="300">
        <f t="shared" si="7"/>
        <v>0</v>
      </c>
      <c r="C175" s="5">
        <f t="shared" si="6"/>
        <v>0</v>
      </c>
      <c r="D175" s="293"/>
      <c r="R175" s="292"/>
    </row>
    <row r="176" spans="1:18" x14ac:dyDescent="0.35">
      <c r="A176" s="300">
        <f t="shared" si="7"/>
        <v>0</v>
      </c>
      <c r="C176" s="5">
        <f t="shared" si="6"/>
        <v>0</v>
      </c>
      <c r="D176" s="293"/>
      <c r="R176" s="292"/>
    </row>
    <row r="177" spans="1:18" x14ac:dyDescent="0.35">
      <c r="A177" s="300">
        <f t="shared" si="7"/>
        <v>0</v>
      </c>
      <c r="C177" s="5">
        <f t="shared" si="6"/>
        <v>0</v>
      </c>
      <c r="D177" s="293"/>
      <c r="R177" s="292"/>
    </row>
    <row r="178" spans="1:18" x14ac:dyDescent="0.35">
      <c r="A178" s="300">
        <f t="shared" si="7"/>
        <v>0</v>
      </c>
      <c r="C178" s="5">
        <f t="shared" si="6"/>
        <v>0</v>
      </c>
      <c r="D178" s="293"/>
      <c r="R178" s="292"/>
    </row>
    <row r="179" spans="1:18" x14ac:dyDescent="0.35">
      <c r="A179" s="300">
        <f t="shared" si="7"/>
        <v>0</v>
      </c>
      <c r="C179" s="5">
        <f t="shared" si="6"/>
        <v>0</v>
      </c>
      <c r="D179" s="293"/>
      <c r="R179" s="292"/>
    </row>
    <row r="180" spans="1:18" x14ac:dyDescent="0.35">
      <c r="A180" s="300">
        <f t="shared" si="7"/>
        <v>0</v>
      </c>
      <c r="C180" s="5">
        <f t="shared" si="6"/>
        <v>0</v>
      </c>
      <c r="D180" s="293"/>
      <c r="R180" s="292"/>
    </row>
    <row r="181" spans="1:18" x14ac:dyDescent="0.35">
      <c r="A181" s="300">
        <f t="shared" si="7"/>
        <v>0</v>
      </c>
      <c r="C181" s="5">
        <f t="shared" si="6"/>
        <v>0</v>
      </c>
      <c r="D181" s="293"/>
      <c r="R181" s="292"/>
    </row>
    <row r="182" spans="1:18" x14ac:dyDescent="0.35">
      <c r="A182" s="300">
        <f t="shared" si="7"/>
        <v>0</v>
      </c>
      <c r="C182" s="5">
        <f t="shared" si="6"/>
        <v>0</v>
      </c>
      <c r="D182" s="293"/>
      <c r="R182" s="292"/>
    </row>
    <row r="183" spans="1:18" x14ac:dyDescent="0.35">
      <c r="A183" s="300">
        <f t="shared" si="7"/>
        <v>0</v>
      </c>
      <c r="C183" s="5">
        <f t="shared" si="6"/>
        <v>0</v>
      </c>
      <c r="D183" s="293"/>
      <c r="R183" s="292"/>
    </row>
    <row r="184" spans="1:18" x14ac:dyDescent="0.35">
      <c r="A184" s="300">
        <f t="shared" si="7"/>
        <v>0</v>
      </c>
      <c r="C184" s="5">
        <f t="shared" si="6"/>
        <v>0</v>
      </c>
      <c r="D184" s="293"/>
      <c r="R184" s="292"/>
    </row>
    <row r="185" spans="1:18" x14ac:dyDescent="0.35">
      <c r="A185" s="300">
        <f t="shared" si="7"/>
        <v>0</v>
      </c>
      <c r="C185" s="5">
        <f t="shared" si="6"/>
        <v>0</v>
      </c>
      <c r="D185" s="293"/>
      <c r="R185" s="292"/>
    </row>
    <row r="186" spans="1:18" x14ac:dyDescent="0.35">
      <c r="A186" s="300">
        <f t="shared" si="7"/>
        <v>0</v>
      </c>
      <c r="C186" s="5">
        <f t="shared" si="6"/>
        <v>0</v>
      </c>
      <c r="D186" s="293"/>
      <c r="R186" s="292"/>
    </row>
    <row r="187" spans="1:18" x14ac:dyDescent="0.35">
      <c r="A187" s="300">
        <f t="shared" si="7"/>
        <v>0</v>
      </c>
      <c r="C187" s="5">
        <f t="shared" si="6"/>
        <v>0</v>
      </c>
      <c r="D187" s="293"/>
      <c r="R187" s="292"/>
    </row>
    <row r="188" spans="1:18" x14ac:dyDescent="0.35">
      <c r="A188" s="300">
        <f t="shared" si="7"/>
        <v>0</v>
      </c>
      <c r="C188" s="5">
        <f t="shared" si="6"/>
        <v>0</v>
      </c>
      <c r="D188" s="293"/>
      <c r="R188" s="292"/>
    </row>
    <row r="189" spans="1:18" x14ac:dyDescent="0.35">
      <c r="A189" s="300">
        <f t="shared" si="7"/>
        <v>0</v>
      </c>
      <c r="C189" s="5">
        <f t="shared" si="6"/>
        <v>0</v>
      </c>
      <c r="D189" s="293"/>
      <c r="R189" s="292"/>
    </row>
    <row r="190" spans="1:18" x14ac:dyDescent="0.35">
      <c r="A190" s="300">
        <f t="shared" si="7"/>
        <v>0</v>
      </c>
      <c r="C190" s="5">
        <f t="shared" si="6"/>
        <v>0</v>
      </c>
      <c r="D190" s="293"/>
      <c r="R190" s="292"/>
    </row>
    <row r="191" spans="1:18" x14ac:dyDescent="0.35">
      <c r="A191" s="300">
        <f t="shared" si="7"/>
        <v>0</v>
      </c>
      <c r="C191" s="5">
        <f t="shared" si="6"/>
        <v>0</v>
      </c>
      <c r="D191" s="293"/>
      <c r="R191" s="292"/>
    </row>
    <row r="192" spans="1:18" x14ac:dyDescent="0.35">
      <c r="A192" s="300">
        <f t="shared" si="7"/>
        <v>0</v>
      </c>
      <c r="C192" s="5">
        <f t="shared" si="6"/>
        <v>0</v>
      </c>
      <c r="D192" s="293"/>
      <c r="R192" s="292"/>
    </row>
    <row r="193" spans="1:18" x14ac:dyDescent="0.35">
      <c r="A193" s="300">
        <f t="shared" si="7"/>
        <v>0</v>
      </c>
      <c r="C193" s="5">
        <f t="shared" si="6"/>
        <v>0</v>
      </c>
      <c r="D193" s="293"/>
      <c r="R193" s="292"/>
    </row>
    <row r="194" spans="1:18" x14ac:dyDescent="0.35">
      <c r="A194" s="300">
        <f t="shared" si="7"/>
        <v>0</v>
      </c>
      <c r="C194" s="5">
        <f t="shared" si="6"/>
        <v>0</v>
      </c>
      <c r="D194" s="293"/>
      <c r="R194" s="292"/>
    </row>
    <row r="195" spans="1:18" x14ac:dyDescent="0.35">
      <c r="A195" s="300">
        <f t="shared" si="7"/>
        <v>0</v>
      </c>
      <c r="C195" s="5">
        <f t="shared" ref="C195:C258" si="8">F195</f>
        <v>0</v>
      </c>
      <c r="D195" s="293"/>
      <c r="R195" s="292"/>
    </row>
    <row r="196" spans="1:18" x14ac:dyDescent="0.35">
      <c r="A196" s="300">
        <f t="shared" si="7"/>
        <v>0</v>
      </c>
      <c r="C196" s="5">
        <f t="shared" si="8"/>
        <v>0</v>
      </c>
      <c r="D196" s="293"/>
      <c r="R196" s="292"/>
    </row>
    <row r="197" spans="1:18" x14ac:dyDescent="0.35">
      <c r="A197" s="300">
        <f t="shared" si="7"/>
        <v>0</v>
      </c>
      <c r="C197" s="5">
        <f t="shared" si="8"/>
        <v>0</v>
      </c>
      <c r="D197" s="293"/>
      <c r="R197" s="292"/>
    </row>
    <row r="198" spans="1:18" x14ac:dyDescent="0.35">
      <c r="A198" s="300">
        <f t="shared" si="7"/>
        <v>0</v>
      </c>
      <c r="C198" s="5">
        <f t="shared" si="8"/>
        <v>0</v>
      </c>
      <c r="D198" s="293"/>
      <c r="R198" s="292"/>
    </row>
    <row r="199" spans="1:18" x14ac:dyDescent="0.35">
      <c r="A199" s="300">
        <f t="shared" si="7"/>
        <v>0</v>
      </c>
      <c r="C199" s="5">
        <f t="shared" si="8"/>
        <v>0</v>
      </c>
      <c r="D199" s="293"/>
      <c r="R199" s="292"/>
    </row>
    <row r="200" spans="1:18" x14ac:dyDescent="0.35">
      <c r="A200" s="300">
        <f t="shared" si="7"/>
        <v>0</v>
      </c>
      <c r="C200" s="5">
        <f t="shared" si="8"/>
        <v>0</v>
      </c>
      <c r="D200" s="293"/>
      <c r="R200" s="292"/>
    </row>
    <row r="201" spans="1:18" x14ac:dyDescent="0.35">
      <c r="A201" s="300">
        <f t="shared" si="7"/>
        <v>0</v>
      </c>
      <c r="C201" s="5">
        <f t="shared" si="8"/>
        <v>0</v>
      </c>
      <c r="D201" s="293"/>
      <c r="R201" s="292"/>
    </row>
    <row r="202" spans="1:18" x14ac:dyDescent="0.35">
      <c r="A202" s="300">
        <f t="shared" si="7"/>
        <v>0</v>
      </c>
      <c r="C202" s="5">
        <f t="shared" si="8"/>
        <v>0</v>
      </c>
      <c r="D202" s="293"/>
      <c r="R202" s="292"/>
    </row>
    <row r="203" spans="1:18" x14ac:dyDescent="0.35">
      <c r="A203" s="300">
        <f t="shared" si="7"/>
        <v>0</v>
      </c>
      <c r="C203" s="5">
        <f t="shared" si="8"/>
        <v>0</v>
      </c>
      <c r="D203" s="293"/>
      <c r="R203" s="292"/>
    </row>
    <row r="204" spans="1:18" x14ac:dyDescent="0.35">
      <c r="A204" s="300">
        <f t="shared" si="7"/>
        <v>0</v>
      </c>
      <c r="C204" s="5">
        <f t="shared" si="8"/>
        <v>0</v>
      </c>
      <c r="D204" s="293"/>
      <c r="R204" s="292"/>
    </row>
    <row r="205" spans="1:18" x14ac:dyDescent="0.35">
      <c r="A205" s="300">
        <f t="shared" si="7"/>
        <v>0</v>
      </c>
      <c r="C205" s="5">
        <f t="shared" si="8"/>
        <v>0</v>
      </c>
      <c r="D205" s="293"/>
      <c r="R205" s="292"/>
    </row>
    <row r="206" spans="1:18" x14ac:dyDescent="0.35">
      <c r="A206" s="300">
        <f t="shared" si="7"/>
        <v>0</v>
      </c>
      <c r="C206" s="5">
        <f t="shared" si="8"/>
        <v>0</v>
      </c>
      <c r="D206" s="293"/>
      <c r="R206" s="292"/>
    </row>
    <row r="207" spans="1:18" x14ac:dyDescent="0.35">
      <c r="A207" s="300">
        <f t="shared" si="7"/>
        <v>0</v>
      </c>
      <c r="C207" s="5">
        <f t="shared" si="8"/>
        <v>0</v>
      </c>
      <c r="D207" s="293"/>
      <c r="R207" s="292"/>
    </row>
    <row r="208" spans="1:18" x14ac:dyDescent="0.35">
      <c r="A208" s="300">
        <f t="shared" si="7"/>
        <v>0</v>
      </c>
      <c r="C208" s="5">
        <f t="shared" si="8"/>
        <v>0</v>
      </c>
      <c r="D208" s="293"/>
      <c r="R208" s="292"/>
    </row>
    <row r="209" spans="1:18" x14ac:dyDescent="0.35">
      <c r="A209" s="300">
        <f t="shared" si="7"/>
        <v>0</v>
      </c>
      <c r="C209" s="5">
        <f t="shared" si="8"/>
        <v>0</v>
      </c>
      <c r="D209" s="293"/>
      <c r="R209" s="292"/>
    </row>
    <row r="210" spans="1:18" x14ac:dyDescent="0.35">
      <c r="A210" s="300">
        <f t="shared" si="7"/>
        <v>0</v>
      </c>
      <c r="C210" s="5">
        <f t="shared" si="8"/>
        <v>0</v>
      </c>
      <c r="D210" s="293"/>
      <c r="R210" s="292"/>
    </row>
    <row r="211" spans="1:18" x14ac:dyDescent="0.35">
      <c r="A211" s="300">
        <f t="shared" si="7"/>
        <v>0</v>
      </c>
      <c r="C211" s="5">
        <f t="shared" si="8"/>
        <v>0</v>
      </c>
      <c r="D211" s="293"/>
      <c r="R211" s="292"/>
    </row>
    <row r="212" spans="1:18" x14ac:dyDescent="0.35">
      <c r="A212" s="300">
        <f t="shared" si="7"/>
        <v>0</v>
      </c>
      <c r="C212" s="5">
        <f t="shared" si="8"/>
        <v>0</v>
      </c>
      <c r="D212" s="293"/>
      <c r="R212" s="292"/>
    </row>
    <row r="213" spans="1:18" x14ac:dyDescent="0.35">
      <c r="A213" s="300">
        <f t="shared" si="7"/>
        <v>0</v>
      </c>
      <c r="C213" s="5">
        <f t="shared" si="8"/>
        <v>0</v>
      </c>
      <c r="D213" s="293"/>
      <c r="R213" s="292"/>
    </row>
    <row r="214" spans="1:18" x14ac:dyDescent="0.35">
      <c r="A214" s="300">
        <f t="shared" si="7"/>
        <v>0</v>
      </c>
      <c r="C214" s="5">
        <f t="shared" si="8"/>
        <v>0</v>
      </c>
      <c r="D214" s="293"/>
      <c r="R214" s="292"/>
    </row>
    <row r="215" spans="1:18" x14ac:dyDescent="0.35">
      <c r="A215" s="300">
        <f t="shared" si="7"/>
        <v>0</v>
      </c>
      <c r="C215" s="5">
        <f t="shared" si="8"/>
        <v>0</v>
      </c>
      <c r="D215" s="293"/>
      <c r="R215" s="292"/>
    </row>
    <row r="216" spans="1:18" x14ac:dyDescent="0.35">
      <c r="A216" s="300">
        <f t="shared" si="7"/>
        <v>0</v>
      </c>
      <c r="C216" s="5">
        <f t="shared" si="8"/>
        <v>0</v>
      </c>
      <c r="D216" s="293"/>
      <c r="R216" s="292"/>
    </row>
    <row r="217" spans="1:18" x14ac:dyDescent="0.35">
      <c r="A217" s="300">
        <f t="shared" ref="A217:A280" si="9">F217</f>
        <v>0</v>
      </c>
      <c r="C217" s="5">
        <f t="shared" si="8"/>
        <v>0</v>
      </c>
      <c r="D217" s="293"/>
      <c r="R217" s="292"/>
    </row>
    <row r="218" spans="1:18" x14ac:dyDescent="0.35">
      <c r="A218" s="300">
        <f t="shared" si="9"/>
        <v>0</v>
      </c>
      <c r="C218" s="5">
        <f t="shared" si="8"/>
        <v>0</v>
      </c>
      <c r="D218" s="293"/>
      <c r="R218" s="292"/>
    </row>
    <row r="219" spans="1:18" x14ac:dyDescent="0.35">
      <c r="A219" s="300">
        <f t="shared" si="9"/>
        <v>0</v>
      </c>
      <c r="C219" s="5">
        <f t="shared" si="8"/>
        <v>0</v>
      </c>
      <c r="D219" s="293"/>
      <c r="R219" s="292"/>
    </row>
    <row r="220" spans="1:18" x14ac:dyDescent="0.35">
      <c r="A220" s="300">
        <f t="shared" si="9"/>
        <v>0</v>
      </c>
      <c r="C220" s="5">
        <f t="shared" si="8"/>
        <v>0</v>
      </c>
      <c r="D220" s="293"/>
      <c r="R220" s="292"/>
    </row>
    <row r="221" spans="1:18" x14ac:dyDescent="0.35">
      <c r="A221" s="300">
        <f t="shared" si="9"/>
        <v>0</v>
      </c>
      <c r="C221" s="5">
        <f t="shared" si="8"/>
        <v>0</v>
      </c>
      <c r="D221" s="293"/>
      <c r="R221" s="292"/>
    </row>
    <row r="222" spans="1:18" x14ac:dyDescent="0.35">
      <c r="A222" s="300">
        <f t="shared" si="9"/>
        <v>0</v>
      </c>
      <c r="C222" s="5">
        <f t="shared" si="8"/>
        <v>0</v>
      </c>
      <c r="D222" s="293"/>
      <c r="R222" s="292"/>
    </row>
    <row r="223" spans="1:18" x14ac:dyDescent="0.35">
      <c r="A223" s="300">
        <f t="shared" si="9"/>
        <v>0</v>
      </c>
      <c r="C223" s="5">
        <f t="shared" si="8"/>
        <v>0</v>
      </c>
      <c r="D223" s="293"/>
      <c r="R223" s="292"/>
    </row>
    <row r="224" spans="1:18" x14ac:dyDescent="0.35">
      <c r="A224" s="300">
        <f t="shared" si="9"/>
        <v>0</v>
      </c>
      <c r="C224" s="5">
        <f t="shared" si="8"/>
        <v>0</v>
      </c>
      <c r="D224" s="293"/>
      <c r="R224" s="292"/>
    </row>
    <row r="225" spans="1:18" x14ac:dyDescent="0.35">
      <c r="A225" s="300">
        <f t="shared" si="9"/>
        <v>0</v>
      </c>
      <c r="C225" s="5">
        <f t="shared" si="8"/>
        <v>0</v>
      </c>
      <c r="D225" s="293"/>
      <c r="R225" s="292"/>
    </row>
    <row r="226" spans="1:18" x14ac:dyDescent="0.35">
      <c r="A226" s="300">
        <f t="shared" si="9"/>
        <v>0</v>
      </c>
      <c r="C226" s="5">
        <f t="shared" si="8"/>
        <v>0</v>
      </c>
      <c r="D226" s="293"/>
      <c r="R226" s="292"/>
    </row>
    <row r="227" spans="1:18" x14ac:dyDescent="0.35">
      <c r="A227" s="300">
        <f t="shared" si="9"/>
        <v>0</v>
      </c>
      <c r="C227" s="5">
        <f t="shared" si="8"/>
        <v>0</v>
      </c>
      <c r="D227" s="293"/>
      <c r="R227" s="292"/>
    </row>
    <row r="228" spans="1:18" x14ac:dyDescent="0.35">
      <c r="A228" s="300">
        <f t="shared" si="9"/>
        <v>0</v>
      </c>
      <c r="C228" s="5">
        <f t="shared" si="8"/>
        <v>0</v>
      </c>
      <c r="D228" s="293"/>
      <c r="R228" s="292"/>
    </row>
    <row r="229" spans="1:18" x14ac:dyDescent="0.35">
      <c r="A229" s="300">
        <f t="shared" si="9"/>
        <v>0</v>
      </c>
      <c r="C229" s="5">
        <f t="shared" si="8"/>
        <v>0</v>
      </c>
      <c r="D229" s="293"/>
      <c r="R229" s="292"/>
    </row>
    <row r="230" spans="1:18" x14ac:dyDescent="0.35">
      <c r="A230" s="300">
        <f t="shared" si="9"/>
        <v>0</v>
      </c>
      <c r="C230" s="5">
        <f t="shared" si="8"/>
        <v>0</v>
      </c>
      <c r="D230" s="293"/>
      <c r="R230" s="292"/>
    </row>
    <row r="231" spans="1:18" x14ac:dyDescent="0.35">
      <c r="A231" s="300">
        <f t="shared" si="9"/>
        <v>0</v>
      </c>
      <c r="C231" s="5">
        <f t="shared" si="8"/>
        <v>0</v>
      </c>
      <c r="D231" s="293"/>
      <c r="R231" s="292"/>
    </row>
    <row r="232" spans="1:18" x14ac:dyDescent="0.35">
      <c r="A232" s="300">
        <f t="shared" si="9"/>
        <v>0</v>
      </c>
      <c r="C232" s="5">
        <f t="shared" si="8"/>
        <v>0</v>
      </c>
      <c r="D232" s="293"/>
      <c r="R232" s="292"/>
    </row>
    <row r="233" spans="1:18" x14ac:dyDescent="0.35">
      <c r="A233" s="300">
        <f t="shared" si="9"/>
        <v>0</v>
      </c>
      <c r="C233" s="5">
        <f t="shared" si="8"/>
        <v>0</v>
      </c>
      <c r="D233" s="293"/>
      <c r="R233" s="292"/>
    </row>
    <row r="234" spans="1:18" x14ac:dyDescent="0.35">
      <c r="A234" s="300">
        <f t="shared" si="9"/>
        <v>0</v>
      </c>
      <c r="C234" s="5">
        <f t="shared" si="8"/>
        <v>0</v>
      </c>
      <c r="D234" s="293"/>
      <c r="R234" s="292"/>
    </row>
    <row r="235" spans="1:18" x14ac:dyDescent="0.35">
      <c r="A235" s="300">
        <f t="shared" si="9"/>
        <v>0</v>
      </c>
      <c r="C235" s="5">
        <f t="shared" si="8"/>
        <v>0</v>
      </c>
      <c r="D235" s="293"/>
      <c r="R235" s="292"/>
    </row>
    <row r="236" spans="1:18" x14ac:dyDescent="0.35">
      <c r="A236" s="300">
        <f t="shared" si="9"/>
        <v>0</v>
      </c>
      <c r="C236" s="5">
        <f t="shared" si="8"/>
        <v>0</v>
      </c>
      <c r="D236" s="293"/>
      <c r="R236" s="292"/>
    </row>
    <row r="237" spans="1:18" x14ac:dyDescent="0.35">
      <c r="A237" s="300">
        <f t="shared" si="9"/>
        <v>0</v>
      </c>
      <c r="C237" s="5">
        <f t="shared" si="8"/>
        <v>0</v>
      </c>
      <c r="D237" s="293"/>
      <c r="R237" s="292"/>
    </row>
    <row r="238" spans="1:18" x14ac:dyDescent="0.35">
      <c r="A238" s="300">
        <f t="shared" si="9"/>
        <v>0</v>
      </c>
      <c r="C238" s="5">
        <f t="shared" si="8"/>
        <v>0</v>
      </c>
      <c r="D238" s="293"/>
      <c r="R238" s="292"/>
    </row>
    <row r="239" spans="1:18" x14ac:dyDescent="0.35">
      <c r="A239" s="300">
        <f t="shared" si="9"/>
        <v>0</v>
      </c>
      <c r="C239" s="5">
        <f t="shared" si="8"/>
        <v>0</v>
      </c>
      <c r="D239" s="293"/>
      <c r="R239" s="292"/>
    </row>
    <row r="240" spans="1:18" x14ac:dyDescent="0.35">
      <c r="A240" s="300">
        <f t="shared" si="9"/>
        <v>0</v>
      </c>
      <c r="C240" s="5">
        <f t="shared" si="8"/>
        <v>0</v>
      </c>
      <c r="D240" s="293"/>
      <c r="R240" s="292"/>
    </row>
    <row r="241" spans="1:18" x14ac:dyDescent="0.35">
      <c r="A241" s="300">
        <f t="shared" si="9"/>
        <v>0</v>
      </c>
      <c r="C241" s="5">
        <f t="shared" si="8"/>
        <v>0</v>
      </c>
      <c r="D241" s="293"/>
      <c r="R241" s="292"/>
    </row>
    <row r="242" spans="1:18" x14ac:dyDescent="0.35">
      <c r="A242" s="300">
        <f t="shared" si="9"/>
        <v>0</v>
      </c>
      <c r="C242" s="5">
        <f t="shared" si="8"/>
        <v>0</v>
      </c>
      <c r="D242" s="293"/>
      <c r="R242" s="292"/>
    </row>
    <row r="243" spans="1:18" x14ac:dyDescent="0.35">
      <c r="A243" s="300">
        <f t="shared" si="9"/>
        <v>0</v>
      </c>
      <c r="C243" s="5">
        <f t="shared" si="8"/>
        <v>0</v>
      </c>
      <c r="D243" s="293"/>
      <c r="R243" s="292"/>
    </row>
    <row r="244" spans="1:18" x14ac:dyDescent="0.35">
      <c r="A244" s="300">
        <f t="shared" si="9"/>
        <v>0</v>
      </c>
      <c r="C244" s="5">
        <f t="shared" si="8"/>
        <v>0</v>
      </c>
      <c r="D244" s="293"/>
      <c r="R244" s="292"/>
    </row>
    <row r="245" spans="1:18" x14ac:dyDescent="0.35">
      <c r="A245" s="300">
        <f t="shared" si="9"/>
        <v>0</v>
      </c>
      <c r="C245" s="5">
        <f t="shared" si="8"/>
        <v>0</v>
      </c>
      <c r="D245" s="293"/>
      <c r="R245" s="292"/>
    </row>
    <row r="246" spans="1:18" x14ac:dyDescent="0.35">
      <c r="A246" s="300">
        <f t="shared" si="9"/>
        <v>0</v>
      </c>
      <c r="C246" s="5">
        <f t="shared" si="8"/>
        <v>0</v>
      </c>
      <c r="D246" s="293"/>
      <c r="R246" s="292"/>
    </row>
    <row r="247" spans="1:18" x14ac:dyDescent="0.35">
      <c r="A247" s="300">
        <f t="shared" si="9"/>
        <v>0</v>
      </c>
      <c r="C247" s="5">
        <f t="shared" si="8"/>
        <v>0</v>
      </c>
      <c r="D247" s="293"/>
      <c r="R247" s="292"/>
    </row>
    <row r="248" spans="1:18" x14ac:dyDescent="0.35">
      <c r="A248" s="300">
        <f t="shared" si="9"/>
        <v>0</v>
      </c>
      <c r="C248" s="5">
        <f t="shared" si="8"/>
        <v>0</v>
      </c>
      <c r="D248" s="293"/>
      <c r="R248" s="292"/>
    </row>
    <row r="249" spans="1:18" x14ac:dyDescent="0.35">
      <c r="A249" s="300">
        <f t="shared" si="9"/>
        <v>0</v>
      </c>
      <c r="C249" s="5">
        <f t="shared" si="8"/>
        <v>0</v>
      </c>
      <c r="D249" s="293"/>
      <c r="R249" s="292"/>
    </row>
    <row r="250" spans="1:18" x14ac:dyDescent="0.35">
      <c r="A250" s="300">
        <f t="shared" si="9"/>
        <v>0</v>
      </c>
      <c r="C250" s="5">
        <f t="shared" si="8"/>
        <v>0</v>
      </c>
      <c r="D250" s="293"/>
      <c r="R250" s="292"/>
    </row>
    <row r="251" spans="1:18" x14ac:dyDescent="0.35">
      <c r="A251" s="300">
        <f t="shared" si="9"/>
        <v>0</v>
      </c>
      <c r="C251" s="5">
        <f t="shared" si="8"/>
        <v>0</v>
      </c>
      <c r="D251" s="293"/>
      <c r="R251" s="292"/>
    </row>
    <row r="252" spans="1:18" x14ac:dyDescent="0.35">
      <c r="A252" s="300">
        <f t="shared" si="9"/>
        <v>0</v>
      </c>
      <c r="C252" s="5">
        <f t="shared" si="8"/>
        <v>0</v>
      </c>
      <c r="D252" s="293"/>
      <c r="R252" s="292"/>
    </row>
    <row r="253" spans="1:18" x14ac:dyDescent="0.35">
      <c r="A253" s="300">
        <f t="shared" si="9"/>
        <v>0</v>
      </c>
      <c r="C253" s="5">
        <f t="shared" si="8"/>
        <v>0</v>
      </c>
      <c r="D253" s="293"/>
      <c r="R253" s="292"/>
    </row>
    <row r="254" spans="1:18" x14ac:dyDescent="0.35">
      <c r="A254" s="300">
        <f t="shared" si="9"/>
        <v>0</v>
      </c>
      <c r="C254" s="5">
        <f t="shared" si="8"/>
        <v>0</v>
      </c>
      <c r="D254" s="293"/>
      <c r="R254" s="292"/>
    </row>
    <row r="255" spans="1:18" x14ac:dyDescent="0.35">
      <c r="A255" s="300">
        <f t="shared" si="9"/>
        <v>0</v>
      </c>
      <c r="C255" s="5">
        <f t="shared" si="8"/>
        <v>0</v>
      </c>
      <c r="D255" s="293"/>
      <c r="R255" s="292"/>
    </row>
    <row r="256" spans="1:18" x14ac:dyDescent="0.35">
      <c r="A256" s="300">
        <f t="shared" si="9"/>
        <v>0</v>
      </c>
      <c r="C256" s="5">
        <f t="shared" si="8"/>
        <v>0</v>
      </c>
      <c r="D256" s="293"/>
      <c r="R256" s="292"/>
    </row>
    <row r="257" spans="1:18" x14ac:dyDescent="0.35">
      <c r="A257" s="300">
        <f t="shared" si="9"/>
        <v>0</v>
      </c>
      <c r="C257" s="5">
        <f t="shared" si="8"/>
        <v>0</v>
      </c>
      <c r="D257" s="293"/>
      <c r="R257" s="292"/>
    </row>
    <row r="258" spans="1:18" x14ac:dyDescent="0.35">
      <c r="A258" s="300">
        <f t="shared" si="9"/>
        <v>0</v>
      </c>
      <c r="C258" s="5">
        <f t="shared" si="8"/>
        <v>0</v>
      </c>
      <c r="D258" s="293"/>
      <c r="R258" s="292"/>
    </row>
    <row r="259" spans="1:18" x14ac:dyDescent="0.35">
      <c r="A259" s="300">
        <f t="shared" si="9"/>
        <v>0</v>
      </c>
      <c r="C259" s="5">
        <f t="shared" ref="C259:C322" si="10">F259</f>
        <v>0</v>
      </c>
      <c r="D259" s="293"/>
      <c r="R259" s="292"/>
    </row>
    <row r="260" spans="1:18" x14ac:dyDescent="0.35">
      <c r="A260" s="300">
        <f t="shared" si="9"/>
        <v>0</v>
      </c>
      <c r="C260" s="5">
        <f t="shared" si="10"/>
        <v>0</v>
      </c>
      <c r="D260" s="293"/>
      <c r="R260" s="292"/>
    </row>
    <row r="261" spans="1:18" x14ac:dyDescent="0.35">
      <c r="A261" s="300">
        <f t="shared" si="9"/>
        <v>0</v>
      </c>
      <c r="C261" s="5">
        <f t="shared" si="10"/>
        <v>0</v>
      </c>
      <c r="D261" s="293"/>
      <c r="R261" s="292"/>
    </row>
    <row r="262" spans="1:18" x14ac:dyDescent="0.35">
      <c r="A262" s="300">
        <f t="shared" si="9"/>
        <v>0</v>
      </c>
      <c r="C262" s="5">
        <f t="shared" si="10"/>
        <v>0</v>
      </c>
      <c r="D262" s="293"/>
      <c r="R262" s="292"/>
    </row>
    <row r="263" spans="1:18" x14ac:dyDescent="0.35">
      <c r="A263" s="300">
        <f t="shared" si="9"/>
        <v>0</v>
      </c>
      <c r="C263" s="5">
        <f t="shared" si="10"/>
        <v>0</v>
      </c>
      <c r="D263" s="293"/>
      <c r="R263" s="292"/>
    </row>
    <row r="264" spans="1:18" x14ac:dyDescent="0.35">
      <c r="A264" s="300">
        <f t="shared" si="9"/>
        <v>0</v>
      </c>
      <c r="C264" s="5">
        <f t="shared" si="10"/>
        <v>0</v>
      </c>
      <c r="D264" s="293"/>
      <c r="R264" s="292"/>
    </row>
    <row r="265" spans="1:18" x14ac:dyDescent="0.35">
      <c r="A265" s="300">
        <f t="shared" si="9"/>
        <v>0</v>
      </c>
      <c r="C265" s="5">
        <f t="shared" si="10"/>
        <v>0</v>
      </c>
      <c r="D265" s="293"/>
      <c r="R265" s="292"/>
    </row>
    <row r="266" spans="1:18" x14ac:dyDescent="0.35">
      <c r="A266" s="300">
        <f t="shared" si="9"/>
        <v>0</v>
      </c>
      <c r="C266" s="5">
        <f t="shared" si="10"/>
        <v>0</v>
      </c>
      <c r="D266" s="293"/>
      <c r="R266" s="292"/>
    </row>
    <row r="267" spans="1:18" x14ac:dyDescent="0.35">
      <c r="A267" s="300">
        <f t="shared" si="9"/>
        <v>0</v>
      </c>
      <c r="C267" s="5">
        <f t="shared" si="10"/>
        <v>0</v>
      </c>
      <c r="D267" s="293"/>
      <c r="R267" s="292"/>
    </row>
    <row r="268" spans="1:18" x14ac:dyDescent="0.35">
      <c r="A268" s="300">
        <f t="shared" si="9"/>
        <v>0</v>
      </c>
      <c r="C268" s="5">
        <f t="shared" si="10"/>
        <v>0</v>
      </c>
      <c r="D268" s="293"/>
      <c r="R268" s="292"/>
    </row>
    <row r="269" spans="1:18" x14ac:dyDescent="0.35">
      <c r="A269" s="300">
        <f t="shared" si="9"/>
        <v>0</v>
      </c>
      <c r="C269" s="5">
        <f t="shared" si="10"/>
        <v>0</v>
      </c>
      <c r="D269" s="293"/>
      <c r="R269" s="292"/>
    </row>
    <row r="270" spans="1:18" x14ac:dyDescent="0.35">
      <c r="A270" s="300">
        <f t="shared" si="9"/>
        <v>0</v>
      </c>
      <c r="C270" s="5">
        <f t="shared" si="10"/>
        <v>0</v>
      </c>
      <c r="D270" s="293"/>
      <c r="R270" s="292"/>
    </row>
    <row r="271" spans="1:18" x14ac:dyDescent="0.35">
      <c r="A271" s="300">
        <f t="shared" si="9"/>
        <v>0</v>
      </c>
      <c r="C271" s="5">
        <f t="shared" si="10"/>
        <v>0</v>
      </c>
      <c r="D271" s="293"/>
      <c r="R271" s="292"/>
    </row>
    <row r="272" spans="1:18" x14ac:dyDescent="0.35">
      <c r="A272" s="300">
        <f t="shared" si="9"/>
        <v>0</v>
      </c>
      <c r="C272" s="5">
        <f t="shared" si="10"/>
        <v>0</v>
      </c>
      <c r="D272" s="293"/>
      <c r="R272" s="292"/>
    </row>
    <row r="273" spans="1:18" x14ac:dyDescent="0.35">
      <c r="A273" s="300">
        <f t="shared" si="9"/>
        <v>0</v>
      </c>
      <c r="C273" s="5">
        <f t="shared" si="10"/>
        <v>0</v>
      </c>
      <c r="D273" s="293"/>
      <c r="R273" s="292"/>
    </row>
    <row r="274" spans="1:18" x14ac:dyDescent="0.35">
      <c r="A274" s="300">
        <f t="shared" si="9"/>
        <v>0</v>
      </c>
      <c r="C274" s="5">
        <f t="shared" si="10"/>
        <v>0</v>
      </c>
      <c r="D274" s="293"/>
      <c r="R274" s="292"/>
    </row>
    <row r="275" spans="1:18" x14ac:dyDescent="0.35">
      <c r="A275" s="300">
        <f t="shared" si="9"/>
        <v>0</v>
      </c>
      <c r="C275" s="5">
        <f t="shared" si="10"/>
        <v>0</v>
      </c>
      <c r="D275" s="293"/>
      <c r="R275" s="292"/>
    </row>
    <row r="276" spans="1:18" x14ac:dyDescent="0.35">
      <c r="A276" s="300">
        <f t="shared" si="9"/>
        <v>0</v>
      </c>
      <c r="C276" s="5">
        <f t="shared" si="10"/>
        <v>0</v>
      </c>
      <c r="D276" s="293"/>
      <c r="R276" s="292"/>
    </row>
    <row r="277" spans="1:18" x14ac:dyDescent="0.35">
      <c r="A277" s="300">
        <f t="shared" si="9"/>
        <v>0</v>
      </c>
      <c r="C277" s="5">
        <f t="shared" si="10"/>
        <v>0</v>
      </c>
      <c r="D277" s="293"/>
      <c r="R277" s="292"/>
    </row>
    <row r="278" spans="1:18" x14ac:dyDescent="0.35">
      <c r="A278" s="300">
        <f t="shared" si="9"/>
        <v>0</v>
      </c>
      <c r="C278" s="5">
        <f t="shared" si="10"/>
        <v>0</v>
      </c>
      <c r="D278" s="293"/>
      <c r="R278" s="292"/>
    </row>
    <row r="279" spans="1:18" x14ac:dyDescent="0.35">
      <c r="A279" s="300">
        <f t="shared" si="9"/>
        <v>0</v>
      </c>
      <c r="C279" s="5">
        <f t="shared" si="10"/>
        <v>0</v>
      </c>
      <c r="D279" s="293"/>
      <c r="R279" s="292"/>
    </row>
    <row r="280" spans="1:18" x14ac:dyDescent="0.35">
      <c r="A280" s="300">
        <f t="shared" si="9"/>
        <v>0</v>
      </c>
      <c r="C280" s="5">
        <f t="shared" si="10"/>
        <v>0</v>
      </c>
      <c r="D280" s="293"/>
      <c r="R280" s="292"/>
    </row>
    <row r="281" spans="1:18" x14ac:dyDescent="0.35">
      <c r="A281" s="300">
        <f t="shared" ref="A281:A344" si="11">F281</f>
        <v>0</v>
      </c>
      <c r="C281" s="5">
        <f t="shared" si="10"/>
        <v>0</v>
      </c>
      <c r="D281" s="293"/>
      <c r="R281" s="292"/>
    </row>
    <row r="282" spans="1:18" x14ac:dyDescent="0.35">
      <c r="A282" s="300">
        <f t="shared" si="11"/>
        <v>0</v>
      </c>
      <c r="C282" s="5">
        <f t="shared" si="10"/>
        <v>0</v>
      </c>
      <c r="D282" s="293"/>
      <c r="R282" s="292"/>
    </row>
    <row r="283" spans="1:18" x14ac:dyDescent="0.35">
      <c r="A283" s="300">
        <f t="shared" si="11"/>
        <v>0</v>
      </c>
      <c r="C283" s="5">
        <f t="shared" si="10"/>
        <v>0</v>
      </c>
      <c r="D283" s="293"/>
      <c r="R283" s="292"/>
    </row>
    <row r="284" spans="1:18" x14ac:dyDescent="0.35">
      <c r="A284" s="300">
        <f t="shared" si="11"/>
        <v>0</v>
      </c>
      <c r="C284" s="5">
        <f t="shared" si="10"/>
        <v>0</v>
      </c>
      <c r="D284" s="293"/>
      <c r="R284" s="292"/>
    </row>
    <row r="285" spans="1:18" x14ac:dyDescent="0.35">
      <c r="A285" s="300">
        <f t="shared" si="11"/>
        <v>0</v>
      </c>
      <c r="C285" s="5">
        <f t="shared" si="10"/>
        <v>0</v>
      </c>
      <c r="D285" s="293"/>
      <c r="R285" s="292"/>
    </row>
    <row r="286" spans="1:18" x14ac:dyDescent="0.35">
      <c r="A286" s="300">
        <f t="shared" si="11"/>
        <v>0</v>
      </c>
      <c r="C286" s="5">
        <f t="shared" si="10"/>
        <v>0</v>
      </c>
      <c r="D286" s="293"/>
      <c r="R286" s="292"/>
    </row>
    <row r="287" spans="1:18" x14ac:dyDescent="0.35">
      <c r="A287" s="300">
        <f t="shared" si="11"/>
        <v>0</v>
      </c>
      <c r="C287" s="5">
        <f t="shared" si="10"/>
        <v>0</v>
      </c>
      <c r="D287" s="293"/>
      <c r="R287" s="292"/>
    </row>
    <row r="288" spans="1:18" x14ac:dyDescent="0.35">
      <c r="A288" s="300">
        <f t="shared" si="11"/>
        <v>0</v>
      </c>
      <c r="C288" s="5">
        <f t="shared" si="10"/>
        <v>0</v>
      </c>
      <c r="D288" s="293"/>
      <c r="R288" s="292"/>
    </row>
    <row r="289" spans="1:18" x14ac:dyDescent="0.35">
      <c r="A289" s="300">
        <f t="shared" si="11"/>
        <v>0</v>
      </c>
      <c r="C289" s="5">
        <f t="shared" si="10"/>
        <v>0</v>
      </c>
      <c r="D289" s="293"/>
      <c r="R289" s="292"/>
    </row>
    <row r="290" spans="1:18" x14ac:dyDescent="0.35">
      <c r="A290" s="300">
        <f t="shared" si="11"/>
        <v>0</v>
      </c>
      <c r="C290" s="5">
        <f t="shared" si="10"/>
        <v>0</v>
      </c>
      <c r="D290" s="293"/>
      <c r="R290" s="292"/>
    </row>
    <row r="291" spans="1:18" x14ac:dyDescent="0.35">
      <c r="A291" s="300">
        <f t="shared" si="11"/>
        <v>0</v>
      </c>
      <c r="C291" s="5">
        <f t="shared" si="10"/>
        <v>0</v>
      </c>
      <c r="D291" s="293"/>
      <c r="R291" s="292"/>
    </row>
    <row r="292" spans="1:18" x14ac:dyDescent="0.35">
      <c r="A292" s="300">
        <f t="shared" si="11"/>
        <v>0</v>
      </c>
      <c r="C292" s="5">
        <f t="shared" si="10"/>
        <v>0</v>
      </c>
      <c r="D292" s="293"/>
      <c r="R292" s="292"/>
    </row>
    <row r="293" spans="1:18" x14ac:dyDescent="0.35">
      <c r="A293" s="300">
        <f t="shared" si="11"/>
        <v>0</v>
      </c>
      <c r="C293" s="5">
        <f t="shared" si="10"/>
        <v>0</v>
      </c>
      <c r="D293" s="293"/>
      <c r="R293" s="292"/>
    </row>
    <row r="294" spans="1:18" x14ac:dyDescent="0.35">
      <c r="A294" s="300">
        <f t="shared" si="11"/>
        <v>0</v>
      </c>
      <c r="C294" s="5">
        <f t="shared" si="10"/>
        <v>0</v>
      </c>
      <c r="D294" s="293"/>
      <c r="R294" s="292"/>
    </row>
    <row r="295" spans="1:18" x14ac:dyDescent="0.35">
      <c r="A295" s="300">
        <f t="shared" si="11"/>
        <v>0</v>
      </c>
      <c r="C295" s="5">
        <f t="shared" si="10"/>
        <v>0</v>
      </c>
      <c r="D295" s="293"/>
      <c r="R295" s="292"/>
    </row>
    <row r="296" spans="1:18" x14ac:dyDescent="0.35">
      <c r="A296" s="300">
        <f t="shared" si="11"/>
        <v>0</v>
      </c>
      <c r="C296" s="5">
        <f t="shared" si="10"/>
        <v>0</v>
      </c>
      <c r="D296" s="293"/>
      <c r="R296" s="292"/>
    </row>
    <row r="297" spans="1:18" x14ac:dyDescent="0.35">
      <c r="A297" s="300">
        <f t="shared" si="11"/>
        <v>0</v>
      </c>
      <c r="C297" s="5">
        <f t="shared" si="10"/>
        <v>0</v>
      </c>
      <c r="D297" s="293"/>
      <c r="R297" s="292"/>
    </row>
    <row r="298" spans="1:18" x14ac:dyDescent="0.35">
      <c r="A298" s="300">
        <f t="shared" si="11"/>
        <v>0</v>
      </c>
      <c r="C298" s="5">
        <f t="shared" si="10"/>
        <v>0</v>
      </c>
      <c r="D298" s="293"/>
      <c r="R298" s="292"/>
    </row>
    <row r="299" spans="1:18" x14ac:dyDescent="0.35">
      <c r="A299" s="300">
        <f t="shared" si="11"/>
        <v>0</v>
      </c>
      <c r="C299" s="5">
        <f t="shared" si="10"/>
        <v>0</v>
      </c>
      <c r="D299" s="293"/>
      <c r="R299" s="292"/>
    </row>
    <row r="300" spans="1:18" x14ac:dyDescent="0.35">
      <c r="A300" s="300">
        <f t="shared" si="11"/>
        <v>0</v>
      </c>
      <c r="C300" s="5">
        <f t="shared" si="10"/>
        <v>0</v>
      </c>
      <c r="D300" s="293"/>
      <c r="R300" s="292"/>
    </row>
    <row r="301" spans="1:18" x14ac:dyDescent="0.35">
      <c r="A301" s="300">
        <f t="shared" si="11"/>
        <v>0</v>
      </c>
      <c r="C301" s="5">
        <f t="shared" si="10"/>
        <v>0</v>
      </c>
      <c r="D301" s="293"/>
      <c r="R301" s="292"/>
    </row>
    <row r="302" spans="1:18" x14ac:dyDescent="0.35">
      <c r="A302" s="300">
        <f t="shared" si="11"/>
        <v>0</v>
      </c>
      <c r="C302" s="5">
        <f t="shared" si="10"/>
        <v>0</v>
      </c>
      <c r="D302" s="293"/>
      <c r="R302" s="292"/>
    </row>
    <row r="303" spans="1:18" x14ac:dyDescent="0.35">
      <c r="A303" s="300">
        <f t="shared" si="11"/>
        <v>0</v>
      </c>
      <c r="C303" s="5">
        <f t="shared" si="10"/>
        <v>0</v>
      </c>
      <c r="D303" s="293"/>
      <c r="R303" s="292"/>
    </row>
    <row r="304" spans="1:18" x14ac:dyDescent="0.35">
      <c r="A304" s="300">
        <f t="shared" si="11"/>
        <v>0</v>
      </c>
      <c r="C304" s="5">
        <f t="shared" si="10"/>
        <v>0</v>
      </c>
      <c r="D304" s="293"/>
      <c r="R304" s="292"/>
    </row>
    <row r="305" spans="1:18" x14ac:dyDescent="0.35">
      <c r="A305" s="300">
        <f t="shared" si="11"/>
        <v>0</v>
      </c>
      <c r="C305" s="5">
        <f t="shared" si="10"/>
        <v>0</v>
      </c>
      <c r="D305" s="293"/>
      <c r="R305" s="292"/>
    </row>
    <row r="306" spans="1:18" x14ac:dyDescent="0.35">
      <c r="A306" s="300">
        <f t="shared" si="11"/>
        <v>0</v>
      </c>
      <c r="C306" s="5">
        <f t="shared" si="10"/>
        <v>0</v>
      </c>
      <c r="D306" s="293"/>
      <c r="R306" s="292"/>
    </row>
    <row r="307" spans="1:18" x14ac:dyDescent="0.35">
      <c r="A307" s="300">
        <f t="shared" si="11"/>
        <v>0</v>
      </c>
      <c r="C307" s="5">
        <f t="shared" si="10"/>
        <v>0</v>
      </c>
      <c r="D307" s="293"/>
      <c r="R307" s="292"/>
    </row>
    <row r="308" spans="1:18" x14ac:dyDescent="0.35">
      <c r="A308" s="300">
        <f t="shared" si="11"/>
        <v>0</v>
      </c>
      <c r="C308" s="5">
        <f t="shared" si="10"/>
        <v>0</v>
      </c>
      <c r="D308" s="293"/>
      <c r="R308" s="292"/>
    </row>
    <row r="309" spans="1:18" x14ac:dyDescent="0.35">
      <c r="A309" s="300">
        <f t="shared" si="11"/>
        <v>0</v>
      </c>
      <c r="C309" s="5">
        <f t="shared" si="10"/>
        <v>0</v>
      </c>
      <c r="D309" s="293"/>
      <c r="R309" s="292"/>
    </row>
    <row r="310" spans="1:18" x14ac:dyDescent="0.35">
      <c r="A310" s="300">
        <f t="shared" si="11"/>
        <v>0</v>
      </c>
      <c r="C310" s="5">
        <f t="shared" si="10"/>
        <v>0</v>
      </c>
      <c r="D310" s="293"/>
      <c r="R310" s="292"/>
    </row>
    <row r="311" spans="1:18" x14ac:dyDescent="0.35">
      <c r="A311" s="300">
        <f t="shared" si="11"/>
        <v>0</v>
      </c>
      <c r="C311" s="5">
        <f t="shared" si="10"/>
        <v>0</v>
      </c>
      <c r="D311" s="293"/>
      <c r="R311" s="292"/>
    </row>
    <row r="312" spans="1:18" x14ac:dyDescent="0.35">
      <c r="A312" s="300">
        <f t="shared" si="11"/>
        <v>0</v>
      </c>
      <c r="C312" s="5">
        <f t="shared" si="10"/>
        <v>0</v>
      </c>
      <c r="D312" s="293"/>
      <c r="R312" s="292"/>
    </row>
    <row r="313" spans="1:18" x14ac:dyDescent="0.35">
      <c r="A313" s="300">
        <f t="shared" si="11"/>
        <v>0</v>
      </c>
      <c r="C313" s="5">
        <f t="shared" si="10"/>
        <v>0</v>
      </c>
      <c r="D313" s="293"/>
      <c r="R313" s="292"/>
    </row>
    <row r="314" spans="1:18" x14ac:dyDescent="0.35">
      <c r="A314" s="300">
        <f t="shared" si="11"/>
        <v>0</v>
      </c>
      <c r="C314" s="5">
        <f t="shared" si="10"/>
        <v>0</v>
      </c>
      <c r="D314" s="293"/>
      <c r="R314" s="292"/>
    </row>
    <row r="315" spans="1:18" x14ac:dyDescent="0.35">
      <c r="A315" s="300">
        <f t="shared" si="11"/>
        <v>0</v>
      </c>
      <c r="C315" s="5">
        <f t="shared" si="10"/>
        <v>0</v>
      </c>
      <c r="D315" s="293"/>
      <c r="R315" s="292"/>
    </row>
    <row r="316" spans="1:18" x14ac:dyDescent="0.35">
      <c r="A316" s="300">
        <f t="shared" si="11"/>
        <v>0</v>
      </c>
      <c r="C316" s="5">
        <f t="shared" si="10"/>
        <v>0</v>
      </c>
      <c r="D316" s="293"/>
      <c r="R316" s="292"/>
    </row>
    <row r="317" spans="1:18" x14ac:dyDescent="0.35">
      <c r="A317" s="300">
        <f t="shared" si="11"/>
        <v>0</v>
      </c>
      <c r="C317" s="5">
        <f t="shared" si="10"/>
        <v>0</v>
      </c>
      <c r="D317" s="293"/>
      <c r="R317" s="292"/>
    </row>
    <row r="318" spans="1:18" x14ac:dyDescent="0.35">
      <c r="A318" s="300">
        <f t="shared" si="11"/>
        <v>0</v>
      </c>
      <c r="C318" s="5">
        <f t="shared" si="10"/>
        <v>0</v>
      </c>
      <c r="D318" s="293"/>
      <c r="R318" s="292"/>
    </row>
    <row r="319" spans="1:18" x14ac:dyDescent="0.35">
      <c r="A319" s="300">
        <f t="shared" si="11"/>
        <v>0</v>
      </c>
      <c r="C319" s="5">
        <f t="shared" si="10"/>
        <v>0</v>
      </c>
      <c r="D319" s="293"/>
      <c r="R319" s="292"/>
    </row>
    <row r="320" spans="1:18" x14ac:dyDescent="0.35">
      <c r="A320" s="300">
        <f t="shared" si="11"/>
        <v>0</v>
      </c>
      <c r="C320" s="5">
        <f t="shared" si="10"/>
        <v>0</v>
      </c>
      <c r="D320" s="293"/>
      <c r="R320" s="292"/>
    </row>
    <row r="321" spans="1:18" x14ac:dyDescent="0.35">
      <c r="A321" s="300">
        <f t="shared" si="11"/>
        <v>0</v>
      </c>
      <c r="C321" s="5">
        <f t="shared" si="10"/>
        <v>0</v>
      </c>
      <c r="D321" s="293"/>
      <c r="R321" s="292"/>
    </row>
    <row r="322" spans="1:18" x14ac:dyDescent="0.35">
      <c r="A322" s="300">
        <f t="shared" si="11"/>
        <v>0</v>
      </c>
      <c r="C322" s="5">
        <f t="shared" si="10"/>
        <v>0</v>
      </c>
      <c r="D322" s="293"/>
      <c r="R322" s="292"/>
    </row>
    <row r="323" spans="1:18" x14ac:dyDescent="0.35">
      <c r="A323" s="300">
        <f t="shared" si="11"/>
        <v>0</v>
      </c>
      <c r="C323" s="5">
        <f t="shared" ref="C323:C386" si="12">F323</f>
        <v>0</v>
      </c>
      <c r="D323" s="293"/>
      <c r="R323" s="292"/>
    </row>
    <row r="324" spans="1:18" x14ac:dyDescent="0.35">
      <c r="A324" s="300">
        <f t="shared" si="11"/>
        <v>0</v>
      </c>
      <c r="C324" s="5">
        <f t="shared" si="12"/>
        <v>0</v>
      </c>
      <c r="D324" s="293"/>
      <c r="R324" s="292"/>
    </row>
    <row r="325" spans="1:18" x14ac:dyDescent="0.35">
      <c r="A325" s="300">
        <f t="shared" si="11"/>
        <v>0</v>
      </c>
      <c r="C325" s="5">
        <f t="shared" si="12"/>
        <v>0</v>
      </c>
      <c r="D325" s="293"/>
      <c r="R325" s="292"/>
    </row>
    <row r="326" spans="1:18" x14ac:dyDescent="0.35">
      <c r="A326" s="300">
        <f t="shared" si="11"/>
        <v>0</v>
      </c>
      <c r="C326" s="5">
        <f t="shared" si="12"/>
        <v>0</v>
      </c>
      <c r="D326" s="293"/>
      <c r="R326" s="292"/>
    </row>
    <row r="327" spans="1:18" x14ac:dyDescent="0.35">
      <c r="A327" s="300">
        <f t="shared" si="11"/>
        <v>0</v>
      </c>
      <c r="C327" s="5">
        <f t="shared" si="12"/>
        <v>0</v>
      </c>
      <c r="D327" s="293"/>
      <c r="R327" s="292"/>
    </row>
    <row r="328" spans="1:18" x14ac:dyDescent="0.35">
      <c r="A328" s="300">
        <f t="shared" si="11"/>
        <v>0</v>
      </c>
      <c r="C328" s="5">
        <f t="shared" si="12"/>
        <v>0</v>
      </c>
      <c r="D328" s="293"/>
      <c r="R328" s="292"/>
    </row>
    <row r="329" spans="1:18" x14ac:dyDescent="0.35">
      <c r="A329" s="300">
        <f t="shared" si="11"/>
        <v>0</v>
      </c>
      <c r="C329" s="5">
        <f t="shared" si="12"/>
        <v>0</v>
      </c>
      <c r="D329" s="293"/>
      <c r="R329" s="292"/>
    </row>
    <row r="330" spans="1:18" x14ac:dyDescent="0.35">
      <c r="A330" s="300">
        <f t="shared" si="11"/>
        <v>0</v>
      </c>
      <c r="C330" s="5">
        <f t="shared" si="12"/>
        <v>0</v>
      </c>
      <c r="D330" s="293"/>
      <c r="R330" s="292"/>
    </row>
    <row r="331" spans="1:18" x14ac:dyDescent="0.35">
      <c r="A331" s="300">
        <f t="shared" si="11"/>
        <v>0</v>
      </c>
      <c r="C331" s="5">
        <f t="shared" si="12"/>
        <v>0</v>
      </c>
      <c r="D331" s="293"/>
      <c r="R331" s="292"/>
    </row>
    <row r="332" spans="1:18" x14ac:dyDescent="0.35">
      <c r="A332" s="300">
        <f t="shared" si="11"/>
        <v>0</v>
      </c>
      <c r="C332" s="5">
        <f t="shared" si="12"/>
        <v>0</v>
      </c>
      <c r="D332" s="293"/>
      <c r="R332" s="292"/>
    </row>
    <row r="333" spans="1:18" x14ac:dyDescent="0.35">
      <c r="A333" s="300">
        <f t="shared" si="11"/>
        <v>0</v>
      </c>
      <c r="C333" s="5">
        <f t="shared" si="12"/>
        <v>0</v>
      </c>
      <c r="D333" s="293"/>
      <c r="R333" s="292"/>
    </row>
    <row r="334" spans="1:18" x14ac:dyDescent="0.35">
      <c r="A334" s="300">
        <f t="shared" si="11"/>
        <v>0</v>
      </c>
      <c r="C334" s="5">
        <f t="shared" si="12"/>
        <v>0</v>
      </c>
      <c r="D334" s="293"/>
      <c r="R334" s="292"/>
    </row>
    <row r="335" spans="1:18" x14ac:dyDescent="0.35">
      <c r="A335" s="300">
        <f t="shared" si="11"/>
        <v>0</v>
      </c>
      <c r="C335" s="5">
        <f t="shared" si="12"/>
        <v>0</v>
      </c>
      <c r="D335" s="293"/>
      <c r="R335" s="292"/>
    </row>
    <row r="336" spans="1:18" x14ac:dyDescent="0.35">
      <c r="A336" s="300">
        <f t="shared" si="11"/>
        <v>0</v>
      </c>
      <c r="C336" s="5">
        <f t="shared" si="12"/>
        <v>0</v>
      </c>
      <c r="D336" s="293"/>
      <c r="R336" s="292"/>
    </row>
    <row r="337" spans="1:18" x14ac:dyDescent="0.35">
      <c r="A337" s="300">
        <f t="shared" si="11"/>
        <v>0</v>
      </c>
      <c r="C337" s="5">
        <f t="shared" si="12"/>
        <v>0</v>
      </c>
      <c r="D337" s="293"/>
      <c r="R337" s="292"/>
    </row>
    <row r="338" spans="1:18" x14ac:dyDescent="0.35">
      <c r="A338" s="300">
        <f t="shared" si="11"/>
        <v>0</v>
      </c>
      <c r="C338" s="5">
        <f t="shared" si="12"/>
        <v>0</v>
      </c>
      <c r="D338" s="293"/>
      <c r="R338" s="292"/>
    </row>
    <row r="339" spans="1:18" x14ac:dyDescent="0.35">
      <c r="A339" s="300">
        <f t="shared" si="11"/>
        <v>0</v>
      </c>
      <c r="C339" s="5">
        <f t="shared" si="12"/>
        <v>0</v>
      </c>
      <c r="D339" s="293"/>
      <c r="R339" s="292"/>
    </row>
    <row r="340" spans="1:18" x14ac:dyDescent="0.35">
      <c r="A340" s="300">
        <f t="shared" si="11"/>
        <v>0</v>
      </c>
      <c r="C340" s="5">
        <f t="shared" si="12"/>
        <v>0</v>
      </c>
      <c r="D340" s="293"/>
      <c r="R340" s="292"/>
    </row>
    <row r="341" spans="1:18" x14ac:dyDescent="0.35">
      <c r="A341" s="300">
        <f t="shared" si="11"/>
        <v>0</v>
      </c>
      <c r="C341" s="5">
        <f t="shared" si="12"/>
        <v>0</v>
      </c>
      <c r="D341" s="293"/>
      <c r="R341" s="292"/>
    </row>
    <row r="342" spans="1:18" x14ac:dyDescent="0.35">
      <c r="A342" s="300">
        <f t="shared" si="11"/>
        <v>0</v>
      </c>
      <c r="C342" s="5">
        <f t="shared" si="12"/>
        <v>0</v>
      </c>
      <c r="D342" s="293"/>
      <c r="R342" s="292"/>
    </row>
    <row r="343" spans="1:18" x14ac:dyDescent="0.35">
      <c r="A343" s="300">
        <f t="shared" si="11"/>
        <v>0</v>
      </c>
      <c r="C343" s="5">
        <f t="shared" si="12"/>
        <v>0</v>
      </c>
      <c r="D343" s="293"/>
      <c r="R343" s="292"/>
    </row>
    <row r="344" spans="1:18" x14ac:dyDescent="0.35">
      <c r="A344" s="300">
        <f t="shared" si="11"/>
        <v>0</v>
      </c>
      <c r="C344" s="5">
        <f t="shared" si="12"/>
        <v>0</v>
      </c>
      <c r="D344" s="293"/>
      <c r="R344" s="292"/>
    </row>
    <row r="345" spans="1:18" x14ac:dyDescent="0.35">
      <c r="A345" s="300">
        <f t="shared" ref="A345:A408" si="13">F345</f>
        <v>0</v>
      </c>
      <c r="C345" s="5">
        <f t="shared" si="12"/>
        <v>0</v>
      </c>
      <c r="D345" s="293"/>
      <c r="R345" s="292"/>
    </row>
    <row r="346" spans="1:18" x14ac:dyDescent="0.35">
      <c r="A346" s="300">
        <f t="shared" si="13"/>
        <v>0</v>
      </c>
      <c r="C346" s="5">
        <f t="shared" si="12"/>
        <v>0</v>
      </c>
      <c r="D346" s="293"/>
      <c r="R346" s="292"/>
    </row>
    <row r="347" spans="1:18" x14ac:dyDescent="0.35">
      <c r="A347" s="300">
        <f t="shared" si="13"/>
        <v>0</v>
      </c>
      <c r="C347" s="5">
        <f t="shared" si="12"/>
        <v>0</v>
      </c>
      <c r="D347" s="293"/>
      <c r="R347" s="292"/>
    </row>
    <row r="348" spans="1:18" x14ac:dyDescent="0.35">
      <c r="A348" s="300">
        <f t="shared" si="13"/>
        <v>0</v>
      </c>
      <c r="C348" s="5">
        <f t="shared" si="12"/>
        <v>0</v>
      </c>
      <c r="D348" s="293"/>
      <c r="R348" s="292"/>
    </row>
    <row r="349" spans="1:18" x14ac:dyDescent="0.35">
      <c r="A349" s="300">
        <f t="shared" si="13"/>
        <v>0</v>
      </c>
      <c r="C349" s="5">
        <f t="shared" si="12"/>
        <v>0</v>
      </c>
      <c r="D349" s="293"/>
      <c r="R349" s="292"/>
    </row>
    <row r="350" spans="1:18" x14ac:dyDescent="0.35">
      <c r="A350" s="300">
        <f t="shared" si="13"/>
        <v>0</v>
      </c>
      <c r="C350" s="5">
        <f t="shared" si="12"/>
        <v>0</v>
      </c>
      <c r="D350" s="293"/>
      <c r="R350" s="292"/>
    </row>
    <row r="351" spans="1:18" x14ac:dyDescent="0.35">
      <c r="A351" s="300">
        <f t="shared" si="13"/>
        <v>0</v>
      </c>
      <c r="C351" s="5">
        <f t="shared" si="12"/>
        <v>0</v>
      </c>
      <c r="D351" s="293"/>
      <c r="R351" s="292"/>
    </row>
    <row r="352" spans="1:18" x14ac:dyDescent="0.35">
      <c r="A352" s="300">
        <f t="shared" si="13"/>
        <v>0</v>
      </c>
      <c r="C352" s="5">
        <f t="shared" si="12"/>
        <v>0</v>
      </c>
      <c r="D352" s="293"/>
      <c r="R352" s="292"/>
    </row>
    <row r="353" spans="1:18" x14ac:dyDescent="0.35">
      <c r="A353" s="300">
        <f t="shared" si="13"/>
        <v>0</v>
      </c>
      <c r="C353" s="5">
        <f t="shared" si="12"/>
        <v>0</v>
      </c>
      <c r="D353" s="293"/>
      <c r="R353" s="292"/>
    </row>
    <row r="354" spans="1:18" x14ac:dyDescent="0.35">
      <c r="A354" s="300">
        <f t="shared" si="13"/>
        <v>0</v>
      </c>
      <c r="C354" s="5">
        <f t="shared" si="12"/>
        <v>0</v>
      </c>
      <c r="D354" s="293"/>
      <c r="R354" s="292"/>
    </row>
    <row r="355" spans="1:18" x14ac:dyDescent="0.35">
      <c r="A355" s="300">
        <f t="shared" si="13"/>
        <v>0</v>
      </c>
      <c r="C355" s="5">
        <f t="shared" si="12"/>
        <v>0</v>
      </c>
      <c r="D355" s="293"/>
      <c r="R355" s="292"/>
    </row>
    <row r="356" spans="1:18" x14ac:dyDescent="0.35">
      <c r="A356" s="300">
        <f t="shared" si="13"/>
        <v>0</v>
      </c>
      <c r="C356" s="5">
        <f t="shared" si="12"/>
        <v>0</v>
      </c>
      <c r="D356" s="293"/>
      <c r="R356" s="292"/>
    </row>
    <row r="357" spans="1:18" x14ac:dyDescent="0.35">
      <c r="A357" s="300">
        <f t="shared" si="13"/>
        <v>0</v>
      </c>
      <c r="C357" s="5">
        <f t="shared" si="12"/>
        <v>0</v>
      </c>
      <c r="D357" s="293"/>
      <c r="R357" s="292"/>
    </row>
    <row r="358" spans="1:18" x14ac:dyDescent="0.35">
      <c r="A358" s="300">
        <f t="shared" si="13"/>
        <v>0</v>
      </c>
      <c r="C358" s="5">
        <f t="shared" si="12"/>
        <v>0</v>
      </c>
      <c r="D358" s="293"/>
      <c r="R358" s="292"/>
    </row>
    <row r="359" spans="1:18" x14ac:dyDescent="0.35">
      <c r="A359" s="300">
        <f t="shared" si="13"/>
        <v>0</v>
      </c>
      <c r="C359" s="5">
        <f t="shared" si="12"/>
        <v>0</v>
      </c>
      <c r="D359" s="293"/>
      <c r="R359" s="292"/>
    </row>
    <row r="360" spans="1:18" x14ac:dyDescent="0.35">
      <c r="A360" s="300">
        <f t="shared" si="13"/>
        <v>0</v>
      </c>
      <c r="C360" s="5">
        <f t="shared" si="12"/>
        <v>0</v>
      </c>
      <c r="D360" s="293"/>
      <c r="R360" s="292"/>
    </row>
    <row r="361" spans="1:18" x14ac:dyDescent="0.35">
      <c r="A361" s="300">
        <f t="shared" si="13"/>
        <v>0</v>
      </c>
      <c r="C361" s="5">
        <f t="shared" si="12"/>
        <v>0</v>
      </c>
      <c r="D361" s="293"/>
      <c r="R361" s="292"/>
    </row>
    <row r="362" spans="1:18" x14ac:dyDescent="0.35">
      <c r="A362" s="300">
        <f t="shared" si="13"/>
        <v>0</v>
      </c>
      <c r="C362" s="5">
        <f t="shared" si="12"/>
        <v>0</v>
      </c>
      <c r="D362" s="293"/>
      <c r="R362" s="292"/>
    </row>
    <row r="363" spans="1:18" x14ac:dyDescent="0.35">
      <c r="A363" s="300">
        <f t="shared" si="13"/>
        <v>0</v>
      </c>
      <c r="C363" s="5">
        <f t="shared" si="12"/>
        <v>0</v>
      </c>
      <c r="D363" s="293"/>
      <c r="R363" s="292"/>
    </row>
    <row r="364" spans="1:18" x14ac:dyDescent="0.35">
      <c r="A364" s="300">
        <f t="shared" si="13"/>
        <v>0</v>
      </c>
      <c r="C364" s="5">
        <f t="shared" si="12"/>
        <v>0</v>
      </c>
      <c r="D364" s="293"/>
      <c r="R364" s="292"/>
    </row>
    <row r="365" spans="1:18" x14ac:dyDescent="0.35">
      <c r="A365" s="300">
        <f t="shared" si="13"/>
        <v>0</v>
      </c>
      <c r="C365" s="5">
        <f t="shared" si="12"/>
        <v>0</v>
      </c>
      <c r="D365" s="293"/>
      <c r="R365" s="292"/>
    </row>
    <row r="366" spans="1:18" x14ac:dyDescent="0.35">
      <c r="A366" s="300">
        <f t="shared" si="13"/>
        <v>0</v>
      </c>
      <c r="C366" s="5">
        <f t="shared" si="12"/>
        <v>0</v>
      </c>
      <c r="D366" s="293"/>
      <c r="R366" s="292"/>
    </row>
    <row r="367" spans="1:18" x14ac:dyDescent="0.35">
      <c r="A367" s="300">
        <f t="shared" si="13"/>
        <v>0</v>
      </c>
      <c r="C367" s="5">
        <f t="shared" si="12"/>
        <v>0</v>
      </c>
      <c r="D367" s="293"/>
      <c r="R367" s="292"/>
    </row>
    <row r="368" spans="1:18" x14ac:dyDescent="0.35">
      <c r="A368" s="300">
        <f t="shared" si="13"/>
        <v>0</v>
      </c>
      <c r="C368" s="5">
        <f t="shared" si="12"/>
        <v>0</v>
      </c>
      <c r="D368" s="293"/>
      <c r="R368" s="292"/>
    </row>
    <row r="369" spans="1:18" x14ac:dyDescent="0.35">
      <c r="A369" s="300">
        <f t="shared" si="13"/>
        <v>0</v>
      </c>
      <c r="C369" s="5">
        <f t="shared" si="12"/>
        <v>0</v>
      </c>
      <c r="D369" s="293"/>
      <c r="R369" s="292"/>
    </row>
    <row r="370" spans="1:18" x14ac:dyDescent="0.35">
      <c r="A370" s="300">
        <f t="shared" si="13"/>
        <v>0</v>
      </c>
      <c r="C370" s="5">
        <f t="shared" si="12"/>
        <v>0</v>
      </c>
      <c r="D370" s="293"/>
      <c r="R370" s="292"/>
    </row>
    <row r="371" spans="1:18" x14ac:dyDescent="0.35">
      <c r="A371" s="300">
        <f t="shared" si="13"/>
        <v>0</v>
      </c>
      <c r="C371" s="5">
        <f t="shared" si="12"/>
        <v>0</v>
      </c>
      <c r="D371" s="293"/>
      <c r="R371" s="292"/>
    </row>
    <row r="372" spans="1:18" x14ac:dyDescent="0.35">
      <c r="A372" s="300">
        <f t="shared" si="13"/>
        <v>0</v>
      </c>
      <c r="C372" s="5">
        <f t="shared" si="12"/>
        <v>0</v>
      </c>
      <c r="D372" s="293"/>
      <c r="R372" s="292"/>
    </row>
    <row r="373" spans="1:18" x14ac:dyDescent="0.35">
      <c r="A373" s="300">
        <f t="shared" si="13"/>
        <v>0</v>
      </c>
      <c r="C373" s="5">
        <f t="shared" si="12"/>
        <v>0</v>
      </c>
      <c r="D373" s="293"/>
      <c r="R373" s="292"/>
    </row>
    <row r="374" spans="1:18" x14ac:dyDescent="0.35">
      <c r="A374" s="300">
        <f t="shared" si="13"/>
        <v>0</v>
      </c>
      <c r="C374" s="5">
        <f t="shared" si="12"/>
        <v>0</v>
      </c>
      <c r="D374" s="293"/>
      <c r="R374" s="292"/>
    </row>
    <row r="375" spans="1:18" x14ac:dyDescent="0.35">
      <c r="A375" s="300">
        <f t="shared" si="13"/>
        <v>0</v>
      </c>
      <c r="C375" s="5">
        <f t="shared" si="12"/>
        <v>0</v>
      </c>
      <c r="D375" s="293"/>
      <c r="R375" s="292"/>
    </row>
    <row r="376" spans="1:18" x14ac:dyDescent="0.35">
      <c r="A376" s="300">
        <f t="shared" si="13"/>
        <v>0</v>
      </c>
      <c r="C376" s="5">
        <f t="shared" si="12"/>
        <v>0</v>
      </c>
      <c r="D376" s="293"/>
      <c r="R376" s="292"/>
    </row>
    <row r="377" spans="1:18" x14ac:dyDescent="0.35">
      <c r="A377" s="300">
        <f t="shared" si="13"/>
        <v>0</v>
      </c>
      <c r="C377" s="5">
        <f t="shared" si="12"/>
        <v>0</v>
      </c>
      <c r="D377" s="293"/>
      <c r="R377" s="292"/>
    </row>
    <row r="378" spans="1:18" x14ac:dyDescent="0.35">
      <c r="A378" s="300">
        <f t="shared" si="13"/>
        <v>0</v>
      </c>
      <c r="C378" s="5">
        <f t="shared" si="12"/>
        <v>0</v>
      </c>
      <c r="D378" s="293"/>
      <c r="R378" s="292"/>
    </row>
    <row r="379" spans="1:18" x14ac:dyDescent="0.35">
      <c r="A379" s="300">
        <f t="shared" si="13"/>
        <v>0</v>
      </c>
      <c r="C379" s="5">
        <f t="shared" si="12"/>
        <v>0</v>
      </c>
      <c r="D379" s="293"/>
      <c r="R379" s="292"/>
    </row>
    <row r="380" spans="1:18" x14ac:dyDescent="0.35">
      <c r="A380" s="300">
        <f t="shared" si="13"/>
        <v>0</v>
      </c>
      <c r="C380" s="5">
        <f t="shared" si="12"/>
        <v>0</v>
      </c>
      <c r="D380" s="293"/>
      <c r="R380" s="292"/>
    </row>
    <row r="381" spans="1:18" x14ac:dyDescent="0.35">
      <c r="A381" s="300">
        <f t="shared" si="13"/>
        <v>0</v>
      </c>
      <c r="C381" s="5">
        <f t="shared" si="12"/>
        <v>0</v>
      </c>
      <c r="D381" s="293"/>
      <c r="R381" s="292"/>
    </row>
    <row r="382" spans="1:18" x14ac:dyDescent="0.35">
      <c r="A382" s="300">
        <f t="shared" si="13"/>
        <v>0</v>
      </c>
      <c r="C382" s="5">
        <f t="shared" si="12"/>
        <v>0</v>
      </c>
      <c r="D382" s="293"/>
      <c r="R382" s="292"/>
    </row>
    <row r="383" spans="1:18" x14ac:dyDescent="0.35">
      <c r="A383" s="300">
        <f t="shared" si="13"/>
        <v>0</v>
      </c>
      <c r="C383" s="5">
        <f t="shared" si="12"/>
        <v>0</v>
      </c>
      <c r="D383" s="293"/>
      <c r="R383" s="292"/>
    </row>
    <row r="384" spans="1:18" x14ac:dyDescent="0.35">
      <c r="A384" s="300">
        <f t="shared" si="13"/>
        <v>0</v>
      </c>
      <c r="C384" s="5">
        <f t="shared" si="12"/>
        <v>0</v>
      </c>
      <c r="D384" s="293"/>
      <c r="R384" s="292"/>
    </row>
    <row r="385" spans="1:18" x14ac:dyDescent="0.35">
      <c r="A385" s="300">
        <f t="shared" si="13"/>
        <v>0</v>
      </c>
      <c r="C385" s="5">
        <f t="shared" si="12"/>
        <v>0</v>
      </c>
      <c r="D385" s="293"/>
      <c r="R385" s="292"/>
    </row>
    <row r="386" spans="1:18" x14ac:dyDescent="0.35">
      <c r="A386" s="300">
        <f t="shared" si="13"/>
        <v>0</v>
      </c>
      <c r="C386" s="5">
        <f t="shared" si="12"/>
        <v>0</v>
      </c>
      <c r="D386" s="293"/>
      <c r="R386" s="292"/>
    </row>
    <row r="387" spans="1:18" x14ac:dyDescent="0.35">
      <c r="A387" s="300">
        <f t="shared" si="13"/>
        <v>0</v>
      </c>
      <c r="C387" s="5">
        <f t="shared" ref="C387:C450" si="14">F387</f>
        <v>0</v>
      </c>
      <c r="D387" s="293"/>
      <c r="R387" s="292"/>
    </row>
    <row r="388" spans="1:18" x14ac:dyDescent="0.35">
      <c r="A388" s="300">
        <f t="shared" si="13"/>
        <v>0</v>
      </c>
      <c r="C388" s="5">
        <f t="shared" si="14"/>
        <v>0</v>
      </c>
      <c r="D388" s="293"/>
      <c r="R388" s="292"/>
    </row>
    <row r="389" spans="1:18" x14ac:dyDescent="0.35">
      <c r="A389" s="300">
        <f t="shared" si="13"/>
        <v>0</v>
      </c>
      <c r="C389" s="5">
        <f t="shared" si="14"/>
        <v>0</v>
      </c>
      <c r="D389" s="293"/>
      <c r="R389" s="292"/>
    </row>
    <row r="390" spans="1:18" x14ac:dyDescent="0.35">
      <c r="A390" s="300">
        <f t="shared" si="13"/>
        <v>0</v>
      </c>
      <c r="C390" s="5">
        <f t="shared" si="14"/>
        <v>0</v>
      </c>
      <c r="D390" s="293"/>
      <c r="R390" s="292"/>
    </row>
    <row r="391" spans="1:18" x14ac:dyDescent="0.35">
      <c r="A391" s="300">
        <f t="shared" si="13"/>
        <v>0</v>
      </c>
      <c r="C391" s="5">
        <f t="shared" si="14"/>
        <v>0</v>
      </c>
      <c r="D391" s="293"/>
      <c r="R391" s="292"/>
    </row>
    <row r="392" spans="1:18" x14ac:dyDescent="0.35">
      <c r="A392" s="300">
        <f t="shared" si="13"/>
        <v>0</v>
      </c>
      <c r="C392" s="5">
        <f t="shared" si="14"/>
        <v>0</v>
      </c>
      <c r="D392" s="293"/>
      <c r="R392" s="292"/>
    </row>
    <row r="393" spans="1:18" x14ac:dyDescent="0.35">
      <c r="A393" s="300">
        <f t="shared" si="13"/>
        <v>0</v>
      </c>
      <c r="C393" s="5">
        <f t="shared" si="14"/>
        <v>0</v>
      </c>
      <c r="D393" s="293"/>
      <c r="R393" s="292"/>
    </row>
    <row r="394" spans="1:18" x14ac:dyDescent="0.35">
      <c r="A394" s="300">
        <f t="shared" si="13"/>
        <v>0</v>
      </c>
      <c r="C394" s="5">
        <f t="shared" si="14"/>
        <v>0</v>
      </c>
      <c r="D394" s="293"/>
      <c r="R394" s="292"/>
    </row>
    <row r="395" spans="1:18" x14ac:dyDescent="0.35">
      <c r="A395" s="300">
        <f t="shared" si="13"/>
        <v>0</v>
      </c>
      <c r="C395" s="5">
        <f t="shared" si="14"/>
        <v>0</v>
      </c>
      <c r="D395" s="293"/>
      <c r="R395" s="292"/>
    </row>
    <row r="396" spans="1:18" x14ac:dyDescent="0.35">
      <c r="A396" s="300">
        <f t="shared" si="13"/>
        <v>0</v>
      </c>
      <c r="C396" s="5">
        <f t="shared" si="14"/>
        <v>0</v>
      </c>
      <c r="D396" s="293"/>
      <c r="R396" s="292"/>
    </row>
    <row r="397" spans="1:18" x14ac:dyDescent="0.35">
      <c r="A397" s="300">
        <f t="shared" si="13"/>
        <v>0</v>
      </c>
      <c r="C397" s="5">
        <f t="shared" si="14"/>
        <v>0</v>
      </c>
      <c r="D397" s="293"/>
      <c r="R397" s="292"/>
    </row>
    <row r="398" spans="1:18" x14ac:dyDescent="0.35">
      <c r="A398" s="300">
        <f t="shared" si="13"/>
        <v>0</v>
      </c>
      <c r="C398" s="5">
        <f t="shared" si="14"/>
        <v>0</v>
      </c>
      <c r="D398" s="293"/>
      <c r="R398" s="292"/>
    </row>
    <row r="399" spans="1:18" x14ac:dyDescent="0.35">
      <c r="A399" s="300">
        <f t="shared" si="13"/>
        <v>0</v>
      </c>
      <c r="C399" s="5">
        <f t="shared" si="14"/>
        <v>0</v>
      </c>
      <c r="D399" s="293"/>
      <c r="R399" s="292"/>
    </row>
    <row r="400" spans="1:18" x14ac:dyDescent="0.35">
      <c r="A400" s="300">
        <f t="shared" si="13"/>
        <v>0</v>
      </c>
      <c r="C400" s="5">
        <f t="shared" si="14"/>
        <v>0</v>
      </c>
      <c r="D400" s="293"/>
      <c r="R400" s="292"/>
    </row>
    <row r="401" spans="1:18" x14ac:dyDescent="0.35">
      <c r="A401" s="300">
        <f t="shared" si="13"/>
        <v>0</v>
      </c>
      <c r="C401" s="5">
        <f t="shared" si="14"/>
        <v>0</v>
      </c>
      <c r="D401" s="293"/>
      <c r="R401" s="292"/>
    </row>
    <row r="402" spans="1:18" x14ac:dyDescent="0.35">
      <c r="A402" s="300">
        <f t="shared" si="13"/>
        <v>0</v>
      </c>
      <c r="C402" s="5">
        <f t="shared" si="14"/>
        <v>0</v>
      </c>
      <c r="D402" s="293"/>
      <c r="R402" s="292"/>
    </row>
    <row r="403" spans="1:18" x14ac:dyDescent="0.35">
      <c r="A403" s="300">
        <f t="shared" si="13"/>
        <v>0</v>
      </c>
      <c r="C403" s="5">
        <f t="shared" si="14"/>
        <v>0</v>
      </c>
      <c r="D403" s="293"/>
      <c r="R403" s="292"/>
    </row>
    <row r="404" spans="1:18" x14ac:dyDescent="0.35">
      <c r="A404" s="300">
        <f t="shared" si="13"/>
        <v>0</v>
      </c>
      <c r="C404" s="5">
        <f t="shared" si="14"/>
        <v>0</v>
      </c>
      <c r="D404" s="293"/>
      <c r="R404" s="292"/>
    </row>
    <row r="405" spans="1:18" x14ac:dyDescent="0.35">
      <c r="A405" s="300">
        <f t="shared" si="13"/>
        <v>0</v>
      </c>
      <c r="C405" s="5">
        <f t="shared" si="14"/>
        <v>0</v>
      </c>
      <c r="D405" s="293"/>
      <c r="R405" s="292"/>
    </row>
    <row r="406" spans="1:18" x14ac:dyDescent="0.35">
      <c r="A406" s="300">
        <f t="shared" si="13"/>
        <v>0</v>
      </c>
      <c r="C406" s="5">
        <f t="shared" si="14"/>
        <v>0</v>
      </c>
      <c r="D406" s="293"/>
      <c r="R406" s="292"/>
    </row>
    <row r="407" spans="1:18" x14ac:dyDescent="0.35">
      <c r="A407" s="300">
        <f t="shared" si="13"/>
        <v>0</v>
      </c>
      <c r="C407" s="5">
        <f t="shared" si="14"/>
        <v>0</v>
      </c>
      <c r="D407" s="293"/>
      <c r="R407" s="292"/>
    </row>
    <row r="408" spans="1:18" x14ac:dyDescent="0.35">
      <c r="A408" s="300">
        <f t="shared" si="13"/>
        <v>0</v>
      </c>
      <c r="C408" s="5">
        <f t="shared" si="14"/>
        <v>0</v>
      </c>
      <c r="D408" s="293"/>
      <c r="R408" s="292"/>
    </row>
    <row r="409" spans="1:18" x14ac:dyDescent="0.35">
      <c r="A409" s="300">
        <f t="shared" ref="A409:A472" si="15">F409</f>
        <v>0</v>
      </c>
      <c r="C409" s="5">
        <f t="shared" si="14"/>
        <v>0</v>
      </c>
      <c r="D409" s="293"/>
      <c r="R409" s="292"/>
    </row>
    <row r="410" spans="1:18" x14ac:dyDescent="0.35">
      <c r="A410" s="300">
        <f t="shared" si="15"/>
        <v>0</v>
      </c>
      <c r="C410" s="5">
        <f t="shared" si="14"/>
        <v>0</v>
      </c>
      <c r="D410" s="293"/>
      <c r="R410" s="292"/>
    </row>
    <row r="411" spans="1:18" x14ac:dyDescent="0.35">
      <c r="A411" s="300">
        <f t="shared" si="15"/>
        <v>0</v>
      </c>
      <c r="C411" s="5">
        <f t="shared" si="14"/>
        <v>0</v>
      </c>
      <c r="D411" s="293"/>
      <c r="R411" s="292"/>
    </row>
    <row r="412" spans="1:18" x14ac:dyDescent="0.35">
      <c r="A412" s="300">
        <f t="shared" si="15"/>
        <v>0</v>
      </c>
      <c r="C412" s="5">
        <f t="shared" si="14"/>
        <v>0</v>
      </c>
      <c r="D412" s="293"/>
      <c r="R412" s="292"/>
    </row>
    <row r="413" spans="1:18" x14ac:dyDescent="0.35">
      <c r="A413" s="300">
        <f t="shared" si="15"/>
        <v>0</v>
      </c>
      <c r="C413" s="5">
        <f t="shared" si="14"/>
        <v>0</v>
      </c>
      <c r="D413" s="293"/>
      <c r="R413" s="292"/>
    </row>
    <row r="414" spans="1:18" x14ac:dyDescent="0.35">
      <c r="A414" s="300">
        <f t="shared" si="15"/>
        <v>0</v>
      </c>
      <c r="C414" s="5">
        <f t="shared" si="14"/>
        <v>0</v>
      </c>
      <c r="D414" s="293"/>
      <c r="R414" s="292"/>
    </row>
    <row r="415" spans="1:18" x14ac:dyDescent="0.35">
      <c r="A415" s="300">
        <f t="shared" si="15"/>
        <v>0</v>
      </c>
      <c r="C415" s="5">
        <f t="shared" si="14"/>
        <v>0</v>
      </c>
      <c r="D415" s="293"/>
      <c r="R415" s="292"/>
    </row>
    <row r="416" spans="1:18" x14ac:dyDescent="0.35">
      <c r="A416" s="300">
        <f t="shared" si="15"/>
        <v>0</v>
      </c>
      <c r="C416" s="5">
        <f t="shared" si="14"/>
        <v>0</v>
      </c>
      <c r="D416" s="293"/>
      <c r="R416" s="292"/>
    </row>
    <row r="417" spans="1:18" x14ac:dyDescent="0.35">
      <c r="A417" s="300">
        <f t="shared" si="15"/>
        <v>0</v>
      </c>
      <c r="C417" s="5">
        <f t="shared" si="14"/>
        <v>0</v>
      </c>
      <c r="D417" s="293"/>
      <c r="R417" s="292"/>
    </row>
    <row r="418" spans="1:18" x14ac:dyDescent="0.35">
      <c r="A418" s="300">
        <f t="shared" si="15"/>
        <v>0</v>
      </c>
      <c r="C418" s="5">
        <f t="shared" si="14"/>
        <v>0</v>
      </c>
      <c r="D418" s="293"/>
      <c r="R418" s="292"/>
    </row>
    <row r="419" spans="1:18" x14ac:dyDescent="0.35">
      <c r="A419" s="300">
        <f t="shared" si="15"/>
        <v>0</v>
      </c>
      <c r="C419" s="5">
        <f t="shared" si="14"/>
        <v>0</v>
      </c>
      <c r="D419" s="293"/>
      <c r="R419" s="292"/>
    </row>
    <row r="420" spans="1:18" x14ac:dyDescent="0.35">
      <c r="A420" s="300">
        <f t="shared" si="15"/>
        <v>0</v>
      </c>
      <c r="C420" s="5">
        <f t="shared" si="14"/>
        <v>0</v>
      </c>
      <c r="D420" s="293"/>
      <c r="R420" s="292"/>
    </row>
    <row r="421" spans="1:18" x14ac:dyDescent="0.35">
      <c r="A421" s="300">
        <f t="shared" si="15"/>
        <v>0</v>
      </c>
      <c r="C421" s="5">
        <f t="shared" si="14"/>
        <v>0</v>
      </c>
      <c r="D421" s="293"/>
      <c r="R421" s="292"/>
    </row>
    <row r="422" spans="1:18" x14ac:dyDescent="0.35">
      <c r="A422" s="300">
        <f t="shared" si="15"/>
        <v>0</v>
      </c>
      <c r="C422" s="5">
        <f t="shared" si="14"/>
        <v>0</v>
      </c>
      <c r="D422" s="293"/>
      <c r="R422" s="292"/>
    </row>
    <row r="423" spans="1:18" x14ac:dyDescent="0.35">
      <c r="A423" s="300">
        <f t="shared" si="15"/>
        <v>0</v>
      </c>
      <c r="C423" s="5">
        <f t="shared" si="14"/>
        <v>0</v>
      </c>
      <c r="D423" s="293"/>
      <c r="R423" s="292"/>
    </row>
    <row r="424" spans="1:18" x14ac:dyDescent="0.35">
      <c r="A424" s="300">
        <f t="shared" si="15"/>
        <v>0</v>
      </c>
      <c r="C424" s="5">
        <f t="shared" si="14"/>
        <v>0</v>
      </c>
      <c r="D424" s="293"/>
      <c r="R424" s="292"/>
    </row>
    <row r="425" spans="1:18" x14ac:dyDescent="0.35">
      <c r="A425" s="300">
        <f t="shared" si="15"/>
        <v>0</v>
      </c>
      <c r="C425" s="5">
        <f t="shared" si="14"/>
        <v>0</v>
      </c>
      <c r="D425" s="293"/>
      <c r="R425" s="292"/>
    </row>
    <row r="426" spans="1:18" x14ac:dyDescent="0.35">
      <c r="A426" s="300">
        <f t="shared" si="15"/>
        <v>0</v>
      </c>
      <c r="C426" s="5">
        <f t="shared" si="14"/>
        <v>0</v>
      </c>
      <c r="D426" s="293"/>
      <c r="R426" s="292"/>
    </row>
    <row r="427" spans="1:18" x14ac:dyDescent="0.35">
      <c r="A427" s="300">
        <f t="shared" si="15"/>
        <v>0</v>
      </c>
      <c r="C427" s="5">
        <f t="shared" si="14"/>
        <v>0</v>
      </c>
      <c r="D427" s="293"/>
      <c r="R427" s="292"/>
    </row>
    <row r="428" spans="1:18" x14ac:dyDescent="0.35">
      <c r="A428" s="300">
        <f t="shared" si="15"/>
        <v>0</v>
      </c>
      <c r="C428" s="5">
        <f t="shared" si="14"/>
        <v>0</v>
      </c>
      <c r="D428" s="293"/>
      <c r="R428" s="292"/>
    </row>
    <row r="429" spans="1:18" x14ac:dyDescent="0.35">
      <c r="A429" s="300">
        <f t="shared" si="15"/>
        <v>0</v>
      </c>
      <c r="C429" s="5">
        <f t="shared" si="14"/>
        <v>0</v>
      </c>
      <c r="D429" s="293"/>
      <c r="R429" s="292"/>
    </row>
    <row r="430" spans="1:18" x14ac:dyDescent="0.35">
      <c r="A430" s="300">
        <f t="shared" si="15"/>
        <v>0</v>
      </c>
      <c r="C430" s="5">
        <f t="shared" si="14"/>
        <v>0</v>
      </c>
      <c r="D430" s="293"/>
      <c r="R430" s="292"/>
    </row>
    <row r="431" spans="1:18" x14ac:dyDescent="0.35">
      <c r="A431" s="300">
        <f t="shared" si="15"/>
        <v>0</v>
      </c>
      <c r="C431" s="5">
        <f t="shared" si="14"/>
        <v>0</v>
      </c>
      <c r="D431" s="293"/>
      <c r="R431" s="292"/>
    </row>
    <row r="432" spans="1:18" x14ac:dyDescent="0.35">
      <c r="A432" s="300">
        <f t="shared" si="15"/>
        <v>0</v>
      </c>
      <c r="C432" s="5">
        <f t="shared" si="14"/>
        <v>0</v>
      </c>
      <c r="D432" s="293"/>
      <c r="R432" s="292"/>
    </row>
    <row r="433" spans="1:18" x14ac:dyDescent="0.35">
      <c r="A433" s="300">
        <f t="shared" si="15"/>
        <v>0</v>
      </c>
      <c r="C433" s="5">
        <f t="shared" si="14"/>
        <v>0</v>
      </c>
      <c r="D433" s="293"/>
      <c r="R433" s="292"/>
    </row>
    <row r="434" spans="1:18" x14ac:dyDescent="0.35">
      <c r="A434" s="300">
        <f t="shared" si="15"/>
        <v>0</v>
      </c>
      <c r="C434" s="5">
        <f t="shared" si="14"/>
        <v>0</v>
      </c>
      <c r="D434" s="293"/>
      <c r="R434" s="292"/>
    </row>
    <row r="435" spans="1:18" x14ac:dyDescent="0.35">
      <c r="A435" s="300">
        <f t="shared" si="15"/>
        <v>0</v>
      </c>
      <c r="C435" s="5">
        <f t="shared" si="14"/>
        <v>0</v>
      </c>
      <c r="D435" s="293"/>
      <c r="R435" s="292"/>
    </row>
    <row r="436" spans="1:18" x14ac:dyDescent="0.35">
      <c r="A436" s="300">
        <f t="shared" si="15"/>
        <v>0</v>
      </c>
      <c r="C436" s="5">
        <f t="shared" si="14"/>
        <v>0</v>
      </c>
      <c r="D436" s="293"/>
      <c r="R436" s="292"/>
    </row>
    <row r="437" spans="1:18" x14ac:dyDescent="0.35">
      <c r="A437" s="300">
        <f t="shared" si="15"/>
        <v>0</v>
      </c>
      <c r="C437" s="5">
        <f t="shared" si="14"/>
        <v>0</v>
      </c>
      <c r="D437" s="293"/>
      <c r="R437" s="292"/>
    </row>
    <row r="438" spans="1:18" x14ac:dyDescent="0.35">
      <c r="A438" s="300">
        <f t="shared" si="15"/>
        <v>0</v>
      </c>
      <c r="C438" s="5">
        <f t="shared" si="14"/>
        <v>0</v>
      </c>
      <c r="D438" s="293"/>
      <c r="R438" s="292"/>
    </row>
    <row r="439" spans="1:18" x14ac:dyDescent="0.35">
      <c r="A439" s="300">
        <f t="shared" si="15"/>
        <v>0</v>
      </c>
      <c r="C439" s="5">
        <f t="shared" si="14"/>
        <v>0</v>
      </c>
      <c r="D439" s="293"/>
      <c r="R439" s="292"/>
    </row>
    <row r="440" spans="1:18" x14ac:dyDescent="0.35">
      <c r="A440" s="300">
        <f t="shared" si="15"/>
        <v>0</v>
      </c>
      <c r="C440" s="5">
        <f t="shared" si="14"/>
        <v>0</v>
      </c>
      <c r="D440" s="293"/>
      <c r="R440" s="292"/>
    </row>
    <row r="441" spans="1:18" x14ac:dyDescent="0.35">
      <c r="A441" s="300">
        <f t="shared" si="15"/>
        <v>0</v>
      </c>
      <c r="C441" s="5">
        <f t="shared" si="14"/>
        <v>0</v>
      </c>
      <c r="D441" s="293"/>
      <c r="R441" s="292"/>
    </row>
    <row r="442" spans="1:18" x14ac:dyDescent="0.35">
      <c r="A442" s="300">
        <f t="shared" si="15"/>
        <v>0</v>
      </c>
      <c r="C442" s="5">
        <f t="shared" si="14"/>
        <v>0</v>
      </c>
      <c r="D442" s="293"/>
      <c r="R442" s="292"/>
    </row>
    <row r="443" spans="1:18" x14ac:dyDescent="0.35">
      <c r="A443" s="300">
        <f t="shared" si="15"/>
        <v>0</v>
      </c>
      <c r="C443" s="5">
        <f t="shared" si="14"/>
        <v>0</v>
      </c>
      <c r="D443" s="293"/>
      <c r="R443" s="292"/>
    </row>
    <row r="444" spans="1:18" x14ac:dyDescent="0.35">
      <c r="A444" s="300">
        <f t="shared" si="15"/>
        <v>0</v>
      </c>
      <c r="C444" s="5">
        <f t="shared" si="14"/>
        <v>0</v>
      </c>
      <c r="D444" s="293"/>
      <c r="R444" s="292"/>
    </row>
    <row r="445" spans="1:18" x14ac:dyDescent="0.35">
      <c r="A445" s="300">
        <f t="shared" si="15"/>
        <v>0</v>
      </c>
      <c r="C445" s="5">
        <f t="shared" si="14"/>
        <v>0</v>
      </c>
      <c r="D445" s="293"/>
      <c r="R445" s="292"/>
    </row>
    <row r="446" spans="1:18" x14ac:dyDescent="0.35">
      <c r="A446" s="300">
        <f t="shared" si="15"/>
        <v>0</v>
      </c>
      <c r="C446" s="5">
        <f t="shared" si="14"/>
        <v>0</v>
      </c>
      <c r="D446" s="293"/>
      <c r="R446" s="292"/>
    </row>
    <row r="447" spans="1:18" x14ac:dyDescent="0.35">
      <c r="A447" s="300">
        <f t="shared" si="15"/>
        <v>0</v>
      </c>
      <c r="C447" s="5">
        <f t="shared" si="14"/>
        <v>0</v>
      </c>
      <c r="D447" s="293"/>
      <c r="R447" s="292"/>
    </row>
    <row r="448" spans="1:18" x14ac:dyDescent="0.35">
      <c r="A448" s="300">
        <f t="shared" si="15"/>
        <v>0</v>
      </c>
      <c r="C448" s="5">
        <f t="shared" si="14"/>
        <v>0</v>
      </c>
      <c r="D448" s="293"/>
      <c r="R448" s="292"/>
    </row>
    <row r="449" spans="1:18" x14ac:dyDescent="0.35">
      <c r="A449" s="300">
        <f t="shared" si="15"/>
        <v>0</v>
      </c>
      <c r="C449" s="5">
        <f t="shared" si="14"/>
        <v>0</v>
      </c>
      <c r="D449" s="293"/>
      <c r="R449" s="292"/>
    </row>
    <row r="450" spans="1:18" x14ac:dyDescent="0.35">
      <c r="A450" s="300">
        <f t="shared" si="15"/>
        <v>0</v>
      </c>
      <c r="C450" s="5">
        <f t="shared" si="14"/>
        <v>0</v>
      </c>
      <c r="D450" s="293"/>
      <c r="R450" s="292"/>
    </row>
    <row r="451" spans="1:18" x14ac:dyDescent="0.35">
      <c r="A451" s="300">
        <f t="shared" si="15"/>
        <v>0</v>
      </c>
      <c r="C451" s="5">
        <f t="shared" ref="C451:C514" si="16">F451</f>
        <v>0</v>
      </c>
      <c r="D451" s="293"/>
      <c r="R451" s="292"/>
    </row>
    <row r="452" spans="1:18" x14ac:dyDescent="0.35">
      <c r="A452" s="300">
        <f t="shared" si="15"/>
        <v>0</v>
      </c>
      <c r="C452" s="5">
        <f t="shared" si="16"/>
        <v>0</v>
      </c>
      <c r="D452" s="293"/>
      <c r="R452" s="292"/>
    </row>
    <row r="453" spans="1:18" x14ac:dyDescent="0.35">
      <c r="A453" s="300">
        <f t="shared" si="15"/>
        <v>0</v>
      </c>
      <c r="C453" s="5">
        <f t="shared" si="16"/>
        <v>0</v>
      </c>
      <c r="D453" s="293"/>
      <c r="R453" s="292"/>
    </row>
    <row r="454" spans="1:18" x14ac:dyDescent="0.35">
      <c r="A454" s="300">
        <f t="shared" si="15"/>
        <v>0</v>
      </c>
      <c r="C454" s="5">
        <f t="shared" si="16"/>
        <v>0</v>
      </c>
      <c r="D454" s="293"/>
      <c r="R454" s="292"/>
    </row>
    <row r="455" spans="1:18" x14ac:dyDescent="0.35">
      <c r="A455" s="300">
        <f t="shared" si="15"/>
        <v>0</v>
      </c>
      <c r="C455" s="5">
        <f t="shared" si="16"/>
        <v>0</v>
      </c>
      <c r="D455" s="293"/>
      <c r="R455" s="292"/>
    </row>
    <row r="456" spans="1:18" x14ac:dyDescent="0.35">
      <c r="A456" s="300">
        <f t="shared" si="15"/>
        <v>0</v>
      </c>
      <c r="C456" s="5">
        <f t="shared" si="16"/>
        <v>0</v>
      </c>
      <c r="D456" s="293"/>
      <c r="R456" s="292"/>
    </row>
    <row r="457" spans="1:18" x14ac:dyDescent="0.35">
      <c r="A457" s="300">
        <f t="shared" si="15"/>
        <v>0</v>
      </c>
      <c r="C457" s="5">
        <f t="shared" si="16"/>
        <v>0</v>
      </c>
      <c r="D457" s="293"/>
      <c r="R457" s="292"/>
    </row>
    <row r="458" spans="1:18" x14ac:dyDescent="0.35">
      <c r="A458" s="300">
        <f t="shared" si="15"/>
        <v>0</v>
      </c>
      <c r="C458" s="5">
        <f t="shared" si="16"/>
        <v>0</v>
      </c>
      <c r="D458" s="293"/>
      <c r="R458" s="292"/>
    </row>
    <row r="459" spans="1:18" x14ac:dyDescent="0.35">
      <c r="A459" s="300">
        <f t="shared" si="15"/>
        <v>0</v>
      </c>
      <c r="C459" s="5">
        <f t="shared" si="16"/>
        <v>0</v>
      </c>
      <c r="D459" s="293"/>
      <c r="R459" s="292"/>
    </row>
    <row r="460" spans="1:18" x14ac:dyDescent="0.35">
      <c r="A460" s="300">
        <f t="shared" si="15"/>
        <v>0</v>
      </c>
      <c r="C460" s="5">
        <f t="shared" si="16"/>
        <v>0</v>
      </c>
      <c r="D460" s="293"/>
      <c r="R460" s="292"/>
    </row>
    <row r="461" spans="1:18" x14ac:dyDescent="0.35">
      <c r="A461" s="300">
        <f t="shared" si="15"/>
        <v>0</v>
      </c>
      <c r="C461" s="5">
        <f t="shared" si="16"/>
        <v>0</v>
      </c>
      <c r="D461" s="293"/>
      <c r="R461" s="292"/>
    </row>
    <row r="462" spans="1:18" x14ac:dyDescent="0.35">
      <c r="A462" s="300">
        <f t="shared" si="15"/>
        <v>0</v>
      </c>
      <c r="C462" s="5">
        <f t="shared" si="16"/>
        <v>0</v>
      </c>
      <c r="D462" s="293"/>
      <c r="R462" s="292"/>
    </row>
    <row r="463" spans="1:18" x14ac:dyDescent="0.35">
      <c r="A463" s="300">
        <f t="shared" si="15"/>
        <v>0</v>
      </c>
      <c r="C463" s="5">
        <f t="shared" si="16"/>
        <v>0</v>
      </c>
      <c r="D463" s="293"/>
      <c r="R463" s="292"/>
    </row>
    <row r="464" spans="1:18" x14ac:dyDescent="0.35">
      <c r="A464" s="300">
        <f t="shared" si="15"/>
        <v>0</v>
      </c>
      <c r="C464" s="5">
        <f t="shared" si="16"/>
        <v>0</v>
      </c>
      <c r="D464" s="293"/>
      <c r="R464" s="292"/>
    </row>
    <row r="465" spans="1:18" x14ac:dyDescent="0.35">
      <c r="A465" s="300">
        <f t="shared" si="15"/>
        <v>0</v>
      </c>
      <c r="C465" s="5">
        <f t="shared" si="16"/>
        <v>0</v>
      </c>
      <c r="D465" s="293"/>
      <c r="R465" s="292"/>
    </row>
    <row r="466" spans="1:18" x14ac:dyDescent="0.35">
      <c r="A466" s="300">
        <f t="shared" si="15"/>
        <v>0</v>
      </c>
      <c r="C466" s="5">
        <f t="shared" si="16"/>
        <v>0</v>
      </c>
      <c r="D466" s="293"/>
      <c r="R466" s="292"/>
    </row>
    <row r="467" spans="1:18" x14ac:dyDescent="0.35">
      <c r="A467" s="300">
        <f t="shared" si="15"/>
        <v>0</v>
      </c>
      <c r="C467" s="5">
        <f t="shared" si="16"/>
        <v>0</v>
      </c>
      <c r="D467" s="293"/>
      <c r="R467" s="292"/>
    </row>
    <row r="468" spans="1:18" x14ac:dyDescent="0.35">
      <c r="A468" s="300">
        <f t="shared" si="15"/>
        <v>0</v>
      </c>
      <c r="C468" s="5">
        <f t="shared" si="16"/>
        <v>0</v>
      </c>
      <c r="D468" s="293"/>
      <c r="R468" s="292"/>
    </row>
    <row r="469" spans="1:18" x14ac:dyDescent="0.35">
      <c r="A469" s="300">
        <f t="shared" si="15"/>
        <v>0</v>
      </c>
      <c r="C469" s="5">
        <f t="shared" si="16"/>
        <v>0</v>
      </c>
      <c r="D469" s="293"/>
      <c r="R469" s="292"/>
    </row>
    <row r="470" spans="1:18" x14ac:dyDescent="0.35">
      <c r="A470" s="300">
        <f t="shared" si="15"/>
        <v>0</v>
      </c>
      <c r="C470" s="5">
        <f t="shared" si="16"/>
        <v>0</v>
      </c>
      <c r="D470" s="293"/>
      <c r="R470" s="292"/>
    </row>
    <row r="471" spans="1:18" x14ac:dyDescent="0.35">
      <c r="A471" s="300">
        <f t="shared" si="15"/>
        <v>0</v>
      </c>
      <c r="C471" s="5">
        <f t="shared" si="16"/>
        <v>0</v>
      </c>
      <c r="D471" s="293"/>
      <c r="R471" s="292"/>
    </row>
    <row r="472" spans="1:18" x14ac:dyDescent="0.35">
      <c r="A472" s="300">
        <f t="shared" si="15"/>
        <v>0</v>
      </c>
      <c r="C472" s="5">
        <f t="shared" si="16"/>
        <v>0</v>
      </c>
      <c r="D472" s="293"/>
      <c r="R472" s="292"/>
    </row>
    <row r="473" spans="1:18" x14ac:dyDescent="0.35">
      <c r="A473" s="300">
        <f t="shared" ref="A473:A536" si="17">F473</f>
        <v>0</v>
      </c>
      <c r="C473" s="5">
        <f t="shared" si="16"/>
        <v>0</v>
      </c>
      <c r="D473" s="293"/>
      <c r="R473" s="292"/>
    </row>
    <row r="474" spans="1:18" x14ac:dyDescent="0.35">
      <c r="A474" s="300">
        <f t="shared" si="17"/>
        <v>0</v>
      </c>
      <c r="C474" s="5">
        <f t="shared" si="16"/>
        <v>0</v>
      </c>
      <c r="D474" s="293"/>
      <c r="R474" s="292"/>
    </row>
    <row r="475" spans="1:18" x14ac:dyDescent="0.35">
      <c r="A475" s="300">
        <f t="shared" si="17"/>
        <v>0</v>
      </c>
      <c r="C475" s="5">
        <f t="shared" si="16"/>
        <v>0</v>
      </c>
      <c r="D475" s="293"/>
      <c r="R475" s="292"/>
    </row>
    <row r="476" spans="1:18" x14ac:dyDescent="0.35">
      <c r="A476" s="300">
        <f t="shared" si="17"/>
        <v>0</v>
      </c>
      <c r="C476" s="5">
        <f t="shared" si="16"/>
        <v>0</v>
      </c>
      <c r="D476" s="293"/>
      <c r="R476" s="292"/>
    </row>
    <row r="477" spans="1:18" x14ac:dyDescent="0.35">
      <c r="A477" s="300">
        <f t="shared" si="17"/>
        <v>0</v>
      </c>
      <c r="C477" s="5">
        <f t="shared" si="16"/>
        <v>0</v>
      </c>
      <c r="D477" s="293"/>
      <c r="R477" s="292"/>
    </row>
    <row r="478" spans="1:18" x14ac:dyDescent="0.35">
      <c r="A478" s="300">
        <f t="shared" si="17"/>
        <v>0</v>
      </c>
      <c r="C478" s="5">
        <f t="shared" si="16"/>
        <v>0</v>
      </c>
      <c r="D478" s="293"/>
      <c r="R478" s="292"/>
    </row>
    <row r="479" spans="1:18" x14ac:dyDescent="0.35">
      <c r="A479" s="300">
        <f t="shared" si="17"/>
        <v>0</v>
      </c>
      <c r="C479" s="5">
        <f t="shared" si="16"/>
        <v>0</v>
      </c>
      <c r="D479" s="293"/>
      <c r="R479" s="292"/>
    </row>
    <row r="480" spans="1:18" x14ac:dyDescent="0.35">
      <c r="A480" s="300">
        <f t="shared" si="17"/>
        <v>0</v>
      </c>
      <c r="C480" s="5">
        <f t="shared" si="16"/>
        <v>0</v>
      </c>
      <c r="D480" s="293"/>
      <c r="R480" s="292"/>
    </row>
    <row r="481" spans="1:18" x14ac:dyDescent="0.35">
      <c r="A481" s="300">
        <f t="shared" si="17"/>
        <v>0</v>
      </c>
      <c r="C481" s="5">
        <f t="shared" si="16"/>
        <v>0</v>
      </c>
      <c r="D481" s="293"/>
      <c r="R481" s="292"/>
    </row>
    <row r="482" spans="1:18" x14ac:dyDescent="0.35">
      <c r="A482" s="300">
        <f t="shared" si="17"/>
        <v>0</v>
      </c>
      <c r="C482" s="5">
        <f t="shared" si="16"/>
        <v>0</v>
      </c>
      <c r="D482" s="293"/>
      <c r="R482" s="292"/>
    </row>
    <row r="483" spans="1:18" x14ac:dyDescent="0.35">
      <c r="A483" s="300">
        <f t="shared" si="17"/>
        <v>0</v>
      </c>
      <c r="C483" s="5">
        <f t="shared" si="16"/>
        <v>0</v>
      </c>
      <c r="D483" s="293"/>
      <c r="R483" s="292"/>
    </row>
    <row r="484" spans="1:18" x14ac:dyDescent="0.35">
      <c r="A484" s="300">
        <f t="shared" si="17"/>
        <v>0</v>
      </c>
      <c r="C484" s="5">
        <f t="shared" si="16"/>
        <v>0</v>
      </c>
      <c r="D484" s="293"/>
      <c r="R484" s="292"/>
    </row>
    <row r="485" spans="1:18" x14ac:dyDescent="0.35">
      <c r="A485" s="300">
        <f t="shared" si="17"/>
        <v>0</v>
      </c>
      <c r="C485" s="5">
        <f t="shared" si="16"/>
        <v>0</v>
      </c>
      <c r="D485" s="293"/>
      <c r="R485" s="292"/>
    </row>
    <row r="486" spans="1:18" x14ac:dyDescent="0.35">
      <c r="A486" s="300">
        <f t="shared" si="17"/>
        <v>0</v>
      </c>
      <c r="C486" s="5">
        <f t="shared" si="16"/>
        <v>0</v>
      </c>
      <c r="D486" s="293"/>
      <c r="R486" s="292"/>
    </row>
    <row r="487" spans="1:18" x14ac:dyDescent="0.35">
      <c r="A487" s="300">
        <f t="shared" si="17"/>
        <v>0</v>
      </c>
      <c r="C487" s="5">
        <f t="shared" si="16"/>
        <v>0</v>
      </c>
      <c r="D487" s="293"/>
      <c r="R487" s="292"/>
    </row>
    <row r="488" spans="1:18" x14ac:dyDescent="0.35">
      <c r="A488" s="300">
        <f t="shared" si="17"/>
        <v>0</v>
      </c>
      <c r="C488" s="5">
        <f t="shared" si="16"/>
        <v>0</v>
      </c>
      <c r="D488" s="293"/>
      <c r="R488" s="292"/>
    </row>
    <row r="489" spans="1:18" x14ac:dyDescent="0.35">
      <c r="A489" s="300">
        <f t="shared" si="17"/>
        <v>0</v>
      </c>
      <c r="C489" s="5">
        <f t="shared" si="16"/>
        <v>0</v>
      </c>
      <c r="D489" s="293"/>
      <c r="R489" s="292"/>
    </row>
    <row r="490" spans="1:18" x14ac:dyDescent="0.35">
      <c r="A490" s="300">
        <f t="shared" si="17"/>
        <v>0</v>
      </c>
      <c r="C490" s="5">
        <f t="shared" si="16"/>
        <v>0</v>
      </c>
      <c r="D490" s="293"/>
      <c r="R490" s="292"/>
    </row>
    <row r="491" spans="1:18" x14ac:dyDescent="0.35">
      <c r="A491" s="300">
        <f t="shared" si="17"/>
        <v>0</v>
      </c>
      <c r="C491" s="5">
        <f t="shared" si="16"/>
        <v>0</v>
      </c>
      <c r="D491" s="293"/>
      <c r="R491" s="292"/>
    </row>
    <row r="492" spans="1:18" x14ac:dyDescent="0.35">
      <c r="A492" s="300">
        <f t="shared" si="17"/>
        <v>0</v>
      </c>
      <c r="C492" s="5">
        <f t="shared" si="16"/>
        <v>0</v>
      </c>
      <c r="D492" s="293"/>
      <c r="R492" s="292"/>
    </row>
    <row r="493" spans="1:18" x14ac:dyDescent="0.35">
      <c r="A493" s="300">
        <f t="shared" si="17"/>
        <v>0</v>
      </c>
      <c r="C493" s="5">
        <f t="shared" si="16"/>
        <v>0</v>
      </c>
      <c r="D493" s="293"/>
      <c r="R493" s="292"/>
    </row>
    <row r="494" spans="1:18" x14ac:dyDescent="0.35">
      <c r="A494" s="300">
        <f t="shared" si="17"/>
        <v>0</v>
      </c>
      <c r="C494" s="5">
        <f t="shared" si="16"/>
        <v>0</v>
      </c>
      <c r="D494" s="293"/>
      <c r="R494" s="292"/>
    </row>
    <row r="495" spans="1:18" x14ac:dyDescent="0.35">
      <c r="A495" s="300">
        <f t="shared" si="17"/>
        <v>0</v>
      </c>
      <c r="C495" s="5">
        <f t="shared" si="16"/>
        <v>0</v>
      </c>
      <c r="D495" s="293"/>
      <c r="R495" s="292"/>
    </row>
    <row r="496" spans="1:18" x14ac:dyDescent="0.35">
      <c r="A496" s="300">
        <f t="shared" si="17"/>
        <v>0</v>
      </c>
      <c r="C496" s="5">
        <f t="shared" si="16"/>
        <v>0</v>
      </c>
      <c r="D496" s="293"/>
      <c r="R496" s="292"/>
    </row>
    <row r="497" spans="1:18" x14ac:dyDescent="0.35">
      <c r="A497" s="300">
        <f t="shared" si="17"/>
        <v>0</v>
      </c>
      <c r="C497" s="5">
        <f t="shared" si="16"/>
        <v>0</v>
      </c>
      <c r="D497" s="293"/>
      <c r="R497" s="292"/>
    </row>
    <row r="498" spans="1:18" x14ac:dyDescent="0.35">
      <c r="A498" s="300">
        <f t="shared" si="17"/>
        <v>0</v>
      </c>
      <c r="C498" s="5">
        <f t="shared" si="16"/>
        <v>0</v>
      </c>
      <c r="D498" s="293"/>
      <c r="R498" s="292"/>
    </row>
    <row r="499" spans="1:18" x14ac:dyDescent="0.35">
      <c r="A499" s="300">
        <f t="shared" si="17"/>
        <v>0</v>
      </c>
      <c r="C499" s="5">
        <f t="shared" si="16"/>
        <v>0</v>
      </c>
      <c r="D499" s="293"/>
      <c r="R499" s="292"/>
    </row>
    <row r="500" spans="1:18" x14ac:dyDescent="0.35">
      <c r="A500" s="300">
        <f t="shared" si="17"/>
        <v>0</v>
      </c>
      <c r="C500" s="5">
        <f t="shared" si="16"/>
        <v>0</v>
      </c>
      <c r="D500" s="293"/>
      <c r="R500" s="292"/>
    </row>
    <row r="501" spans="1:18" x14ac:dyDescent="0.35">
      <c r="A501" s="300">
        <f t="shared" si="17"/>
        <v>0</v>
      </c>
      <c r="C501" s="5">
        <f t="shared" si="16"/>
        <v>0</v>
      </c>
      <c r="D501" s="293"/>
      <c r="R501" s="292"/>
    </row>
    <row r="502" spans="1:18" x14ac:dyDescent="0.35">
      <c r="A502" s="300">
        <f t="shared" si="17"/>
        <v>0</v>
      </c>
      <c r="C502" s="5">
        <f t="shared" si="16"/>
        <v>0</v>
      </c>
      <c r="D502" s="293"/>
      <c r="R502" s="292"/>
    </row>
    <row r="503" spans="1:18" x14ac:dyDescent="0.35">
      <c r="A503" s="300">
        <f t="shared" si="17"/>
        <v>0</v>
      </c>
      <c r="C503" s="5">
        <f t="shared" si="16"/>
        <v>0</v>
      </c>
      <c r="D503" s="293"/>
      <c r="R503" s="292"/>
    </row>
    <row r="504" spans="1:18" x14ac:dyDescent="0.35">
      <c r="A504" s="300">
        <f t="shared" si="17"/>
        <v>0</v>
      </c>
      <c r="C504" s="5">
        <f t="shared" si="16"/>
        <v>0</v>
      </c>
      <c r="D504" s="293"/>
      <c r="R504" s="292"/>
    </row>
    <row r="505" spans="1:18" x14ac:dyDescent="0.35">
      <c r="A505" s="300">
        <f t="shared" si="17"/>
        <v>0</v>
      </c>
      <c r="C505" s="5">
        <f t="shared" si="16"/>
        <v>0</v>
      </c>
      <c r="D505" s="293"/>
      <c r="R505" s="292"/>
    </row>
    <row r="506" spans="1:18" x14ac:dyDescent="0.35">
      <c r="A506" s="300">
        <f t="shared" si="17"/>
        <v>0</v>
      </c>
      <c r="C506" s="5">
        <f t="shared" si="16"/>
        <v>0</v>
      </c>
      <c r="D506" s="293"/>
      <c r="R506" s="292"/>
    </row>
    <row r="507" spans="1:18" x14ac:dyDescent="0.35">
      <c r="A507" s="300">
        <f t="shared" si="17"/>
        <v>0</v>
      </c>
      <c r="C507" s="5">
        <f t="shared" si="16"/>
        <v>0</v>
      </c>
      <c r="D507" s="293"/>
      <c r="R507" s="292"/>
    </row>
    <row r="508" spans="1:18" x14ac:dyDescent="0.35">
      <c r="A508" s="300">
        <f t="shared" si="17"/>
        <v>0</v>
      </c>
      <c r="C508" s="5">
        <f t="shared" si="16"/>
        <v>0</v>
      </c>
      <c r="D508" s="293"/>
      <c r="R508" s="292"/>
    </row>
    <row r="509" spans="1:18" x14ac:dyDescent="0.35">
      <c r="A509" s="300">
        <f t="shared" si="17"/>
        <v>0</v>
      </c>
      <c r="C509" s="5">
        <f t="shared" si="16"/>
        <v>0</v>
      </c>
      <c r="D509" s="293"/>
      <c r="R509" s="292"/>
    </row>
    <row r="510" spans="1:18" x14ac:dyDescent="0.35">
      <c r="A510" s="300">
        <f t="shared" si="17"/>
        <v>0</v>
      </c>
      <c r="C510" s="5">
        <f t="shared" si="16"/>
        <v>0</v>
      </c>
      <c r="D510" s="293"/>
      <c r="R510" s="292"/>
    </row>
    <row r="511" spans="1:18" x14ac:dyDescent="0.35">
      <c r="A511" s="300">
        <f t="shared" si="17"/>
        <v>0</v>
      </c>
      <c r="C511" s="5">
        <f t="shared" si="16"/>
        <v>0</v>
      </c>
      <c r="D511" s="293"/>
      <c r="R511" s="292"/>
    </row>
    <row r="512" spans="1:18" x14ac:dyDescent="0.35">
      <c r="A512" s="300">
        <f t="shared" si="17"/>
        <v>0</v>
      </c>
      <c r="C512" s="5">
        <f t="shared" si="16"/>
        <v>0</v>
      </c>
      <c r="D512" s="293"/>
      <c r="R512" s="292"/>
    </row>
    <row r="513" spans="1:18" x14ac:dyDescent="0.35">
      <c r="A513" s="300">
        <f t="shared" si="17"/>
        <v>0</v>
      </c>
      <c r="C513" s="5">
        <f t="shared" si="16"/>
        <v>0</v>
      </c>
      <c r="D513" s="293"/>
      <c r="R513" s="292"/>
    </row>
    <row r="514" spans="1:18" x14ac:dyDescent="0.35">
      <c r="A514" s="300">
        <f t="shared" si="17"/>
        <v>0</v>
      </c>
      <c r="C514" s="5">
        <f t="shared" si="16"/>
        <v>0</v>
      </c>
      <c r="D514" s="293"/>
      <c r="R514" s="292"/>
    </row>
    <row r="515" spans="1:18" x14ac:dyDescent="0.35">
      <c r="A515" s="300">
        <f t="shared" si="17"/>
        <v>0</v>
      </c>
      <c r="C515" s="5">
        <f t="shared" ref="C515:C578" si="18">F515</f>
        <v>0</v>
      </c>
      <c r="D515" s="293"/>
      <c r="R515" s="292"/>
    </row>
    <row r="516" spans="1:18" x14ac:dyDescent="0.35">
      <c r="A516" s="300">
        <f t="shared" si="17"/>
        <v>0</v>
      </c>
      <c r="C516" s="5">
        <f t="shared" si="18"/>
        <v>0</v>
      </c>
      <c r="D516" s="293"/>
      <c r="R516" s="292"/>
    </row>
    <row r="517" spans="1:18" x14ac:dyDescent="0.35">
      <c r="A517" s="300">
        <f t="shared" si="17"/>
        <v>0</v>
      </c>
      <c r="C517" s="5">
        <f t="shared" si="18"/>
        <v>0</v>
      </c>
      <c r="D517" s="293"/>
      <c r="R517" s="292"/>
    </row>
    <row r="518" spans="1:18" x14ac:dyDescent="0.35">
      <c r="A518" s="300">
        <f t="shared" si="17"/>
        <v>0</v>
      </c>
      <c r="C518" s="5">
        <f t="shared" si="18"/>
        <v>0</v>
      </c>
      <c r="D518" s="293"/>
      <c r="R518" s="292"/>
    </row>
    <row r="519" spans="1:18" x14ac:dyDescent="0.35">
      <c r="A519" s="300">
        <f t="shared" si="17"/>
        <v>0</v>
      </c>
      <c r="C519" s="5">
        <f t="shared" si="18"/>
        <v>0</v>
      </c>
      <c r="D519" s="293"/>
      <c r="R519" s="292"/>
    </row>
    <row r="520" spans="1:18" x14ac:dyDescent="0.35">
      <c r="A520" s="300">
        <f t="shared" si="17"/>
        <v>0</v>
      </c>
      <c r="C520" s="5">
        <f t="shared" si="18"/>
        <v>0</v>
      </c>
      <c r="D520" s="293"/>
      <c r="R520" s="292"/>
    </row>
    <row r="521" spans="1:18" x14ac:dyDescent="0.35">
      <c r="A521" s="300">
        <f t="shared" si="17"/>
        <v>0</v>
      </c>
      <c r="C521" s="5">
        <f t="shared" si="18"/>
        <v>0</v>
      </c>
      <c r="D521" s="293"/>
      <c r="R521" s="292"/>
    </row>
    <row r="522" spans="1:18" x14ac:dyDescent="0.35">
      <c r="A522" s="300">
        <f t="shared" si="17"/>
        <v>0</v>
      </c>
      <c r="C522" s="5">
        <f t="shared" si="18"/>
        <v>0</v>
      </c>
      <c r="D522" s="293"/>
      <c r="R522" s="292"/>
    </row>
    <row r="523" spans="1:18" x14ac:dyDescent="0.35">
      <c r="A523" s="300">
        <f t="shared" si="17"/>
        <v>0</v>
      </c>
      <c r="C523" s="5">
        <f t="shared" si="18"/>
        <v>0</v>
      </c>
      <c r="D523" s="293"/>
      <c r="R523" s="292"/>
    </row>
    <row r="524" spans="1:18" x14ac:dyDescent="0.35">
      <c r="A524" s="300">
        <f t="shared" si="17"/>
        <v>0</v>
      </c>
      <c r="C524" s="5">
        <f t="shared" si="18"/>
        <v>0</v>
      </c>
      <c r="D524" s="293"/>
      <c r="R524" s="292"/>
    </row>
    <row r="525" spans="1:18" x14ac:dyDescent="0.35">
      <c r="A525" s="300">
        <f t="shared" si="17"/>
        <v>0</v>
      </c>
      <c r="C525" s="5">
        <f t="shared" si="18"/>
        <v>0</v>
      </c>
      <c r="D525" s="293"/>
      <c r="R525" s="292"/>
    </row>
    <row r="526" spans="1:18" x14ac:dyDescent="0.35">
      <c r="A526" s="300">
        <f t="shared" si="17"/>
        <v>0</v>
      </c>
      <c r="C526" s="5">
        <f t="shared" si="18"/>
        <v>0</v>
      </c>
      <c r="D526" s="293"/>
      <c r="R526" s="292"/>
    </row>
    <row r="527" spans="1:18" x14ac:dyDescent="0.35">
      <c r="A527" s="300">
        <f t="shared" si="17"/>
        <v>0</v>
      </c>
      <c r="C527" s="5">
        <f t="shared" si="18"/>
        <v>0</v>
      </c>
      <c r="D527" s="293"/>
      <c r="R527" s="292"/>
    </row>
    <row r="528" spans="1:18" x14ac:dyDescent="0.35">
      <c r="A528" s="300">
        <f t="shared" si="17"/>
        <v>0</v>
      </c>
      <c r="C528" s="5">
        <f t="shared" si="18"/>
        <v>0</v>
      </c>
      <c r="D528" s="293"/>
      <c r="R528" s="292"/>
    </row>
    <row r="529" spans="1:18" x14ac:dyDescent="0.35">
      <c r="A529" s="300">
        <f t="shared" si="17"/>
        <v>0</v>
      </c>
      <c r="C529" s="5">
        <f t="shared" si="18"/>
        <v>0</v>
      </c>
      <c r="D529" s="293"/>
      <c r="R529" s="292"/>
    </row>
    <row r="530" spans="1:18" x14ac:dyDescent="0.35">
      <c r="A530" s="300">
        <f t="shared" si="17"/>
        <v>0</v>
      </c>
      <c r="C530" s="5">
        <f t="shared" si="18"/>
        <v>0</v>
      </c>
      <c r="D530" s="293"/>
      <c r="R530" s="292"/>
    </row>
    <row r="531" spans="1:18" x14ac:dyDescent="0.35">
      <c r="A531" s="300">
        <f t="shared" si="17"/>
        <v>0</v>
      </c>
      <c r="C531" s="5">
        <f t="shared" si="18"/>
        <v>0</v>
      </c>
      <c r="D531" s="293"/>
      <c r="R531" s="292"/>
    </row>
    <row r="532" spans="1:18" x14ac:dyDescent="0.35">
      <c r="A532" s="300">
        <f t="shared" si="17"/>
        <v>0</v>
      </c>
      <c r="C532" s="5">
        <f t="shared" si="18"/>
        <v>0</v>
      </c>
      <c r="D532" s="293"/>
      <c r="R532" s="292"/>
    </row>
    <row r="533" spans="1:18" x14ac:dyDescent="0.35">
      <c r="A533" s="300">
        <f t="shared" si="17"/>
        <v>0</v>
      </c>
      <c r="C533" s="5">
        <f t="shared" si="18"/>
        <v>0</v>
      </c>
      <c r="D533" s="293"/>
      <c r="R533" s="292"/>
    </row>
    <row r="534" spans="1:18" x14ac:dyDescent="0.35">
      <c r="A534" s="300">
        <f t="shared" si="17"/>
        <v>0</v>
      </c>
      <c r="C534" s="5">
        <f t="shared" si="18"/>
        <v>0</v>
      </c>
      <c r="D534" s="293"/>
      <c r="R534" s="292"/>
    </row>
    <row r="535" spans="1:18" x14ac:dyDescent="0.35">
      <c r="A535" s="300">
        <f t="shared" si="17"/>
        <v>0</v>
      </c>
      <c r="C535" s="5">
        <f t="shared" si="18"/>
        <v>0</v>
      </c>
      <c r="D535" s="293"/>
      <c r="R535" s="292"/>
    </row>
    <row r="536" spans="1:18" x14ac:dyDescent="0.35">
      <c r="A536" s="300">
        <f t="shared" si="17"/>
        <v>0</v>
      </c>
      <c r="C536" s="5">
        <f t="shared" si="18"/>
        <v>0</v>
      </c>
      <c r="D536" s="293"/>
      <c r="R536" s="292"/>
    </row>
    <row r="537" spans="1:18" x14ac:dyDescent="0.35">
      <c r="A537" s="300">
        <f t="shared" ref="A537:A600" si="19">F537</f>
        <v>0</v>
      </c>
      <c r="C537" s="5">
        <f t="shared" si="18"/>
        <v>0</v>
      </c>
      <c r="D537" s="293"/>
      <c r="R537" s="292"/>
    </row>
    <row r="538" spans="1:18" x14ac:dyDescent="0.35">
      <c r="A538" s="300">
        <f t="shared" si="19"/>
        <v>0</v>
      </c>
      <c r="C538" s="5">
        <f t="shared" si="18"/>
        <v>0</v>
      </c>
      <c r="D538" s="293"/>
      <c r="R538" s="292"/>
    </row>
    <row r="539" spans="1:18" x14ac:dyDescent="0.35">
      <c r="A539" s="300">
        <f t="shared" si="19"/>
        <v>0</v>
      </c>
      <c r="C539" s="5">
        <f t="shared" si="18"/>
        <v>0</v>
      </c>
      <c r="D539" s="293"/>
      <c r="R539" s="292"/>
    </row>
    <row r="540" spans="1:18" x14ac:dyDescent="0.35">
      <c r="A540" s="300">
        <f t="shared" si="19"/>
        <v>0</v>
      </c>
      <c r="C540" s="5">
        <f t="shared" si="18"/>
        <v>0</v>
      </c>
      <c r="D540" s="293"/>
      <c r="R540" s="292"/>
    </row>
    <row r="541" spans="1:18" x14ac:dyDescent="0.35">
      <c r="A541" s="300">
        <f t="shared" si="19"/>
        <v>0</v>
      </c>
      <c r="C541" s="5">
        <f t="shared" si="18"/>
        <v>0</v>
      </c>
      <c r="D541" s="293"/>
      <c r="R541" s="292"/>
    </row>
    <row r="542" spans="1:18" x14ac:dyDescent="0.35">
      <c r="A542" s="300">
        <f t="shared" si="19"/>
        <v>0</v>
      </c>
      <c r="C542" s="5">
        <f t="shared" si="18"/>
        <v>0</v>
      </c>
      <c r="D542" s="293"/>
      <c r="R542" s="292"/>
    </row>
    <row r="543" spans="1:18" x14ac:dyDescent="0.35">
      <c r="A543" s="300">
        <f t="shared" si="19"/>
        <v>0</v>
      </c>
      <c r="C543" s="5">
        <f t="shared" si="18"/>
        <v>0</v>
      </c>
      <c r="D543" s="293"/>
      <c r="R543" s="292"/>
    </row>
    <row r="544" spans="1:18" x14ac:dyDescent="0.35">
      <c r="A544" s="300">
        <f t="shared" si="19"/>
        <v>0</v>
      </c>
      <c r="C544" s="5">
        <f t="shared" si="18"/>
        <v>0</v>
      </c>
      <c r="D544" s="293"/>
      <c r="R544" s="292"/>
    </row>
    <row r="545" spans="1:18" x14ac:dyDescent="0.35">
      <c r="A545" s="300">
        <f t="shared" si="19"/>
        <v>0</v>
      </c>
      <c r="C545" s="5">
        <f t="shared" si="18"/>
        <v>0</v>
      </c>
      <c r="D545" s="293"/>
      <c r="R545" s="292"/>
    </row>
    <row r="546" spans="1:18" x14ac:dyDescent="0.35">
      <c r="A546" s="300">
        <f t="shared" si="19"/>
        <v>0</v>
      </c>
      <c r="C546" s="5">
        <f t="shared" si="18"/>
        <v>0</v>
      </c>
      <c r="D546" s="293"/>
      <c r="R546" s="292"/>
    </row>
    <row r="547" spans="1:18" x14ac:dyDescent="0.35">
      <c r="A547" s="300">
        <f t="shared" si="19"/>
        <v>0</v>
      </c>
      <c r="C547" s="5">
        <f t="shared" si="18"/>
        <v>0</v>
      </c>
      <c r="D547" s="293"/>
      <c r="R547" s="292"/>
    </row>
    <row r="548" spans="1:18" x14ac:dyDescent="0.35">
      <c r="A548" s="300">
        <f t="shared" si="19"/>
        <v>0</v>
      </c>
      <c r="C548" s="5">
        <f t="shared" si="18"/>
        <v>0</v>
      </c>
      <c r="D548" s="293"/>
      <c r="R548" s="292"/>
    </row>
    <row r="549" spans="1:18" x14ac:dyDescent="0.35">
      <c r="A549" s="300">
        <f t="shared" si="19"/>
        <v>0</v>
      </c>
      <c r="C549" s="5">
        <f t="shared" si="18"/>
        <v>0</v>
      </c>
      <c r="D549" s="293"/>
      <c r="R549" s="292"/>
    </row>
    <row r="550" spans="1:18" x14ac:dyDescent="0.35">
      <c r="A550" s="300">
        <f t="shared" si="19"/>
        <v>0</v>
      </c>
      <c r="C550" s="5">
        <f t="shared" si="18"/>
        <v>0</v>
      </c>
      <c r="D550" s="293"/>
      <c r="R550" s="292"/>
    </row>
    <row r="551" spans="1:18" x14ac:dyDescent="0.35">
      <c r="A551" s="300">
        <f t="shared" si="19"/>
        <v>0</v>
      </c>
      <c r="C551" s="5">
        <f t="shared" si="18"/>
        <v>0</v>
      </c>
      <c r="D551" s="293"/>
      <c r="R551" s="292"/>
    </row>
    <row r="552" spans="1:18" x14ac:dyDescent="0.35">
      <c r="A552" s="300">
        <f t="shared" si="19"/>
        <v>0</v>
      </c>
      <c r="C552" s="5">
        <f t="shared" si="18"/>
        <v>0</v>
      </c>
      <c r="D552" s="293"/>
      <c r="R552" s="292"/>
    </row>
    <row r="553" spans="1:18" x14ac:dyDescent="0.35">
      <c r="A553" s="300">
        <f t="shared" si="19"/>
        <v>0</v>
      </c>
      <c r="C553" s="5">
        <f t="shared" si="18"/>
        <v>0</v>
      </c>
      <c r="D553" s="293"/>
      <c r="R553" s="292"/>
    </row>
    <row r="554" spans="1:18" x14ac:dyDescent="0.35">
      <c r="A554" s="300">
        <f t="shared" si="19"/>
        <v>0</v>
      </c>
      <c r="C554" s="5">
        <f t="shared" si="18"/>
        <v>0</v>
      </c>
      <c r="D554" s="293"/>
      <c r="R554" s="292"/>
    </row>
    <row r="555" spans="1:18" x14ac:dyDescent="0.35">
      <c r="A555" s="300">
        <f t="shared" si="19"/>
        <v>0</v>
      </c>
      <c r="C555" s="5">
        <f t="shared" si="18"/>
        <v>0</v>
      </c>
      <c r="D555" s="293"/>
      <c r="R555" s="292"/>
    </row>
    <row r="556" spans="1:18" x14ac:dyDescent="0.35">
      <c r="A556" s="300">
        <f t="shared" si="19"/>
        <v>0</v>
      </c>
      <c r="C556" s="5">
        <f t="shared" si="18"/>
        <v>0</v>
      </c>
      <c r="D556" s="293"/>
      <c r="R556" s="292"/>
    </row>
    <row r="557" spans="1:18" x14ac:dyDescent="0.35">
      <c r="A557" s="300">
        <f t="shared" si="19"/>
        <v>0</v>
      </c>
      <c r="C557" s="5">
        <f t="shared" si="18"/>
        <v>0</v>
      </c>
      <c r="D557" s="293"/>
      <c r="R557" s="292"/>
    </row>
    <row r="558" spans="1:18" x14ac:dyDescent="0.35">
      <c r="A558" s="300">
        <f t="shared" si="19"/>
        <v>0</v>
      </c>
      <c r="C558" s="5">
        <f t="shared" si="18"/>
        <v>0</v>
      </c>
      <c r="D558" s="293"/>
      <c r="R558" s="292"/>
    </row>
    <row r="559" spans="1:18" x14ac:dyDescent="0.35">
      <c r="A559" s="300">
        <f t="shared" si="19"/>
        <v>0</v>
      </c>
      <c r="C559" s="5">
        <f t="shared" si="18"/>
        <v>0</v>
      </c>
      <c r="D559" s="293"/>
      <c r="R559" s="292"/>
    </row>
    <row r="560" spans="1:18" x14ac:dyDescent="0.35">
      <c r="A560" s="300">
        <f t="shared" si="19"/>
        <v>0</v>
      </c>
      <c r="C560" s="5">
        <f t="shared" si="18"/>
        <v>0</v>
      </c>
      <c r="D560" s="293"/>
      <c r="R560" s="292"/>
    </row>
    <row r="561" spans="1:18" x14ac:dyDescent="0.35">
      <c r="A561" s="300">
        <f t="shared" si="19"/>
        <v>0</v>
      </c>
      <c r="C561" s="5">
        <f t="shared" si="18"/>
        <v>0</v>
      </c>
      <c r="D561" s="293"/>
      <c r="R561" s="292"/>
    </row>
    <row r="562" spans="1:18" x14ac:dyDescent="0.35">
      <c r="A562" s="300">
        <f t="shared" si="19"/>
        <v>0</v>
      </c>
      <c r="C562" s="5">
        <f t="shared" si="18"/>
        <v>0</v>
      </c>
      <c r="D562" s="293"/>
      <c r="R562" s="292"/>
    </row>
    <row r="563" spans="1:18" x14ac:dyDescent="0.35">
      <c r="A563" s="300">
        <f t="shared" si="19"/>
        <v>0</v>
      </c>
      <c r="C563" s="5">
        <f t="shared" si="18"/>
        <v>0</v>
      </c>
      <c r="D563" s="293"/>
      <c r="R563" s="292"/>
    </row>
    <row r="564" spans="1:18" x14ac:dyDescent="0.35">
      <c r="A564" s="300">
        <f t="shared" si="19"/>
        <v>0</v>
      </c>
      <c r="C564" s="5">
        <f t="shared" si="18"/>
        <v>0</v>
      </c>
      <c r="D564" s="293"/>
      <c r="R564" s="292"/>
    </row>
    <row r="565" spans="1:18" x14ac:dyDescent="0.35">
      <c r="A565" s="300">
        <f t="shared" si="19"/>
        <v>0</v>
      </c>
      <c r="C565" s="5">
        <f t="shared" si="18"/>
        <v>0</v>
      </c>
      <c r="D565" s="293"/>
      <c r="R565" s="292"/>
    </row>
    <row r="566" spans="1:18" x14ac:dyDescent="0.35">
      <c r="A566" s="300">
        <f t="shared" si="19"/>
        <v>0</v>
      </c>
      <c r="C566" s="5">
        <f t="shared" si="18"/>
        <v>0</v>
      </c>
      <c r="D566" s="293"/>
      <c r="R566" s="292"/>
    </row>
    <row r="567" spans="1:18" x14ac:dyDescent="0.35">
      <c r="A567" s="300">
        <f t="shared" si="19"/>
        <v>0</v>
      </c>
      <c r="C567" s="5">
        <f t="shared" si="18"/>
        <v>0</v>
      </c>
      <c r="D567" s="293"/>
      <c r="R567" s="292"/>
    </row>
    <row r="568" spans="1:18" x14ac:dyDescent="0.35">
      <c r="A568" s="300">
        <f t="shared" si="19"/>
        <v>0</v>
      </c>
      <c r="C568" s="5">
        <f t="shared" si="18"/>
        <v>0</v>
      </c>
      <c r="D568" s="293"/>
      <c r="R568" s="292"/>
    </row>
    <row r="569" spans="1:18" x14ac:dyDescent="0.35">
      <c r="A569" s="300">
        <f t="shared" si="19"/>
        <v>0</v>
      </c>
      <c r="C569" s="5">
        <f t="shared" si="18"/>
        <v>0</v>
      </c>
      <c r="D569" s="293"/>
      <c r="R569" s="292"/>
    </row>
    <row r="570" spans="1:18" x14ac:dyDescent="0.35">
      <c r="A570" s="300">
        <f t="shared" si="19"/>
        <v>0</v>
      </c>
      <c r="C570" s="5">
        <f t="shared" si="18"/>
        <v>0</v>
      </c>
      <c r="D570" s="293"/>
      <c r="R570" s="292"/>
    </row>
    <row r="571" spans="1:18" x14ac:dyDescent="0.35">
      <c r="A571" s="300">
        <f t="shared" si="19"/>
        <v>0</v>
      </c>
      <c r="C571" s="5">
        <f t="shared" si="18"/>
        <v>0</v>
      </c>
      <c r="D571" s="293"/>
      <c r="R571" s="292"/>
    </row>
    <row r="572" spans="1:18" x14ac:dyDescent="0.35">
      <c r="A572" s="300">
        <f t="shared" si="19"/>
        <v>0</v>
      </c>
      <c r="C572" s="5">
        <f t="shared" si="18"/>
        <v>0</v>
      </c>
      <c r="D572" s="293"/>
      <c r="R572" s="292"/>
    </row>
    <row r="573" spans="1:18" x14ac:dyDescent="0.35">
      <c r="A573" s="300">
        <f t="shared" si="19"/>
        <v>0</v>
      </c>
      <c r="C573" s="5">
        <f t="shared" si="18"/>
        <v>0</v>
      </c>
      <c r="D573" s="293"/>
      <c r="R573" s="292"/>
    </row>
    <row r="574" spans="1:18" x14ac:dyDescent="0.35">
      <c r="A574" s="300">
        <f t="shared" si="19"/>
        <v>0</v>
      </c>
      <c r="C574" s="5">
        <f t="shared" si="18"/>
        <v>0</v>
      </c>
      <c r="D574" s="293"/>
      <c r="R574" s="292"/>
    </row>
    <row r="575" spans="1:18" x14ac:dyDescent="0.35">
      <c r="A575" s="300">
        <f t="shared" si="19"/>
        <v>0</v>
      </c>
      <c r="C575" s="5">
        <f t="shared" si="18"/>
        <v>0</v>
      </c>
      <c r="D575" s="293"/>
      <c r="R575" s="292"/>
    </row>
    <row r="576" spans="1:18" x14ac:dyDescent="0.35">
      <c r="A576" s="300">
        <f t="shared" si="19"/>
        <v>0</v>
      </c>
      <c r="C576" s="5">
        <f t="shared" si="18"/>
        <v>0</v>
      </c>
      <c r="D576" s="293"/>
      <c r="R576" s="292"/>
    </row>
    <row r="577" spans="1:18" x14ac:dyDescent="0.35">
      <c r="A577" s="300">
        <f t="shared" si="19"/>
        <v>0</v>
      </c>
      <c r="C577" s="5">
        <f t="shared" si="18"/>
        <v>0</v>
      </c>
      <c r="D577" s="293"/>
      <c r="R577" s="292"/>
    </row>
    <row r="578" spans="1:18" x14ac:dyDescent="0.35">
      <c r="A578" s="300">
        <f t="shared" si="19"/>
        <v>0</v>
      </c>
      <c r="C578" s="5">
        <f t="shared" si="18"/>
        <v>0</v>
      </c>
      <c r="D578" s="293"/>
      <c r="R578" s="292"/>
    </row>
    <row r="579" spans="1:18" x14ac:dyDescent="0.35">
      <c r="A579" s="300">
        <f t="shared" si="19"/>
        <v>0</v>
      </c>
      <c r="C579" s="5">
        <f t="shared" ref="C579:C642" si="20">F579</f>
        <v>0</v>
      </c>
      <c r="D579" s="293"/>
      <c r="R579" s="292"/>
    </row>
    <row r="580" spans="1:18" x14ac:dyDescent="0.35">
      <c r="A580" s="300">
        <f t="shared" si="19"/>
        <v>0</v>
      </c>
      <c r="C580" s="5">
        <f t="shared" si="20"/>
        <v>0</v>
      </c>
      <c r="D580" s="293"/>
      <c r="R580" s="292"/>
    </row>
    <row r="581" spans="1:18" x14ac:dyDescent="0.35">
      <c r="A581" s="300">
        <f t="shared" si="19"/>
        <v>0</v>
      </c>
      <c r="C581" s="5">
        <f t="shared" si="20"/>
        <v>0</v>
      </c>
      <c r="D581" s="293"/>
      <c r="R581" s="292"/>
    </row>
    <row r="582" spans="1:18" x14ac:dyDescent="0.35">
      <c r="A582" s="300">
        <f t="shared" si="19"/>
        <v>0</v>
      </c>
      <c r="C582" s="5">
        <f t="shared" si="20"/>
        <v>0</v>
      </c>
      <c r="D582" s="293"/>
      <c r="R582" s="292"/>
    </row>
    <row r="583" spans="1:18" x14ac:dyDescent="0.35">
      <c r="A583" s="300">
        <f t="shared" si="19"/>
        <v>0</v>
      </c>
      <c r="C583" s="5">
        <f t="shared" si="20"/>
        <v>0</v>
      </c>
      <c r="D583" s="293"/>
      <c r="R583" s="292"/>
    </row>
    <row r="584" spans="1:18" x14ac:dyDescent="0.35">
      <c r="A584" s="300">
        <f t="shared" si="19"/>
        <v>0</v>
      </c>
      <c r="C584" s="5">
        <f t="shared" si="20"/>
        <v>0</v>
      </c>
      <c r="D584" s="293"/>
      <c r="R584" s="292"/>
    </row>
    <row r="585" spans="1:18" x14ac:dyDescent="0.35">
      <c r="A585" s="300">
        <f t="shared" si="19"/>
        <v>0</v>
      </c>
      <c r="C585" s="5">
        <f t="shared" si="20"/>
        <v>0</v>
      </c>
      <c r="D585" s="293"/>
      <c r="R585" s="292"/>
    </row>
    <row r="586" spans="1:18" x14ac:dyDescent="0.35">
      <c r="A586" s="300">
        <f t="shared" si="19"/>
        <v>0</v>
      </c>
      <c r="C586" s="5">
        <f t="shared" si="20"/>
        <v>0</v>
      </c>
      <c r="D586" s="293"/>
      <c r="R586" s="292"/>
    </row>
    <row r="587" spans="1:18" x14ac:dyDescent="0.35">
      <c r="A587" s="300">
        <f t="shared" si="19"/>
        <v>0</v>
      </c>
      <c r="C587" s="5">
        <f t="shared" si="20"/>
        <v>0</v>
      </c>
      <c r="D587" s="293"/>
      <c r="R587" s="292"/>
    </row>
    <row r="588" spans="1:18" x14ac:dyDescent="0.35">
      <c r="A588" s="300">
        <f t="shared" si="19"/>
        <v>0</v>
      </c>
      <c r="C588" s="5">
        <f t="shared" si="20"/>
        <v>0</v>
      </c>
      <c r="D588" s="293"/>
      <c r="R588" s="292"/>
    </row>
    <row r="589" spans="1:18" x14ac:dyDescent="0.35">
      <c r="A589" s="300">
        <f t="shared" si="19"/>
        <v>0</v>
      </c>
      <c r="C589" s="5">
        <f t="shared" si="20"/>
        <v>0</v>
      </c>
      <c r="D589" s="293"/>
      <c r="R589" s="292"/>
    </row>
    <row r="590" spans="1:18" x14ac:dyDescent="0.35">
      <c r="A590" s="300">
        <f t="shared" si="19"/>
        <v>0</v>
      </c>
      <c r="C590" s="5">
        <f t="shared" si="20"/>
        <v>0</v>
      </c>
      <c r="D590" s="293"/>
      <c r="R590" s="292"/>
    </row>
    <row r="591" spans="1:18" x14ac:dyDescent="0.35">
      <c r="A591" s="300">
        <f t="shared" si="19"/>
        <v>0</v>
      </c>
      <c r="C591" s="5">
        <f t="shared" si="20"/>
        <v>0</v>
      </c>
      <c r="D591" s="293"/>
      <c r="R591" s="292"/>
    </row>
    <row r="592" spans="1:18" x14ac:dyDescent="0.35">
      <c r="A592" s="300">
        <f t="shared" si="19"/>
        <v>0</v>
      </c>
      <c r="C592" s="5">
        <f t="shared" si="20"/>
        <v>0</v>
      </c>
      <c r="D592" s="293"/>
      <c r="R592" s="292"/>
    </row>
    <row r="593" spans="1:18" x14ac:dyDescent="0.35">
      <c r="A593" s="300">
        <f t="shared" si="19"/>
        <v>0</v>
      </c>
      <c r="C593" s="5">
        <f t="shared" si="20"/>
        <v>0</v>
      </c>
      <c r="D593" s="293"/>
      <c r="R593" s="292"/>
    </row>
    <row r="594" spans="1:18" x14ac:dyDescent="0.35">
      <c r="A594" s="300">
        <f t="shared" si="19"/>
        <v>0</v>
      </c>
      <c r="C594" s="5">
        <f t="shared" si="20"/>
        <v>0</v>
      </c>
      <c r="D594" s="293"/>
      <c r="R594" s="292"/>
    </row>
    <row r="595" spans="1:18" x14ac:dyDescent="0.35">
      <c r="A595" s="300">
        <f t="shared" si="19"/>
        <v>0</v>
      </c>
      <c r="C595" s="5">
        <f t="shared" si="20"/>
        <v>0</v>
      </c>
      <c r="D595" s="293"/>
      <c r="R595" s="292"/>
    </row>
    <row r="596" spans="1:18" x14ac:dyDescent="0.35">
      <c r="A596" s="300">
        <f t="shared" si="19"/>
        <v>0</v>
      </c>
      <c r="C596" s="5">
        <f t="shared" si="20"/>
        <v>0</v>
      </c>
      <c r="D596" s="293"/>
      <c r="R596" s="292"/>
    </row>
    <row r="597" spans="1:18" x14ac:dyDescent="0.35">
      <c r="A597" s="300">
        <f t="shared" si="19"/>
        <v>0</v>
      </c>
      <c r="C597" s="5">
        <f t="shared" si="20"/>
        <v>0</v>
      </c>
      <c r="D597" s="293"/>
      <c r="R597" s="292"/>
    </row>
    <row r="598" spans="1:18" x14ac:dyDescent="0.35">
      <c r="A598" s="300">
        <f t="shared" si="19"/>
        <v>0</v>
      </c>
      <c r="C598" s="5">
        <f t="shared" si="20"/>
        <v>0</v>
      </c>
      <c r="D598" s="293"/>
      <c r="R598" s="292"/>
    </row>
    <row r="599" spans="1:18" x14ac:dyDescent="0.35">
      <c r="A599" s="300">
        <f t="shared" si="19"/>
        <v>0</v>
      </c>
      <c r="C599" s="5">
        <f t="shared" si="20"/>
        <v>0</v>
      </c>
      <c r="D599" s="293"/>
      <c r="R599" s="292"/>
    </row>
    <row r="600" spans="1:18" x14ac:dyDescent="0.35">
      <c r="A600" s="300">
        <f t="shared" si="19"/>
        <v>0</v>
      </c>
      <c r="C600" s="5">
        <f t="shared" si="20"/>
        <v>0</v>
      </c>
      <c r="D600" s="293"/>
      <c r="R600" s="292"/>
    </row>
    <row r="601" spans="1:18" x14ac:dyDescent="0.35">
      <c r="A601" s="300">
        <f t="shared" ref="A601:A664" si="21">F601</f>
        <v>0</v>
      </c>
      <c r="C601" s="5">
        <f t="shared" si="20"/>
        <v>0</v>
      </c>
      <c r="D601" s="293"/>
      <c r="R601" s="292"/>
    </row>
    <row r="602" spans="1:18" x14ac:dyDescent="0.35">
      <c r="A602" s="300">
        <f t="shared" si="21"/>
        <v>0</v>
      </c>
      <c r="C602" s="5">
        <f t="shared" si="20"/>
        <v>0</v>
      </c>
      <c r="D602" s="293"/>
      <c r="R602" s="292"/>
    </row>
    <row r="603" spans="1:18" x14ac:dyDescent="0.35">
      <c r="A603" s="300">
        <f t="shared" si="21"/>
        <v>0</v>
      </c>
      <c r="C603" s="5">
        <f t="shared" si="20"/>
        <v>0</v>
      </c>
      <c r="D603" s="293"/>
      <c r="R603" s="292"/>
    </row>
    <row r="604" spans="1:18" x14ac:dyDescent="0.35">
      <c r="A604" s="300">
        <f t="shared" si="21"/>
        <v>0</v>
      </c>
      <c r="C604" s="5">
        <f t="shared" si="20"/>
        <v>0</v>
      </c>
      <c r="D604" s="293"/>
      <c r="R604" s="292"/>
    </row>
    <row r="605" spans="1:18" x14ac:dyDescent="0.35">
      <c r="A605" s="300">
        <f t="shared" si="21"/>
        <v>0</v>
      </c>
      <c r="C605" s="5">
        <f t="shared" si="20"/>
        <v>0</v>
      </c>
      <c r="D605" s="293"/>
      <c r="R605" s="292"/>
    </row>
    <row r="606" spans="1:18" x14ac:dyDescent="0.35">
      <c r="A606" s="300">
        <f t="shared" si="21"/>
        <v>0</v>
      </c>
      <c r="C606" s="5">
        <f t="shared" si="20"/>
        <v>0</v>
      </c>
      <c r="D606" s="293"/>
      <c r="R606" s="292"/>
    </row>
    <row r="607" spans="1:18" x14ac:dyDescent="0.35">
      <c r="A607" s="300">
        <f t="shared" si="21"/>
        <v>0</v>
      </c>
      <c r="C607" s="5">
        <f t="shared" si="20"/>
        <v>0</v>
      </c>
      <c r="D607" s="293"/>
      <c r="R607" s="292"/>
    </row>
    <row r="608" spans="1:18" x14ac:dyDescent="0.35">
      <c r="A608" s="300">
        <f t="shared" si="21"/>
        <v>0</v>
      </c>
      <c r="C608" s="5">
        <f t="shared" si="20"/>
        <v>0</v>
      </c>
      <c r="D608" s="293"/>
      <c r="R608" s="292"/>
    </row>
    <row r="609" spans="1:18" x14ac:dyDescent="0.35">
      <c r="A609" s="300">
        <f t="shared" si="21"/>
        <v>0</v>
      </c>
      <c r="C609" s="5">
        <f t="shared" si="20"/>
        <v>0</v>
      </c>
      <c r="D609" s="293"/>
      <c r="R609" s="292"/>
    </row>
    <row r="610" spans="1:18" x14ac:dyDescent="0.35">
      <c r="A610" s="300">
        <f t="shared" si="21"/>
        <v>0</v>
      </c>
      <c r="C610" s="5">
        <f t="shared" si="20"/>
        <v>0</v>
      </c>
      <c r="D610" s="293"/>
      <c r="R610" s="292"/>
    </row>
    <row r="611" spans="1:18" x14ac:dyDescent="0.35">
      <c r="A611" s="300">
        <f t="shared" si="21"/>
        <v>0</v>
      </c>
      <c r="C611" s="5">
        <f t="shared" si="20"/>
        <v>0</v>
      </c>
      <c r="D611" s="293"/>
      <c r="R611" s="292"/>
    </row>
    <row r="612" spans="1:18" x14ac:dyDescent="0.35">
      <c r="A612" s="300">
        <f t="shared" si="21"/>
        <v>0</v>
      </c>
      <c r="C612" s="5">
        <f t="shared" si="20"/>
        <v>0</v>
      </c>
      <c r="D612" s="293"/>
      <c r="R612" s="292"/>
    </row>
    <row r="613" spans="1:18" x14ac:dyDescent="0.35">
      <c r="A613" s="300">
        <f t="shared" si="21"/>
        <v>0</v>
      </c>
      <c r="C613" s="5">
        <f t="shared" si="20"/>
        <v>0</v>
      </c>
      <c r="D613" s="293"/>
      <c r="R613" s="292"/>
    </row>
    <row r="614" spans="1:18" x14ac:dyDescent="0.35">
      <c r="A614" s="300">
        <f t="shared" si="21"/>
        <v>0</v>
      </c>
      <c r="C614" s="5">
        <f t="shared" si="20"/>
        <v>0</v>
      </c>
      <c r="D614" s="293"/>
      <c r="R614" s="292"/>
    </row>
    <row r="615" spans="1:18" x14ac:dyDescent="0.35">
      <c r="A615" s="300">
        <f t="shared" si="21"/>
        <v>0</v>
      </c>
      <c r="C615" s="5">
        <f t="shared" si="20"/>
        <v>0</v>
      </c>
      <c r="D615" s="293"/>
      <c r="R615" s="292"/>
    </row>
    <row r="616" spans="1:18" x14ac:dyDescent="0.35">
      <c r="A616" s="300">
        <f t="shared" si="21"/>
        <v>0</v>
      </c>
      <c r="C616" s="5">
        <f t="shared" si="20"/>
        <v>0</v>
      </c>
      <c r="D616" s="293"/>
      <c r="R616" s="292"/>
    </row>
    <row r="617" spans="1:18" x14ac:dyDescent="0.35">
      <c r="A617" s="300">
        <f t="shared" si="21"/>
        <v>0</v>
      </c>
      <c r="C617" s="5">
        <f t="shared" si="20"/>
        <v>0</v>
      </c>
      <c r="D617" s="293"/>
      <c r="R617" s="292"/>
    </row>
    <row r="618" spans="1:18" x14ac:dyDescent="0.35">
      <c r="A618" s="300">
        <f t="shared" si="21"/>
        <v>0</v>
      </c>
      <c r="C618" s="5">
        <f t="shared" si="20"/>
        <v>0</v>
      </c>
      <c r="D618" s="293"/>
      <c r="R618" s="292"/>
    </row>
    <row r="619" spans="1:18" x14ac:dyDescent="0.35">
      <c r="A619" s="300">
        <f t="shared" si="21"/>
        <v>0</v>
      </c>
      <c r="C619" s="5">
        <f t="shared" si="20"/>
        <v>0</v>
      </c>
      <c r="D619" s="293"/>
      <c r="R619" s="292"/>
    </row>
    <row r="620" spans="1:18" x14ac:dyDescent="0.35">
      <c r="A620" s="300">
        <f t="shared" si="21"/>
        <v>0</v>
      </c>
      <c r="C620" s="5">
        <f t="shared" si="20"/>
        <v>0</v>
      </c>
      <c r="D620" s="293"/>
      <c r="R620" s="292"/>
    </row>
    <row r="621" spans="1:18" x14ac:dyDescent="0.35">
      <c r="A621" s="300">
        <f t="shared" si="21"/>
        <v>0</v>
      </c>
      <c r="C621" s="5">
        <f t="shared" si="20"/>
        <v>0</v>
      </c>
      <c r="D621" s="293"/>
      <c r="R621" s="292"/>
    </row>
    <row r="622" spans="1:18" x14ac:dyDescent="0.35">
      <c r="A622" s="300">
        <f t="shared" si="21"/>
        <v>0</v>
      </c>
      <c r="C622" s="5">
        <f t="shared" si="20"/>
        <v>0</v>
      </c>
      <c r="D622" s="293"/>
      <c r="R622" s="292"/>
    </row>
    <row r="623" spans="1:18" x14ac:dyDescent="0.35">
      <c r="A623" s="300">
        <f t="shared" si="21"/>
        <v>0</v>
      </c>
      <c r="C623" s="5">
        <f t="shared" si="20"/>
        <v>0</v>
      </c>
      <c r="D623" s="293"/>
      <c r="R623" s="292"/>
    </row>
    <row r="624" spans="1:18" x14ac:dyDescent="0.35">
      <c r="A624" s="300">
        <f t="shared" si="21"/>
        <v>0</v>
      </c>
      <c r="C624" s="5">
        <f t="shared" si="20"/>
        <v>0</v>
      </c>
      <c r="D624" s="293"/>
      <c r="R624" s="292"/>
    </row>
    <row r="625" spans="1:18" x14ac:dyDescent="0.35">
      <c r="A625" s="300">
        <f t="shared" si="21"/>
        <v>0</v>
      </c>
      <c r="C625" s="5">
        <f t="shared" si="20"/>
        <v>0</v>
      </c>
      <c r="D625" s="293"/>
      <c r="R625" s="292"/>
    </row>
    <row r="626" spans="1:18" x14ac:dyDescent="0.35">
      <c r="A626" s="300">
        <f t="shared" si="21"/>
        <v>0</v>
      </c>
      <c r="C626" s="5">
        <f t="shared" si="20"/>
        <v>0</v>
      </c>
      <c r="D626" s="293"/>
      <c r="R626" s="292"/>
    </row>
    <row r="627" spans="1:18" x14ac:dyDescent="0.35">
      <c r="A627" s="300">
        <f t="shared" si="21"/>
        <v>0</v>
      </c>
      <c r="C627" s="5">
        <f t="shared" si="20"/>
        <v>0</v>
      </c>
      <c r="D627" s="293"/>
      <c r="R627" s="292"/>
    </row>
    <row r="628" spans="1:18" x14ac:dyDescent="0.35">
      <c r="A628" s="300">
        <f t="shared" si="21"/>
        <v>0</v>
      </c>
      <c r="C628" s="5">
        <f t="shared" si="20"/>
        <v>0</v>
      </c>
      <c r="D628" s="293"/>
      <c r="R628" s="292"/>
    </row>
    <row r="629" spans="1:18" x14ac:dyDescent="0.35">
      <c r="A629" s="300">
        <f t="shared" si="21"/>
        <v>0</v>
      </c>
      <c r="C629" s="5">
        <f t="shared" si="20"/>
        <v>0</v>
      </c>
      <c r="D629" s="293"/>
      <c r="R629" s="292"/>
    </row>
    <row r="630" spans="1:18" x14ac:dyDescent="0.35">
      <c r="A630" s="300">
        <f t="shared" si="21"/>
        <v>0</v>
      </c>
      <c r="C630" s="5">
        <f t="shared" si="20"/>
        <v>0</v>
      </c>
      <c r="D630" s="293"/>
      <c r="R630" s="292"/>
    </row>
    <row r="631" spans="1:18" x14ac:dyDescent="0.35">
      <c r="A631" s="300">
        <f t="shared" si="21"/>
        <v>0</v>
      </c>
      <c r="C631" s="5">
        <f t="shared" si="20"/>
        <v>0</v>
      </c>
      <c r="D631" s="293"/>
      <c r="R631" s="292"/>
    </row>
    <row r="632" spans="1:18" x14ac:dyDescent="0.35">
      <c r="A632" s="300">
        <f t="shared" si="21"/>
        <v>0</v>
      </c>
      <c r="C632" s="5">
        <f t="shared" si="20"/>
        <v>0</v>
      </c>
      <c r="D632" s="293"/>
      <c r="R632" s="292"/>
    </row>
    <row r="633" spans="1:18" x14ac:dyDescent="0.35">
      <c r="A633" s="300">
        <f t="shared" si="21"/>
        <v>0</v>
      </c>
      <c r="C633" s="5">
        <f t="shared" si="20"/>
        <v>0</v>
      </c>
      <c r="D633" s="293"/>
      <c r="R633" s="292"/>
    </row>
    <row r="634" spans="1:18" x14ac:dyDescent="0.35">
      <c r="A634" s="300">
        <f t="shared" si="21"/>
        <v>0</v>
      </c>
      <c r="C634" s="5">
        <f t="shared" si="20"/>
        <v>0</v>
      </c>
      <c r="D634" s="293"/>
      <c r="R634" s="292"/>
    </row>
    <row r="635" spans="1:18" x14ac:dyDescent="0.35">
      <c r="A635" s="300">
        <f t="shared" si="21"/>
        <v>0</v>
      </c>
      <c r="C635" s="5">
        <f t="shared" si="20"/>
        <v>0</v>
      </c>
      <c r="D635" s="293"/>
      <c r="R635" s="292"/>
    </row>
    <row r="636" spans="1:18" x14ac:dyDescent="0.35">
      <c r="A636" s="300">
        <f t="shared" si="21"/>
        <v>0</v>
      </c>
      <c r="C636" s="5">
        <f t="shared" si="20"/>
        <v>0</v>
      </c>
      <c r="D636" s="293"/>
      <c r="R636" s="292"/>
    </row>
    <row r="637" spans="1:18" x14ac:dyDescent="0.35">
      <c r="A637" s="300">
        <f t="shared" si="21"/>
        <v>0</v>
      </c>
      <c r="C637" s="5">
        <f t="shared" si="20"/>
        <v>0</v>
      </c>
      <c r="D637" s="293"/>
      <c r="R637" s="292"/>
    </row>
    <row r="638" spans="1:18" x14ac:dyDescent="0.35">
      <c r="A638" s="300">
        <f t="shared" si="21"/>
        <v>0</v>
      </c>
      <c r="C638" s="5">
        <f t="shared" si="20"/>
        <v>0</v>
      </c>
      <c r="D638" s="293"/>
      <c r="R638" s="292"/>
    </row>
    <row r="639" spans="1:18" x14ac:dyDescent="0.35">
      <c r="A639" s="300">
        <f t="shared" si="21"/>
        <v>0</v>
      </c>
      <c r="C639" s="5">
        <f t="shared" si="20"/>
        <v>0</v>
      </c>
      <c r="D639" s="293"/>
      <c r="R639" s="292"/>
    </row>
    <row r="640" spans="1:18" x14ac:dyDescent="0.35">
      <c r="A640" s="300">
        <f t="shared" si="21"/>
        <v>0</v>
      </c>
      <c r="C640" s="5">
        <f t="shared" si="20"/>
        <v>0</v>
      </c>
      <c r="D640" s="293"/>
      <c r="R640" s="292"/>
    </row>
    <row r="641" spans="1:18" x14ac:dyDescent="0.35">
      <c r="A641" s="300">
        <f t="shared" si="21"/>
        <v>0</v>
      </c>
      <c r="C641" s="5">
        <f t="shared" si="20"/>
        <v>0</v>
      </c>
      <c r="D641" s="293"/>
      <c r="R641" s="292"/>
    </row>
    <row r="642" spans="1:18" x14ac:dyDescent="0.35">
      <c r="A642" s="300">
        <f t="shared" si="21"/>
        <v>0</v>
      </c>
      <c r="C642" s="5">
        <f t="shared" si="20"/>
        <v>0</v>
      </c>
      <c r="D642" s="293"/>
      <c r="R642" s="292"/>
    </row>
    <row r="643" spans="1:18" x14ac:dyDescent="0.35">
      <c r="A643" s="300">
        <f t="shared" si="21"/>
        <v>0</v>
      </c>
      <c r="C643" s="5">
        <f t="shared" ref="C643:C706" si="22">F643</f>
        <v>0</v>
      </c>
      <c r="D643" s="293"/>
      <c r="R643" s="292"/>
    </row>
    <row r="644" spans="1:18" x14ac:dyDescent="0.35">
      <c r="A644" s="300">
        <f t="shared" si="21"/>
        <v>0</v>
      </c>
      <c r="C644" s="5">
        <f t="shared" si="22"/>
        <v>0</v>
      </c>
      <c r="D644" s="293"/>
      <c r="R644" s="292"/>
    </row>
    <row r="645" spans="1:18" x14ac:dyDescent="0.35">
      <c r="A645" s="300">
        <f t="shared" si="21"/>
        <v>0</v>
      </c>
      <c r="C645" s="5">
        <f t="shared" si="22"/>
        <v>0</v>
      </c>
      <c r="D645" s="293"/>
      <c r="R645" s="292"/>
    </row>
    <row r="646" spans="1:18" x14ac:dyDescent="0.35">
      <c r="A646" s="300">
        <f t="shared" si="21"/>
        <v>0</v>
      </c>
      <c r="C646" s="5">
        <f t="shared" si="22"/>
        <v>0</v>
      </c>
      <c r="D646" s="293"/>
      <c r="R646" s="292"/>
    </row>
    <row r="647" spans="1:18" x14ac:dyDescent="0.35">
      <c r="A647" s="300">
        <f t="shared" si="21"/>
        <v>0</v>
      </c>
      <c r="C647" s="5">
        <f t="shared" si="22"/>
        <v>0</v>
      </c>
      <c r="D647" s="293"/>
      <c r="R647" s="292"/>
    </row>
    <row r="648" spans="1:18" x14ac:dyDescent="0.35">
      <c r="A648" s="300">
        <f t="shared" si="21"/>
        <v>0</v>
      </c>
      <c r="C648" s="5">
        <f t="shared" si="22"/>
        <v>0</v>
      </c>
      <c r="D648" s="293"/>
      <c r="R648" s="292"/>
    </row>
    <row r="649" spans="1:18" x14ac:dyDescent="0.35">
      <c r="A649" s="300">
        <f t="shared" si="21"/>
        <v>0</v>
      </c>
      <c r="C649" s="5">
        <f t="shared" si="22"/>
        <v>0</v>
      </c>
      <c r="D649" s="293"/>
      <c r="R649" s="292"/>
    </row>
    <row r="650" spans="1:18" x14ac:dyDescent="0.35">
      <c r="A650" s="300">
        <f t="shared" si="21"/>
        <v>0</v>
      </c>
      <c r="C650" s="5">
        <f t="shared" si="22"/>
        <v>0</v>
      </c>
      <c r="D650" s="293"/>
      <c r="R650" s="292"/>
    </row>
    <row r="651" spans="1:18" x14ac:dyDescent="0.35">
      <c r="A651" s="300">
        <f t="shared" si="21"/>
        <v>0</v>
      </c>
      <c r="C651" s="5">
        <f t="shared" si="22"/>
        <v>0</v>
      </c>
      <c r="D651" s="293"/>
      <c r="R651" s="292"/>
    </row>
    <row r="652" spans="1:18" x14ac:dyDescent="0.35">
      <c r="A652" s="300">
        <f t="shared" si="21"/>
        <v>0</v>
      </c>
      <c r="C652" s="5">
        <f t="shared" si="22"/>
        <v>0</v>
      </c>
      <c r="D652" s="293"/>
      <c r="R652" s="292"/>
    </row>
    <row r="653" spans="1:18" x14ac:dyDescent="0.35">
      <c r="A653" s="300">
        <f t="shared" si="21"/>
        <v>0</v>
      </c>
      <c r="C653" s="5">
        <f t="shared" si="22"/>
        <v>0</v>
      </c>
      <c r="D653" s="293"/>
      <c r="R653" s="292"/>
    </row>
    <row r="654" spans="1:18" x14ac:dyDescent="0.35">
      <c r="A654" s="300">
        <f t="shared" si="21"/>
        <v>0</v>
      </c>
      <c r="C654" s="5">
        <f t="shared" si="22"/>
        <v>0</v>
      </c>
      <c r="D654" s="293"/>
      <c r="R654" s="292"/>
    </row>
    <row r="655" spans="1:18" x14ac:dyDescent="0.35">
      <c r="A655" s="300">
        <f t="shared" si="21"/>
        <v>0</v>
      </c>
      <c r="C655" s="5">
        <f t="shared" si="22"/>
        <v>0</v>
      </c>
      <c r="D655" s="293"/>
      <c r="R655" s="292"/>
    </row>
    <row r="656" spans="1:18" x14ac:dyDescent="0.35">
      <c r="A656" s="300">
        <f t="shared" si="21"/>
        <v>0</v>
      </c>
      <c r="C656" s="5">
        <f t="shared" si="22"/>
        <v>0</v>
      </c>
      <c r="D656" s="293"/>
      <c r="R656" s="292"/>
    </row>
    <row r="657" spans="1:18" x14ac:dyDescent="0.35">
      <c r="A657" s="300">
        <f t="shared" si="21"/>
        <v>0</v>
      </c>
      <c r="C657" s="5">
        <f t="shared" si="22"/>
        <v>0</v>
      </c>
      <c r="D657" s="293"/>
      <c r="R657" s="292"/>
    </row>
    <row r="658" spans="1:18" x14ac:dyDescent="0.35">
      <c r="A658" s="300">
        <f t="shared" si="21"/>
        <v>0</v>
      </c>
      <c r="C658" s="5">
        <f t="shared" si="22"/>
        <v>0</v>
      </c>
      <c r="D658" s="293"/>
      <c r="R658" s="292"/>
    </row>
    <row r="659" spans="1:18" x14ac:dyDescent="0.35">
      <c r="A659" s="300">
        <f t="shared" si="21"/>
        <v>0</v>
      </c>
      <c r="C659" s="5">
        <f t="shared" si="22"/>
        <v>0</v>
      </c>
      <c r="D659" s="293"/>
      <c r="R659" s="292"/>
    </row>
    <row r="660" spans="1:18" x14ac:dyDescent="0.35">
      <c r="A660" s="300">
        <f t="shared" si="21"/>
        <v>0</v>
      </c>
      <c r="C660" s="5">
        <f t="shared" si="22"/>
        <v>0</v>
      </c>
      <c r="D660" s="293"/>
      <c r="R660" s="292"/>
    </row>
    <row r="661" spans="1:18" x14ac:dyDescent="0.35">
      <c r="A661" s="300">
        <f t="shared" si="21"/>
        <v>0</v>
      </c>
      <c r="C661" s="5">
        <f t="shared" si="22"/>
        <v>0</v>
      </c>
      <c r="D661" s="293"/>
      <c r="R661" s="292"/>
    </row>
    <row r="662" spans="1:18" x14ac:dyDescent="0.35">
      <c r="A662" s="300">
        <f t="shared" si="21"/>
        <v>0</v>
      </c>
      <c r="C662" s="5">
        <f t="shared" si="22"/>
        <v>0</v>
      </c>
      <c r="D662" s="293"/>
      <c r="R662" s="292"/>
    </row>
    <row r="663" spans="1:18" x14ac:dyDescent="0.35">
      <c r="A663" s="300">
        <f t="shared" si="21"/>
        <v>0</v>
      </c>
      <c r="C663" s="5">
        <f t="shared" si="22"/>
        <v>0</v>
      </c>
      <c r="D663" s="293"/>
      <c r="R663" s="292"/>
    </row>
    <row r="664" spans="1:18" x14ac:dyDescent="0.35">
      <c r="A664" s="300">
        <f t="shared" si="21"/>
        <v>0</v>
      </c>
      <c r="C664" s="5">
        <f t="shared" si="22"/>
        <v>0</v>
      </c>
      <c r="D664" s="293"/>
      <c r="R664" s="292"/>
    </row>
    <row r="665" spans="1:18" x14ac:dyDescent="0.35">
      <c r="A665" s="300">
        <f t="shared" ref="A665:A728" si="23">F665</f>
        <v>0</v>
      </c>
      <c r="C665" s="5">
        <f t="shared" si="22"/>
        <v>0</v>
      </c>
      <c r="D665" s="293"/>
      <c r="R665" s="292"/>
    </row>
    <row r="666" spans="1:18" x14ac:dyDescent="0.35">
      <c r="A666" s="300">
        <f t="shared" si="23"/>
        <v>0</v>
      </c>
      <c r="C666" s="5">
        <f t="shared" si="22"/>
        <v>0</v>
      </c>
      <c r="D666" s="293"/>
      <c r="R666" s="292"/>
    </row>
    <row r="667" spans="1:18" x14ac:dyDescent="0.35">
      <c r="A667" s="300">
        <f t="shared" si="23"/>
        <v>0</v>
      </c>
      <c r="C667" s="5">
        <f t="shared" si="22"/>
        <v>0</v>
      </c>
      <c r="D667" s="293"/>
      <c r="R667" s="292"/>
    </row>
    <row r="668" spans="1:18" x14ac:dyDescent="0.35">
      <c r="A668" s="300">
        <f t="shared" si="23"/>
        <v>0</v>
      </c>
      <c r="C668" s="5">
        <f t="shared" si="22"/>
        <v>0</v>
      </c>
      <c r="D668" s="293"/>
      <c r="R668" s="292"/>
    </row>
    <row r="669" spans="1:18" x14ac:dyDescent="0.35">
      <c r="A669" s="300">
        <f t="shared" si="23"/>
        <v>0</v>
      </c>
      <c r="C669" s="5">
        <f t="shared" si="22"/>
        <v>0</v>
      </c>
      <c r="D669" s="293"/>
      <c r="R669" s="292"/>
    </row>
    <row r="670" spans="1:18" x14ac:dyDescent="0.35">
      <c r="A670" s="300">
        <f t="shared" si="23"/>
        <v>0</v>
      </c>
      <c r="C670" s="5">
        <f t="shared" si="22"/>
        <v>0</v>
      </c>
      <c r="D670" s="293"/>
      <c r="R670" s="292"/>
    </row>
    <row r="671" spans="1:18" x14ac:dyDescent="0.35">
      <c r="A671" s="300">
        <f t="shared" si="23"/>
        <v>0</v>
      </c>
      <c r="C671" s="5">
        <f t="shared" si="22"/>
        <v>0</v>
      </c>
      <c r="D671" s="293"/>
      <c r="R671" s="292"/>
    </row>
    <row r="672" spans="1:18" x14ac:dyDescent="0.35">
      <c r="A672" s="300">
        <f t="shared" si="23"/>
        <v>0</v>
      </c>
      <c r="C672" s="5">
        <f t="shared" si="22"/>
        <v>0</v>
      </c>
      <c r="D672" s="293"/>
      <c r="R672" s="292"/>
    </row>
    <row r="673" spans="1:18" x14ac:dyDescent="0.35">
      <c r="A673" s="300">
        <f t="shared" si="23"/>
        <v>0</v>
      </c>
      <c r="C673" s="5">
        <f t="shared" si="22"/>
        <v>0</v>
      </c>
      <c r="D673" s="293"/>
      <c r="R673" s="292"/>
    </row>
    <row r="674" spans="1:18" x14ac:dyDescent="0.35">
      <c r="A674" s="300">
        <f t="shared" si="23"/>
        <v>0</v>
      </c>
      <c r="C674" s="5">
        <f t="shared" si="22"/>
        <v>0</v>
      </c>
      <c r="D674" s="293"/>
      <c r="R674" s="292"/>
    </row>
    <row r="675" spans="1:18" x14ac:dyDescent="0.35">
      <c r="A675" s="300">
        <f t="shared" si="23"/>
        <v>0</v>
      </c>
      <c r="C675" s="5">
        <f t="shared" si="22"/>
        <v>0</v>
      </c>
      <c r="D675" s="293"/>
      <c r="R675" s="292"/>
    </row>
    <row r="676" spans="1:18" x14ac:dyDescent="0.35">
      <c r="A676" s="300">
        <f t="shared" si="23"/>
        <v>0</v>
      </c>
      <c r="C676" s="5">
        <f t="shared" si="22"/>
        <v>0</v>
      </c>
      <c r="D676" s="293"/>
      <c r="R676" s="292"/>
    </row>
    <row r="677" spans="1:18" x14ac:dyDescent="0.35">
      <c r="A677" s="300">
        <f t="shared" si="23"/>
        <v>0</v>
      </c>
      <c r="C677" s="5">
        <f t="shared" si="22"/>
        <v>0</v>
      </c>
      <c r="D677" s="293"/>
      <c r="R677" s="292"/>
    </row>
    <row r="678" spans="1:18" x14ac:dyDescent="0.35">
      <c r="A678" s="300">
        <f t="shared" si="23"/>
        <v>0</v>
      </c>
      <c r="C678" s="5">
        <f t="shared" si="22"/>
        <v>0</v>
      </c>
      <c r="D678" s="293"/>
      <c r="R678" s="292"/>
    </row>
    <row r="679" spans="1:18" x14ac:dyDescent="0.35">
      <c r="A679" s="300">
        <f t="shared" si="23"/>
        <v>0</v>
      </c>
      <c r="C679" s="5">
        <f t="shared" si="22"/>
        <v>0</v>
      </c>
      <c r="D679" s="293"/>
      <c r="R679" s="292"/>
    </row>
    <row r="680" spans="1:18" x14ac:dyDescent="0.35">
      <c r="A680" s="300">
        <f t="shared" si="23"/>
        <v>0</v>
      </c>
      <c r="C680" s="5">
        <f t="shared" si="22"/>
        <v>0</v>
      </c>
      <c r="D680" s="293"/>
      <c r="R680" s="292"/>
    </row>
    <row r="681" spans="1:18" x14ac:dyDescent="0.35">
      <c r="A681" s="300">
        <f t="shared" si="23"/>
        <v>0</v>
      </c>
      <c r="C681" s="5">
        <f t="shared" si="22"/>
        <v>0</v>
      </c>
      <c r="D681" s="293"/>
      <c r="R681" s="292"/>
    </row>
    <row r="682" spans="1:18" x14ac:dyDescent="0.35">
      <c r="A682" s="300">
        <f t="shared" si="23"/>
        <v>0</v>
      </c>
      <c r="C682" s="5">
        <f t="shared" si="22"/>
        <v>0</v>
      </c>
      <c r="D682" s="293"/>
      <c r="R682" s="292"/>
    </row>
    <row r="683" spans="1:18" x14ac:dyDescent="0.35">
      <c r="A683" s="300">
        <f t="shared" si="23"/>
        <v>0</v>
      </c>
      <c r="C683" s="5">
        <f t="shared" si="22"/>
        <v>0</v>
      </c>
      <c r="D683" s="293"/>
      <c r="R683" s="292"/>
    </row>
    <row r="684" spans="1:18" x14ac:dyDescent="0.35">
      <c r="A684" s="300">
        <f t="shared" si="23"/>
        <v>0</v>
      </c>
      <c r="C684" s="5">
        <f t="shared" si="22"/>
        <v>0</v>
      </c>
      <c r="D684" s="293"/>
      <c r="R684" s="292"/>
    </row>
    <row r="685" spans="1:18" x14ac:dyDescent="0.35">
      <c r="A685" s="300">
        <f t="shared" si="23"/>
        <v>0</v>
      </c>
      <c r="C685" s="5">
        <f t="shared" si="22"/>
        <v>0</v>
      </c>
      <c r="D685" s="293"/>
      <c r="R685" s="292"/>
    </row>
    <row r="686" spans="1:18" x14ac:dyDescent="0.35">
      <c r="A686" s="300">
        <f t="shared" si="23"/>
        <v>0</v>
      </c>
      <c r="C686" s="5">
        <f t="shared" si="22"/>
        <v>0</v>
      </c>
      <c r="D686" s="293"/>
      <c r="R686" s="292"/>
    </row>
    <row r="687" spans="1:18" x14ac:dyDescent="0.35">
      <c r="A687" s="300">
        <f t="shared" si="23"/>
        <v>0</v>
      </c>
      <c r="C687" s="5">
        <f t="shared" si="22"/>
        <v>0</v>
      </c>
      <c r="D687" s="293"/>
      <c r="R687" s="292"/>
    </row>
    <row r="688" spans="1:18" x14ac:dyDescent="0.35">
      <c r="A688" s="300">
        <f t="shared" si="23"/>
        <v>0</v>
      </c>
      <c r="C688" s="5">
        <f t="shared" si="22"/>
        <v>0</v>
      </c>
      <c r="D688" s="293"/>
      <c r="R688" s="292"/>
    </row>
    <row r="689" spans="1:18" x14ac:dyDescent="0.35">
      <c r="A689" s="300">
        <f t="shared" si="23"/>
        <v>0</v>
      </c>
      <c r="C689" s="5">
        <f t="shared" si="22"/>
        <v>0</v>
      </c>
      <c r="D689" s="293"/>
      <c r="R689" s="292"/>
    </row>
    <row r="690" spans="1:18" x14ac:dyDescent="0.35">
      <c r="A690" s="300">
        <f t="shared" si="23"/>
        <v>0</v>
      </c>
      <c r="C690" s="5">
        <f t="shared" si="22"/>
        <v>0</v>
      </c>
      <c r="D690" s="293"/>
      <c r="R690" s="292"/>
    </row>
    <row r="691" spans="1:18" x14ac:dyDescent="0.35">
      <c r="A691" s="300">
        <f t="shared" si="23"/>
        <v>0</v>
      </c>
      <c r="C691" s="5">
        <f t="shared" si="22"/>
        <v>0</v>
      </c>
      <c r="D691" s="293"/>
      <c r="R691" s="292"/>
    </row>
    <row r="692" spans="1:18" x14ac:dyDescent="0.35">
      <c r="A692" s="300">
        <f t="shared" si="23"/>
        <v>0</v>
      </c>
      <c r="C692" s="5">
        <f t="shared" si="22"/>
        <v>0</v>
      </c>
      <c r="D692" s="293"/>
      <c r="R692" s="292"/>
    </row>
    <row r="693" spans="1:18" x14ac:dyDescent="0.35">
      <c r="A693" s="300">
        <f t="shared" si="23"/>
        <v>0</v>
      </c>
      <c r="C693" s="5">
        <f t="shared" si="22"/>
        <v>0</v>
      </c>
      <c r="D693" s="293"/>
      <c r="R693" s="292"/>
    </row>
    <row r="694" spans="1:18" x14ac:dyDescent="0.35">
      <c r="A694" s="300">
        <f t="shared" si="23"/>
        <v>0</v>
      </c>
      <c r="C694" s="5">
        <f t="shared" si="22"/>
        <v>0</v>
      </c>
      <c r="D694" s="293"/>
      <c r="R694" s="292"/>
    </row>
    <row r="695" spans="1:18" x14ac:dyDescent="0.35">
      <c r="A695" s="300">
        <f t="shared" si="23"/>
        <v>0</v>
      </c>
      <c r="C695" s="5">
        <f t="shared" si="22"/>
        <v>0</v>
      </c>
      <c r="D695" s="293"/>
      <c r="R695" s="292"/>
    </row>
    <row r="696" spans="1:18" x14ac:dyDescent="0.35">
      <c r="A696" s="300">
        <f t="shared" si="23"/>
        <v>0</v>
      </c>
      <c r="C696" s="5">
        <f t="shared" si="22"/>
        <v>0</v>
      </c>
      <c r="D696" s="293"/>
      <c r="R696" s="292"/>
    </row>
    <row r="697" spans="1:18" x14ac:dyDescent="0.35">
      <c r="A697" s="300">
        <f t="shared" si="23"/>
        <v>0</v>
      </c>
      <c r="C697" s="5">
        <f t="shared" si="22"/>
        <v>0</v>
      </c>
      <c r="D697" s="293"/>
      <c r="R697" s="292"/>
    </row>
    <row r="698" spans="1:18" x14ac:dyDescent="0.35">
      <c r="A698" s="300">
        <f t="shared" si="23"/>
        <v>0</v>
      </c>
      <c r="C698" s="5">
        <f t="shared" si="22"/>
        <v>0</v>
      </c>
      <c r="D698" s="293"/>
      <c r="R698" s="292"/>
    </row>
    <row r="699" spans="1:18" x14ac:dyDescent="0.35">
      <c r="A699" s="300">
        <f t="shared" si="23"/>
        <v>0</v>
      </c>
      <c r="C699" s="5">
        <f t="shared" si="22"/>
        <v>0</v>
      </c>
      <c r="D699" s="293"/>
      <c r="R699" s="292"/>
    </row>
    <row r="700" spans="1:18" x14ac:dyDescent="0.35">
      <c r="A700" s="300">
        <f t="shared" si="23"/>
        <v>0</v>
      </c>
      <c r="C700" s="5">
        <f t="shared" si="22"/>
        <v>0</v>
      </c>
      <c r="D700" s="293"/>
      <c r="R700" s="292"/>
    </row>
    <row r="701" spans="1:18" x14ac:dyDescent="0.35">
      <c r="A701" s="300">
        <f t="shared" si="23"/>
        <v>0</v>
      </c>
      <c r="C701" s="5">
        <f t="shared" si="22"/>
        <v>0</v>
      </c>
      <c r="D701" s="293"/>
      <c r="R701" s="292"/>
    </row>
    <row r="702" spans="1:18" x14ac:dyDescent="0.35">
      <c r="A702" s="300">
        <f t="shared" si="23"/>
        <v>0</v>
      </c>
      <c r="C702" s="5">
        <f t="shared" si="22"/>
        <v>0</v>
      </c>
      <c r="D702" s="293"/>
      <c r="R702" s="292"/>
    </row>
    <row r="703" spans="1:18" x14ac:dyDescent="0.35">
      <c r="A703" s="300">
        <f t="shared" si="23"/>
        <v>0</v>
      </c>
      <c r="C703" s="5">
        <f t="shared" si="22"/>
        <v>0</v>
      </c>
      <c r="D703" s="293"/>
      <c r="R703" s="292"/>
    </row>
    <row r="704" spans="1:18" x14ac:dyDescent="0.35">
      <c r="A704" s="300">
        <f t="shared" si="23"/>
        <v>0</v>
      </c>
      <c r="C704" s="5">
        <f t="shared" si="22"/>
        <v>0</v>
      </c>
      <c r="D704" s="293"/>
      <c r="R704" s="292"/>
    </row>
    <row r="705" spans="1:18" x14ac:dyDescent="0.35">
      <c r="A705" s="300">
        <f t="shared" si="23"/>
        <v>0</v>
      </c>
      <c r="C705" s="5">
        <f t="shared" si="22"/>
        <v>0</v>
      </c>
      <c r="D705" s="293"/>
      <c r="R705" s="292"/>
    </row>
    <row r="706" spans="1:18" x14ac:dyDescent="0.35">
      <c r="A706" s="300">
        <f t="shared" si="23"/>
        <v>0</v>
      </c>
      <c r="C706" s="5">
        <f t="shared" si="22"/>
        <v>0</v>
      </c>
      <c r="D706" s="293"/>
      <c r="R706" s="292"/>
    </row>
    <row r="707" spans="1:18" x14ac:dyDescent="0.35">
      <c r="A707" s="300">
        <f t="shared" si="23"/>
        <v>0</v>
      </c>
      <c r="C707" s="5">
        <f t="shared" ref="C707:C770" si="24">F707</f>
        <v>0</v>
      </c>
      <c r="D707" s="293"/>
      <c r="R707" s="292"/>
    </row>
    <row r="708" spans="1:18" x14ac:dyDescent="0.35">
      <c r="A708" s="300">
        <f t="shared" si="23"/>
        <v>0</v>
      </c>
      <c r="C708" s="5">
        <f t="shared" si="24"/>
        <v>0</v>
      </c>
      <c r="D708" s="293"/>
      <c r="R708" s="292"/>
    </row>
    <row r="709" spans="1:18" x14ac:dyDescent="0.35">
      <c r="A709" s="300">
        <f t="shared" si="23"/>
        <v>0</v>
      </c>
      <c r="C709" s="5">
        <f t="shared" si="24"/>
        <v>0</v>
      </c>
      <c r="D709" s="293"/>
      <c r="R709" s="292"/>
    </row>
    <row r="710" spans="1:18" x14ac:dyDescent="0.35">
      <c r="A710" s="300">
        <f t="shared" si="23"/>
        <v>0</v>
      </c>
      <c r="C710" s="5">
        <f t="shared" si="24"/>
        <v>0</v>
      </c>
      <c r="D710" s="293"/>
      <c r="R710" s="292"/>
    </row>
    <row r="711" spans="1:18" x14ac:dyDescent="0.35">
      <c r="A711" s="300">
        <f t="shared" si="23"/>
        <v>0</v>
      </c>
      <c r="C711" s="5">
        <f t="shared" si="24"/>
        <v>0</v>
      </c>
      <c r="D711" s="293"/>
      <c r="R711" s="292"/>
    </row>
    <row r="712" spans="1:18" x14ac:dyDescent="0.35">
      <c r="A712" s="300">
        <f t="shared" si="23"/>
        <v>0</v>
      </c>
      <c r="C712" s="5">
        <f t="shared" si="24"/>
        <v>0</v>
      </c>
      <c r="D712" s="293"/>
      <c r="R712" s="292"/>
    </row>
    <row r="713" spans="1:18" x14ac:dyDescent="0.35">
      <c r="A713" s="300">
        <f t="shared" si="23"/>
        <v>0</v>
      </c>
      <c r="C713" s="5">
        <f t="shared" si="24"/>
        <v>0</v>
      </c>
      <c r="D713" s="293"/>
      <c r="R713" s="292"/>
    </row>
    <row r="714" spans="1:18" x14ac:dyDescent="0.35">
      <c r="A714" s="300">
        <f t="shared" si="23"/>
        <v>0</v>
      </c>
      <c r="C714" s="5">
        <f t="shared" si="24"/>
        <v>0</v>
      </c>
      <c r="D714" s="293"/>
      <c r="R714" s="292"/>
    </row>
    <row r="715" spans="1:18" x14ac:dyDescent="0.35">
      <c r="A715" s="300">
        <f t="shared" si="23"/>
        <v>0</v>
      </c>
      <c r="C715" s="5">
        <f t="shared" si="24"/>
        <v>0</v>
      </c>
      <c r="D715" s="293"/>
      <c r="R715" s="292"/>
    </row>
    <row r="716" spans="1:18" x14ac:dyDescent="0.35">
      <c r="A716" s="300">
        <f t="shared" si="23"/>
        <v>0</v>
      </c>
      <c r="C716" s="5">
        <f t="shared" si="24"/>
        <v>0</v>
      </c>
      <c r="D716" s="293"/>
      <c r="R716" s="292"/>
    </row>
    <row r="717" spans="1:18" x14ac:dyDescent="0.35">
      <c r="A717" s="300">
        <f t="shared" si="23"/>
        <v>0</v>
      </c>
      <c r="C717" s="5">
        <f t="shared" si="24"/>
        <v>0</v>
      </c>
      <c r="D717" s="293"/>
      <c r="R717" s="292"/>
    </row>
    <row r="718" spans="1:18" x14ac:dyDescent="0.35">
      <c r="A718" s="300">
        <f t="shared" si="23"/>
        <v>0</v>
      </c>
      <c r="C718" s="5">
        <f t="shared" si="24"/>
        <v>0</v>
      </c>
      <c r="D718" s="293"/>
      <c r="R718" s="292"/>
    </row>
    <row r="719" spans="1:18" x14ac:dyDescent="0.35">
      <c r="A719" s="300">
        <f t="shared" si="23"/>
        <v>0</v>
      </c>
      <c r="C719" s="5">
        <f t="shared" si="24"/>
        <v>0</v>
      </c>
      <c r="D719" s="293"/>
      <c r="R719" s="292"/>
    </row>
    <row r="720" spans="1:18" x14ac:dyDescent="0.35">
      <c r="A720" s="300">
        <f t="shared" si="23"/>
        <v>0</v>
      </c>
      <c r="C720" s="5">
        <f t="shared" si="24"/>
        <v>0</v>
      </c>
      <c r="D720" s="293"/>
      <c r="R720" s="292"/>
    </row>
    <row r="721" spans="1:18" x14ac:dyDescent="0.35">
      <c r="A721" s="300">
        <f t="shared" si="23"/>
        <v>0</v>
      </c>
      <c r="C721" s="5">
        <f t="shared" si="24"/>
        <v>0</v>
      </c>
      <c r="D721" s="293"/>
      <c r="R721" s="292"/>
    </row>
    <row r="722" spans="1:18" x14ac:dyDescent="0.35">
      <c r="A722" s="300">
        <f t="shared" si="23"/>
        <v>0</v>
      </c>
      <c r="C722" s="5">
        <f t="shared" si="24"/>
        <v>0</v>
      </c>
      <c r="D722" s="293"/>
      <c r="R722" s="292"/>
    </row>
    <row r="723" spans="1:18" x14ac:dyDescent="0.35">
      <c r="A723" s="300">
        <f t="shared" si="23"/>
        <v>0</v>
      </c>
      <c r="C723" s="5">
        <f t="shared" si="24"/>
        <v>0</v>
      </c>
      <c r="D723" s="293"/>
      <c r="R723" s="292"/>
    </row>
    <row r="724" spans="1:18" x14ac:dyDescent="0.35">
      <c r="A724" s="300">
        <f t="shared" si="23"/>
        <v>0</v>
      </c>
      <c r="C724" s="5">
        <f t="shared" si="24"/>
        <v>0</v>
      </c>
      <c r="D724" s="293"/>
      <c r="R724" s="292"/>
    </row>
    <row r="725" spans="1:18" x14ac:dyDescent="0.35">
      <c r="A725" s="300">
        <f t="shared" si="23"/>
        <v>0</v>
      </c>
      <c r="C725" s="5">
        <f t="shared" si="24"/>
        <v>0</v>
      </c>
      <c r="D725" s="293"/>
      <c r="R725" s="292"/>
    </row>
    <row r="726" spans="1:18" x14ac:dyDescent="0.35">
      <c r="A726" s="300">
        <f t="shared" si="23"/>
        <v>0</v>
      </c>
      <c r="C726" s="5">
        <f t="shared" si="24"/>
        <v>0</v>
      </c>
      <c r="D726" s="293"/>
      <c r="R726" s="292"/>
    </row>
    <row r="727" spans="1:18" x14ac:dyDescent="0.35">
      <c r="A727" s="300">
        <f t="shared" si="23"/>
        <v>0</v>
      </c>
      <c r="C727" s="5">
        <f t="shared" si="24"/>
        <v>0</v>
      </c>
      <c r="D727" s="293"/>
      <c r="R727" s="292"/>
    </row>
    <row r="728" spans="1:18" x14ac:dyDescent="0.35">
      <c r="A728" s="300">
        <f t="shared" si="23"/>
        <v>0</v>
      </c>
      <c r="C728" s="5">
        <f t="shared" si="24"/>
        <v>0</v>
      </c>
      <c r="D728" s="293"/>
      <c r="R728" s="292"/>
    </row>
    <row r="729" spans="1:18" x14ac:dyDescent="0.35">
      <c r="A729" s="300">
        <f t="shared" ref="A729:A792" si="25">F729</f>
        <v>0</v>
      </c>
      <c r="C729" s="5">
        <f t="shared" si="24"/>
        <v>0</v>
      </c>
      <c r="D729" s="293"/>
      <c r="R729" s="292"/>
    </row>
    <row r="730" spans="1:18" x14ac:dyDescent="0.35">
      <c r="A730" s="300">
        <f t="shared" si="25"/>
        <v>0</v>
      </c>
      <c r="C730" s="5">
        <f t="shared" si="24"/>
        <v>0</v>
      </c>
      <c r="D730" s="293"/>
      <c r="R730" s="292"/>
    </row>
    <row r="731" spans="1:18" x14ac:dyDescent="0.35">
      <c r="A731" s="300">
        <f t="shared" si="25"/>
        <v>0</v>
      </c>
      <c r="C731" s="5">
        <f t="shared" si="24"/>
        <v>0</v>
      </c>
      <c r="D731" s="293"/>
      <c r="R731" s="292"/>
    </row>
    <row r="732" spans="1:18" x14ac:dyDescent="0.35">
      <c r="A732" s="300">
        <f t="shared" si="25"/>
        <v>0</v>
      </c>
      <c r="C732" s="5">
        <f t="shared" si="24"/>
        <v>0</v>
      </c>
      <c r="D732" s="293"/>
      <c r="R732" s="292"/>
    </row>
    <row r="733" spans="1:18" x14ac:dyDescent="0.35">
      <c r="A733" s="300">
        <f t="shared" si="25"/>
        <v>0</v>
      </c>
      <c r="C733" s="5">
        <f t="shared" si="24"/>
        <v>0</v>
      </c>
      <c r="D733" s="293"/>
      <c r="R733" s="292"/>
    </row>
    <row r="734" spans="1:18" x14ac:dyDescent="0.35">
      <c r="A734" s="300">
        <f t="shared" si="25"/>
        <v>0</v>
      </c>
      <c r="C734" s="5">
        <f t="shared" si="24"/>
        <v>0</v>
      </c>
      <c r="D734" s="293"/>
      <c r="R734" s="292"/>
    </row>
    <row r="735" spans="1:18" x14ac:dyDescent="0.35">
      <c r="A735" s="300">
        <f t="shared" si="25"/>
        <v>0</v>
      </c>
      <c r="C735" s="5">
        <f t="shared" si="24"/>
        <v>0</v>
      </c>
      <c r="D735" s="293"/>
      <c r="R735" s="292"/>
    </row>
    <row r="736" spans="1:18" x14ac:dyDescent="0.35">
      <c r="A736" s="300">
        <f t="shared" si="25"/>
        <v>0</v>
      </c>
      <c r="C736" s="5">
        <f t="shared" si="24"/>
        <v>0</v>
      </c>
      <c r="D736" s="293"/>
      <c r="R736" s="292"/>
    </row>
    <row r="737" spans="1:18" x14ac:dyDescent="0.35">
      <c r="A737" s="300">
        <f t="shared" si="25"/>
        <v>0</v>
      </c>
      <c r="C737" s="5">
        <f t="shared" si="24"/>
        <v>0</v>
      </c>
      <c r="D737" s="293"/>
      <c r="R737" s="292"/>
    </row>
    <row r="738" spans="1:18" x14ac:dyDescent="0.35">
      <c r="A738" s="300">
        <f t="shared" si="25"/>
        <v>0</v>
      </c>
      <c r="C738" s="5">
        <f t="shared" si="24"/>
        <v>0</v>
      </c>
      <c r="D738" s="293"/>
      <c r="R738" s="292"/>
    </row>
    <row r="739" spans="1:18" x14ac:dyDescent="0.35">
      <c r="A739" s="300">
        <f t="shared" si="25"/>
        <v>0</v>
      </c>
      <c r="C739" s="5">
        <f t="shared" si="24"/>
        <v>0</v>
      </c>
      <c r="D739" s="293"/>
      <c r="R739" s="292"/>
    </row>
    <row r="740" spans="1:18" x14ac:dyDescent="0.35">
      <c r="A740" s="300">
        <f t="shared" si="25"/>
        <v>0</v>
      </c>
      <c r="C740" s="5">
        <f t="shared" si="24"/>
        <v>0</v>
      </c>
      <c r="D740" s="293"/>
      <c r="R740" s="292"/>
    </row>
    <row r="741" spans="1:18" x14ac:dyDescent="0.35">
      <c r="A741" s="300">
        <f t="shared" si="25"/>
        <v>0</v>
      </c>
      <c r="C741" s="5">
        <f t="shared" si="24"/>
        <v>0</v>
      </c>
      <c r="D741" s="293"/>
      <c r="R741" s="292"/>
    </row>
    <row r="742" spans="1:18" x14ac:dyDescent="0.35">
      <c r="A742" s="300">
        <f t="shared" si="25"/>
        <v>0</v>
      </c>
      <c r="C742" s="5">
        <f t="shared" si="24"/>
        <v>0</v>
      </c>
      <c r="D742" s="293"/>
      <c r="R742" s="292"/>
    </row>
    <row r="743" spans="1:18" x14ac:dyDescent="0.35">
      <c r="A743" s="300">
        <f t="shared" si="25"/>
        <v>0</v>
      </c>
      <c r="C743" s="5">
        <f t="shared" si="24"/>
        <v>0</v>
      </c>
      <c r="D743" s="293"/>
      <c r="R743" s="292"/>
    </row>
    <row r="744" spans="1:18" x14ac:dyDescent="0.35">
      <c r="A744" s="300">
        <f t="shared" si="25"/>
        <v>0</v>
      </c>
      <c r="C744" s="5">
        <f t="shared" si="24"/>
        <v>0</v>
      </c>
      <c r="D744" s="293"/>
      <c r="R744" s="292"/>
    </row>
    <row r="745" spans="1:18" x14ac:dyDescent="0.35">
      <c r="A745" s="300">
        <f t="shared" si="25"/>
        <v>0</v>
      </c>
      <c r="C745" s="5">
        <f t="shared" si="24"/>
        <v>0</v>
      </c>
      <c r="D745" s="293"/>
      <c r="R745" s="292"/>
    </row>
    <row r="746" spans="1:18" x14ac:dyDescent="0.35">
      <c r="A746" s="300">
        <f t="shared" si="25"/>
        <v>0</v>
      </c>
      <c r="C746" s="5">
        <f t="shared" si="24"/>
        <v>0</v>
      </c>
      <c r="D746" s="293"/>
      <c r="R746" s="292"/>
    </row>
    <row r="747" spans="1:18" x14ac:dyDescent="0.35">
      <c r="A747" s="300">
        <f t="shared" si="25"/>
        <v>0</v>
      </c>
      <c r="C747" s="5">
        <f t="shared" si="24"/>
        <v>0</v>
      </c>
      <c r="D747" s="293"/>
      <c r="R747" s="292"/>
    </row>
    <row r="748" spans="1:18" x14ac:dyDescent="0.35">
      <c r="A748" s="300">
        <f t="shared" si="25"/>
        <v>0</v>
      </c>
      <c r="C748" s="5">
        <f t="shared" si="24"/>
        <v>0</v>
      </c>
      <c r="D748" s="293"/>
      <c r="R748" s="292"/>
    </row>
    <row r="749" spans="1:18" x14ac:dyDescent="0.35">
      <c r="A749" s="300">
        <f t="shared" si="25"/>
        <v>0</v>
      </c>
      <c r="C749" s="5">
        <f t="shared" si="24"/>
        <v>0</v>
      </c>
      <c r="D749" s="293"/>
      <c r="R749" s="292"/>
    </row>
    <row r="750" spans="1:18" x14ac:dyDescent="0.35">
      <c r="A750" s="300">
        <f t="shared" si="25"/>
        <v>0</v>
      </c>
      <c r="C750" s="5">
        <f t="shared" si="24"/>
        <v>0</v>
      </c>
      <c r="D750" s="293"/>
      <c r="R750" s="292"/>
    </row>
    <row r="751" spans="1:18" x14ac:dyDescent="0.35">
      <c r="A751" s="300">
        <f t="shared" si="25"/>
        <v>0</v>
      </c>
      <c r="C751" s="5">
        <f t="shared" si="24"/>
        <v>0</v>
      </c>
      <c r="D751" s="293"/>
      <c r="R751" s="292"/>
    </row>
    <row r="752" spans="1:18" x14ac:dyDescent="0.35">
      <c r="A752" s="300">
        <f t="shared" si="25"/>
        <v>0</v>
      </c>
      <c r="C752" s="5">
        <f t="shared" si="24"/>
        <v>0</v>
      </c>
      <c r="D752" s="293"/>
      <c r="R752" s="292"/>
    </row>
    <row r="753" spans="1:18" x14ac:dyDescent="0.35">
      <c r="A753" s="300">
        <f t="shared" si="25"/>
        <v>0</v>
      </c>
      <c r="C753" s="5">
        <f t="shared" si="24"/>
        <v>0</v>
      </c>
      <c r="D753" s="293"/>
      <c r="R753" s="292"/>
    </row>
    <row r="754" spans="1:18" x14ac:dyDescent="0.35">
      <c r="A754" s="300">
        <f t="shared" si="25"/>
        <v>0</v>
      </c>
      <c r="C754" s="5">
        <f t="shared" si="24"/>
        <v>0</v>
      </c>
      <c r="D754" s="293"/>
      <c r="R754" s="292"/>
    </row>
    <row r="755" spans="1:18" x14ac:dyDescent="0.35">
      <c r="A755" s="300">
        <f t="shared" si="25"/>
        <v>0</v>
      </c>
      <c r="C755" s="5">
        <f t="shared" si="24"/>
        <v>0</v>
      </c>
      <c r="D755" s="293"/>
      <c r="R755" s="292"/>
    </row>
    <row r="756" spans="1:18" x14ac:dyDescent="0.35">
      <c r="A756" s="300">
        <f t="shared" si="25"/>
        <v>0</v>
      </c>
      <c r="C756" s="5">
        <f t="shared" si="24"/>
        <v>0</v>
      </c>
      <c r="D756" s="293"/>
      <c r="R756" s="292"/>
    </row>
    <row r="757" spans="1:18" x14ac:dyDescent="0.35">
      <c r="A757" s="300">
        <f t="shared" si="25"/>
        <v>0</v>
      </c>
      <c r="C757" s="5">
        <f t="shared" si="24"/>
        <v>0</v>
      </c>
      <c r="D757" s="293"/>
      <c r="R757" s="292"/>
    </row>
    <row r="758" spans="1:18" x14ac:dyDescent="0.35">
      <c r="A758" s="300">
        <f t="shared" si="25"/>
        <v>0</v>
      </c>
      <c r="C758" s="5">
        <f t="shared" si="24"/>
        <v>0</v>
      </c>
      <c r="D758" s="293"/>
      <c r="R758" s="292"/>
    </row>
    <row r="759" spans="1:18" x14ac:dyDescent="0.35">
      <c r="A759" s="300">
        <f t="shared" si="25"/>
        <v>0</v>
      </c>
      <c r="C759" s="5">
        <f t="shared" si="24"/>
        <v>0</v>
      </c>
      <c r="D759" s="293"/>
      <c r="R759" s="292"/>
    </row>
    <row r="760" spans="1:18" x14ac:dyDescent="0.35">
      <c r="A760" s="300">
        <f t="shared" si="25"/>
        <v>0</v>
      </c>
      <c r="C760" s="5">
        <f t="shared" si="24"/>
        <v>0</v>
      </c>
      <c r="D760" s="293"/>
      <c r="R760" s="292"/>
    </row>
    <row r="761" spans="1:18" x14ac:dyDescent="0.35">
      <c r="A761" s="300">
        <f t="shared" si="25"/>
        <v>0</v>
      </c>
      <c r="C761" s="5">
        <f t="shared" si="24"/>
        <v>0</v>
      </c>
      <c r="D761" s="293"/>
      <c r="R761" s="292"/>
    </row>
    <row r="762" spans="1:18" x14ac:dyDescent="0.35">
      <c r="A762" s="300">
        <f t="shared" si="25"/>
        <v>0</v>
      </c>
      <c r="C762" s="5">
        <f t="shared" si="24"/>
        <v>0</v>
      </c>
      <c r="D762" s="293"/>
      <c r="R762" s="292"/>
    </row>
    <row r="763" spans="1:18" x14ac:dyDescent="0.35">
      <c r="A763" s="300">
        <f t="shared" si="25"/>
        <v>0</v>
      </c>
      <c r="C763" s="5">
        <f t="shared" si="24"/>
        <v>0</v>
      </c>
      <c r="D763" s="293"/>
      <c r="R763" s="292"/>
    </row>
    <row r="764" spans="1:18" x14ac:dyDescent="0.35">
      <c r="A764" s="300">
        <f t="shared" si="25"/>
        <v>0</v>
      </c>
      <c r="C764" s="5">
        <f t="shared" si="24"/>
        <v>0</v>
      </c>
      <c r="D764" s="293"/>
      <c r="R764" s="292"/>
    </row>
    <row r="765" spans="1:18" x14ac:dyDescent="0.35">
      <c r="A765" s="300">
        <f t="shared" si="25"/>
        <v>0</v>
      </c>
      <c r="C765" s="5">
        <f t="shared" si="24"/>
        <v>0</v>
      </c>
      <c r="D765" s="293"/>
      <c r="R765" s="292"/>
    </row>
    <row r="766" spans="1:18" x14ac:dyDescent="0.35">
      <c r="A766" s="300">
        <f t="shared" si="25"/>
        <v>0</v>
      </c>
      <c r="C766" s="5">
        <f t="shared" si="24"/>
        <v>0</v>
      </c>
      <c r="D766" s="293"/>
      <c r="R766" s="292"/>
    </row>
    <row r="767" spans="1:18" x14ac:dyDescent="0.35">
      <c r="A767" s="300">
        <f t="shared" si="25"/>
        <v>0</v>
      </c>
      <c r="C767" s="5">
        <f t="shared" si="24"/>
        <v>0</v>
      </c>
      <c r="D767" s="293"/>
      <c r="R767" s="292"/>
    </row>
    <row r="768" spans="1:18" x14ac:dyDescent="0.35">
      <c r="A768" s="300">
        <f t="shared" si="25"/>
        <v>0</v>
      </c>
      <c r="C768" s="5">
        <f t="shared" si="24"/>
        <v>0</v>
      </c>
      <c r="D768" s="293"/>
      <c r="R768" s="292"/>
    </row>
    <row r="769" spans="1:18" x14ac:dyDescent="0.35">
      <c r="A769" s="300">
        <f t="shared" si="25"/>
        <v>0</v>
      </c>
      <c r="C769" s="5">
        <f t="shared" si="24"/>
        <v>0</v>
      </c>
      <c r="D769" s="293"/>
      <c r="R769" s="292"/>
    </row>
    <row r="770" spans="1:18" x14ac:dyDescent="0.35">
      <c r="A770" s="300">
        <f t="shared" si="25"/>
        <v>0</v>
      </c>
      <c r="C770" s="5">
        <f t="shared" si="24"/>
        <v>0</v>
      </c>
      <c r="D770" s="293"/>
      <c r="R770" s="292"/>
    </row>
    <row r="771" spans="1:18" x14ac:dyDescent="0.35">
      <c r="A771" s="300">
        <f t="shared" si="25"/>
        <v>0</v>
      </c>
      <c r="C771" s="5">
        <f t="shared" ref="C771:C834" si="26">F771</f>
        <v>0</v>
      </c>
      <c r="D771" s="293"/>
      <c r="R771" s="292"/>
    </row>
    <row r="772" spans="1:18" x14ac:dyDescent="0.35">
      <c r="A772" s="300">
        <f t="shared" si="25"/>
        <v>0</v>
      </c>
      <c r="C772" s="5">
        <f t="shared" si="26"/>
        <v>0</v>
      </c>
      <c r="D772" s="293"/>
      <c r="R772" s="292"/>
    </row>
    <row r="773" spans="1:18" x14ac:dyDescent="0.35">
      <c r="A773" s="300">
        <f t="shared" si="25"/>
        <v>0</v>
      </c>
      <c r="C773" s="5">
        <f t="shared" si="26"/>
        <v>0</v>
      </c>
      <c r="D773" s="293"/>
      <c r="R773" s="292"/>
    </row>
    <row r="774" spans="1:18" x14ac:dyDescent="0.35">
      <c r="A774" s="300">
        <f t="shared" si="25"/>
        <v>0</v>
      </c>
      <c r="C774" s="5">
        <f t="shared" si="26"/>
        <v>0</v>
      </c>
      <c r="D774" s="293"/>
      <c r="R774" s="292"/>
    </row>
    <row r="775" spans="1:18" x14ac:dyDescent="0.35">
      <c r="A775" s="300">
        <f t="shared" si="25"/>
        <v>0</v>
      </c>
      <c r="C775" s="5">
        <f t="shared" si="26"/>
        <v>0</v>
      </c>
      <c r="D775" s="293"/>
      <c r="R775" s="292"/>
    </row>
    <row r="776" spans="1:18" x14ac:dyDescent="0.35">
      <c r="A776" s="300">
        <f t="shared" si="25"/>
        <v>0</v>
      </c>
      <c r="C776" s="5">
        <f t="shared" si="26"/>
        <v>0</v>
      </c>
      <c r="D776" s="293"/>
      <c r="R776" s="292"/>
    </row>
    <row r="777" spans="1:18" x14ac:dyDescent="0.35">
      <c r="A777" s="300">
        <f t="shared" si="25"/>
        <v>0</v>
      </c>
      <c r="C777" s="5">
        <f t="shared" si="26"/>
        <v>0</v>
      </c>
      <c r="D777" s="293"/>
      <c r="R777" s="292"/>
    </row>
    <row r="778" spans="1:18" x14ac:dyDescent="0.35">
      <c r="A778" s="300">
        <f t="shared" si="25"/>
        <v>0</v>
      </c>
      <c r="C778" s="5">
        <f t="shared" si="26"/>
        <v>0</v>
      </c>
      <c r="D778" s="293"/>
      <c r="R778" s="292"/>
    </row>
    <row r="779" spans="1:18" x14ac:dyDescent="0.35">
      <c r="A779" s="300">
        <f t="shared" si="25"/>
        <v>0</v>
      </c>
      <c r="C779" s="5">
        <f t="shared" si="26"/>
        <v>0</v>
      </c>
      <c r="D779" s="293"/>
      <c r="R779" s="292"/>
    </row>
    <row r="780" spans="1:18" x14ac:dyDescent="0.35">
      <c r="A780" s="300">
        <f t="shared" si="25"/>
        <v>0</v>
      </c>
      <c r="C780" s="5">
        <f t="shared" si="26"/>
        <v>0</v>
      </c>
      <c r="D780" s="293"/>
      <c r="R780" s="292"/>
    </row>
    <row r="781" spans="1:18" x14ac:dyDescent="0.35">
      <c r="A781" s="300">
        <f t="shared" si="25"/>
        <v>0</v>
      </c>
      <c r="C781" s="5">
        <f t="shared" si="26"/>
        <v>0</v>
      </c>
      <c r="D781" s="293"/>
      <c r="R781" s="292"/>
    </row>
    <row r="782" spans="1:18" x14ac:dyDescent="0.35">
      <c r="A782" s="300">
        <f t="shared" si="25"/>
        <v>0</v>
      </c>
      <c r="C782" s="5">
        <f t="shared" si="26"/>
        <v>0</v>
      </c>
      <c r="D782" s="293"/>
      <c r="R782" s="292"/>
    </row>
    <row r="783" spans="1:18" x14ac:dyDescent="0.35">
      <c r="A783" s="300">
        <f t="shared" si="25"/>
        <v>0</v>
      </c>
      <c r="C783" s="5">
        <f t="shared" si="26"/>
        <v>0</v>
      </c>
      <c r="D783" s="293"/>
      <c r="R783" s="292"/>
    </row>
    <row r="784" spans="1:18" x14ac:dyDescent="0.35">
      <c r="A784" s="300">
        <f t="shared" si="25"/>
        <v>0</v>
      </c>
      <c r="C784" s="5">
        <f t="shared" si="26"/>
        <v>0</v>
      </c>
      <c r="D784" s="293"/>
      <c r="R784" s="292"/>
    </row>
    <row r="785" spans="1:18" x14ac:dyDescent="0.35">
      <c r="A785" s="300">
        <f t="shared" si="25"/>
        <v>0</v>
      </c>
      <c r="C785" s="5">
        <f t="shared" si="26"/>
        <v>0</v>
      </c>
      <c r="D785" s="293"/>
      <c r="R785" s="292"/>
    </row>
    <row r="786" spans="1:18" x14ac:dyDescent="0.35">
      <c r="A786" s="300">
        <f t="shared" si="25"/>
        <v>0</v>
      </c>
      <c r="C786" s="5">
        <f t="shared" si="26"/>
        <v>0</v>
      </c>
      <c r="D786" s="293"/>
      <c r="R786" s="292"/>
    </row>
    <row r="787" spans="1:18" x14ac:dyDescent="0.35">
      <c r="A787" s="300">
        <f t="shared" si="25"/>
        <v>0</v>
      </c>
      <c r="C787" s="5">
        <f t="shared" si="26"/>
        <v>0</v>
      </c>
      <c r="D787" s="293"/>
      <c r="R787" s="292"/>
    </row>
    <row r="788" spans="1:18" x14ac:dyDescent="0.35">
      <c r="A788" s="300">
        <f t="shared" si="25"/>
        <v>0</v>
      </c>
      <c r="C788" s="5">
        <f t="shared" si="26"/>
        <v>0</v>
      </c>
      <c r="D788" s="293"/>
      <c r="R788" s="292"/>
    </row>
    <row r="789" spans="1:18" x14ac:dyDescent="0.35">
      <c r="A789" s="300">
        <f t="shared" si="25"/>
        <v>0</v>
      </c>
      <c r="C789" s="5">
        <f t="shared" si="26"/>
        <v>0</v>
      </c>
      <c r="D789" s="293"/>
      <c r="R789" s="292"/>
    </row>
    <row r="790" spans="1:18" x14ac:dyDescent="0.35">
      <c r="A790" s="300">
        <f t="shared" si="25"/>
        <v>0</v>
      </c>
      <c r="C790" s="5">
        <f t="shared" si="26"/>
        <v>0</v>
      </c>
      <c r="D790" s="293"/>
      <c r="R790" s="292"/>
    </row>
    <row r="791" spans="1:18" x14ac:dyDescent="0.35">
      <c r="A791" s="300">
        <f t="shared" si="25"/>
        <v>0</v>
      </c>
      <c r="C791" s="5">
        <f t="shared" si="26"/>
        <v>0</v>
      </c>
      <c r="D791" s="293"/>
      <c r="R791" s="292"/>
    </row>
    <row r="792" spans="1:18" x14ac:dyDescent="0.35">
      <c r="A792" s="300">
        <f t="shared" si="25"/>
        <v>0</v>
      </c>
      <c r="C792" s="5">
        <f t="shared" si="26"/>
        <v>0</v>
      </c>
      <c r="D792" s="293"/>
      <c r="R792" s="292"/>
    </row>
    <row r="793" spans="1:18" x14ac:dyDescent="0.35">
      <c r="A793" s="300">
        <f t="shared" ref="A793:A856" si="27">F793</f>
        <v>0</v>
      </c>
      <c r="C793" s="5">
        <f t="shared" si="26"/>
        <v>0</v>
      </c>
      <c r="D793" s="293"/>
      <c r="R793" s="292"/>
    </row>
    <row r="794" spans="1:18" x14ac:dyDescent="0.35">
      <c r="A794" s="300">
        <f t="shared" si="27"/>
        <v>0</v>
      </c>
      <c r="C794" s="5">
        <f t="shared" si="26"/>
        <v>0</v>
      </c>
      <c r="D794" s="293"/>
      <c r="R794" s="292"/>
    </row>
    <row r="795" spans="1:18" x14ac:dyDescent="0.35">
      <c r="A795" s="300">
        <f t="shared" si="27"/>
        <v>0</v>
      </c>
      <c r="C795" s="5">
        <f t="shared" si="26"/>
        <v>0</v>
      </c>
      <c r="D795" s="293"/>
      <c r="R795" s="292"/>
    </row>
    <row r="796" spans="1:18" x14ac:dyDescent="0.35">
      <c r="A796" s="300">
        <f t="shared" si="27"/>
        <v>0</v>
      </c>
      <c r="C796" s="5">
        <f t="shared" si="26"/>
        <v>0</v>
      </c>
      <c r="D796" s="293"/>
      <c r="R796" s="292"/>
    </row>
    <row r="797" spans="1:18" x14ac:dyDescent="0.35">
      <c r="A797" s="300">
        <f t="shared" si="27"/>
        <v>0</v>
      </c>
      <c r="C797" s="5">
        <f t="shared" si="26"/>
        <v>0</v>
      </c>
      <c r="D797" s="293"/>
      <c r="R797" s="292"/>
    </row>
    <row r="798" spans="1:18" x14ac:dyDescent="0.35">
      <c r="A798" s="300">
        <f t="shared" si="27"/>
        <v>0</v>
      </c>
      <c r="C798" s="5">
        <f t="shared" si="26"/>
        <v>0</v>
      </c>
      <c r="D798" s="293"/>
      <c r="R798" s="292"/>
    </row>
    <row r="799" spans="1:18" x14ac:dyDescent="0.35">
      <c r="A799" s="300">
        <f t="shared" si="27"/>
        <v>0</v>
      </c>
      <c r="C799" s="5">
        <f t="shared" si="26"/>
        <v>0</v>
      </c>
      <c r="D799" s="293"/>
      <c r="R799" s="292"/>
    </row>
    <row r="800" spans="1:18" x14ac:dyDescent="0.35">
      <c r="A800" s="300">
        <f t="shared" si="27"/>
        <v>0</v>
      </c>
      <c r="C800" s="5">
        <f t="shared" si="26"/>
        <v>0</v>
      </c>
      <c r="D800" s="293"/>
      <c r="R800" s="292"/>
    </row>
    <row r="801" spans="1:18" x14ac:dyDescent="0.35">
      <c r="A801" s="300">
        <f t="shared" si="27"/>
        <v>0</v>
      </c>
      <c r="C801" s="5">
        <f t="shared" si="26"/>
        <v>0</v>
      </c>
      <c r="D801" s="293"/>
      <c r="R801" s="292"/>
    </row>
    <row r="802" spans="1:18" x14ac:dyDescent="0.35">
      <c r="A802" s="300">
        <f t="shared" si="27"/>
        <v>0</v>
      </c>
      <c r="C802" s="5">
        <f t="shared" si="26"/>
        <v>0</v>
      </c>
      <c r="D802" s="293"/>
      <c r="R802" s="292"/>
    </row>
    <row r="803" spans="1:18" x14ac:dyDescent="0.35">
      <c r="A803" s="300">
        <f t="shared" si="27"/>
        <v>0</v>
      </c>
      <c r="C803" s="5">
        <f t="shared" si="26"/>
        <v>0</v>
      </c>
      <c r="D803" s="293"/>
      <c r="R803" s="292"/>
    </row>
    <row r="804" spans="1:18" x14ac:dyDescent="0.35">
      <c r="A804" s="300">
        <f t="shared" si="27"/>
        <v>0</v>
      </c>
      <c r="C804" s="5">
        <f t="shared" si="26"/>
        <v>0</v>
      </c>
      <c r="D804" s="293"/>
      <c r="R804" s="292"/>
    </row>
    <row r="805" spans="1:18" x14ac:dyDescent="0.35">
      <c r="A805" s="300">
        <f t="shared" si="27"/>
        <v>0</v>
      </c>
      <c r="C805" s="5">
        <f t="shared" si="26"/>
        <v>0</v>
      </c>
      <c r="D805" s="293"/>
      <c r="R805" s="292"/>
    </row>
    <row r="806" spans="1:18" x14ac:dyDescent="0.35">
      <c r="A806" s="300">
        <f t="shared" si="27"/>
        <v>0</v>
      </c>
      <c r="C806" s="5">
        <f t="shared" si="26"/>
        <v>0</v>
      </c>
      <c r="D806" s="293"/>
      <c r="R806" s="292"/>
    </row>
    <row r="807" spans="1:18" x14ac:dyDescent="0.35">
      <c r="A807" s="300">
        <f t="shared" si="27"/>
        <v>0</v>
      </c>
      <c r="C807" s="5">
        <f t="shared" si="26"/>
        <v>0</v>
      </c>
      <c r="D807" s="293"/>
      <c r="R807" s="292"/>
    </row>
    <row r="808" spans="1:18" x14ac:dyDescent="0.35">
      <c r="A808" s="300">
        <f t="shared" si="27"/>
        <v>0</v>
      </c>
      <c r="C808" s="5">
        <f t="shared" si="26"/>
        <v>0</v>
      </c>
      <c r="D808" s="293"/>
      <c r="R808" s="292"/>
    </row>
    <row r="809" spans="1:18" x14ac:dyDescent="0.35">
      <c r="A809" s="300">
        <f t="shared" si="27"/>
        <v>0</v>
      </c>
      <c r="C809" s="5">
        <f t="shared" si="26"/>
        <v>0</v>
      </c>
      <c r="D809" s="293"/>
      <c r="R809" s="292"/>
    </row>
    <row r="810" spans="1:18" x14ac:dyDescent="0.35">
      <c r="A810" s="300">
        <f t="shared" si="27"/>
        <v>0</v>
      </c>
      <c r="C810" s="5">
        <f t="shared" si="26"/>
        <v>0</v>
      </c>
      <c r="D810" s="293"/>
      <c r="R810" s="292"/>
    </row>
    <row r="811" spans="1:18" x14ac:dyDescent="0.35">
      <c r="A811" s="300">
        <f t="shared" si="27"/>
        <v>0</v>
      </c>
      <c r="C811" s="5">
        <f t="shared" si="26"/>
        <v>0</v>
      </c>
      <c r="D811" s="293"/>
      <c r="R811" s="292"/>
    </row>
    <row r="812" spans="1:18" x14ac:dyDescent="0.35">
      <c r="A812" s="300">
        <f t="shared" si="27"/>
        <v>0</v>
      </c>
      <c r="C812" s="5">
        <f t="shared" si="26"/>
        <v>0</v>
      </c>
      <c r="D812" s="293"/>
      <c r="R812" s="292"/>
    </row>
    <row r="813" spans="1:18" x14ac:dyDescent="0.35">
      <c r="A813" s="300">
        <f t="shared" si="27"/>
        <v>0</v>
      </c>
      <c r="C813" s="5">
        <f t="shared" si="26"/>
        <v>0</v>
      </c>
      <c r="D813" s="293"/>
      <c r="R813" s="292"/>
    </row>
    <row r="814" spans="1:18" x14ac:dyDescent="0.35">
      <c r="A814" s="300">
        <f t="shared" si="27"/>
        <v>0</v>
      </c>
      <c r="C814" s="5">
        <f t="shared" si="26"/>
        <v>0</v>
      </c>
      <c r="D814" s="293"/>
      <c r="R814" s="292"/>
    </row>
    <row r="815" spans="1:18" x14ac:dyDescent="0.35">
      <c r="A815" s="300">
        <f t="shared" si="27"/>
        <v>0</v>
      </c>
      <c r="C815" s="5">
        <f t="shared" si="26"/>
        <v>0</v>
      </c>
      <c r="D815" s="293"/>
      <c r="R815" s="292"/>
    </row>
    <row r="816" spans="1:18" x14ac:dyDescent="0.35">
      <c r="A816" s="300">
        <f t="shared" si="27"/>
        <v>0</v>
      </c>
      <c r="C816" s="5">
        <f t="shared" si="26"/>
        <v>0</v>
      </c>
      <c r="D816" s="293"/>
      <c r="R816" s="292"/>
    </row>
    <row r="817" spans="1:18" x14ac:dyDescent="0.35">
      <c r="A817" s="300">
        <f t="shared" si="27"/>
        <v>0</v>
      </c>
      <c r="C817" s="5">
        <f t="shared" si="26"/>
        <v>0</v>
      </c>
      <c r="D817" s="293"/>
      <c r="R817" s="292"/>
    </row>
    <row r="818" spans="1:18" x14ac:dyDescent="0.35">
      <c r="A818" s="300">
        <f t="shared" si="27"/>
        <v>0</v>
      </c>
      <c r="C818" s="5">
        <f t="shared" si="26"/>
        <v>0</v>
      </c>
      <c r="D818" s="293"/>
      <c r="R818" s="292"/>
    </row>
    <row r="819" spans="1:18" x14ac:dyDescent="0.35">
      <c r="A819" s="300">
        <f t="shared" si="27"/>
        <v>0</v>
      </c>
      <c r="C819" s="5">
        <f t="shared" si="26"/>
        <v>0</v>
      </c>
      <c r="D819" s="293"/>
      <c r="R819" s="292"/>
    </row>
    <row r="820" spans="1:18" x14ac:dyDescent="0.35">
      <c r="A820" s="300">
        <f t="shared" si="27"/>
        <v>0</v>
      </c>
      <c r="C820" s="5">
        <f t="shared" si="26"/>
        <v>0</v>
      </c>
      <c r="D820" s="293"/>
      <c r="R820" s="292"/>
    </row>
    <row r="821" spans="1:18" x14ac:dyDescent="0.35">
      <c r="A821" s="300">
        <f t="shared" si="27"/>
        <v>0</v>
      </c>
      <c r="C821" s="5">
        <f t="shared" si="26"/>
        <v>0</v>
      </c>
      <c r="D821" s="293"/>
      <c r="R821" s="292"/>
    </row>
    <row r="822" spans="1:18" x14ac:dyDescent="0.35">
      <c r="A822" s="300">
        <f t="shared" si="27"/>
        <v>0</v>
      </c>
      <c r="C822" s="5">
        <f t="shared" si="26"/>
        <v>0</v>
      </c>
      <c r="D822" s="293"/>
      <c r="R822" s="292"/>
    </row>
    <row r="823" spans="1:18" x14ac:dyDescent="0.35">
      <c r="A823" s="300">
        <f t="shared" si="27"/>
        <v>0</v>
      </c>
      <c r="C823" s="5">
        <f t="shared" si="26"/>
        <v>0</v>
      </c>
      <c r="D823" s="293"/>
      <c r="R823" s="292"/>
    </row>
    <row r="824" spans="1:18" x14ac:dyDescent="0.35">
      <c r="A824" s="300">
        <f t="shared" si="27"/>
        <v>0</v>
      </c>
      <c r="C824" s="5">
        <f t="shared" si="26"/>
        <v>0</v>
      </c>
      <c r="D824" s="293"/>
      <c r="R824" s="292"/>
    </row>
    <row r="825" spans="1:18" x14ac:dyDescent="0.35">
      <c r="A825" s="300">
        <f t="shared" si="27"/>
        <v>0</v>
      </c>
      <c r="C825" s="5">
        <f t="shared" si="26"/>
        <v>0</v>
      </c>
      <c r="D825" s="293"/>
      <c r="R825" s="292"/>
    </row>
    <row r="826" spans="1:18" x14ac:dyDescent="0.35">
      <c r="A826" s="300">
        <f t="shared" si="27"/>
        <v>0</v>
      </c>
      <c r="C826" s="5">
        <f t="shared" si="26"/>
        <v>0</v>
      </c>
      <c r="D826" s="293"/>
      <c r="R826" s="292"/>
    </row>
    <row r="827" spans="1:18" x14ac:dyDescent="0.35">
      <c r="A827" s="300">
        <f t="shared" si="27"/>
        <v>0</v>
      </c>
      <c r="C827" s="5">
        <f t="shared" si="26"/>
        <v>0</v>
      </c>
      <c r="D827" s="293"/>
      <c r="R827" s="292"/>
    </row>
    <row r="828" spans="1:18" x14ac:dyDescent="0.35">
      <c r="A828" s="300">
        <f t="shared" si="27"/>
        <v>0</v>
      </c>
      <c r="C828" s="5">
        <f t="shared" si="26"/>
        <v>0</v>
      </c>
      <c r="D828" s="293"/>
      <c r="R828" s="292"/>
    </row>
    <row r="829" spans="1:18" x14ac:dyDescent="0.35">
      <c r="A829" s="300">
        <f t="shared" si="27"/>
        <v>0</v>
      </c>
      <c r="C829" s="5">
        <f t="shared" si="26"/>
        <v>0</v>
      </c>
      <c r="D829" s="293"/>
      <c r="R829" s="292"/>
    </row>
    <row r="830" spans="1:18" x14ac:dyDescent="0.35">
      <c r="A830" s="300">
        <f t="shared" si="27"/>
        <v>0</v>
      </c>
      <c r="C830" s="5">
        <f t="shared" si="26"/>
        <v>0</v>
      </c>
      <c r="D830" s="293"/>
      <c r="R830" s="292"/>
    </row>
    <row r="831" spans="1:18" x14ac:dyDescent="0.35">
      <c r="A831" s="300">
        <f t="shared" si="27"/>
        <v>0</v>
      </c>
      <c r="C831" s="5">
        <f t="shared" si="26"/>
        <v>0</v>
      </c>
      <c r="D831" s="293"/>
      <c r="R831" s="292"/>
    </row>
    <row r="832" spans="1:18" x14ac:dyDescent="0.35">
      <c r="A832" s="300">
        <f t="shared" si="27"/>
        <v>0</v>
      </c>
      <c r="C832" s="5">
        <f t="shared" si="26"/>
        <v>0</v>
      </c>
      <c r="D832" s="293"/>
      <c r="R832" s="292"/>
    </row>
    <row r="833" spans="1:18" x14ac:dyDescent="0.35">
      <c r="A833" s="300">
        <f t="shared" si="27"/>
        <v>0</v>
      </c>
      <c r="C833" s="5">
        <f t="shared" si="26"/>
        <v>0</v>
      </c>
      <c r="D833" s="293"/>
      <c r="R833" s="292"/>
    </row>
    <row r="834" spans="1:18" x14ac:dyDescent="0.35">
      <c r="A834" s="300">
        <f t="shared" si="27"/>
        <v>0</v>
      </c>
      <c r="C834" s="5">
        <f t="shared" si="26"/>
        <v>0</v>
      </c>
      <c r="D834" s="293"/>
      <c r="R834" s="292"/>
    </row>
    <row r="835" spans="1:18" x14ac:dyDescent="0.35">
      <c r="A835" s="300">
        <f t="shared" si="27"/>
        <v>0</v>
      </c>
      <c r="C835" s="5">
        <f t="shared" ref="C835:C898" si="28">F835</f>
        <v>0</v>
      </c>
      <c r="D835" s="293"/>
      <c r="R835" s="292"/>
    </row>
    <row r="836" spans="1:18" x14ac:dyDescent="0.35">
      <c r="A836" s="300">
        <f t="shared" si="27"/>
        <v>0</v>
      </c>
      <c r="C836" s="5">
        <f t="shared" si="28"/>
        <v>0</v>
      </c>
      <c r="D836" s="293"/>
      <c r="R836" s="292"/>
    </row>
    <row r="837" spans="1:18" x14ac:dyDescent="0.35">
      <c r="A837" s="300">
        <f t="shared" si="27"/>
        <v>0</v>
      </c>
      <c r="C837" s="5">
        <f t="shared" si="28"/>
        <v>0</v>
      </c>
      <c r="D837" s="293"/>
      <c r="R837" s="292"/>
    </row>
    <row r="838" spans="1:18" x14ac:dyDescent="0.35">
      <c r="A838" s="300">
        <f t="shared" si="27"/>
        <v>0</v>
      </c>
      <c r="C838" s="5">
        <f t="shared" si="28"/>
        <v>0</v>
      </c>
      <c r="D838" s="293"/>
      <c r="R838" s="292"/>
    </row>
    <row r="839" spans="1:18" x14ac:dyDescent="0.35">
      <c r="A839" s="300">
        <f t="shared" si="27"/>
        <v>0</v>
      </c>
      <c r="C839" s="5">
        <f t="shared" si="28"/>
        <v>0</v>
      </c>
      <c r="D839" s="293"/>
      <c r="R839" s="292"/>
    </row>
    <row r="840" spans="1:18" x14ac:dyDescent="0.35">
      <c r="A840" s="300">
        <f t="shared" si="27"/>
        <v>0</v>
      </c>
      <c r="C840" s="5">
        <f t="shared" si="28"/>
        <v>0</v>
      </c>
      <c r="D840" s="293"/>
      <c r="R840" s="292"/>
    </row>
    <row r="841" spans="1:18" x14ac:dyDescent="0.35">
      <c r="A841" s="300">
        <f t="shared" si="27"/>
        <v>0</v>
      </c>
      <c r="C841" s="5">
        <f t="shared" si="28"/>
        <v>0</v>
      </c>
      <c r="D841" s="293"/>
      <c r="R841" s="292"/>
    </row>
    <row r="842" spans="1:18" x14ac:dyDescent="0.35">
      <c r="A842" s="300">
        <f t="shared" si="27"/>
        <v>0</v>
      </c>
      <c r="C842" s="5">
        <f t="shared" si="28"/>
        <v>0</v>
      </c>
      <c r="D842" s="293"/>
      <c r="R842" s="292"/>
    </row>
    <row r="843" spans="1:18" x14ac:dyDescent="0.35">
      <c r="A843" s="300">
        <f t="shared" si="27"/>
        <v>0</v>
      </c>
      <c r="C843" s="5">
        <f t="shared" si="28"/>
        <v>0</v>
      </c>
      <c r="D843" s="293"/>
      <c r="R843" s="292"/>
    </row>
    <row r="844" spans="1:18" x14ac:dyDescent="0.35">
      <c r="A844" s="300">
        <f t="shared" si="27"/>
        <v>0</v>
      </c>
      <c r="C844" s="5">
        <f t="shared" si="28"/>
        <v>0</v>
      </c>
      <c r="D844" s="293"/>
      <c r="R844" s="292"/>
    </row>
    <row r="845" spans="1:18" x14ac:dyDescent="0.35">
      <c r="A845" s="300">
        <f t="shared" si="27"/>
        <v>0</v>
      </c>
      <c r="C845" s="5">
        <f t="shared" si="28"/>
        <v>0</v>
      </c>
      <c r="D845" s="293"/>
      <c r="R845" s="292"/>
    </row>
    <row r="846" spans="1:18" x14ac:dyDescent="0.35">
      <c r="A846" s="300">
        <f t="shared" si="27"/>
        <v>0</v>
      </c>
      <c r="C846" s="5">
        <f t="shared" si="28"/>
        <v>0</v>
      </c>
      <c r="D846" s="293"/>
      <c r="R846" s="292"/>
    </row>
    <row r="847" spans="1:18" x14ac:dyDescent="0.35">
      <c r="A847" s="300">
        <f t="shared" si="27"/>
        <v>0</v>
      </c>
      <c r="C847" s="5">
        <f t="shared" si="28"/>
        <v>0</v>
      </c>
      <c r="D847" s="293"/>
      <c r="R847" s="292"/>
    </row>
    <row r="848" spans="1:18" x14ac:dyDescent="0.35">
      <c r="A848" s="300">
        <f t="shared" si="27"/>
        <v>0</v>
      </c>
      <c r="C848" s="5">
        <f t="shared" si="28"/>
        <v>0</v>
      </c>
      <c r="D848" s="293"/>
      <c r="R848" s="292"/>
    </row>
    <row r="849" spans="1:18" x14ac:dyDescent="0.35">
      <c r="A849" s="300">
        <f t="shared" si="27"/>
        <v>0</v>
      </c>
      <c r="C849" s="5">
        <f t="shared" si="28"/>
        <v>0</v>
      </c>
      <c r="D849" s="293"/>
      <c r="R849" s="292"/>
    </row>
    <row r="850" spans="1:18" x14ac:dyDescent="0.35">
      <c r="A850" s="300">
        <f t="shared" si="27"/>
        <v>0</v>
      </c>
      <c r="C850" s="5">
        <f t="shared" si="28"/>
        <v>0</v>
      </c>
      <c r="D850" s="293"/>
      <c r="R850" s="292"/>
    </row>
    <row r="851" spans="1:18" x14ac:dyDescent="0.35">
      <c r="A851" s="300">
        <f t="shared" si="27"/>
        <v>0</v>
      </c>
      <c r="C851" s="5">
        <f t="shared" si="28"/>
        <v>0</v>
      </c>
      <c r="D851" s="293"/>
      <c r="R851" s="292"/>
    </row>
    <row r="852" spans="1:18" x14ac:dyDescent="0.35">
      <c r="A852" s="300">
        <f t="shared" si="27"/>
        <v>0</v>
      </c>
      <c r="C852" s="5">
        <f t="shared" si="28"/>
        <v>0</v>
      </c>
      <c r="D852" s="293"/>
      <c r="R852" s="292"/>
    </row>
    <row r="853" spans="1:18" x14ac:dyDescent="0.35">
      <c r="A853" s="300">
        <f t="shared" si="27"/>
        <v>0</v>
      </c>
      <c r="C853" s="5">
        <f t="shared" si="28"/>
        <v>0</v>
      </c>
      <c r="D853" s="293"/>
      <c r="R853" s="292"/>
    </row>
    <row r="854" spans="1:18" x14ac:dyDescent="0.35">
      <c r="A854" s="300">
        <f t="shared" si="27"/>
        <v>0</v>
      </c>
      <c r="C854" s="5">
        <f t="shared" si="28"/>
        <v>0</v>
      </c>
      <c r="D854" s="293"/>
      <c r="R854" s="292"/>
    </row>
    <row r="855" spans="1:18" x14ac:dyDescent="0.35">
      <c r="A855" s="300">
        <f t="shared" si="27"/>
        <v>0</v>
      </c>
      <c r="C855" s="5">
        <f t="shared" si="28"/>
        <v>0</v>
      </c>
      <c r="D855" s="293"/>
      <c r="R855" s="292"/>
    </row>
    <row r="856" spans="1:18" x14ac:dyDescent="0.35">
      <c r="A856" s="300">
        <f t="shared" si="27"/>
        <v>0</v>
      </c>
      <c r="C856" s="5">
        <f t="shared" si="28"/>
        <v>0</v>
      </c>
      <c r="D856" s="293"/>
      <c r="R856" s="292"/>
    </row>
    <row r="857" spans="1:18" x14ac:dyDescent="0.35">
      <c r="A857" s="300">
        <f t="shared" ref="A857:A920" si="29">F857</f>
        <v>0</v>
      </c>
      <c r="C857" s="5">
        <f t="shared" si="28"/>
        <v>0</v>
      </c>
      <c r="D857" s="293"/>
      <c r="R857" s="292"/>
    </row>
    <row r="858" spans="1:18" x14ac:dyDescent="0.35">
      <c r="A858" s="300">
        <f t="shared" si="29"/>
        <v>0</v>
      </c>
      <c r="C858" s="5">
        <f t="shared" si="28"/>
        <v>0</v>
      </c>
      <c r="D858" s="293"/>
      <c r="R858" s="292"/>
    </row>
    <row r="859" spans="1:18" x14ac:dyDescent="0.35">
      <c r="A859" s="300">
        <f t="shared" si="29"/>
        <v>0</v>
      </c>
      <c r="C859" s="5">
        <f t="shared" si="28"/>
        <v>0</v>
      </c>
      <c r="D859" s="293"/>
      <c r="R859" s="292"/>
    </row>
    <row r="860" spans="1:18" x14ac:dyDescent="0.35">
      <c r="A860" s="300">
        <f t="shared" si="29"/>
        <v>0</v>
      </c>
      <c r="C860" s="5">
        <f t="shared" si="28"/>
        <v>0</v>
      </c>
      <c r="D860" s="293"/>
      <c r="R860" s="292"/>
    </row>
    <row r="861" spans="1:18" x14ac:dyDescent="0.35">
      <c r="A861" s="300">
        <f t="shared" si="29"/>
        <v>0</v>
      </c>
      <c r="C861" s="5">
        <f t="shared" si="28"/>
        <v>0</v>
      </c>
      <c r="D861" s="293"/>
      <c r="R861" s="292"/>
    </row>
    <row r="862" spans="1:18" x14ac:dyDescent="0.35">
      <c r="A862" s="300">
        <f t="shared" si="29"/>
        <v>0</v>
      </c>
      <c r="C862" s="5">
        <f t="shared" si="28"/>
        <v>0</v>
      </c>
      <c r="D862" s="293"/>
      <c r="R862" s="292"/>
    </row>
    <row r="863" spans="1:18" x14ac:dyDescent="0.35">
      <c r="A863" s="300">
        <f t="shared" si="29"/>
        <v>0</v>
      </c>
      <c r="C863" s="5">
        <f t="shared" si="28"/>
        <v>0</v>
      </c>
      <c r="D863" s="293"/>
      <c r="R863" s="292"/>
    </row>
    <row r="864" spans="1:18" x14ac:dyDescent="0.35">
      <c r="A864" s="300">
        <f t="shared" si="29"/>
        <v>0</v>
      </c>
      <c r="C864" s="5">
        <f t="shared" si="28"/>
        <v>0</v>
      </c>
      <c r="D864" s="293"/>
      <c r="R864" s="292"/>
    </row>
    <row r="865" spans="1:18" x14ac:dyDescent="0.35">
      <c r="A865" s="300">
        <f t="shared" si="29"/>
        <v>0</v>
      </c>
      <c r="C865" s="5">
        <f t="shared" si="28"/>
        <v>0</v>
      </c>
      <c r="D865" s="293"/>
      <c r="R865" s="292"/>
    </row>
    <row r="866" spans="1:18" x14ac:dyDescent="0.35">
      <c r="A866" s="300">
        <f t="shared" si="29"/>
        <v>0</v>
      </c>
      <c r="C866" s="5">
        <f t="shared" si="28"/>
        <v>0</v>
      </c>
      <c r="D866" s="293"/>
      <c r="R866" s="292"/>
    </row>
    <row r="867" spans="1:18" x14ac:dyDescent="0.35">
      <c r="A867" s="300">
        <f t="shared" si="29"/>
        <v>0</v>
      </c>
      <c r="C867" s="5">
        <f t="shared" si="28"/>
        <v>0</v>
      </c>
      <c r="D867" s="293"/>
      <c r="R867" s="292"/>
    </row>
    <row r="868" spans="1:18" x14ac:dyDescent="0.35">
      <c r="A868" s="300">
        <f t="shared" si="29"/>
        <v>0</v>
      </c>
      <c r="C868" s="5">
        <f t="shared" si="28"/>
        <v>0</v>
      </c>
      <c r="D868" s="293"/>
      <c r="R868" s="292"/>
    </row>
    <row r="869" spans="1:18" x14ac:dyDescent="0.35">
      <c r="A869" s="300">
        <f t="shared" si="29"/>
        <v>0</v>
      </c>
      <c r="C869" s="5">
        <f t="shared" si="28"/>
        <v>0</v>
      </c>
      <c r="D869" s="293"/>
      <c r="R869" s="292"/>
    </row>
    <row r="870" spans="1:18" x14ac:dyDescent="0.35">
      <c r="A870" s="300">
        <f t="shared" si="29"/>
        <v>0</v>
      </c>
      <c r="C870" s="5">
        <f t="shared" si="28"/>
        <v>0</v>
      </c>
      <c r="D870" s="293"/>
      <c r="R870" s="292"/>
    </row>
    <row r="871" spans="1:18" x14ac:dyDescent="0.35">
      <c r="A871" s="300">
        <f t="shared" si="29"/>
        <v>0</v>
      </c>
      <c r="C871" s="5">
        <f t="shared" si="28"/>
        <v>0</v>
      </c>
      <c r="D871" s="293"/>
      <c r="R871" s="292"/>
    </row>
    <row r="872" spans="1:18" x14ac:dyDescent="0.35">
      <c r="A872" s="300">
        <f t="shared" si="29"/>
        <v>0</v>
      </c>
      <c r="C872" s="5">
        <f t="shared" si="28"/>
        <v>0</v>
      </c>
      <c r="D872" s="293"/>
      <c r="R872" s="292"/>
    </row>
    <row r="873" spans="1:18" x14ac:dyDescent="0.35">
      <c r="A873" s="300">
        <f t="shared" si="29"/>
        <v>0</v>
      </c>
      <c r="C873" s="5">
        <f t="shared" si="28"/>
        <v>0</v>
      </c>
      <c r="D873" s="293"/>
      <c r="R873" s="292"/>
    </row>
    <row r="874" spans="1:18" x14ac:dyDescent="0.35">
      <c r="A874" s="300">
        <f t="shared" si="29"/>
        <v>0</v>
      </c>
      <c r="C874" s="5">
        <f t="shared" si="28"/>
        <v>0</v>
      </c>
      <c r="D874" s="293"/>
      <c r="R874" s="292"/>
    </row>
    <row r="875" spans="1:18" x14ac:dyDescent="0.35">
      <c r="A875" s="300">
        <f t="shared" si="29"/>
        <v>0</v>
      </c>
      <c r="C875" s="5">
        <f t="shared" si="28"/>
        <v>0</v>
      </c>
      <c r="D875" s="293"/>
      <c r="R875" s="292"/>
    </row>
    <row r="876" spans="1:18" x14ac:dyDescent="0.35">
      <c r="A876" s="300">
        <f t="shared" si="29"/>
        <v>0</v>
      </c>
      <c r="C876" s="5">
        <f t="shared" si="28"/>
        <v>0</v>
      </c>
      <c r="D876" s="293"/>
      <c r="R876" s="292"/>
    </row>
    <row r="877" spans="1:18" x14ac:dyDescent="0.35">
      <c r="A877" s="300">
        <f t="shared" si="29"/>
        <v>0</v>
      </c>
      <c r="C877" s="5">
        <f t="shared" si="28"/>
        <v>0</v>
      </c>
      <c r="D877" s="293"/>
      <c r="R877" s="292"/>
    </row>
    <row r="878" spans="1:18" x14ac:dyDescent="0.35">
      <c r="A878" s="300">
        <f t="shared" si="29"/>
        <v>0</v>
      </c>
      <c r="C878" s="5">
        <f t="shared" si="28"/>
        <v>0</v>
      </c>
      <c r="D878" s="293"/>
      <c r="R878" s="292"/>
    </row>
    <row r="879" spans="1:18" x14ac:dyDescent="0.35">
      <c r="A879" s="300">
        <f t="shared" si="29"/>
        <v>0</v>
      </c>
      <c r="C879" s="5">
        <f t="shared" si="28"/>
        <v>0</v>
      </c>
      <c r="D879" s="293"/>
      <c r="R879" s="292"/>
    </row>
    <row r="880" spans="1:18" x14ac:dyDescent="0.35">
      <c r="A880" s="300">
        <f t="shared" si="29"/>
        <v>0</v>
      </c>
      <c r="C880" s="5">
        <f t="shared" si="28"/>
        <v>0</v>
      </c>
      <c r="D880" s="293"/>
      <c r="R880" s="292"/>
    </row>
    <row r="881" spans="1:18" x14ac:dyDescent="0.35">
      <c r="A881" s="300">
        <f t="shared" si="29"/>
        <v>0</v>
      </c>
      <c r="C881" s="5">
        <f t="shared" si="28"/>
        <v>0</v>
      </c>
      <c r="D881" s="293"/>
      <c r="R881" s="292"/>
    </row>
    <row r="882" spans="1:18" x14ac:dyDescent="0.35">
      <c r="A882" s="300">
        <f t="shared" si="29"/>
        <v>0</v>
      </c>
      <c r="C882" s="5">
        <f t="shared" si="28"/>
        <v>0</v>
      </c>
      <c r="D882" s="293"/>
      <c r="R882" s="292"/>
    </row>
    <row r="883" spans="1:18" x14ac:dyDescent="0.35">
      <c r="A883" s="300">
        <f t="shared" si="29"/>
        <v>0</v>
      </c>
      <c r="C883" s="5">
        <f t="shared" si="28"/>
        <v>0</v>
      </c>
      <c r="D883" s="293"/>
      <c r="R883" s="292"/>
    </row>
    <row r="884" spans="1:18" x14ac:dyDescent="0.35">
      <c r="A884" s="300">
        <f t="shared" si="29"/>
        <v>0</v>
      </c>
      <c r="C884" s="5">
        <f t="shared" si="28"/>
        <v>0</v>
      </c>
      <c r="D884" s="293"/>
      <c r="R884" s="292"/>
    </row>
    <row r="885" spans="1:18" x14ac:dyDescent="0.35">
      <c r="A885" s="300">
        <f t="shared" si="29"/>
        <v>0</v>
      </c>
      <c r="C885" s="5">
        <f t="shared" si="28"/>
        <v>0</v>
      </c>
      <c r="D885" s="293"/>
      <c r="R885" s="292"/>
    </row>
    <row r="886" spans="1:18" x14ac:dyDescent="0.35">
      <c r="A886" s="300">
        <f t="shared" si="29"/>
        <v>0</v>
      </c>
      <c r="C886" s="5">
        <f t="shared" si="28"/>
        <v>0</v>
      </c>
      <c r="D886" s="293"/>
      <c r="R886" s="292"/>
    </row>
    <row r="887" spans="1:18" x14ac:dyDescent="0.35">
      <c r="A887" s="300">
        <f t="shared" si="29"/>
        <v>0</v>
      </c>
      <c r="C887" s="5">
        <f t="shared" si="28"/>
        <v>0</v>
      </c>
      <c r="D887" s="293"/>
      <c r="R887" s="292"/>
    </row>
    <row r="888" spans="1:18" x14ac:dyDescent="0.35">
      <c r="A888" s="300">
        <f t="shared" si="29"/>
        <v>0</v>
      </c>
      <c r="C888" s="5">
        <f t="shared" si="28"/>
        <v>0</v>
      </c>
      <c r="D888" s="293"/>
      <c r="R888" s="292"/>
    </row>
    <row r="889" spans="1:18" x14ac:dyDescent="0.35">
      <c r="A889" s="300">
        <f t="shared" si="29"/>
        <v>0</v>
      </c>
      <c r="C889" s="5">
        <f t="shared" si="28"/>
        <v>0</v>
      </c>
      <c r="D889" s="293"/>
      <c r="R889" s="292"/>
    </row>
    <row r="890" spans="1:18" x14ac:dyDescent="0.35">
      <c r="A890" s="300">
        <f t="shared" si="29"/>
        <v>0</v>
      </c>
      <c r="C890" s="5">
        <f t="shared" si="28"/>
        <v>0</v>
      </c>
      <c r="D890" s="293"/>
      <c r="R890" s="292"/>
    </row>
    <row r="891" spans="1:18" x14ac:dyDescent="0.35">
      <c r="A891" s="300">
        <f t="shared" si="29"/>
        <v>0</v>
      </c>
      <c r="C891" s="5">
        <f t="shared" si="28"/>
        <v>0</v>
      </c>
      <c r="D891" s="293"/>
      <c r="R891" s="292"/>
    </row>
    <row r="892" spans="1:18" x14ac:dyDescent="0.35">
      <c r="A892" s="300">
        <f t="shared" si="29"/>
        <v>0</v>
      </c>
      <c r="C892" s="5">
        <f t="shared" si="28"/>
        <v>0</v>
      </c>
      <c r="D892" s="293"/>
      <c r="R892" s="292"/>
    </row>
    <row r="893" spans="1:18" x14ac:dyDescent="0.35">
      <c r="A893" s="300">
        <f t="shared" si="29"/>
        <v>0</v>
      </c>
      <c r="C893" s="5">
        <f t="shared" si="28"/>
        <v>0</v>
      </c>
      <c r="D893" s="293"/>
      <c r="R893" s="292"/>
    </row>
    <row r="894" spans="1:18" x14ac:dyDescent="0.35">
      <c r="A894" s="300">
        <f t="shared" si="29"/>
        <v>0</v>
      </c>
      <c r="C894" s="5">
        <f t="shared" si="28"/>
        <v>0</v>
      </c>
      <c r="D894" s="293"/>
      <c r="R894" s="292"/>
    </row>
    <row r="895" spans="1:18" x14ac:dyDescent="0.35">
      <c r="A895" s="300">
        <f t="shared" si="29"/>
        <v>0</v>
      </c>
      <c r="C895" s="5">
        <f t="shared" si="28"/>
        <v>0</v>
      </c>
      <c r="D895" s="293"/>
      <c r="R895" s="292"/>
    </row>
    <row r="896" spans="1:18" x14ac:dyDescent="0.35">
      <c r="A896" s="300">
        <f t="shared" si="29"/>
        <v>0</v>
      </c>
      <c r="C896" s="5">
        <f t="shared" si="28"/>
        <v>0</v>
      </c>
      <c r="D896" s="293"/>
      <c r="R896" s="292"/>
    </row>
    <row r="897" spans="1:18" x14ac:dyDescent="0.35">
      <c r="A897" s="300">
        <f t="shared" si="29"/>
        <v>0</v>
      </c>
      <c r="C897" s="5">
        <f t="shared" si="28"/>
        <v>0</v>
      </c>
      <c r="D897" s="293"/>
      <c r="R897" s="292"/>
    </row>
    <row r="898" spans="1:18" x14ac:dyDescent="0.35">
      <c r="A898" s="300">
        <f t="shared" si="29"/>
        <v>0</v>
      </c>
      <c r="C898" s="5">
        <f t="shared" si="28"/>
        <v>0</v>
      </c>
      <c r="D898" s="293"/>
      <c r="R898" s="292"/>
    </row>
    <row r="899" spans="1:18" x14ac:dyDescent="0.35">
      <c r="A899" s="300">
        <f t="shared" si="29"/>
        <v>0</v>
      </c>
      <c r="C899" s="5">
        <f t="shared" ref="C899:C962" si="30">F899</f>
        <v>0</v>
      </c>
      <c r="D899" s="293"/>
      <c r="R899" s="292"/>
    </row>
    <row r="900" spans="1:18" x14ac:dyDescent="0.35">
      <c r="A900" s="300">
        <f t="shared" si="29"/>
        <v>0</v>
      </c>
      <c r="C900" s="5">
        <f t="shared" si="30"/>
        <v>0</v>
      </c>
      <c r="D900" s="293"/>
      <c r="R900" s="292"/>
    </row>
    <row r="901" spans="1:18" x14ac:dyDescent="0.35">
      <c r="A901" s="300">
        <f t="shared" si="29"/>
        <v>0</v>
      </c>
      <c r="C901" s="5">
        <f t="shared" si="30"/>
        <v>0</v>
      </c>
      <c r="D901" s="293"/>
      <c r="R901" s="292"/>
    </row>
    <row r="902" spans="1:18" x14ac:dyDescent="0.35">
      <c r="A902" s="300">
        <f t="shared" si="29"/>
        <v>0</v>
      </c>
      <c r="C902" s="5">
        <f t="shared" si="30"/>
        <v>0</v>
      </c>
      <c r="D902" s="293"/>
      <c r="R902" s="292"/>
    </row>
    <row r="903" spans="1:18" x14ac:dyDescent="0.35">
      <c r="A903" s="300">
        <f t="shared" si="29"/>
        <v>0</v>
      </c>
      <c r="C903" s="5">
        <f t="shared" si="30"/>
        <v>0</v>
      </c>
      <c r="D903" s="293"/>
      <c r="R903" s="292"/>
    </row>
    <row r="904" spans="1:18" x14ac:dyDescent="0.35">
      <c r="A904" s="300">
        <f t="shared" si="29"/>
        <v>0</v>
      </c>
      <c r="C904" s="5">
        <f t="shared" si="30"/>
        <v>0</v>
      </c>
      <c r="D904" s="293"/>
      <c r="R904" s="292"/>
    </row>
    <row r="905" spans="1:18" x14ac:dyDescent="0.35">
      <c r="A905" s="300">
        <f t="shared" si="29"/>
        <v>0</v>
      </c>
      <c r="C905" s="5">
        <f t="shared" si="30"/>
        <v>0</v>
      </c>
      <c r="D905" s="293"/>
      <c r="R905" s="292"/>
    </row>
    <row r="906" spans="1:18" x14ac:dyDescent="0.35">
      <c r="A906" s="300">
        <f t="shared" si="29"/>
        <v>0</v>
      </c>
      <c r="C906" s="5">
        <f t="shared" si="30"/>
        <v>0</v>
      </c>
      <c r="D906" s="293"/>
      <c r="R906" s="292"/>
    </row>
    <row r="907" spans="1:18" x14ac:dyDescent="0.35">
      <c r="A907" s="300">
        <f t="shared" si="29"/>
        <v>0</v>
      </c>
      <c r="C907" s="5">
        <f t="shared" si="30"/>
        <v>0</v>
      </c>
      <c r="D907" s="293"/>
      <c r="R907" s="292"/>
    </row>
    <row r="908" spans="1:18" x14ac:dyDescent="0.35">
      <c r="A908" s="300">
        <f t="shared" si="29"/>
        <v>0</v>
      </c>
      <c r="C908" s="5">
        <f t="shared" si="30"/>
        <v>0</v>
      </c>
      <c r="D908" s="293"/>
      <c r="R908" s="292"/>
    </row>
    <row r="909" spans="1:18" x14ac:dyDescent="0.35">
      <c r="A909" s="300">
        <f t="shared" si="29"/>
        <v>0</v>
      </c>
      <c r="C909" s="5">
        <f t="shared" si="30"/>
        <v>0</v>
      </c>
      <c r="D909" s="293"/>
      <c r="R909" s="292"/>
    </row>
    <row r="910" spans="1:18" x14ac:dyDescent="0.35">
      <c r="A910" s="300">
        <f t="shared" si="29"/>
        <v>0</v>
      </c>
      <c r="C910" s="5">
        <f t="shared" si="30"/>
        <v>0</v>
      </c>
      <c r="D910" s="293"/>
      <c r="R910" s="292"/>
    </row>
    <row r="911" spans="1:18" x14ac:dyDescent="0.35">
      <c r="A911" s="300">
        <f t="shared" si="29"/>
        <v>0</v>
      </c>
      <c r="C911" s="5">
        <f t="shared" si="30"/>
        <v>0</v>
      </c>
      <c r="D911" s="293"/>
      <c r="R911" s="292"/>
    </row>
    <row r="912" spans="1:18" x14ac:dyDescent="0.35">
      <c r="A912" s="300">
        <f t="shared" si="29"/>
        <v>0</v>
      </c>
      <c r="C912" s="5">
        <f t="shared" si="30"/>
        <v>0</v>
      </c>
      <c r="D912" s="293"/>
      <c r="R912" s="292"/>
    </row>
    <row r="913" spans="1:18" x14ac:dyDescent="0.35">
      <c r="A913" s="300">
        <f t="shared" si="29"/>
        <v>0</v>
      </c>
      <c r="C913" s="5">
        <f t="shared" si="30"/>
        <v>0</v>
      </c>
      <c r="D913" s="293"/>
      <c r="R913" s="292"/>
    </row>
    <row r="914" spans="1:18" x14ac:dyDescent="0.35">
      <c r="A914" s="300">
        <f t="shared" si="29"/>
        <v>0</v>
      </c>
      <c r="C914" s="5">
        <f t="shared" si="30"/>
        <v>0</v>
      </c>
      <c r="D914" s="293"/>
      <c r="R914" s="292"/>
    </row>
    <row r="915" spans="1:18" x14ac:dyDescent="0.35">
      <c r="A915" s="300">
        <f t="shared" si="29"/>
        <v>0</v>
      </c>
      <c r="C915" s="5">
        <f t="shared" si="30"/>
        <v>0</v>
      </c>
      <c r="D915" s="293"/>
      <c r="R915" s="292"/>
    </row>
    <row r="916" spans="1:18" x14ac:dyDescent="0.35">
      <c r="A916" s="300">
        <f t="shared" si="29"/>
        <v>0</v>
      </c>
      <c r="C916" s="5">
        <f t="shared" si="30"/>
        <v>0</v>
      </c>
      <c r="D916" s="293"/>
      <c r="R916" s="292"/>
    </row>
    <row r="917" spans="1:18" x14ac:dyDescent="0.35">
      <c r="A917" s="300">
        <f t="shared" si="29"/>
        <v>0</v>
      </c>
      <c r="C917" s="5">
        <f t="shared" si="30"/>
        <v>0</v>
      </c>
      <c r="D917" s="293"/>
      <c r="R917" s="292"/>
    </row>
    <row r="918" spans="1:18" x14ac:dyDescent="0.35">
      <c r="A918" s="300">
        <f t="shared" si="29"/>
        <v>0</v>
      </c>
      <c r="C918" s="5">
        <f t="shared" si="30"/>
        <v>0</v>
      </c>
      <c r="D918" s="293"/>
      <c r="R918" s="292"/>
    </row>
    <row r="919" spans="1:18" x14ac:dyDescent="0.35">
      <c r="A919" s="300">
        <f t="shared" si="29"/>
        <v>0</v>
      </c>
      <c r="C919" s="5">
        <f t="shared" si="30"/>
        <v>0</v>
      </c>
      <c r="D919" s="293"/>
      <c r="R919" s="292"/>
    </row>
    <row r="920" spans="1:18" x14ac:dyDescent="0.35">
      <c r="A920" s="300">
        <f t="shared" si="29"/>
        <v>0</v>
      </c>
      <c r="C920" s="5">
        <f t="shared" si="30"/>
        <v>0</v>
      </c>
      <c r="D920" s="293"/>
      <c r="R920" s="292"/>
    </row>
    <row r="921" spans="1:18" x14ac:dyDescent="0.35">
      <c r="A921" s="300">
        <f t="shared" ref="A921:A984" si="31">F921</f>
        <v>0</v>
      </c>
      <c r="C921" s="5">
        <f t="shared" si="30"/>
        <v>0</v>
      </c>
      <c r="D921" s="293"/>
      <c r="R921" s="292"/>
    </row>
    <row r="922" spans="1:18" x14ac:dyDescent="0.35">
      <c r="A922" s="300">
        <f t="shared" si="31"/>
        <v>0</v>
      </c>
      <c r="C922" s="5">
        <f t="shared" si="30"/>
        <v>0</v>
      </c>
      <c r="D922" s="293"/>
      <c r="R922" s="292"/>
    </row>
    <row r="923" spans="1:18" x14ac:dyDescent="0.35">
      <c r="A923" s="300">
        <f t="shared" si="31"/>
        <v>0</v>
      </c>
      <c r="C923" s="5">
        <f t="shared" si="30"/>
        <v>0</v>
      </c>
      <c r="D923" s="293"/>
      <c r="R923" s="292"/>
    </row>
    <row r="924" spans="1:18" x14ac:dyDescent="0.35">
      <c r="A924" s="300">
        <f t="shared" si="31"/>
        <v>0</v>
      </c>
      <c r="C924" s="5">
        <f t="shared" si="30"/>
        <v>0</v>
      </c>
      <c r="D924" s="293"/>
      <c r="R924" s="292"/>
    </row>
    <row r="925" spans="1:18" x14ac:dyDescent="0.35">
      <c r="A925" s="300">
        <f t="shared" si="31"/>
        <v>0</v>
      </c>
      <c r="C925" s="5">
        <f t="shared" si="30"/>
        <v>0</v>
      </c>
      <c r="D925" s="293"/>
      <c r="R925" s="292"/>
    </row>
    <row r="926" spans="1:18" x14ac:dyDescent="0.35">
      <c r="A926" s="300">
        <f t="shared" si="31"/>
        <v>0</v>
      </c>
      <c r="C926" s="5">
        <f t="shared" si="30"/>
        <v>0</v>
      </c>
      <c r="D926" s="293"/>
      <c r="R926" s="292"/>
    </row>
    <row r="927" spans="1:18" x14ac:dyDescent="0.35">
      <c r="A927" s="300">
        <f t="shared" si="31"/>
        <v>0</v>
      </c>
      <c r="C927" s="5">
        <f t="shared" si="30"/>
        <v>0</v>
      </c>
      <c r="D927" s="293"/>
      <c r="R927" s="292"/>
    </row>
    <row r="928" spans="1:18" x14ac:dyDescent="0.35">
      <c r="A928" s="300">
        <f t="shared" si="31"/>
        <v>0</v>
      </c>
      <c r="C928" s="5">
        <f t="shared" si="30"/>
        <v>0</v>
      </c>
      <c r="D928" s="293"/>
      <c r="R928" s="292"/>
    </row>
    <row r="929" spans="1:18" x14ac:dyDescent="0.35">
      <c r="A929" s="300">
        <f t="shared" si="31"/>
        <v>0</v>
      </c>
      <c r="C929" s="5">
        <f t="shared" si="30"/>
        <v>0</v>
      </c>
      <c r="D929" s="293"/>
      <c r="R929" s="292"/>
    </row>
    <row r="930" spans="1:18" x14ac:dyDescent="0.35">
      <c r="A930" s="300">
        <f t="shared" si="31"/>
        <v>0</v>
      </c>
      <c r="C930" s="5">
        <f t="shared" si="30"/>
        <v>0</v>
      </c>
      <c r="D930" s="293"/>
      <c r="R930" s="292"/>
    </row>
    <row r="931" spans="1:18" x14ac:dyDescent="0.35">
      <c r="A931" s="300">
        <f t="shared" si="31"/>
        <v>0</v>
      </c>
      <c r="C931" s="5">
        <f t="shared" si="30"/>
        <v>0</v>
      </c>
      <c r="D931" s="293"/>
      <c r="R931" s="292"/>
    </row>
    <row r="932" spans="1:18" x14ac:dyDescent="0.35">
      <c r="A932" s="300">
        <f t="shared" si="31"/>
        <v>0</v>
      </c>
      <c r="C932" s="5">
        <f t="shared" si="30"/>
        <v>0</v>
      </c>
      <c r="D932" s="293"/>
      <c r="R932" s="292"/>
    </row>
    <row r="933" spans="1:18" x14ac:dyDescent="0.35">
      <c r="A933" s="300">
        <f t="shared" si="31"/>
        <v>0</v>
      </c>
      <c r="C933" s="5">
        <f t="shared" si="30"/>
        <v>0</v>
      </c>
      <c r="D933" s="293"/>
      <c r="R933" s="292"/>
    </row>
    <row r="934" spans="1:18" x14ac:dyDescent="0.35">
      <c r="A934" s="300">
        <f t="shared" si="31"/>
        <v>0</v>
      </c>
      <c r="C934" s="5">
        <f t="shared" si="30"/>
        <v>0</v>
      </c>
      <c r="D934" s="293"/>
      <c r="R934" s="292"/>
    </row>
    <row r="935" spans="1:18" x14ac:dyDescent="0.35">
      <c r="A935" s="300">
        <f t="shared" si="31"/>
        <v>0</v>
      </c>
      <c r="C935" s="5">
        <f t="shared" si="30"/>
        <v>0</v>
      </c>
      <c r="D935" s="293"/>
      <c r="R935" s="292"/>
    </row>
    <row r="936" spans="1:18" x14ac:dyDescent="0.35">
      <c r="A936" s="300">
        <f t="shared" si="31"/>
        <v>0</v>
      </c>
      <c r="C936" s="5">
        <f t="shared" si="30"/>
        <v>0</v>
      </c>
      <c r="D936" s="293"/>
      <c r="R936" s="292"/>
    </row>
    <row r="937" spans="1:18" x14ac:dyDescent="0.35">
      <c r="A937" s="300">
        <f t="shared" si="31"/>
        <v>0</v>
      </c>
      <c r="C937" s="5">
        <f t="shared" si="30"/>
        <v>0</v>
      </c>
      <c r="D937" s="293"/>
      <c r="R937" s="292"/>
    </row>
    <row r="938" spans="1:18" x14ac:dyDescent="0.35">
      <c r="A938" s="300">
        <f t="shared" si="31"/>
        <v>0</v>
      </c>
      <c r="C938" s="5">
        <f t="shared" si="30"/>
        <v>0</v>
      </c>
      <c r="D938" s="293"/>
      <c r="R938" s="292"/>
    </row>
    <row r="939" spans="1:18" x14ac:dyDescent="0.35">
      <c r="A939" s="300">
        <f t="shared" si="31"/>
        <v>0</v>
      </c>
      <c r="C939" s="5">
        <f t="shared" si="30"/>
        <v>0</v>
      </c>
      <c r="D939" s="293"/>
      <c r="R939" s="292"/>
    </row>
    <row r="940" spans="1:18" x14ac:dyDescent="0.35">
      <c r="A940" s="300">
        <f t="shared" si="31"/>
        <v>0</v>
      </c>
      <c r="C940" s="5">
        <f t="shared" si="30"/>
        <v>0</v>
      </c>
      <c r="D940" s="293"/>
      <c r="R940" s="292"/>
    </row>
    <row r="941" spans="1:18" x14ac:dyDescent="0.35">
      <c r="A941" s="300">
        <f t="shared" si="31"/>
        <v>0</v>
      </c>
      <c r="C941" s="5">
        <f t="shared" si="30"/>
        <v>0</v>
      </c>
      <c r="D941" s="293"/>
      <c r="R941" s="292"/>
    </row>
    <row r="942" spans="1:18" x14ac:dyDescent="0.35">
      <c r="A942" s="300">
        <f t="shared" si="31"/>
        <v>0</v>
      </c>
      <c r="C942" s="5">
        <f t="shared" si="30"/>
        <v>0</v>
      </c>
      <c r="D942" s="293"/>
      <c r="R942" s="292"/>
    </row>
    <row r="943" spans="1:18" x14ac:dyDescent="0.35">
      <c r="A943" s="300">
        <f t="shared" si="31"/>
        <v>0</v>
      </c>
      <c r="C943" s="5">
        <f t="shared" si="30"/>
        <v>0</v>
      </c>
      <c r="D943" s="293"/>
      <c r="R943" s="292"/>
    </row>
    <row r="944" spans="1:18" x14ac:dyDescent="0.35">
      <c r="A944" s="300">
        <f t="shared" si="31"/>
        <v>0</v>
      </c>
      <c r="C944" s="5">
        <f t="shared" si="30"/>
        <v>0</v>
      </c>
      <c r="D944" s="293"/>
      <c r="R944" s="292"/>
    </row>
    <row r="945" spans="1:18" x14ac:dyDescent="0.35">
      <c r="A945" s="300">
        <f t="shared" si="31"/>
        <v>0</v>
      </c>
      <c r="C945" s="5">
        <f t="shared" si="30"/>
        <v>0</v>
      </c>
      <c r="D945" s="293"/>
      <c r="R945" s="292"/>
    </row>
    <row r="946" spans="1:18" x14ac:dyDescent="0.35">
      <c r="A946" s="300">
        <f t="shared" si="31"/>
        <v>0</v>
      </c>
      <c r="C946" s="5">
        <f t="shared" si="30"/>
        <v>0</v>
      </c>
      <c r="D946" s="293"/>
      <c r="R946" s="292"/>
    </row>
    <row r="947" spans="1:18" x14ac:dyDescent="0.35">
      <c r="A947" s="300">
        <f t="shared" si="31"/>
        <v>0</v>
      </c>
      <c r="C947" s="5">
        <f t="shared" si="30"/>
        <v>0</v>
      </c>
      <c r="D947" s="293"/>
      <c r="R947" s="292"/>
    </row>
    <row r="948" spans="1:18" x14ac:dyDescent="0.35">
      <c r="A948" s="300">
        <f t="shared" si="31"/>
        <v>0</v>
      </c>
      <c r="C948" s="5">
        <f t="shared" si="30"/>
        <v>0</v>
      </c>
      <c r="D948" s="293"/>
      <c r="R948" s="292"/>
    </row>
    <row r="949" spans="1:18" x14ac:dyDescent="0.35">
      <c r="A949" s="300">
        <f t="shared" si="31"/>
        <v>0</v>
      </c>
      <c r="C949" s="5">
        <f t="shared" si="30"/>
        <v>0</v>
      </c>
      <c r="D949" s="293"/>
      <c r="R949" s="292"/>
    </row>
    <row r="950" spans="1:18" x14ac:dyDescent="0.35">
      <c r="A950" s="300">
        <f t="shared" si="31"/>
        <v>0</v>
      </c>
      <c r="C950" s="5">
        <f t="shared" si="30"/>
        <v>0</v>
      </c>
      <c r="D950" s="293"/>
      <c r="R950" s="292"/>
    </row>
    <row r="951" spans="1:18" x14ac:dyDescent="0.35">
      <c r="A951" s="300">
        <f t="shared" si="31"/>
        <v>0</v>
      </c>
      <c r="C951" s="5">
        <f t="shared" si="30"/>
        <v>0</v>
      </c>
      <c r="D951" s="293"/>
      <c r="R951" s="292"/>
    </row>
    <row r="952" spans="1:18" x14ac:dyDescent="0.35">
      <c r="A952" s="300">
        <f t="shared" si="31"/>
        <v>0</v>
      </c>
      <c r="C952" s="5">
        <f t="shared" si="30"/>
        <v>0</v>
      </c>
      <c r="D952" s="293"/>
      <c r="R952" s="292"/>
    </row>
    <row r="953" spans="1:18" x14ac:dyDescent="0.35">
      <c r="A953" s="300">
        <f t="shared" si="31"/>
        <v>0</v>
      </c>
      <c r="C953" s="5">
        <f t="shared" si="30"/>
        <v>0</v>
      </c>
      <c r="D953" s="293"/>
      <c r="R953" s="292"/>
    </row>
    <row r="954" spans="1:18" x14ac:dyDescent="0.35">
      <c r="A954" s="300">
        <f t="shared" si="31"/>
        <v>0</v>
      </c>
      <c r="C954" s="5">
        <f t="shared" si="30"/>
        <v>0</v>
      </c>
      <c r="D954" s="293"/>
      <c r="R954" s="292"/>
    </row>
    <row r="955" spans="1:18" x14ac:dyDescent="0.35">
      <c r="A955" s="300">
        <f t="shared" si="31"/>
        <v>0</v>
      </c>
      <c r="C955" s="5">
        <f t="shared" si="30"/>
        <v>0</v>
      </c>
      <c r="D955" s="293"/>
      <c r="R955" s="292"/>
    </row>
    <row r="956" spans="1:18" x14ac:dyDescent="0.35">
      <c r="A956" s="300">
        <f t="shared" si="31"/>
        <v>0</v>
      </c>
      <c r="C956" s="5">
        <f t="shared" si="30"/>
        <v>0</v>
      </c>
      <c r="D956" s="293"/>
      <c r="R956" s="292"/>
    </row>
    <row r="957" spans="1:18" x14ac:dyDescent="0.35">
      <c r="A957" s="300">
        <f t="shared" si="31"/>
        <v>0</v>
      </c>
      <c r="C957" s="5">
        <f t="shared" si="30"/>
        <v>0</v>
      </c>
      <c r="D957" s="293"/>
      <c r="R957" s="292"/>
    </row>
    <row r="958" spans="1:18" x14ac:dyDescent="0.35">
      <c r="A958" s="300">
        <f t="shared" si="31"/>
        <v>0</v>
      </c>
      <c r="C958" s="5">
        <f t="shared" si="30"/>
        <v>0</v>
      </c>
      <c r="D958" s="293"/>
      <c r="R958" s="292"/>
    </row>
    <row r="959" spans="1:18" x14ac:dyDescent="0.35">
      <c r="A959" s="300">
        <f t="shared" si="31"/>
        <v>0</v>
      </c>
      <c r="C959" s="5">
        <f t="shared" si="30"/>
        <v>0</v>
      </c>
      <c r="D959" s="293"/>
      <c r="R959" s="292"/>
    </row>
    <row r="960" spans="1:18" x14ac:dyDescent="0.35">
      <c r="A960" s="300">
        <f t="shared" si="31"/>
        <v>0</v>
      </c>
      <c r="C960" s="5">
        <f t="shared" si="30"/>
        <v>0</v>
      </c>
      <c r="D960" s="293"/>
      <c r="R960" s="292"/>
    </row>
    <row r="961" spans="1:18" x14ac:dyDescent="0.35">
      <c r="A961" s="300">
        <f t="shared" si="31"/>
        <v>0</v>
      </c>
      <c r="C961" s="5">
        <f t="shared" si="30"/>
        <v>0</v>
      </c>
      <c r="D961" s="293"/>
      <c r="R961" s="292"/>
    </row>
    <row r="962" spans="1:18" x14ac:dyDescent="0.35">
      <c r="A962" s="300">
        <f t="shared" si="31"/>
        <v>0</v>
      </c>
      <c r="C962" s="5">
        <f t="shared" si="30"/>
        <v>0</v>
      </c>
      <c r="D962" s="293"/>
      <c r="R962" s="292"/>
    </row>
    <row r="963" spans="1:18" x14ac:dyDescent="0.35">
      <c r="A963" s="300">
        <f t="shared" si="31"/>
        <v>0</v>
      </c>
      <c r="C963" s="5">
        <f t="shared" ref="C963:C1026" si="32">F963</f>
        <v>0</v>
      </c>
      <c r="D963" s="293"/>
      <c r="R963" s="292"/>
    </row>
    <row r="964" spans="1:18" x14ac:dyDescent="0.35">
      <c r="A964" s="300">
        <f t="shared" si="31"/>
        <v>0</v>
      </c>
      <c r="C964" s="5">
        <f t="shared" si="32"/>
        <v>0</v>
      </c>
      <c r="D964" s="293"/>
      <c r="R964" s="292"/>
    </row>
    <row r="965" spans="1:18" x14ac:dyDescent="0.35">
      <c r="A965" s="300">
        <f t="shared" si="31"/>
        <v>0</v>
      </c>
      <c r="C965" s="5">
        <f t="shared" si="32"/>
        <v>0</v>
      </c>
      <c r="D965" s="293"/>
      <c r="R965" s="292"/>
    </row>
    <row r="966" spans="1:18" x14ac:dyDescent="0.35">
      <c r="A966" s="300">
        <f t="shared" si="31"/>
        <v>0</v>
      </c>
      <c r="C966" s="5">
        <f t="shared" si="32"/>
        <v>0</v>
      </c>
      <c r="D966" s="293"/>
      <c r="R966" s="292"/>
    </row>
    <row r="967" spans="1:18" x14ac:dyDescent="0.35">
      <c r="A967" s="300">
        <f t="shared" si="31"/>
        <v>0</v>
      </c>
      <c r="C967" s="5">
        <f t="shared" si="32"/>
        <v>0</v>
      </c>
      <c r="D967" s="293"/>
      <c r="R967" s="292"/>
    </row>
    <row r="968" spans="1:18" x14ac:dyDescent="0.35">
      <c r="A968" s="300">
        <f t="shared" si="31"/>
        <v>0</v>
      </c>
      <c r="C968" s="5">
        <f t="shared" si="32"/>
        <v>0</v>
      </c>
      <c r="D968" s="293"/>
      <c r="R968" s="292"/>
    </row>
    <row r="969" spans="1:18" x14ac:dyDescent="0.35">
      <c r="A969" s="300">
        <f t="shared" si="31"/>
        <v>0</v>
      </c>
      <c r="C969" s="5">
        <f t="shared" si="32"/>
        <v>0</v>
      </c>
      <c r="D969" s="293"/>
      <c r="R969" s="292"/>
    </row>
    <row r="970" spans="1:18" x14ac:dyDescent="0.35">
      <c r="A970" s="300">
        <f t="shared" si="31"/>
        <v>0</v>
      </c>
      <c r="C970" s="5">
        <f t="shared" si="32"/>
        <v>0</v>
      </c>
      <c r="D970" s="293"/>
      <c r="R970" s="292"/>
    </row>
    <row r="971" spans="1:18" x14ac:dyDescent="0.35">
      <c r="A971" s="300">
        <f t="shared" si="31"/>
        <v>0</v>
      </c>
      <c r="C971" s="5">
        <f t="shared" si="32"/>
        <v>0</v>
      </c>
      <c r="D971" s="293"/>
      <c r="R971" s="292"/>
    </row>
    <row r="972" spans="1:18" x14ac:dyDescent="0.35">
      <c r="A972" s="300">
        <f t="shared" si="31"/>
        <v>0</v>
      </c>
      <c r="C972" s="5">
        <f t="shared" si="32"/>
        <v>0</v>
      </c>
      <c r="D972" s="293"/>
      <c r="R972" s="292"/>
    </row>
    <row r="973" spans="1:18" x14ac:dyDescent="0.35">
      <c r="A973" s="300">
        <f t="shared" si="31"/>
        <v>0</v>
      </c>
      <c r="C973" s="5">
        <f t="shared" si="32"/>
        <v>0</v>
      </c>
      <c r="D973" s="293"/>
      <c r="R973" s="292"/>
    </row>
    <row r="974" spans="1:18" x14ac:dyDescent="0.35">
      <c r="A974" s="300">
        <f t="shared" si="31"/>
        <v>0</v>
      </c>
      <c r="C974" s="5">
        <f t="shared" si="32"/>
        <v>0</v>
      </c>
      <c r="D974" s="293"/>
      <c r="R974" s="292"/>
    </row>
    <row r="975" spans="1:18" x14ac:dyDescent="0.35">
      <c r="A975" s="300">
        <f t="shared" si="31"/>
        <v>0</v>
      </c>
      <c r="C975" s="5">
        <f t="shared" si="32"/>
        <v>0</v>
      </c>
      <c r="D975" s="293"/>
      <c r="R975" s="292"/>
    </row>
    <row r="976" spans="1:18" x14ac:dyDescent="0.35">
      <c r="A976" s="300">
        <f t="shared" si="31"/>
        <v>0</v>
      </c>
      <c r="C976" s="5">
        <f t="shared" si="32"/>
        <v>0</v>
      </c>
      <c r="D976" s="293"/>
      <c r="R976" s="292"/>
    </row>
    <row r="977" spans="1:18" x14ac:dyDescent="0.35">
      <c r="A977" s="300">
        <f t="shared" si="31"/>
        <v>0</v>
      </c>
      <c r="C977" s="5">
        <f t="shared" si="32"/>
        <v>0</v>
      </c>
      <c r="D977" s="293"/>
      <c r="R977" s="292"/>
    </row>
    <row r="978" spans="1:18" x14ac:dyDescent="0.35">
      <c r="A978" s="300">
        <f t="shared" si="31"/>
        <v>0</v>
      </c>
      <c r="C978" s="5">
        <f t="shared" si="32"/>
        <v>0</v>
      </c>
      <c r="D978" s="293"/>
      <c r="R978" s="292"/>
    </row>
    <row r="979" spans="1:18" x14ac:dyDescent="0.35">
      <c r="A979" s="300">
        <f t="shared" si="31"/>
        <v>0</v>
      </c>
      <c r="C979" s="5">
        <f t="shared" si="32"/>
        <v>0</v>
      </c>
      <c r="D979" s="293"/>
      <c r="R979" s="292"/>
    </row>
    <row r="980" spans="1:18" x14ac:dyDescent="0.35">
      <c r="A980" s="300">
        <f t="shared" si="31"/>
        <v>0</v>
      </c>
      <c r="C980" s="5">
        <f t="shared" si="32"/>
        <v>0</v>
      </c>
      <c r="D980" s="293"/>
      <c r="R980" s="292"/>
    </row>
    <row r="981" spans="1:18" x14ac:dyDescent="0.35">
      <c r="A981" s="300">
        <f t="shared" si="31"/>
        <v>0</v>
      </c>
      <c r="C981" s="5">
        <f t="shared" si="32"/>
        <v>0</v>
      </c>
      <c r="D981" s="293"/>
      <c r="R981" s="292"/>
    </row>
    <row r="982" spans="1:18" x14ac:dyDescent="0.35">
      <c r="A982" s="300">
        <f t="shared" si="31"/>
        <v>0</v>
      </c>
      <c r="C982" s="5">
        <f t="shared" si="32"/>
        <v>0</v>
      </c>
      <c r="D982" s="293"/>
      <c r="R982" s="292"/>
    </row>
    <row r="983" spans="1:18" x14ac:dyDescent="0.35">
      <c r="A983" s="300">
        <f t="shared" si="31"/>
        <v>0</v>
      </c>
      <c r="C983" s="5">
        <f t="shared" si="32"/>
        <v>0</v>
      </c>
      <c r="D983" s="293"/>
      <c r="R983" s="292"/>
    </row>
    <row r="984" spans="1:18" x14ac:dyDescent="0.35">
      <c r="A984" s="300">
        <f t="shared" si="31"/>
        <v>0</v>
      </c>
      <c r="C984" s="5">
        <f t="shared" si="32"/>
        <v>0</v>
      </c>
      <c r="D984" s="293"/>
      <c r="R984" s="292"/>
    </row>
    <row r="985" spans="1:18" x14ac:dyDescent="0.35">
      <c r="A985" s="300">
        <f t="shared" ref="A985:A1048" si="33">F985</f>
        <v>0</v>
      </c>
      <c r="C985" s="5">
        <f t="shared" si="32"/>
        <v>0</v>
      </c>
      <c r="D985" s="293"/>
      <c r="R985" s="292"/>
    </row>
    <row r="986" spans="1:18" x14ac:dyDescent="0.35">
      <c r="A986" s="300">
        <f t="shared" si="33"/>
        <v>0</v>
      </c>
      <c r="C986" s="5">
        <f t="shared" si="32"/>
        <v>0</v>
      </c>
      <c r="D986" s="293"/>
      <c r="R986" s="292"/>
    </row>
    <row r="987" spans="1:18" x14ac:dyDescent="0.35">
      <c r="A987" s="300">
        <f t="shared" si="33"/>
        <v>0</v>
      </c>
      <c r="C987" s="5">
        <f t="shared" si="32"/>
        <v>0</v>
      </c>
      <c r="D987" s="293"/>
      <c r="R987" s="292"/>
    </row>
    <row r="988" spans="1:18" x14ac:dyDescent="0.35">
      <c r="A988" s="300">
        <f t="shared" si="33"/>
        <v>0</v>
      </c>
      <c r="C988" s="5">
        <f t="shared" si="32"/>
        <v>0</v>
      </c>
      <c r="D988" s="293"/>
      <c r="R988" s="292"/>
    </row>
    <row r="989" spans="1:18" x14ac:dyDescent="0.35">
      <c r="A989" s="300">
        <f t="shared" si="33"/>
        <v>0</v>
      </c>
      <c r="C989" s="5">
        <f t="shared" si="32"/>
        <v>0</v>
      </c>
      <c r="D989" s="293"/>
      <c r="R989" s="292"/>
    </row>
    <row r="990" spans="1:18" x14ac:dyDescent="0.35">
      <c r="A990" s="300">
        <f t="shared" si="33"/>
        <v>0</v>
      </c>
      <c r="C990" s="5">
        <f t="shared" si="32"/>
        <v>0</v>
      </c>
      <c r="D990" s="293"/>
      <c r="R990" s="292"/>
    </row>
    <row r="991" spans="1:18" x14ac:dyDescent="0.35">
      <c r="A991" s="300">
        <f t="shared" si="33"/>
        <v>0</v>
      </c>
      <c r="C991" s="5">
        <f t="shared" si="32"/>
        <v>0</v>
      </c>
      <c r="D991" s="293"/>
      <c r="R991" s="292"/>
    </row>
    <row r="992" spans="1:18" x14ac:dyDescent="0.35">
      <c r="A992" s="300">
        <f t="shared" si="33"/>
        <v>0</v>
      </c>
      <c r="C992" s="5">
        <f t="shared" si="32"/>
        <v>0</v>
      </c>
      <c r="D992" s="293"/>
      <c r="R992" s="292"/>
    </row>
    <row r="993" spans="1:18" x14ac:dyDescent="0.35">
      <c r="A993" s="300">
        <f t="shared" si="33"/>
        <v>0</v>
      </c>
      <c r="C993" s="5">
        <f t="shared" si="32"/>
        <v>0</v>
      </c>
      <c r="D993" s="293"/>
      <c r="R993" s="292"/>
    </row>
    <row r="994" spans="1:18" x14ac:dyDescent="0.35">
      <c r="A994" s="300">
        <f t="shared" si="33"/>
        <v>0</v>
      </c>
      <c r="C994" s="5">
        <f t="shared" si="32"/>
        <v>0</v>
      </c>
      <c r="D994" s="293"/>
      <c r="R994" s="292"/>
    </row>
    <row r="995" spans="1:18" x14ac:dyDescent="0.35">
      <c r="A995" s="300">
        <f t="shared" si="33"/>
        <v>0</v>
      </c>
      <c r="C995" s="5">
        <f t="shared" si="32"/>
        <v>0</v>
      </c>
      <c r="D995" s="293"/>
      <c r="R995" s="292"/>
    </row>
    <row r="996" spans="1:18" x14ac:dyDescent="0.35">
      <c r="A996" s="300">
        <f t="shared" si="33"/>
        <v>0</v>
      </c>
      <c r="C996" s="5">
        <f t="shared" si="32"/>
        <v>0</v>
      </c>
      <c r="D996" s="293"/>
      <c r="R996" s="292"/>
    </row>
    <row r="997" spans="1:18" x14ac:dyDescent="0.35">
      <c r="A997" s="300">
        <f t="shared" si="33"/>
        <v>0</v>
      </c>
      <c r="C997" s="5">
        <f t="shared" si="32"/>
        <v>0</v>
      </c>
      <c r="D997" s="293"/>
      <c r="R997" s="292"/>
    </row>
    <row r="998" spans="1:18" x14ac:dyDescent="0.35">
      <c r="A998" s="300">
        <f t="shared" si="33"/>
        <v>0</v>
      </c>
      <c r="C998" s="5">
        <f t="shared" si="32"/>
        <v>0</v>
      </c>
      <c r="D998" s="293"/>
      <c r="R998" s="292"/>
    </row>
    <row r="999" spans="1:18" x14ac:dyDescent="0.35">
      <c r="A999" s="300">
        <f t="shared" si="33"/>
        <v>0</v>
      </c>
      <c r="C999" s="5">
        <f t="shared" si="32"/>
        <v>0</v>
      </c>
      <c r="D999" s="293"/>
      <c r="R999" s="292"/>
    </row>
    <row r="1000" spans="1:18" x14ac:dyDescent="0.35">
      <c r="A1000" s="300">
        <f t="shared" si="33"/>
        <v>0</v>
      </c>
      <c r="C1000" s="5">
        <f t="shared" si="32"/>
        <v>0</v>
      </c>
      <c r="D1000" s="293"/>
      <c r="R1000" s="292"/>
    </row>
    <row r="1001" spans="1:18" x14ac:dyDescent="0.35">
      <c r="A1001" s="300">
        <f t="shared" si="33"/>
        <v>0</v>
      </c>
      <c r="C1001" s="5">
        <f t="shared" si="32"/>
        <v>0</v>
      </c>
      <c r="D1001" s="293"/>
      <c r="R1001" s="292"/>
    </row>
    <row r="1002" spans="1:18" x14ac:dyDescent="0.35">
      <c r="A1002" s="300">
        <f t="shared" si="33"/>
        <v>0</v>
      </c>
      <c r="C1002" s="5">
        <f t="shared" si="32"/>
        <v>0</v>
      </c>
      <c r="D1002" s="293"/>
      <c r="R1002" s="292"/>
    </row>
    <row r="1003" spans="1:18" x14ac:dyDescent="0.35">
      <c r="A1003" s="300">
        <f t="shared" si="33"/>
        <v>0</v>
      </c>
      <c r="C1003" s="5">
        <f t="shared" si="32"/>
        <v>0</v>
      </c>
      <c r="D1003" s="293"/>
      <c r="R1003" s="292"/>
    </row>
    <row r="1004" spans="1:18" x14ac:dyDescent="0.35">
      <c r="A1004" s="300">
        <f t="shared" si="33"/>
        <v>0</v>
      </c>
      <c r="C1004" s="5">
        <f t="shared" si="32"/>
        <v>0</v>
      </c>
      <c r="D1004" s="293"/>
      <c r="R1004" s="292"/>
    </row>
    <row r="1005" spans="1:18" x14ac:dyDescent="0.35">
      <c r="A1005" s="300">
        <f t="shared" si="33"/>
        <v>0</v>
      </c>
      <c r="C1005" s="5">
        <f t="shared" si="32"/>
        <v>0</v>
      </c>
      <c r="D1005" s="293"/>
      <c r="R1005" s="292"/>
    </row>
    <row r="1006" spans="1:18" x14ac:dyDescent="0.35">
      <c r="A1006" s="300">
        <f t="shared" si="33"/>
        <v>0</v>
      </c>
      <c r="C1006" s="5">
        <f t="shared" si="32"/>
        <v>0</v>
      </c>
      <c r="D1006" s="293"/>
      <c r="R1006" s="292"/>
    </row>
    <row r="1007" spans="1:18" x14ac:dyDescent="0.35">
      <c r="A1007" s="300">
        <f t="shared" si="33"/>
        <v>0</v>
      </c>
      <c r="C1007" s="5">
        <f t="shared" si="32"/>
        <v>0</v>
      </c>
      <c r="D1007" s="293"/>
      <c r="R1007" s="292"/>
    </row>
    <row r="1008" spans="1:18" x14ac:dyDescent="0.35">
      <c r="A1008" s="300">
        <f t="shared" si="33"/>
        <v>0</v>
      </c>
      <c r="C1008" s="5">
        <f t="shared" si="32"/>
        <v>0</v>
      </c>
      <c r="D1008" s="293"/>
      <c r="R1008" s="292"/>
    </row>
    <row r="1009" spans="1:18" x14ac:dyDescent="0.35">
      <c r="A1009" s="300">
        <f t="shared" si="33"/>
        <v>0</v>
      </c>
      <c r="C1009" s="5">
        <f t="shared" si="32"/>
        <v>0</v>
      </c>
      <c r="D1009" s="293"/>
      <c r="R1009" s="292"/>
    </row>
    <row r="1010" spans="1:18" x14ac:dyDescent="0.35">
      <c r="A1010" s="300">
        <f t="shared" si="33"/>
        <v>0</v>
      </c>
      <c r="C1010" s="5">
        <f t="shared" si="32"/>
        <v>0</v>
      </c>
      <c r="D1010" s="293"/>
      <c r="R1010" s="292"/>
    </row>
    <row r="1011" spans="1:18" x14ac:dyDescent="0.35">
      <c r="A1011" s="300">
        <f t="shared" si="33"/>
        <v>0</v>
      </c>
      <c r="C1011" s="5">
        <f t="shared" si="32"/>
        <v>0</v>
      </c>
      <c r="D1011" s="293"/>
      <c r="R1011" s="292"/>
    </row>
    <row r="1012" spans="1:18" x14ac:dyDescent="0.35">
      <c r="A1012" s="300">
        <f t="shared" si="33"/>
        <v>0</v>
      </c>
      <c r="C1012" s="5">
        <f t="shared" si="32"/>
        <v>0</v>
      </c>
      <c r="D1012" s="293"/>
      <c r="R1012" s="292"/>
    </row>
    <row r="1013" spans="1:18" x14ac:dyDescent="0.35">
      <c r="A1013" s="300">
        <f t="shared" si="33"/>
        <v>0</v>
      </c>
      <c r="C1013" s="5">
        <f t="shared" si="32"/>
        <v>0</v>
      </c>
      <c r="D1013" s="293"/>
      <c r="R1013" s="292"/>
    </row>
    <row r="1014" spans="1:18" x14ac:dyDescent="0.35">
      <c r="A1014" s="300">
        <f t="shared" si="33"/>
        <v>0</v>
      </c>
      <c r="C1014" s="5">
        <f t="shared" si="32"/>
        <v>0</v>
      </c>
      <c r="D1014" s="293"/>
      <c r="R1014" s="292"/>
    </row>
    <row r="1015" spans="1:18" x14ac:dyDescent="0.35">
      <c r="A1015" s="300">
        <f t="shared" si="33"/>
        <v>0</v>
      </c>
      <c r="C1015" s="5">
        <f t="shared" si="32"/>
        <v>0</v>
      </c>
      <c r="D1015" s="293"/>
      <c r="R1015" s="292"/>
    </row>
    <row r="1016" spans="1:18" x14ac:dyDescent="0.35">
      <c r="A1016" s="300">
        <f t="shared" si="33"/>
        <v>0</v>
      </c>
      <c r="C1016" s="5">
        <f t="shared" si="32"/>
        <v>0</v>
      </c>
      <c r="D1016" s="293"/>
      <c r="R1016" s="292"/>
    </row>
    <row r="1017" spans="1:18" x14ac:dyDescent="0.35">
      <c r="A1017" s="300">
        <f t="shared" si="33"/>
        <v>0</v>
      </c>
      <c r="C1017" s="5">
        <f t="shared" si="32"/>
        <v>0</v>
      </c>
      <c r="D1017" s="293"/>
      <c r="R1017" s="292"/>
    </row>
    <row r="1018" spans="1:18" x14ac:dyDescent="0.35">
      <c r="A1018" s="300">
        <f t="shared" si="33"/>
        <v>0</v>
      </c>
      <c r="C1018" s="5">
        <f t="shared" si="32"/>
        <v>0</v>
      </c>
      <c r="D1018" s="293"/>
      <c r="R1018" s="292"/>
    </row>
    <row r="1019" spans="1:18" x14ac:dyDescent="0.35">
      <c r="A1019" s="300">
        <f t="shared" si="33"/>
        <v>0</v>
      </c>
      <c r="C1019" s="5">
        <f t="shared" si="32"/>
        <v>0</v>
      </c>
      <c r="D1019" s="293"/>
      <c r="R1019" s="292"/>
    </row>
    <row r="1020" spans="1:18" x14ac:dyDescent="0.35">
      <c r="A1020" s="300">
        <f t="shared" si="33"/>
        <v>0</v>
      </c>
      <c r="C1020" s="5">
        <f t="shared" si="32"/>
        <v>0</v>
      </c>
      <c r="D1020" s="293"/>
      <c r="R1020" s="292"/>
    </row>
    <row r="1021" spans="1:18" x14ac:dyDescent="0.35">
      <c r="A1021" s="300">
        <f t="shared" si="33"/>
        <v>0</v>
      </c>
      <c r="C1021" s="5">
        <f t="shared" si="32"/>
        <v>0</v>
      </c>
      <c r="D1021" s="293"/>
      <c r="R1021" s="292"/>
    </row>
    <row r="1022" spans="1:18" x14ac:dyDescent="0.35">
      <c r="A1022" s="300">
        <f t="shared" si="33"/>
        <v>0</v>
      </c>
      <c r="C1022" s="5">
        <f t="shared" si="32"/>
        <v>0</v>
      </c>
      <c r="D1022" s="293"/>
      <c r="R1022" s="292"/>
    </row>
    <row r="1023" spans="1:18" x14ac:dyDescent="0.35">
      <c r="A1023" s="300">
        <f t="shared" si="33"/>
        <v>0</v>
      </c>
      <c r="C1023" s="5">
        <f t="shared" si="32"/>
        <v>0</v>
      </c>
      <c r="D1023" s="293"/>
      <c r="R1023" s="292"/>
    </row>
    <row r="1024" spans="1:18" x14ac:dyDescent="0.35">
      <c r="A1024" s="300">
        <f t="shared" si="33"/>
        <v>0</v>
      </c>
      <c r="C1024" s="5">
        <f t="shared" si="32"/>
        <v>0</v>
      </c>
      <c r="D1024" s="293"/>
      <c r="R1024" s="292"/>
    </row>
    <row r="1025" spans="1:18" x14ac:dyDescent="0.35">
      <c r="A1025" s="300">
        <f t="shared" si="33"/>
        <v>0</v>
      </c>
      <c r="C1025" s="5">
        <f t="shared" si="32"/>
        <v>0</v>
      </c>
      <c r="D1025" s="293"/>
      <c r="R1025" s="292"/>
    </row>
    <row r="1026" spans="1:18" x14ac:dyDescent="0.35">
      <c r="A1026" s="300">
        <f t="shared" si="33"/>
        <v>0</v>
      </c>
      <c r="C1026" s="5">
        <f t="shared" si="32"/>
        <v>0</v>
      </c>
      <c r="D1026" s="293"/>
      <c r="R1026" s="292"/>
    </row>
    <row r="1027" spans="1:18" x14ac:dyDescent="0.35">
      <c r="A1027" s="300">
        <f t="shared" si="33"/>
        <v>0</v>
      </c>
      <c r="C1027" s="5">
        <f t="shared" ref="C1027:C1090" si="34">F1027</f>
        <v>0</v>
      </c>
      <c r="D1027" s="293"/>
      <c r="R1027" s="292"/>
    </row>
    <row r="1028" spans="1:18" x14ac:dyDescent="0.35">
      <c r="A1028" s="300">
        <f t="shared" si="33"/>
        <v>0</v>
      </c>
      <c r="C1028" s="5">
        <f t="shared" si="34"/>
        <v>0</v>
      </c>
      <c r="D1028" s="293"/>
      <c r="R1028" s="292"/>
    </row>
    <row r="1029" spans="1:18" x14ac:dyDescent="0.35">
      <c r="A1029" s="300">
        <f t="shared" si="33"/>
        <v>0</v>
      </c>
      <c r="C1029" s="5">
        <f t="shared" si="34"/>
        <v>0</v>
      </c>
      <c r="D1029" s="293"/>
      <c r="R1029" s="292"/>
    </row>
    <row r="1030" spans="1:18" x14ac:dyDescent="0.35">
      <c r="A1030" s="300">
        <f t="shared" si="33"/>
        <v>0</v>
      </c>
      <c r="C1030" s="5">
        <f t="shared" si="34"/>
        <v>0</v>
      </c>
      <c r="D1030" s="293"/>
      <c r="R1030" s="292"/>
    </row>
    <row r="1031" spans="1:18" x14ac:dyDescent="0.35">
      <c r="A1031" s="300">
        <f t="shared" si="33"/>
        <v>0</v>
      </c>
      <c r="C1031" s="5">
        <f t="shared" si="34"/>
        <v>0</v>
      </c>
      <c r="D1031" s="293"/>
      <c r="R1031" s="292"/>
    </row>
    <row r="1032" spans="1:18" x14ac:dyDescent="0.35">
      <c r="A1032" s="300">
        <f t="shared" si="33"/>
        <v>0</v>
      </c>
      <c r="C1032" s="5">
        <f t="shared" si="34"/>
        <v>0</v>
      </c>
      <c r="D1032" s="293"/>
      <c r="R1032" s="292"/>
    </row>
    <row r="1033" spans="1:18" x14ac:dyDescent="0.35">
      <c r="A1033" s="300">
        <f t="shared" si="33"/>
        <v>0</v>
      </c>
      <c r="C1033" s="5">
        <f t="shared" si="34"/>
        <v>0</v>
      </c>
      <c r="D1033" s="293"/>
      <c r="R1033" s="292"/>
    </row>
    <row r="1034" spans="1:18" x14ac:dyDescent="0.35">
      <c r="A1034" s="300">
        <f t="shared" si="33"/>
        <v>0</v>
      </c>
      <c r="C1034" s="5">
        <f t="shared" si="34"/>
        <v>0</v>
      </c>
      <c r="D1034" s="293"/>
      <c r="R1034" s="292"/>
    </row>
    <row r="1035" spans="1:18" x14ac:dyDescent="0.35">
      <c r="A1035" s="300">
        <f t="shared" si="33"/>
        <v>0</v>
      </c>
      <c r="C1035" s="5">
        <f t="shared" si="34"/>
        <v>0</v>
      </c>
      <c r="D1035" s="293"/>
      <c r="R1035" s="292"/>
    </row>
    <row r="1036" spans="1:18" x14ac:dyDescent="0.35">
      <c r="A1036" s="300">
        <f t="shared" si="33"/>
        <v>0</v>
      </c>
      <c r="C1036" s="5">
        <f t="shared" si="34"/>
        <v>0</v>
      </c>
      <c r="D1036" s="293"/>
      <c r="R1036" s="292"/>
    </row>
    <row r="1037" spans="1:18" x14ac:dyDescent="0.35">
      <c r="A1037" s="300">
        <f t="shared" si="33"/>
        <v>0</v>
      </c>
      <c r="C1037" s="5">
        <f t="shared" si="34"/>
        <v>0</v>
      </c>
      <c r="D1037" s="293"/>
      <c r="R1037" s="292"/>
    </row>
    <row r="1038" spans="1:18" x14ac:dyDescent="0.35">
      <c r="A1038" s="300">
        <f t="shared" si="33"/>
        <v>0</v>
      </c>
      <c r="C1038" s="5">
        <f t="shared" si="34"/>
        <v>0</v>
      </c>
      <c r="D1038" s="293"/>
      <c r="R1038" s="292"/>
    </row>
    <row r="1039" spans="1:18" x14ac:dyDescent="0.35">
      <c r="A1039" s="300">
        <f t="shared" si="33"/>
        <v>0</v>
      </c>
      <c r="C1039" s="5">
        <f t="shared" si="34"/>
        <v>0</v>
      </c>
      <c r="D1039" s="293"/>
      <c r="R1039" s="292"/>
    </row>
    <row r="1040" spans="1:18" x14ac:dyDescent="0.35">
      <c r="A1040" s="300">
        <f t="shared" si="33"/>
        <v>0</v>
      </c>
      <c r="C1040" s="5">
        <f t="shared" si="34"/>
        <v>0</v>
      </c>
      <c r="D1040" s="293"/>
      <c r="R1040" s="292"/>
    </row>
    <row r="1041" spans="1:18" x14ac:dyDescent="0.35">
      <c r="A1041" s="300">
        <f t="shared" si="33"/>
        <v>0</v>
      </c>
      <c r="C1041" s="5">
        <f t="shared" si="34"/>
        <v>0</v>
      </c>
      <c r="D1041" s="293"/>
      <c r="R1041" s="292"/>
    </row>
    <row r="1042" spans="1:18" x14ac:dyDescent="0.35">
      <c r="A1042" s="300">
        <f t="shared" si="33"/>
        <v>0</v>
      </c>
      <c r="C1042" s="5">
        <f t="shared" si="34"/>
        <v>0</v>
      </c>
      <c r="D1042" s="293"/>
      <c r="R1042" s="292"/>
    </row>
    <row r="1043" spans="1:18" x14ac:dyDescent="0.35">
      <c r="A1043" s="300">
        <f t="shared" si="33"/>
        <v>0</v>
      </c>
      <c r="C1043" s="5">
        <f t="shared" si="34"/>
        <v>0</v>
      </c>
      <c r="D1043" s="293"/>
      <c r="R1043" s="292"/>
    </row>
    <row r="1044" spans="1:18" x14ac:dyDescent="0.35">
      <c r="A1044" s="300">
        <f t="shared" si="33"/>
        <v>0</v>
      </c>
      <c r="C1044" s="5">
        <f t="shared" si="34"/>
        <v>0</v>
      </c>
      <c r="D1044" s="293"/>
      <c r="R1044" s="292"/>
    </row>
    <row r="1045" spans="1:18" x14ac:dyDescent="0.35">
      <c r="A1045" s="300">
        <f t="shared" si="33"/>
        <v>0</v>
      </c>
      <c r="C1045" s="5">
        <f t="shared" si="34"/>
        <v>0</v>
      </c>
      <c r="D1045" s="293"/>
      <c r="R1045" s="292"/>
    </row>
    <row r="1046" spans="1:18" x14ac:dyDescent="0.35">
      <c r="A1046" s="300">
        <f t="shared" si="33"/>
        <v>0</v>
      </c>
      <c r="C1046" s="5">
        <f t="shared" si="34"/>
        <v>0</v>
      </c>
      <c r="D1046" s="293"/>
      <c r="R1046" s="292"/>
    </row>
    <row r="1047" spans="1:18" x14ac:dyDescent="0.35">
      <c r="A1047" s="300">
        <f t="shared" si="33"/>
        <v>0</v>
      </c>
      <c r="C1047" s="5">
        <f t="shared" si="34"/>
        <v>0</v>
      </c>
      <c r="D1047" s="293"/>
      <c r="R1047" s="292"/>
    </row>
    <row r="1048" spans="1:18" x14ac:dyDescent="0.35">
      <c r="A1048" s="300">
        <f t="shared" si="33"/>
        <v>0</v>
      </c>
      <c r="C1048" s="5">
        <f t="shared" si="34"/>
        <v>0</v>
      </c>
      <c r="D1048" s="293"/>
      <c r="R1048" s="292"/>
    </row>
    <row r="1049" spans="1:18" x14ac:dyDescent="0.35">
      <c r="A1049" s="300">
        <f t="shared" ref="A1049:A1112" si="35">F1049</f>
        <v>0</v>
      </c>
      <c r="C1049" s="5">
        <f t="shared" si="34"/>
        <v>0</v>
      </c>
      <c r="D1049" s="293"/>
      <c r="R1049" s="292"/>
    </row>
    <row r="1050" spans="1:18" x14ac:dyDescent="0.35">
      <c r="A1050" s="300">
        <f t="shared" si="35"/>
        <v>0</v>
      </c>
      <c r="C1050" s="5">
        <f t="shared" si="34"/>
        <v>0</v>
      </c>
      <c r="D1050" s="293"/>
      <c r="R1050" s="292"/>
    </row>
    <row r="1051" spans="1:18" x14ac:dyDescent="0.35">
      <c r="A1051" s="300">
        <f t="shared" si="35"/>
        <v>0</v>
      </c>
      <c r="C1051" s="5">
        <f t="shared" si="34"/>
        <v>0</v>
      </c>
      <c r="D1051" s="293"/>
      <c r="R1051" s="292"/>
    </row>
    <row r="1052" spans="1:18" x14ac:dyDescent="0.35">
      <c r="A1052" s="300">
        <f t="shared" si="35"/>
        <v>0</v>
      </c>
      <c r="C1052" s="5">
        <f t="shared" si="34"/>
        <v>0</v>
      </c>
      <c r="D1052" s="293"/>
      <c r="R1052" s="292"/>
    </row>
    <row r="1053" spans="1:18" x14ac:dyDescent="0.35">
      <c r="A1053" s="300">
        <f t="shared" si="35"/>
        <v>0</v>
      </c>
      <c r="C1053" s="5">
        <f t="shared" si="34"/>
        <v>0</v>
      </c>
      <c r="D1053" s="293"/>
      <c r="R1053" s="292"/>
    </row>
    <row r="1054" spans="1:18" x14ac:dyDescent="0.35">
      <c r="A1054" s="300">
        <f t="shared" si="35"/>
        <v>0</v>
      </c>
      <c r="C1054" s="5">
        <f t="shared" si="34"/>
        <v>0</v>
      </c>
      <c r="D1054" s="293"/>
      <c r="R1054" s="292"/>
    </row>
    <row r="1055" spans="1:18" x14ac:dyDescent="0.35">
      <c r="A1055" s="300">
        <f t="shared" si="35"/>
        <v>0</v>
      </c>
      <c r="C1055" s="5">
        <f t="shared" si="34"/>
        <v>0</v>
      </c>
      <c r="D1055" s="293"/>
      <c r="R1055" s="292"/>
    </row>
    <row r="1056" spans="1:18" x14ac:dyDescent="0.35">
      <c r="A1056" s="300">
        <f t="shared" si="35"/>
        <v>0</v>
      </c>
      <c r="C1056" s="5">
        <f t="shared" si="34"/>
        <v>0</v>
      </c>
      <c r="D1056" s="293"/>
      <c r="R1056" s="292"/>
    </row>
    <row r="1057" spans="1:18" x14ac:dyDescent="0.35">
      <c r="A1057" s="300">
        <f t="shared" si="35"/>
        <v>0</v>
      </c>
      <c r="C1057" s="5">
        <f t="shared" si="34"/>
        <v>0</v>
      </c>
      <c r="D1057" s="293"/>
      <c r="R1057" s="292"/>
    </row>
    <row r="1058" spans="1:18" x14ac:dyDescent="0.35">
      <c r="A1058" s="300">
        <f t="shared" si="35"/>
        <v>0</v>
      </c>
      <c r="C1058" s="5">
        <f t="shared" si="34"/>
        <v>0</v>
      </c>
      <c r="D1058" s="293"/>
      <c r="R1058" s="292"/>
    </row>
    <row r="1059" spans="1:18" x14ac:dyDescent="0.35">
      <c r="A1059" s="300">
        <f t="shared" si="35"/>
        <v>0</v>
      </c>
      <c r="C1059" s="5">
        <f t="shared" si="34"/>
        <v>0</v>
      </c>
      <c r="D1059" s="293"/>
      <c r="R1059" s="292"/>
    </row>
    <row r="1060" spans="1:18" x14ac:dyDescent="0.35">
      <c r="A1060" s="300">
        <f t="shared" si="35"/>
        <v>0</v>
      </c>
      <c r="C1060" s="5">
        <f t="shared" si="34"/>
        <v>0</v>
      </c>
      <c r="D1060" s="293"/>
      <c r="R1060" s="292"/>
    </row>
    <row r="1061" spans="1:18" x14ac:dyDescent="0.35">
      <c r="A1061" s="300">
        <f t="shared" si="35"/>
        <v>0</v>
      </c>
      <c r="C1061" s="5">
        <f t="shared" si="34"/>
        <v>0</v>
      </c>
      <c r="D1061" s="293"/>
      <c r="R1061" s="292"/>
    </row>
    <row r="1062" spans="1:18" x14ac:dyDescent="0.35">
      <c r="A1062" s="300">
        <f t="shared" si="35"/>
        <v>0</v>
      </c>
      <c r="C1062" s="5">
        <f t="shared" si="34"/>
        <v>0</v>
      </c>
      <c r="D1062" s="293"/>
      <c r="R1062" s="292"/>
    </row>
    <row r="1063" spans="1:18" x14ac:dyDescent="0.35">
      <c r="A1063" s="300">
        <f t="shared" si="35"/>
        <v>0</v>
      </c>
      <c r="C1063" s="5">
        <f t="shared" si="34"/>
        <v>0</v>
      </c>
      <c r="D1063" s="293"/>
      <c r="R1063" s="292"/>
    </row>
    <row r="1064" spans="1:18" x14ac:dyDescent="0.35">
      <c r="A1064" s="300">
        <f t="shared" si="35"/>
        <v>0</v>
      </c>
      <c r="C1064" s="5">
        <f t="shared" si="34"/>
        <v>0</v>
      </c>
      <c r="D1064" s="293"/>
      <c r="R1064" s="292"/>
    </row>
    <row r="1065" spans="1:18" x14ac:dyDescent="0.35">
      <c r="A1065" s="300">
        <f t="shared" si="35"/>
        <v>0</v>
      </c>
      <c r="C1065" s="5">
        <f t="shared" si="34"/>
        <v>0</v>
      </c>
      <c r="D1065" s="293"/>
      <c r="R1065" s="292"/>
    </row>
    <row r="1066" spans="1:18" x14ac:dyDescent="0.35">
      <c r="A1066" s="300">
        <f t="shared" si="35"/>
        <v>0</v>
      </c>
      <c r="C1066" s="5">
        <f t="shared" si="34"/>
        <v>0</v>
      </c>
      <c r="D1066" s="293"/>
      <c r="R1066" s="292"/>
    </row>
    <row r="1067" spans="1:18" x14ac:dyDescent="0.35">
      <c r="A1067" s="300">
        <f t="shared" si="35"/>
        <v>0</v>
      </c>
      <c r="C1067" s="5">
        <f t="shared" si="34"/>
        <v>0</v>
      </c>
      <c r="D1067" s="293"/>
      <c r="R1067" s="292"/>
    </row>
    <row r="1068" spans="1:18" x14ac:dyDescent="0.35">
      <c r="A1068" s="300">
        <f t="shared" si="35"/>
        <v>0</v>
      </c>
      <c r="C1068" s="5">
        <f t="shared" si="34"/>
        <v>0</v>
      </c>
      <c r="D1068" s="293"/>
      <c r="R1068" s="292"/>
    </row>
    <row r="1069" spans="1:18" x14ac:dyDescent="0.35">
      <c r="A1069" s="300">
        <f t="shared" si="35"/>
        <v>0</v>
      </c>
      <c r="C1069" s="5">
        <f t="shared" si="34"/>
        <v>0</v>
      </c>
      <c r="D1069" s="293"/>
      <c r="R1069" s="292"/>
    </row>
    <row r="1070" spans="1:18" x14ac:dyDescent="0.35">
      <c r="A1070" s="300">
        <f t="shared" si="35"/>
        <v>0</v>
      </c>
      <c r="C1070" s="5">
        <f t="shared" si="34"/>
        <v>0</v>
      </c>
      <c r="D1070" s="293"/>
      <c r="R1070" s="292"/>
    </row>
    <row r="1071" spans="1:18" x14ac:dyDescent="0.35">
      <c r="A1071" s="300">
        <f t="shared" si="35"/>
        <v>0</v>
      </c>
      <c r="C1071" s="5">
        <f t="shared" si="34"/>
        <v>0</v>
      </c>
      <c r="D1071" s="293"/>
      <c r="R1071" s="292"/>
    </row>
    <row r="1072" spans="1:18" x14ac:dyDescent="0.35">
      <c r="A1072" s="300">
        <f t="shared" si="35"/>
        <v>0</v>
      </c>
      <c r="C1072" s="5">
        <f t="shared" si="34"/>
        <v>0</v>
      </c>
      <c r="D1072" s="293"/>
      <c r="R1072" s="292"/>
    </row>
    <row r="1073" spans="1:18" x14ac:dyDescent="0.35">
      <c r="A1073" s="300">
        <f t="shared" si="35"/>
        <v>0</v>
      </c>
      <c r="C1073" s="5">
        <f t="shared" si="34"/>
        <v>0</v>
      </c>
      <c r="D1073" s="293"/>
      <c r="R1073" s="292"/>
    </row>
    <row r="1074" spans="1:18" x14ac:dyDescent="0.35">
      <c r="A1074" s="300">
        <f t="shared" si="35"/>
        <v>0</v>
      </c>
      <c r="C1074" s="5">
        <f t="shared" si="34"/>
        <v>0</v>
      </c>
      <c r="D1074" s="293"/>
      <c r="R1074" s="292"/>
    </row>
    <row r="1075" spans="1:18" x14ac:dyDescent="0.35">
      <c r="A1075" s="300">
        <f t="shared" si="35"/>
        <v>0</v>
      </c>
      <c r="C1075" s="5">
        <f t="shared" si="34"/>
        <v>0</v>
      </c>
      <c r="D1075" s="293"/>
      <c r="R1075" s="292"/>
    </row>
    <row r="1076" spans="1:18" x14ac:dyDescent="0.35">
      <c r="A1076" s="300">
        <f t="shared" si="35"/>
        <v>0</v>
      </c>
      <c r="C1076" s="5">
        <f t="shared" si="34"/>
        <v>0</v>
      </c>
      <c r="D1076" s="293"/>
      <c r="R1076" s="292"/>
    </row>
    <row r="1077" spans="1:18" x14ac:dyDescent="0.35">
      <c r="A1077" s="300">
        <f t="shared" si="35"/>
        <v>0</v>
      </c>
      <c r="C1077" s="5">
        <f t="shared" si="34"/>
        <v>0</v>
      </c>
      <c r="D1077" s="293"/>
      <c r="R1077" s="292"/>
    </row>
    <row r="1078" spans="1:18" x14ac:dyDescent="0.35">
      <c r="A1078" s="300">
        <f t="shared" si="35"/>
        <v>0</v>
      </c>
      <c r="C1078" s="5">
        <f t="shared" si="34"/>
        <v>0</v>
      </c>
      <c r="D1078" s="293"/>
      <c r="R1078" s="292"/>
    </row>
    <row r="1079" spans="1:18" x14ac:dyDescent="0.35">
      <c r="A1079" s="300">
        <f t="shared" si="35"/>
        <v>0</v>
      </c>
      <c r="C1079" s="5">
        <f t="shared" si="34"/>
        <v>0</v>
      </c>
      <c r="D1079" s="293"/>
      <c r="R1079" s="292"/>
    </row>
    <row r="1080" spans="1:18" x14ac:dyDescent="0.35">
      <c r="A1080" s="300">
        <f t="shared" si="35"/>
        <v>0</v>
      </c>
      <c r="C1080" s="5">
        <f t="shared" si="34"/>
        <v>0</v>
      </c>
      <c r="D1080" s="293"/>
      <c r="R1080" s="292"/>
    </row>
    <row r="1081" spans="1:18" x14ac:dyDescent="0.35">
      <c r="A1081" s="300">
        <f t="shared" si="35"/>
        <v>0</v>
      </c>
      <c r="C1081" s="5">
        <f t="shared" si="34"/>
        <v>0</v>
      </c>
      <c r="D1081" s="293"/>
      <c r="R1081" s="292"/>
    </row>
    <row r="1082" spans="1:18" x14ac:dyDescent="0.35">
      <c r="A1082" s="300">
        <f t="shared" si="35"/>
        <v>0</v>
      </c>
      <c r="C1082" s="5">
        <f t="shared" si="34"/>
        <v>0</v>
      </c>
      <c r="D1082" s="293"/>
      <c r="R1082" s="292"/>
    </row>
    <row r="1083" spans="1:18" x14ac:dyDescent="0.35">
      <c r="A1083" s="300">
        <f t="shared" si="35"/>
        <v>0</v>
      </c>
      <c r="C1083" s="5">
        <f t="shared" si="34"/>
        <v>0</v>
      </c>
      <c r="D1083" s="293"/>
      <c r="R1083" s="292"/>
    </row>
    <row r="1084" spans="1:18" x14ac:dyDescent="0.35">
      <c r="A1084" s="300">
        <f t="shared" si="35"/>
        <v>0</v>
      </c>
      <c r="C1084" s="5">
        <f t="shared" si="34"/>
        <v>0</v>
      </c>
      <c r="D1084" s="293"/>
      <c r="R1084" s="292"/>
    </row>
    <row r="1085" spans="1:18" x14ac:dyDescent="0.35">
      <c r="A1085" s="300">
        <f t="shared" si="35"/>
        <v>0</v>
      </c>
      <c r="C1085" s="5">
        <f t="shared" si="34"/>
        <v>0</v>
      </c>
      <c r="D1085" s="293"/>
      <c r="R1085" s="292"/>
    </row>
    <row r="1086" spans="1:18" x14ac:dyDescent="0.35">
      <c r="A1086" s="300">
        <f t="shared" si="35"/>
        <v>0</v>
      </c>
      <c r="C1086" s="5">
        <f t="shared" si="34"/>
        <v>0</v>
      </c>
      <c r="D1086" s="293"/>
      <c r="R1086" s="292"/>
    </row>
    <row r="1087" spans="1:18" x14ac:dyDescent="0.35">
      <c r="A1087" s="300">
        <f t="shared" si="35"/>
        <v>0</v>
      </c>
      <c r="C1087" s="5">
        <f t="shared" si="34"/>
        <v>0</v>
      </c>
      <c r="D1087" s="293"/>
      <c r="R1087" s="292"/>
    </row>
    <row r="1088" spans="1:18" x14ac:dyDescent="0.35">
      <c r="A1088" s="300">
        <f t="shared" si="35"/>
        <v>0</v>
      </c>
      <c r="C1088" s="5">
        <f t="shared" si="34"/>
        <v>0</v>
      </c>
      <c r="D1088" s="293"/>
      <c r="R1088" s="292"/>
    </row>
    <row r="1089" spans="1:18" x14ac:dyDescent="0.35">
      <c r="A1089" s="300">
        <f t="shared" si="35"/>
        <v>0</v>
      </c>
      <c r="C1089" s="5">
        <f t="shared" si="34"/>
        <v>0</v>
      </c>
      <c r="D1089" s="293"/>
      <c r="R1089" s="292"/>
    </row>
    <row r="1090" spans="1:18" x14ac:dyDescent="0.35">
      <c r="A1090" s="300">
        <f t="shared" si="35"/>
        <v>0</v>
      </c>
      <c r="C1090" s="5">
        <f t="shared" si="34"/>
        <v>0</v>
      </c>
      <c r="D1090" s="293"/>
      <c r="R1090" s="292"/>
    </row>
    <row r="1091" spans="1:18" x14ac:dyDescent="0.35">
      <c r="A1091" s="300">
        <f t="shared" si="35"/>
        <v>0</v>
      </c>
      <c r="C1091" s="5">
        <f t="shared" ref="C1091:C1154" si="36">F1091</f>
        <v>0</v>
      </c>
      <c r="D1091" s="293"/>
      <c r="R1091" s="292"/>
    </row>
    <row r="1092" spans="1:18" x14ac:dyDescent="0.35">
      <c r="A1092" s="300">
        <f t="shared" si="35"/>
        <v>0</v>
      </c>
      <c r="C1092" s="5">
        <f t="shared" si="36"/>
        <v>0</v>
      </c>
      <c r="D1092" s="293"/>
      <c r="R1092" s="292"/>
    </row>
    <row r="1093" spans="1:18" x14ac:dyDescent="0.35">
      <c r="A1093" s="300">
        <f t="shared" si="35"/>
        <v>0</v>
      </c>
      <c r="C1093" s="5">
        <f t="shared" si="36"/>
        <v>0</v>
      </c>
      <c r="D1093" s="293"/>
      <c r="R1093" s="292"/>
    </row>
    <row r="1094" spans="1:18" x14ac:dyDescent="0.35">
      <c r="A1094" s="300">
        <f t="shared" si="35"/>
        <v>0</v>
      </c>
      <c r="C1094" s="5">
        <f t="shared" si="36"/>
        <v>0</v>
      </c>
      <c r="D1094" s="293"/>
      <c r="R1094" s="292"/>
    </row>
    <row r="1095" spans="1:18" x14ac:dyDescent="0.35">
      <c r="A1095" s="300">
        <f t="shared" si="35"/>
        <v>0</v>
      </c>
      <c r="C1095" s="5">
        <f t="shared" si="36"/>
        <v>0</v>
      </c>
      <c r="D1095" s="293"/>
      <c r="R1095" s="292"/>
    </row>
    <row r="1096" spans="1:18" x14ac:dyDescent="0.35">
      <c r="A1096" s="300">
        <f t="shared" si="35"/>
        <v>0</v>
      </c>
      <c r="C1096" s="5">
        <f t="shared" si="36"/>
        <v>0</v>
      </c>
      <c r="D1096" s="293"/>
      <c r="R1096" s="292"/>
    </row>
    <row r="1097" spans="1:18" x14ac:dyDescent="0.35">
      <c r="A1097" s="300">
        <f t="shared" si="35"/>
        <v>0</v>
      </c>
      <c r="C1097" s="5">
        <f t="shared" si="36"/>
        <v>0</v>
      </c>
      <c r="D1097" s="293"/>
      <c r="R1097" s="292"/>
    </row>
    <row r="1098" spans="1:18" x14ac:dyDescent="0.35">
      <c r="A1098" s="300">
        <f t="shared" si="35"/>
        <v>0</v>
      </c>
      <c r="C1098" s="5">
        <f t="shared" si="36"/>
        <v>0</v>
      </c>
      <c r="D1098" s="293"/>
      <c r="R1098" s="292"/>
    </row>
    <row r="1099" spans="1:18" x14ac:dyDescent="0.35">
      <c r="A1099" s="300">
        <f t="shared" si="35"/>
        <v>0</v>
      </c>
      <c r="C1099" s="5">
        <f t="shared" si="36"/>
        <v>0</v>
      </c>
      <c r="D1099" s="293"/>
      <c r="R1099" s="292"/>
    </row>
    <row r="1100" spans="1:18" x14ac:dyDescent="0.35">
      <c r="A1100" s="300">
        <f t="shared" si="35"/>
        <v>0</v>
      </c>
      <c r="C1100" s="5">
        <f t="shared" si="36"/>
        <v>0</v>
      </c>
      <c r="D1100" s="293"/>
      <c r="R1100" s="292"/>
    </row>
    <row r="1101" spans="1:18" x14ac:dyDescent="0.35">
      <c r="A1101" s="300">
        <f t="shared" si="35"/>
        <v>0</v>
      </c>
      <c r="C1101" s="5">
        <f t="shared" si="36"/>
        <v>0</v>
      </c>
      <c r="D1101" s="293"/>
      <c r="R1101" s="292"/>
    </row>
    <row r="1102" spans="1:18" x14ac:dyDescent="0.35">
      <c r="A1102" s="300">
        <f t="shared" si="35"/>
        <v>0</v>
      </c>
      <c r="C1102" s="5">
        <f t="shared" si="36"/>
        <v>0</v>
      </c>
      <c r="D1102" s="293"/>
      <c r="R1102" s="292"/>
    </row>
    <row r="1103" spans="1:18" x14ac:dyDescent="0.35">
      <c r="A1103" s="300">
        <f t="shared" si="35"/>
        <v>0</v>
      </c>
      <c r="C1103" s="5">
        <f t="shared" si="36"/>
        <v>0</v>
      </c>
      <c r="D1103" s="293"/>
      <c r="R1103" s="292"/>
    </row>
    <row r="1104" spans="1:18" x14ac:dyDescent="0.35">
      <c r="A1104" s="300">
        <f t="shared" si="35"/>
        <v>0</v>
      </c>
      <c r="C1104" s="5">
        <f t="shared" si="36"/>
        <v>0</v>
      </c>
      <c r="D1104" s="293"/>
      <c r="R1104" s="292"/>
    </row>
    <row r="1105" spans="1:18" x14ac:dyDescent="0.35">
      <c r="A1105" s="300">
        <f t="shared" si="35"/>
        <v>0</v>
      </c>
      <c r="C1105" s="5">
        <f t="shared" si="36"/>
        <v>0</v>
      </c>
      <c r="D1105" s="293"/>
      <c r="R1105" s="292"/>
    </row>
    <row r="1106" spans="1:18" x14ac:dyDescent="0.35">
      <c r="A1106" s="300">
        <f t="shared" si="35"/>
        <v>0</v>
      </c>
      <c r="C1106" s="5">
        <f t="shared" si="36"/>
        <v>0</v>
      </c>
      <c r="D1106" s="293"/>
      <c r="R1106" s="292"/>
    </row>
    <row r="1107" spans="1:18" x14ac:dyDescent="0.35">
      <c r="A1107" s="300">
        <f t="shared" si="35"/>
        <v>0</v>
      </c>
      <c r="C1107" s="5">
        <f t="shared" si="36"/>
        <v>0</v>
      </c>
      <c r="D1107" s="293"/>
      <c r="R1107" s="292"/>
    </row>
    <row r="1108" spans="1:18" x14ac:dyDescent="0.35">
      <c r="A1108" s="300">
        <f t="shared" si="35"/>
        <v>0</v>
      </c>
      <c r="C1108" s="5">
        <f t="shared" si="36"/>
        <v>0</v>
      </c>
      <c r="D1108" s="293"/>
      <c r="R1108" s="292"/>
    </row>
    <row r="1109" spans="1:18" x14ac:dyDescent="0.35">
      <c r="A1109" s="300">
        <f t="shared" si="35"/>
        <v>0</v>
      </c>
      <c r="C1109" s="5">
        <f t="shared" si="36"/>
        <v>0</v>
      </c>
      <c r="D1109" s="293"/>
      <c r="R1109" s="292"/>
    </row>
    <row r="1110" spans="1:18" x14ac:dyDescent="0.35">
      <c r="A1110" s="300">
        <f t="shared" si="35"/>
        <v>0</v>
      </c>
      <c r="C1110" s="5">
        <f t="shared" si="36"/>
        <v>0</v>
      </c>
      <c r="D1110" s="293"/>
      <c r="R1110" s="292"/>
    </row>
    <row r="1111" spans="1:18" x14ac:dyDescent="0.35">
      <c r="A1111" s="300">
        <f t="shared" si="35"/>
        <v>0</v>
      </c>
      <c r="C1111" s="5">
        <f t="shared" si="36"/>
        <v>0</v>
      </c>
      <c r="D1111" s="293"/>
      <c r="R1111" s="292"/>
    </row>
    <row r="1112" spans="1:18" x14ac:dyDescent="0.35">
      <c r="A1112" s="300">
        <f t="shared" si="35"/>
        <v>0</v>
      </c>
      <c r="C1112" s="5">
        <f t="shared" si="36"/>
        <v>0</v>
      </c>
      <c r="D1112" s="293"/>
      <c r="R1112" s="292"/>
    </row>
    <row r="1113" spans="1:18" x14ac:dyDescent="0.35">
      <c r="A1113" s="300">
        <f t="shared" ref="A1113:A1176" si="37">F1113</f>
        <v>0</v>
      </c>
      <c r="C1113" s="5">
        <f t="shared" si="36"/>
        <v>0</v>
      </c>
      <c r="D1113" s="293"/>
      <c r="R1113" s="292"/>
    </row>
    <row r="1114" spans="1:18" x14ac:dyDescent="0.35">
      <c r="A1114" s="300">
        <f t="shared" si="37"/>
        <v>0</v>
      </c>
      <c r="C1114" s="5">
        <f t="shared" si="36"/>
        <v>0</v>
      </c>
      <c r="D1114" s="293"/>
      <c r="R1114" s="292"/>
    </row>
    <row r="1115" spans="1:18" x14ac:dyDescent="0.35">
      <c r="A1115" s="300">
        <f t="shared" si="37"/>
        <v>0</v>
      </c>
      <c r="C1115" s="5">
        <f t="shared" si="36"/>
        <v>0</v>
      </c>
      <c r="D1115" s="293"/>
      <c r="R1115" s="292"/>
    </row>
    <row r="1116" spans="1:18" x14ac:dyDescent="0.35">
      <c r="A1116" s="300">
        <f t="shared" si="37"/>
        <v>0</v>
      </c>
      <c r="C1116" s="5">
        <f t="shared" si="36"/>
        <v>0</v>
      </c>
      <c r="D1116" s="293"/>
      <c r="R1116" s="292"/>
    </row>
    <row r="1117" spans="1:18" x14ac:dyDescent="0.35">
      <c r="A1117" s="300">
        <f t="shared" si="37"/>
        <v>0</v>
      </c>
      <c r="C1117" s="5">
        <f t="shared" si="36"/>
        <v>0</v>
      </c>
      <c r="D1117" s="293"/>
      <c r="R1117" s="292"/>
    </row>
    <row r="1118" spans="1:18" x14ac:dyDescent="0.35">
      <c r="A1118" s="300">
        <f t="shared" si="37"/>
        <v>0</v>
      </c>
      <c r="C1118" s="5">
        <f t="shared" si="36"/>
        <v>0</v>
      </c>
      <c r="D1118" s="293"/>
      <c r="R1118" s="292"/>
    </row>
    <row r="1119" spans="1:18" x14ac:dyDescent="0.35">
      <c r="A1119" s="300">
        <f t="shared" si="37"/>
        <v>0</v>
      </c>
      <c r="C1119" s="5">
        <f t="shared" si="36"/>
        <v>0</v>
      </c>
      <c r="D1119" s="293"/>
      <c r="R1119" s="292"/>
    </row>
    <row r="1120" spans="1:18" x14ac:dyDescent="0.35">
      <c r="A1120" s="300">
        <f t="shared" si="37"/>
        <v>0</v>
      </c>
      <c r="C1120" s="5">
        <f t="shared" si="36"/>
        <v>0</v>
      </c>
      <c r="D1120" s="293"/>
      <c r="R1120" s="292"/>
    </row>
    <row r="1121" spans="1:18" x14ac:dyDescent="0.35">
      <c r="A1121" s="300">
        <f t="shared" si="37"/>
        <v>0</v>
      </c>
      <c r="C1121" s="5">
        <f t="shared" si="36"/>
        <v>0</v>
      </c>
      <c r="D1121" s="293"/>
      <c r="R1121" s="292"/>
    </row>
    <row r="1122" spans="1:18" x14ac:dyDescent="0.35">
      <c r="A1122" s="300">
        <f t="shared" si="37"/>
        <v>0</v>
      </c>
      <c r="C1122" s="5">
        <f t="shared" si="36"/>
        <v>0</v>
      </c>
      <c r="D1122" s="293"/>
      <c r="R1122" s="292"/>
    </row>
    <row r="1123" spans="1:18" x14ac:dyDescent="0.35">
      <c r="A1123" s="300">
        <f t="shared" si="37"/>
        <v>0</v>
      </c>
      <c r="C1123" s="5">
        <f t="shared" si="36"/>
        <v>0</v>
      </c>
      <c r="D1123" s="293"/>
      <c r="R1123" s="292"/>
    </row>
    <row r="1124" spans="1:18" x14ac:dyDescent="0.35">
      <c r="A1124" s="300">
        <f t="shared" si="37"/>
        <v>0</v>
      </c>
      <c r="C1124" s="5">
        <f t="shared" si="36"/>
        <v>0</v>
      </c>
      <c r="D1124" s="293"/>
      <c r="R1124" s="292"/>
    </row>
    <row r="1125" spans="1:18" x14ac:dyDescent="0.35">
      <c r="A1125" s="300">
        <f t="shared" si="37"/>
        <v>0</v>
      </c>
      <c r="C1125" s="5">
        <f t="shared" si="36"/>
        <v>0</v>
      </c>
      <c r="D1125" s="293"/>
      <c r="R1125" s="292"/>
    </row>
    <row r="1126" spans="1:18" x14ac:dyDescent="0.35">
      <c r="A1126" s="300">
        <f t="shared" si="37"/>
        <v>0</v>
      </c>
      <c r="C1126" s="5">
        <f t="shared" si="36"/>
        <v>0</v>
      </c>
      <c r="D1126" s="293"/>
      <c r="R1126" s="292"/>
    </row>
    <row r="1127" spans="1:18" x14ac:dyDescent="0.35">
      <c r="A1127" s="300">
        <f t="shared" si="37"/>
        <v>0</v>
      </c>
      <c r="C1127" s="5">
        <f t="shared" si="36"/>
        <v>0</v>
      </c>
      <c r="D1127" s="293"/>
      <c r="R1127" s="292"/>
    </row>
    <row r="1128" spans="1:18" x14ac:dyDescent="0.35">
      <c r="A1128" s="300">
        <f t="shared" si="37"/>
        <v>0</v>
      </c>
      <c r="C1128" s="5">
        <f t="shared" si="36"/>
        <v>0</v>
      </c>
      <c r="D1128" s="293"/>
      <c r="R1128" s="292"/>
    </row>
    <row r="1129" spans="1:18" x14ac:dyDescent="0.35">
      <c r="A1129" s="300">
        <f t="shared" si="37"/>
        <v>0</v>
      </c>
      <c r="C1129" s="5">
        <f t="shared" si="36"/>
        <v>0</v>
      </c>
      <c r="D1129" s="293"/>
      <c r="R1129" s="292"/>
    </row>
    <row r="1130" spans="1:18" x14ac:dyDescent="0.35">
      <c r="A1130" s="300">
        <f t="shared" si="37"/>
        <v>0</v>
      </c>
      <c r="C1130" s="5">
        <f t="shared" si="36"/>
        <v>0</v>
      </c>
      <c r="D1130" s="293"/>
      <c r="R1130" s="292"/>
    </row>
    <row r="1131" spans="1:18" x14ac:dyDescent="0.35">
      <c r="A1131" s="300">
        <f t="shared" si="37"/>
        <v>0</v>
      </c>
      <c r="C1131" s="5">
        <f t="shared" si="36"/>
        <v>0</v>
      </c>
      <c r="D1131" s="293"/>
      <c r="R1131" s="292"/>
    </row>
    <row r="1132" spans="1:18" x14ac:dyDescent="0.35">
      <c r="A1132" s="300">
        <f t="shared" si="37"/>
        <v>0</v>
      </c>
      <c r="C1132" s="5">
        <f t="shared" si="36"/>
        <v>0</v>
      </c>
      <c r="D1132" s="293"/>
      <c r="R1132" s="292"/>
    </row>
    <row r="1133" spans="1:18" x14ac:dyDescent="0.35">
      <c r="A1133" s="300">
        <f t="shared" si="37"/>
        <v>0</v>
      </c>
      <c r="C1133" s="5">
        <f t="shared" si="36"/>
        <v>0</v>
      </c>
      <c r="D1133" s="293"/>
      <c r="R1133" s="292"/>
    </row>
    <row r="1134" spans="1:18" x14ac:dyDescent="0.35">
      <c r="A1134" s="300">
        <f t="shared" si="37"/>
        <v>0</v>
      </c>
      <c r="C1134" s="5">
        <f t="shared" si="36"/>
        <v>0</v>
      </c>
      <c r="D1134" s="293"/>
      <c r="R1134" s="292"/>
    </row>
    <row r="1135" spans="1:18" x14ac:dyDescent="0.35">
      <c r="A1135" s="300">
        <f t="shared" si="37"/>
        <v>0</v>
      </c>
      <c r="C1135" s="5">
        <f t="shared" si="36"/>
        <v>0</v>
      </c>
      <c r="D1135" s="293"/>
      <c r="R1135" s="292"/>
    </row>
    <row r="1136" spans="1:18" x14ac:dyDescent="0.35">
      <c r="A1136" s="300">
        <f t="shared" si="37"/>
        <v>0</v>
      </c>
      <c r="C1136" s="5">
        <f t="shared" si="36"/>
        <v>0</v>
      </c>
      <c r="D1136" s="293"/>
      <c r="R1136" s="292"/>
    </row>
    <row r="1137" spans="1:18" x14ac:dyDescent="0.35">
      <c r="A1137" s="300">
        <f t="shared" si="37"/>
        <v>0</v>
      </c>
      <c r="C1137" s="5">
        <f t="shared" si="36"/>
        <v>0</v>
      </c>
      <c r="D1137" s="293"/>
      <c r="R1137" s="292"/>
    </row>
    <row r="1138" spans="1:18" x14ac:dyDescent="0.35">
      <c r="A1138" s="300">
        <f t="shared" si="37"/>
        <v>0</v>
      </c>
      <c r="C1138" s="5">
        <f t="shared" si="36"/>
        <v>0</v>
      </c>
      <c r="D1138" s="293"/>
      <c r="R1138" s="292"/>
    </row>
    <row r="1139" spans="1:18" x14ac:dyDescent="0.35">
      <c r="A1139" s="300">
        <f t="shared" si="37"/>
        <v>0</v>
      </c>
      <c r="C1139" s="5">
        <f t="shared" si="36"/>
        <v>0</v>
      </c>
      <c r="D1139" s="293"/>
      <c r="R1139" s="292"/>
    </row>
    <row r="1140" spans="1:18" x14ac:dyDescent="0.35">
      <c r="A1140" s="300">
        <f t="shared" si="37"/>
        <v>0</v>
      </c>
      <c r="C1140" s="5">
        <f t="shared" si="36"/>
        <v>0</v>
      </c>
      <c r="D1140" s="293"/>
      <c r="R1140" s="292"/>
    </row>
    <row r="1141" spans="1:18" x14ac:dyDescent="0.35">
      <c r="A1141" s="300">
        <f t="shared" si="37"/>
        <v>0</v>
      </c>
      <c r="C1141" s="5">
        <f t="shared" si="36"/>
        <v>0</v>
      </c>
      <c r="D1141" s="293"/>
      <c r="R1141" s="292"/>
    </row>
    <row r="1142" spans="1:18" x14ac:dyDescent="0.35">
      <c r="A1142" s="300">
        <f t="shared" si="37"/>
        <v>0</v>
      </c>
      <c r="C1142" s="5">
        <f t="shared" si="36"/>
        <v>0</v>
      </c>
      <c r="D1142" s="293"/>
      <c r="R1142" s="292"/>
    </row>
    <row r="1143" spans="1:18" x14ac:dyDescent="0.35">
      <c r="A1143" s="300">
        <f t="shared" si="37"/>
        <v>0</v>
      </c>
      <c r="C1143" s="5">
        <f t="shared" si="36"/>
        <v>0</v>
      </c>
      <c r="D1143" s="293"/>
      <c r="R1143" s="292"/>
    </row>
    <row r="1144" spans="1:18" x14ac:dyDescent="0.35">
      <c r="A1144" s="300">
        <f t="shared" si="37"/>
        <v>0</v>
      </c>
      <c r="C1144" s="5">
        <f t="shared" si="36"/>
        <v>0</v>
      </c>
      <c r="D1144" s="293"/>
      <c r="R1144" s="292"/>
    </row>
    <row r="1145" spans="1:18" x14ac:dyDescent="0.35">
      <c r="A1145" s="300">
        <f t="shared" si="37"/>
        <v>0</v>
      </c>
      <c r="C1145" s="5">
        <f t="shared" si="36"/>
        <v>0</v>
      </c>
      <c r="D1145" s="293"/>
      <c r="R1145" s="292"/>
    </row>
    <row r="1146" spans="1:18" x14ac:dyDescent="0.35">
      <c r="A1146" s="300">
        <f t="shared" si="37"/>
        <v>0</v>
      </c>
      <c r="C1146" s="5">
        <f t="shared" si="36"/>
        <v>0</v>
      </c>
      <c r="D1146" s="293"/>
      <c r="R1146" s="292"/>
    </row>
    <row r="1147" spans="1:18" x14ac:dyDescent="0.35">
      <c r="A1147" s="300">
        <f t="shared" si="37"/>
        <v>0</v>
      </c>
      <c r="C1147" s="5">
        <f t="shared" si="36"/>
        <v>0</v>
      </c>
      <c r="D1147" s="293"/>
      <c r="R1147" s="292"/>
    </row>
    <row r="1148" spans="1:18" x14ac:dyDescent="0.35">
      <c r="A1148" s="300">
        <f t="shared" si="37"/>
        <v>0</v>
      </c>
      <c r="C1148" s="5">
        <f t="shared" si="36"/>
        <v>0</v>
      </c>
      <c r="D1148" s="293"/>
      <c r="R1148" s="292"/>
    </row>
    <row r="1149" spans="1:18" x14ac:dyDescent="0.35">
      <c r="A1149" s="300">
        <f t="shared" si="37"/>
        <v>0</v>
      </c>
      <c r="C1149" s="5">
        <f t="shared" si="36"/>
        <v>0</v>
      </c>
      <c r="D1149" s="293"/>
      <c r="R1149" s="292"/>
    </row>
    <row r="1150" spans="1:18" x14ac:dyDescent="0.35">
      <c r="A1150" s="300">
        <f t="shared" si="37"/>
        <v>0</v>
      </c>
      <c r="C1150" s="5">
        <f t="shared" si="36"/>
        <v>0</v>
      </c>
      <c r="D1150" s="293"/>
      <c r="R1150" s="292"/>
    </row>
    <row r="1151" spans="1:18" x14ac:dyDescent="0.35">
      <c r="A1151" s="300">
        <f t="shared" si="37"/>
        <v>0</v>
      </c>
      <c r="C1151" s="5">
        <f t="shared" si="36"/>
        <v>0</v>
      </c>
      <c r="D1151" s="293"/>
      <c r="R1151" s="292"/>
    </row>
    <row r="1152" spans="1:18" x14ac:dyDescent="0.35">
      <c r="A1152" s="300">
        <f t="shared" si="37"/>
        <v>0</v>
      </c>
      <c r="C1152" s="5">
        <f t="shared" si="36"/>
        <v>0</v>
      </c>
      <c r="D1152" s="293"/>
      <c r="R1152" s="292"/>
    </row>
    <row r="1153" spans="1:18" x14ac:dyDescent="0.35">
      <c r="A1153" s="300">
        <f t="shared" si="37"/>
        <v>0</v>
      </c>
      <c r="C1153" s="5">
        <f t="shared" si="36"/>
        <v>0</v>
      </c>
      <c r="D1153" s="293"/>
      <c r="R1153" s="292"/>
    </row>
    <row r="1154" spans="1:18" x14ac:dyDescent="0.35">
      <c r="A1154" s="300">
        <f t="shared" si="37"/>
        <v>0</v>
      </c>
      <c r="C1154" s="5">
        <f t="shared" si="36"/>
        <v>0</v>
      </c>
      <c r="D1154" s="293"/>
      <c r="R1154" s="292"/>
    </row>
    <row r="1155" spans="1:18" x14ac:dyDescent="0.35">
      <c r="A1155" s="300">
        <f t="shared" si="37"/>
        <v>0</v>
      </c>
      <c r="C1155" s="5">
        <f t="shared" ref="C1155:C1218" si="38">F1155</f>
        <v>0</v>
      </c>
      <c r="D1155" s="293"/>
      <c r="R1155" s="292"/>
    </row>
    <row r="1156" spans="1:18" x14ac:dyDescent="0.35">
      <c r="A1156" s="300">
        <f t="shared" si="37"/>
        <v>0</v>
      </c>
      <c r="C1156" s="5">
        <f t="shared" si="38"/>
        <v>0</v>
      </c>
      <c r="D1156" s="293"/>
      <c r="R1156" s="292"/>
    </row>
    <row r="1157" spans="1:18" x14ac:dyDescent="0.35">
      <c r="A1157" s="300">
        <f t="shared" si="37"/>
        <v>0</v>
      </c>
      <c r="C1157" s="5">
        <f t="shared" si="38"/>
        <v>0</v>
      </c>
      <c r="D1157" s="293"/>
      <c r="R1157" s="292"/>
    </row>
    <row r="1158" spans="1:18" x14ac:dyDescent="0.35">
      <c r="A1158" s="300">
        <f t="shared" si="37"/>
        <v>0</v>
      </c>
      <c r="C1158" s="5">
        <f t="shared" si="38"/>
        <v>0</v>
      </c>
      <c r="D1158" s="293"/>
      <c r="R1158" s="292"/>
    </row>
    <row r="1159" spans="1:18" x14ac:dyDescent="0.35">
      <c r="A1159" s="300">
        <f t="shared" si="37"/>
        <v>0</v>
      </c>
      <c r="C1159" s="5">
        <f t="shared" si="38"/>
        <v>0</v>
      </c>
      <c r="D1159" s="293"/>
      <c r="R1159" s="292"/>
    </row>
    <row r="1160" spans="1:18" x14ac:dyDescent="0.35">
      <c r="A1160" s="300">
        <f t="shared" si="37"/>
        <v>0</v>
      </c>
      <c r="C1160" s="5">
        <f t="shared" si="38"/>
        <v>0</v>
      </c>
      <c r="D1160" s="293"/>
      <c r="R1160" s="292"/>
    </row>
    <row r="1161" spans="1:18" x14ac:dyDescent="0.35">
      <c r="A1161" s="300">
        <f t="shared" si="37"/>
        <v>0</v>
      </c>
      <c r="C1161" s="5">
        <f t="shared" si="38"/>
        <v>0</v>
      </c>
      <c r="D1161" s="293"/>
      <c r="R1161" s="292"/>
    </row>
    <row r="1162" spans="1:18" x14ac:dyDescent="0.35">
      <c r="A1162" s="300">
        <f t="shared" si="37"/>
        <v>0</v>
      </c>
      <c r="C1162" s="5">
        <f t="shared" si="38"/>
        <v>0</v>
      </c>
      <c r="D1162" s="293"/>
      <c r="R1162" s="292"/>
    </row>
    <row r="1163" spans="1:18" x14ac:dyDescent="0.35">
      <c r="A1163" s="300">
        <f t="shared" si="37"/>
        <v>0</v>
      </c>
      <c r="C1163" s="5">
        <f t="shared" si="38"/>
        <v>0</v>
      </c>
      <c r="D1163" s="293"/>
      <c r="R1163" s="292"/>
    </row>
    <row r="1164" spans="1:18" x14ac:dyDescent="0.35">
      <c r="A1164" s="300">
        <f t="shared" si="37"/>
        <v>0</v>
      </c>
      <c r="C1164" s="5">
        <f t="shared" si="38"/>
        <v>0</v>
      </c>
      <c r="D1164" s="293"/>
      <c r="R1164" s="292"/>
    </row>
    <row r="1165" spans="1:18" x14ac:dyDescent="0.35">
      <c r="A1165" s="300">
        <f t="shared" si="37"/>
        <v>0</v>
      </c>
      <c r="C1165" s="5">
        <f t="shared" si="38"/>
        <v>0</v>
      </c>
      <c r="D1165" s="293"/>
      <c r="R1165" s="292"/>
    </row>
    <row r="1166" spans="1:18" x14ac:dyDescent="0.35">
      <c r="A1166" s="300">
        <f t="shared" si="37"/>
        <v>0</v>
      </c>
      <c r="C1166" s="5">
        <f t="shared" si="38"/>
        <v>0</v>
      </c>
      <c r="D1166" s="293"/>
      <c r="R1166" s="292"/>
    </row>
    <row r="1167" spans="1:18" x14ac:dyDescent="0.35">
      <c r="A1167" s="300">
        <f t="shared" si="37"/>
        <v>0</v>
      </c>
      <c r="C1167" s="5">
        <f t="shared" si="38"/>
        <v>0</v>
      </c>
      <c r="D1167" s="293"/>
      <c r="R1167" s="292"/>
    </row>
    <row r="1168" spans="1:18" x14ac:dyDescent="0.35">
      <c r="A1168" s="300">
        <f t="shared" si="37"/>
        <v>0</v>
      </c>
      <c r="C1168" s="5">
        <f t="shared" si="38"/>
        <v>0</v>
      </c>
      <c r="D1168" s="293"/>
      <c r="R1168" s="292"/>
    </row>
    <row r="1169" spans="1:18" x14ac:dyDescent="0.35">
      <c r="A1169" s="300">
        <f t="shared" si="37"/>
        <v>0</v>
      </c>
      <c r="C1169" s="5">
        <f t="shared" si="38"/>
        <v>0</v>
      </c>
      <c r="D1169" s="293"/>
      <c r="R1169" s="292"/>
    </row>
    <row r="1170" spans="1:18" x14ac:dyDescent="0.35">
      <c r="A1170" s="300">
        <f t="shared" si="37"/>
        <v>0</v>
      </c>
      <c r="C1170" s="5">
        <f t="shared" si="38"/>
        <v>0</v>
      </c>
      <c r="D1170" s="293"/>
      <c r="R1170" s="292"/>
    </row>
    <row r="1171" spans="1:18" x14ac:dyDescent="0.35">
      <c r="A1171" s="300">
        <f t="shared" si="37"/>
        <v>0</v>
      </c>
      <c r="C1171" s="5">
        <f t="shared" si="38"/>
        <v>0</v>
      </c>
      <c r="D1171" s="293"/>
      <c r="R1171" s="292"/>
    </row>
    <row r="1172" spans="1:18" x14ac:dyDescent="0.35">
      <c r="A1172" s="300">
        <f t="shared" si="37"/>
        <v>0</v>
      </c>
      <c r="C1172" s="5">
        <f t="shared" si="38"/>
        <v>0</v>
      </c>
      <c r="D1172" s="293"/>
      <c r="R1172" s="292"/>
    </row>
    <row r="1173" spans="1:18" x14ac:dyDescent="0.35">
      <c r="A1173" s="300">
        <f t="shared" si="37"/>
        <v>0</v>
      </c>
      <c r="C1173" s="5">
        <f t="shared" si="38"/>
        <v>0</v>
      </c>
      <c r="D1173" s="293"/>
      <c r="R1173" s="292"/>
    </row>
    <row r="1174" spans="1:18" x14ac:dyDescent="0.35">
      <c r="A1174" s="300">
        <f t="shared" si="37"/>
        <v>0</v>
      </c>
      <c r="C1174" s="5">
        <f t="shared" si="38"/>
        <v>0</v>
      </c>
      <c r="D1174" s="293"/>
      <c r="R1174" s="292"/>
    </row>
    <row r="1175" spans="1:18" x14ac:dyDescent="0.35">
      <c r="A1175" s="300">
        <f t="shared" si="37"/>
        <v>0</v>
      </c>
      <c r="C1175" s="5">
        <f t="shared" si="38"/>
        <v>0</v>
      </c>
      <c r="D1175" s="293"/>
      <c r="R1175" s="292"/>
    </row>
    <row r="1176" spans="1:18" x14ac:dyDescent="0.35">
      <c r="A1176" s="300">
        <f t="shared" si="37"/>
        <v>0</v>
      </c>
      <c r="C1176" s="5">
        <f t="shared" si="38"/>
        <v>0</v>
      </c>
      <c r="D1176" s="293"/>
      <c r="R1176" s="292"/>
    </row>
    <row r="1177" spans="1:18" x14ac:dyDescent="0.35">
      <c r="A1177" s="300">
        <f t="shared" ref="A1177:A1240" si="39">F1177</f>
        <v>0</v>
      </c>
      <c r="C1177" s="5">
        <f t="shared" si="38"/>
        <v>0</v>
      </c>
      <c r="D1177" s="293"/>
      <c r="R1177" s="292"/>
    </row>
    <row r="1178" spans="1:18" x14ac:dyDescent="0.35">
      <c r="A1178" s="300">
        <f t="shared" si="39"/>
        <v>0</v>
      </c>
      <c r="C1178" s="5">
        <f t="shared" si="38"/>
        <v>0</v>
      </c>
      <c r="D1178" s="293"/>
      <c r="R1178" s="292"/>
    </row>
    <row r="1179" spans="1:18" x14ac:dyDescent="0.35">
      <c r="A1179" s="300">
        <f t="shared" si="39"/>
        <v>0</v>
      </c>
      <c r="C1179" s="5">
        <f t="shared" si="38"/>
        <v>0</v>
      </c>
      <c r="D1179" s="293"/>
      <c r="R1179" s="292"/>
    </row>
    <row r="1180" spans="1:18" x14ac:dyDescent="0.35">
      <c r="A1180" s="300">
        <f t="shared" si="39"/>
        <v>0</v>
      </c>
      <c r="C1180" s="5">
        <f t="shared" si="38"/>
        <v>0</v>
      </c>
      <c r="D1180" s="293"/>
      <c r="R1180" s="292"/>
    </row>
    <row r="1181" spans="1:18" x14ac:dyDescent="0.35">
      <c r="A1181" s="300">
        <f t="shared" si="39"/>
        <v>0</v>
      </c>
      <c r="C1181" s="5">
        <f t="shared" si="38"/>
        <v>0</v>
      </c>
      <c r="D1181" s="293"/>
      <c r="R1181" s="292"/>
    </row>
    <row r="1182" spans="1:18" x14ac:dyDescent="0.35">
      <c r="A1182" s="300">
        <f t="shared" si="39"/>
        <v>0</v>
      </c>
      <c r="C1182" s="5">
        <f t="shared" si="38"/>
        <v>0</v>
      </c>
      <c r="D1182" s="293"/>
      <c r="R1182" s="292"/>
    </row>
    <row r="1183" spans="1:18" x14ac:dyDescent="0.35">
      <c r="A1183" s="300">
        <f t="shared" si="39"/>
        <v>0</v>
      </c>
      <c r="C1183" s="5">
        <f t="shared" si="38"/>
        <v>0</v>
      </c>
      <c r="D1183" s="293"/>
      <c r="R1183" s="292"/>
    </row>
    <row r="1184" spans="1:18" x14ac:dyDescent="0.35">
      <c r="A1184" s="300">
        <f t="shared" si="39"/>
        <v>0</v>
      </c>
      <c r="C1184" s="5">
        <f t="shared" si="38"/>
        <v>0</v>
      </c>
      <c r="D1184" s="293"/>
      <c r="R1184" s="292"/>
    </row>
    <row r="1185" spans="1:18" x14ac:dyDescent="0.35">
      <c r="A1185" s="300">
        <f t="shared" si="39"/>
        <v>0</v>
      </c>
      <c r="C1185" s="5">
        <f t="shared" si="38"/>
        <v>0</v>
      </c>
      <c r="D1185" s="293"/>
      <c r="R1185" s="292"/>
    </row>
    <row r="1186" spans="1:18" x14ac:dyDescent="0.35">
      <c r="A1186" s="300">
        <f t="shared" si="39"/>
        <v>0</v>
      </c>
      <c r="C1186" s="5">
        <f t="shared" si="38"/>
        <v>0</v>
      </c>
      <c r="D1186" s="293"/>
      <c r="R1186" s="292"/>
    </row>
    <row r="1187" spans="1:18" x14ac:dyDescent="0.35">
      <c r="A1187" s="300">
        <f t="shared" si="39"/>
        <v>0</v>
      </c>
      <c r="C1187" s="5">
        <f t="shared" si="38"/>
        <v>0</v>
      </c>
      <c r="D1187" s="293"/>
      <c r="R1187" s="292"/>
    </row>
    <row r="1188" spans="1:18" x14ac:dyDescent="0.35">
      <c r="A1188" s="300">
        <f t="shared" si="39"/>
        <v>0</v>
      </c>
      <c r="C1188" s="5">
        <f t="shared" si="38"/>
        <v>0</v>
      </c>
      <c r="D1188" s="293"/>
      <c r="R1188" s="292"/>
    </row>
    <row r="1189" spans="1:18" x14ac:dyDescent="0.35">
      <c r="A1189" s="300">
        <f t="shared" si="39"/>
        <v>0</v>
      </c>
      <c r="C1189" s="5">
        <f t="shared" si="38"/>
        <v>0</v>
      </c>
      <c r="D1189" s="293"/>
      <c r="R1189" s="292"/>
    </row>
    <row r="1190" spans="1:18" x14ac:dyDescent="0.35">
      <c r="A1190" s="300">
        <f t="shared" si="39"/>
        <v>0</v>
      </c>
      <c r="C1190" s="5">
        <f t="shared" si="38"/>
        <v>0</v>
      </c>
      <c r="D1190" s="293"/>
      <c r="R1190" s="292"/>
    </row>
    <row r="1191" spans="1:18" x14ac:dyDescent="0.35">
      <c r="A1191" s="300">
        <f t="shared" si="39"/>
        <v>0</v>
      </c>
      <c r="C1191" s="5">
        <f t="shared" si="38"/>
        <v>0</v>
      </c>
      <c r="D1191" s="293"/>
      <c r="R1191" s="292"/>
    </row>
    <row r="1192" spans="1:18" x14ac:dyDescent="0.35">
      <c r="A1192" s="300">
        <f t="shared" si="39"/>
        <v>0</v>
      </c>
      <c r="C1192" s="5">
        <f t="shared" si="38"/>
        <v>0</v>
      </c>
      <c r="D1192" s="293"/>
      <c r="R1192" s="292"/>
    </row>
    <row r="1193" spans="1:18" x14ac:dyDescent="0.35">
      <c r="A1193" s="300">
        <f t="shared" si="39"/>
        <v>0</v>
      </c>
      <c r="C1193" s="5">
        <f t="shared" si="38"/>
        <v>0</v>
      </c>
      <c r="D1193" s="293"/>
      <c r="R1193" s="292"/>
    </row>
    <row r="1194" spans="1:18" x14ac:dyDescent="0.35">
      <c r="A1194" s="300">
        <f t="shared" si="39"/>
        <v>0</v>
      </c>
      <c r="C1194" s="5">
        <f t="shared" si="38"/>
        <v>0</v>
      </c>
      <c r="D1194" s="293"/>
      <c r="R1194" s="292"/>
    </row>
    <row r="1195" spans="1:18" x14ac:dyDescent="0.35">
      <c r="A1195" s="300">
        <f t="shared" si="39"/>
        <v>0</v>
      </c>
      <c r="C1195" s="5">
        <f t="shared" si="38"/>
        <v>0</v>
      </c>
      <c r="D1195" s="293"/>
      <c r="R1195" s="292"/>
    </row>
    <row r="1196" spans="1:18" x14ac:dyDescent="0.35">
      <c r="A1196" s="300">
        <f t="shared" si="39"/>
        <v>0</v>
      </c>
      <c r="C1196" s="5">
        <f t="shared" si="38"/>
        <v>0</v>
      </c>
      <c r="D1196" s="293"/>
      <c r="R1196" s="292"/>
    </row>
    <row r="1197" spans="1:18" x14ac:dyDescent="0.35">
      <c r="A1197" s="300">
        <f t="shared" si="39"/>
        <v>0</v>
      </c>
      <c r="C1197" s="5">
        <f t="shared" si="38"/>
        <v>0</v>
      </c>
      <c r="D1197" s="293"/>
      <c r="R1197" s="292"/>
    </row>
    <row r="1198" spans="1:18" x14ac:dyDescent="0.35">
      <c r="A1198" s="300">
        <f t="shared" si="39"/>
        <v>0</v>
      </c>
      <c r="C1198" s="5">
        <f t="shared" si="38"/>
        <v>0</v>
      </c>
      <c r="D1198" s="293"/>
      <c r="R1198" s="292"/>
    </row>
    <row r="1199" spans="1:18" x14ac:dyDescent="0.35">
      <c r="A1199" s="300">
        <f t="shared" si="39"/>
        <v>0</v>
      </c>
      <c r="C1199" s="5">
        <f t="shared" si="38"/>
        <v>0</v>
      </c>
      <c r="D1199" s="293"/>
      <c r="R1199" s="292"/>
    </row>
    <row r="1200" spans="1:18" x14ac:dyDescent="0.35">
      <c r="A1200" s="300">
        <f t="shared" si="39"/>
        <v>0</v>
      </c>
      <c r="C1200" s="5">
        <f t="shared" si="38"/>
        <v>0</v>
      </c>
      <c r="D1200" s="293"/>
      <c r="R1200" s="292"/>
    </row>
    <row r="1201" spans="1:18" x14ac:dyDescent="0.35">
      <c r="A1201" s="300">
        <f t="shared" si="39"/>
        <v>0</v>
      </c>
      <c r="C1201" s="5">
        <f t="shared" si="38"/>
        <v>0</v>
      </c>
      <c r="D1201" s="293"/>
      <c r="R1201" s="292"/>
    </row>
    <row r="1202" spans="1:18" x14ac:dyDescent="0.35">
      <c r="A1202" s="300">
        <f t="shared" si="39"/>
        <v>0</v>
      </c>
      <c r="C1202" s="5">
        <f t="shared" si="38"/>
        <v>0</v>
      </c>
      <c r="D1202" s="293"/>
      <c r="R1202" s="292"/>
    </row>
    <row r="1203" spans="1:18" x14ac:dyDescent="0.35">
      <c r="A1203" s="300">
        <f t="shared" si="39"/>
        <v>0</v>
      </c>
      <c r="C1203" s="5">
        <f t="shared" si="38"/>
        <v>0</v>
      </c>
      <c r="D1203" s="293"/>
      <c r="R1203" s="292"/>
    </row>
    <row r="1204" spans="1:18" x14ac:dyDescent="0.35">
      <c r="A1204" s="300">
        <f t="shared" si="39"/>
        <v>0</v>
      </c>
      <c r="C1204" s="5">
        <f t="shared" si="38"/>
        <v>0</v>
      </c>
      <c r="D1204" s="293"/>
      <c r="R1204" s="292"/>
    </row>
    <row r="1205" spans="1:18" x14ac:dyDescent="0.35">
      <c r="A1205" s="300">
        <f t="shared" si="39"/>
        <v>0</v>
      </c>
      <c r="C1205" s="5">
        <f t="shared" si="38"/>
        <v>0</v>
      </c>
      <c r="D1205" s="293"/>
      <c r="R1205" s="292"/>
    </row>
    <row r="1206" spans="1:18" x14ac:dyDescent="0.35">
      <c r="A1206" s="300">
        <f t="shared" si="39"/>
        <v>0</v>
      </c>
      <c r="C1206" s="5">
        <f t="shared" si="38"/>
        <v>0</v>
      </c>
      <c r="D1206" s="293"/>
      <c r="R1206" s="292"/>
    </row>
    <row r="1207" spans="1:18" x14ac:dyDescent="0.35">
      <c r="A1207" s="300">
        <f t="shared" si="39"/>
        <v>0</v>
      </c>
      <c r="C1207" s="5">
        <f t="shared" si="38"/>
        <v>0</v>
      </c>
      <c r="D1207" s="293"/>
      <c r="R1207" s="292"/>
    </row>
    <row r="1208" spans="1:18" x14ac:dyDescent="0.35">
      <c r="A1208" s="300">
        <f t="shared" si="39"/>
        <v>0</v>
      </c>
      <c r="C1208" s="5">
        <f t="shared" si="38"/>
        <v>0</v>
      </c>
      <c r="D1208" s="293"/>
      <c r="R1208" s="292"/>
    </row>
    <row r="1209" spans="1:18" x14ac:dyDescent="0.35">
      <c r="A1209" s="300">
        <f t="shared" si="39"/>
        <v>0</v>
      </c>
      <c r="C1209" s="5">
        <f t="shared" si="38"/>
        <v>0</v>
      </c>
      <c r="D1209" s="293"/>
      <c r="R1209" s="292"/>
    </row>
    <row r="1210" spans="1:18" x14ac:dyDescent="0.35">
      <c r="A1210" s="300">
        <f t="shared" si="39"/>
        <v>0</v>
      </c>
      <c r="C1210" s="5">
        <f t="shared" si="38"/>
        <v>0</v>
      </c>
      <c r="D1210" s="293"/>
      <c r="R1210" s="292"/>
    </row>
    <row r="1211" spans="1:18" x14ac:dyDescent="0.35">
      <c r="A1211" s="300">
        <f t="shared" si="39"/>
        <v>0</v>
      </c>
      <c r="C1211" s="5">
        <f t="shared" si="38"/>
        <v>0</v>
      </c>
      <c r="D1211" s="293"/>
      <c r="R1211" s="292"/>
    </row>
    <row r="1212" spans="1:18" x14ac:dyDescent="0.35">
      <c r="A1212" s="300">
        <f t="shared" si="39"/>
        <v>0</v>
      </c>
      <c r="C1212" s="5">
        <f t="shared" si="38"/>
        <v>0</v>
      </c>
      <c r="D1212" s="293"/>
      <c r="R1212" s="292"/>
    </row>
    <row r="1213" spans="1:18" x14ac:dyDescent="0.35">
      <c r="A1213" s="300">
        <f t="shared" si="39"/>
        <v>0</v>
      </c>
      <c r="C1213" s="5">
        <f t="shared" si="38"/>
        <v>0</v>
      </c>
      <c r="D1213" s="293"/>
      <c r="R1213" s="292"/>
    </row>
    <row r="1214" spans="1:18" x14ac:dyDescent="0.35">
      <c r="A1214" s="300">
        <f t="shared" si="39"/>
        <v>0</v>
      </c>
      <c r="C1214" s="5">
        <f t="shared" si="38"/>
        <v>0</v>
      </c>
      <c r="D1214" s="293"/>
      <c r="R1214" s="292"/>
    </row>
    <row r="1215" spans="1:18" x14ac:dyDescent="0.35">
      <c r="A1215" s="300">
        <f t="shared" si="39"/>
        <v>0</v>
      </c>
      <c r="C1215" s="5">
        <f t="shared" si="38"/>
        <v>0</v>
      </c>
      <c r="D1215" s="293"/>
      <c r="R1215" s="292"/>
    </row>
    <row r="1216" spans="1:18" x14ac:dyDescent="0.35">
      <c r="A1216" s="300">
        <f t="shared" si="39"/>
        <v>0</v>
      </c>
      <c r="C1216" s="5">
        <f t="shared" si="38"/>
        <v>0</v>
      </c>
      <c r="D1216" s="293"/>
      <c r="R1216" s="292"/>
    </row>
    <row r="1217" spans="1:18" x14ac:dyDescent="0.35">
      <c r="A1217" s="300">
        <f t="shared" si="39"/>
        <v>0</v>
      </c>
      <c r="C1217" s="5">
        <f t="shared" si="38"/>
        <v>0</v>
      </c>
      <c r="D1217" s="293"/>
      <c r="R1217" s="292"/>
    </row>
    <row r="1218" spans="1:18" x14ac:dyDescent="0.35">
      <c r="A1218" s="300">
        <f t="shared" si="39"/>
        <v>0</v>
      </c>
      <c r="C1218" s="5">
        <f t="shared" si="38"/>
        <v>0</v>
      </c>
      <c r="D1218" s="293"/>
      <c r="R1218" s="292"/>
    </row>
    <row r="1219" spans="1:18" x14ac:dyDescent="0.35">
      <c r="A1219" s="300">
        <f t="shared" si="39"/>
        <v>0</v>
      </c>
      <c r="C1219" s="5">
        <f t="shared" ref="C1219:C1282" si="40">F1219</f>
        <v>0</v>
      </c>
      <c r="D1219" s="293"/>
      <c r="R1219" s="292"/>
    </row>
    <row r="1220" spans="1:18" x14ac:dyDescent="0.35">
      <c r="A1220" s="300">
        <f t="shared" si="39"/>
        <v>0</v>
      </c>
      <c r="C1220" s="5">
        <f t="shared" si="40"/>
        <v>0</v>
      </c>
      <c r="D1220" s="293"/>
      <c r="R1220" s="292"/>
    </row>
    <row r="1221" spans="1:18" x14ac:dyDescent="0.35">
      <c r="A1221" s="300">
        <f t="shared" si="39"/>
        <v>0</v>
      </c>
      <c r="C1221" s="5">
        <f t="shared" si="40"/>
        <v>0</v>
      </c>
      <c r="D1221" s="293"/>
      <c r="R1221" s="292"/>
    </row>
    <row r="1222" spans="1:18" x14ac:dyDescent="0.35">
      <c r="A1222" s="300">
        <f t="shared" si="39"/>
        <v>0</v>
      </c>
      <c r="C1222" s="5">
        <f t="shared" si="40"/>
        <v>0</v>
      </c>
      <c r="D1222" s="293"/>
      <c r="R1222" s="292"/>
    </row>
    <row r="1223" spans="1:18" x14ac:dyDescent="0.35">
      <c r="A1223" s="300">
        <f t="shared" si="39"/>
        <v>0</v>
      </c>
      <c r="C1223" s="5">
        <f t="shared" si="40"/>
        <v>0</v>
      </c>
      <c r="D1223" s="293"/>
      <c r="R1223" s="292"/>
    </row>
    <row r="1224" spans="1:18" x14ac:dyDescent="0.35">
      <c r="A1224" s="300">
        <f t="shared" si="39"/>
        <v>0</v>
      </c>
      <c r="C1224" s="5">
        <f t="shared" si="40"/>
        <v>0</v>
      </c>
      <c r="D1224" s="293"/>
      <c r="R1224" s="292"/>
    </row>
    <row r="1225" spans="1:18" x14ac:dyDescent="0.35">
      <c r="A1225" s="300">
        <f t="shared" si="39"/>
        <v>0</v>
      </c>
      <c r="C1225" s="5">
        <f t="shared" si="40"/>
        <v>0</v>
      </c>
      <c r="D1225" s="293"/>
      <c r="R1225" s="292"/>
    </row>
    <row r="1226" spans="1:18" x14ac:dyDescent="0.35">
      <c r="A1226" s="300">
        <f t="shared" si="39"/>
        <v>0</v>
      </c>
      <c r="C1226" s="5">
        <f t="shared" si="40"/>
        <v>0</v>
      </c>
      <c r="D1226" s="293"/>
      <c r="R1226" s="292"/>
    </row>
    <row r="1227" spans="1:18" x14ac:dyDescent="0.35">
      <c r="A1227" s="300">
        <f t="shared" si="39"/>
        <v>0</v>
      </c>
      <c r="C1227" s="5">
        <f t="shared" si="40"/>
        <v>0</v>
      </c>
      <c r="D1227" s="293"/>
      <c r="R1227" s="292"/>
    </row>
    <row r="1228" spans="1:18" x14ac:dyDescent="0.35">
      <c r="A1228" s="300">
        <f t="shared" si="39"/>
        <v>0</v>
      </c>
      <c r="C1228" s="5">
        <f t="shared" si="40"/>
        <v>0</v>
      </c>
      <c r="D1228" s="293"/>
      <c r="R1228" s="292"/>
    </row>
    <row r="1229" spans="1:18" x14ac:dyDescent="0.35">
      <c r="A1229" s="300">
        <f t="shared" si="39"/>
        <v>0</v>
      </c>
      <c r="C1229" s="5">
        <f t="shared" si="40"/>
        <v>0</v>
      </c>
      <c r="D1229" s="293"/>
      <c r="R1229" s="292"/>
    </row>
    <row r="1230" spans="1:18" x14ac:dyDescent="0.35">
      <c r="A1230" s="300">
        <f t="shared" si="39"/>
        <v>0</v>
      </c>
      <c r="C1230" s="5">
        <f t="shared" si="40"/>
        <v>0</v>
      </c>
      <c r="D1230" s="293"/>
      <c r="R1230" s="292"/>
    </row>
    <row r="1231" spans="1:18" x14ac:dyDescent="0.35">
      <c r="A1231" s="300">
        <f t="shared" si="39"/>
        <v>0</v>
      </c>
      <c r="C1231" s="5">
        <f t="shared" si="40"/>
        <v>0</v>
      </c>
      <c r="D1231" s="293"/>
      <c r="R1231" s="292"/>
    </row>
    <row r="1232" spans="1:18" x14ac:dyDescent="0.35">
      <c r="A1232" s="300">
        <f t="shared" si="39"/>
        <v>0</v>
      </c>
      <c r="C1232" s="5">
        <f t="shared" si="40"/>
        <v>0</v>
      </c>
      <c r="D1232" s="293"/>
      <c r="R1232" s="292"/>
    </row>
    <row r="1233" spans="1:18" x14ac:dyDescent="0.35">
      <c r="A1233" s="300">
        <f t="shared" si="39"/>
        <v>0</v>
      </c>
      <c r="C1233" s="5">
        <f t="shared" si="40"/>
        <v>0</v>
      </c>
      <c r="D1233" s="293"/>
      <c r="R1233" s="292"/>
    </row>
    <row r="1234" spans="1:18" x14ac:dyDescent="0.35">
      <c r="A1234" s="300">
        <f t="shared" si="39"/>
        <v>0</v>
      </c>
      <c r="C1234" s="5">
        <f t="shared" si="40"/>
        <v>0</v>
      </c>
      <c r="D1234" s="293"/>
      <c r="R1234" s="292"/>
    </row>
    <row r="1235" spans="1:18" x14ac:dyDescent="0.35">
      <c r="A1235" s="300">
        <f t="shared" si="39"/>
        <v>0</v>
      </c>
      <c r="C1235" s="5">
        <f t="shared" si="40"/>
        <v>0</v>
      </c>
      <c r="D1235" s="293"/>
      <c r="R1235" s="292"/>
    </row>
    <row r="1236" spans="1:18" x14ac:dyDescent="0.35">
      <c r="A1236" s="300">
        <f t="shared" si="39"/>
        <v>0</v>
      </c>
      <c r="C1236" s="5">
        <f t="shared" si="40"/>
        <v>0</v>
      </c>
      <c r="D1236" s="293"/>
      <c r="R1236" s="292"/>
    </row>
    <row r="1237" spans="1:18" x14ac:dyDescent="0.35">
      <c r="A1237" s="300">
        <f t="shared" si="39"/>
        <v>0</v>
      </c>
      <c r="C1237" s="5">
        <f t="shared" si="40"/>
        <v>0</v>
      </c>
      <c r="D1237" s="293"/>
      <c r="R1237" s="292"/>
    </row>
    <row r="1238" spans="1:18" x14ac:dyDescent="0.35">
      <c r="A1238" s="300">
        <f t="shared" si="39"/>
        <v>0</v>
      </c>
      <c r="C1238" s="5">
        <f t="shared" si="40"/>
        <v>0</v>
      </c>
      <c r="D1238" s="293"/>
      <c r="R1238" s="292"/>
    </row>
    <row r="1239" spans="1:18" x14ac:dyDescent="0.35">
      <c r="A1239" s="300">
        <f t="shared" si="39"/>
        <v>0</v>
      </c>
      <c r="C1239" s="5">
        <f t="shared" si="40"/>
        <v>0</v>
      </c>
      <c r="D1239" s="293"/>
      <c r="R1239" s="292"/>
    </row>
    <row r="1240" spans="1:18" x14ac:dyDescent="0.35">
      <c r="A1240" s="300">
        <f t="shared" si="39"/>
        <v>0</v>
      </c>
      <c r="C1240" s="5">
        <f t="shared" si="40"/>
        <v>0</v>
      </c>
      <c r="D1240" s="293"/>
      <c r="R1240" s="292"/>
    </row>
    <row r="1241" spans="1:18" x14ac:dyDescent="0.35">
      <c r="A1241" s="300">
        <f t="shared" ref="A1241:A1304" si="41">F1241</f>
        <v>0</v>
      </c>
      <c r="C1241" s="5">
        <f t="shared" si="40"/>
        <v>0</v>
      </c>
      <c r="D1241" s="293"/>
      <c r="R1241" s="292"/>
    </row>
    <row r="1242" spans="1:18" x14ac:dyDescent="0.35">
      <c r="A1242" s="300">
        <f t="shared" si="41"/>
        <v>0</v>
      </c>
      <c r="C1242" s="5">
        <f t="shared" si="40"/>
        <v>0</v>
      </c>
      <c r="D1242" s="293"/>
      <c r="R1242" s="292"/>
    </row>
    <row r="1243" spans="1:18" x14ac:dyDescent="0.35">
      <c r="A1243" s="300">
        <f t="shared" si="41"/>
        <v>0</v>
      </c>
      <c r="C1243" s="5">
        <f t="shared" si="40"/>
        <v>0</v>
      </c>
      <c r="D1243" s="293"/>
      <c r="R1243" s="292"/>
    </row>
    <row r="1244" spans="1:18" x14ac:dyDescent="0.35">
      <c r="A1244" s="300">
        <f t="shared" si="41"/>
        <v>0</v>
      </c>
      <c r="C1244" s="5">
        <f t="shared" si="40"/>
        <v>0</v>
      </c>
      <c r="D1244" s="293"/>
      <c r="R1244" s="292"/>
    </row>
    <row r="1245" spans="1:18" x14ac:dyDescent="0.35">
      <c r="A1245" s="300">
        <f t="shared" si="41"/>
        <v>0</v>
      </c>
      <c r="C1245" s="5">
        <f t="shared" si="40"/>
        <v>0</v>
      </c>
      <c r="D1245" s="293"/>
      <c r="R1245" s="292"/>
    </row>
    <row r="1246" spans="1:18" x14ac:dyDescent="0.35">
      <c r="A1246" s="300">
        <f t="shared" si="41"/>
        <v>0</v>
      </c>
      <c r="C1246" s="5">
        <f t="shared" si="40"/>
        <v>0</v>
      </c>
      <c r="D1246" s="293"/>
      <c r="R1246" s="292"/>
    </row>
    <row r="1247" spans="1:18" x14ac:dyDescent="0.35">
      <c r="A1247" s="300">
        <f t="shared" si="41"/>
        <v>0</v>
      </c>
      <c r="C1247" s="5">
        <f t="shared" si="40"/>
        <v>0</v>
      </c>
      <c r="D1247" s="293"/>
      <c r="R1247" s="292"/>
    </row>
    <row r="1248" spans="1:18" x14ac:dyDescent="0.35">
      <c r="A1248" s="300">
        <f t="shared" si="41"/>
        <v>0</v>
      </c>
      <c r="C1248" s="5">
        <f t="shared" si="40"/>
        <v>0</v>
      </c>
      <c r="D1248" s="293"/>
      <c r="R1248" s="292"/>
    </row>
    <row r="1249" spans="1:18" x14ac:dyDescent="0.35">
      <c r="A1249" s="300">
        <f t="shared" si="41"/>
        <v>0</v>
      </c>
      <c r="C1249" s="5">
        <f t="shared" si="40"/>
        <v>0</v>
      </c>
      <c r="D1249" s="293"/>
      <c r="R1249" s="292"/>
    </row>
    <row r="1250" spans="1:18" x14ac:dyDescent="0.35">
      <c r="A1250" s="300">
        <f t="shared" si="41"/>
        <v>0</v>
      </c>
      <c r="C1250" s="5">
        <f t="shared" si="40"/>
        <v>0</v>
      </c>
      <c r="D1250" s="293"/>
      <c r="R1250" s="292"/>
    </row>
    <row r="1251" spans="1:18" x14ac:dyDescent="0.35">
      <c r="A1251" s="300">
        <f t="shared" si="41"/>
        <v>0</v>
      </c>
      <c r="C1251" s="5">
        <f t="shared" si="40"/>
        <v>0</v>
      </c>
      <c r="D1251" s="293"/>
      <c r="R1251" s="292"/>
    </row>
    <row r="1252" spans="1:18" x14ac:dyDescent="0.35">
      <c r="A1252" s="300">
        <f t="shared" si="41"/>
        <v>0</v>
      </c>
      <c r="C1252" s="5">
        <f t="shared" si="40"/>
        <v>0</v>
      </c>
      <c r="D1252" s="293"/>
      <c r="R1252" s="292"/>
    </row>
    <row r="1253" spans="1:18" x14ac:dyDescent="0.35">
      <c r="A1253" s="300">
        <f t="shared" si="41"/>
        <v>0</v>
      </c>
      <c r="C1253" s="5">
        <f t="shared" si="40"/>
        <v>0</v>
      </c>
      <c r="D1253" s="293"/>
      <c r="R1253" s="292"/>
    </row>
    <row r="1254" spans="1:18" x14ac:dyDescent="0.35">
      <c r="A1254" s="300">
        <f t="shared" si="41"/>
        <v>0</v>
      </c>
      <c r="C1254" s="5">
        <f t="shared" si="40"/>
        <v>0</v>
      </c>
      <c r="D1254" s="293"/>
      <c r="R1254" s="292"/>
    </row>
    <row r="1255" spans="1:18" x14ac:dyDescent="0.35">
      <c r="A1255" s="300">
        <f t="shared" si="41"/>
        <v>0</v>
      </c>
      <c r="C1255" s="5">
        <f t="shared" si="40"/>
        <v>0</v>
      </c>
      <c r="D1255" s="293"/>
      <c r="R1255" s="292"/>
    </row>
    <row r="1256" spans="1:18" x14ac:dyDescent="0.35">
      <c r="A1256" s="300">
        <f t="shared" si="41"/>
        <v>0</v>
      </c>
      <c r="C1256" s="5">
        <f t="shared" si="40"/>
        <v>0</v>
      </c>
      <c r="D1256" s="293"/>
      <c r="R1256" s="292"/>
    </row>
    <row r="1257" spans="1:18" x14ac:dyDescent="0.35">
      <c r="A1257" s="300">
        <f t="shared" si="41"/>
        <v>0</v>
      </c>
      <c r="C1257" s="5">
        <f t="shared" si="40"/>
        <v>0</v>
      </c>
      <c r="D1257" s="293"/>
      <c r="R1257" s="292"/>
    </row>
    <row r="1258" spans="1:18" x14ac:dyDescent="0.35">
      <c r="A1258" s="300">
        <f t="shared" si="41"/>
        <v>0</v>
      </c>
      <c r="C1258" s="5">
        <f t="shared" si="40"/>
        <v>0</v>
      </c>
      <c r="D1258" s="293"/>
      <c r="R1258" s="292"/>
    </row>
    <row r="1259" spans="1:18" x14ac:dyDescent="0.35">
      <c r="A1259" s="300">
        <f t="shared" si="41"/>
        <v>0</v>
      </c>
      <c r="C1259" s="5">
        <f t="shared" si="40"/>
        <v>0</v>
      </c>
      <c r="D1259" s="293"/>
      <c r="R1259" s="292"/>
    </row>
    <row r="1260" spans="1:18" x14ac:dyDescent="0.35">
      <c r="A1260" s="300">
        <f t="shared" si="41"/>
        <v>0</v>
      </c>
      <c r="C1260" s="5">
        <f t="shared" si="40"/>
        <v>0</v>
      </c>
      <c r="D1260" s="293"/>
      <c r="R1260" s="292"/>
    </row>
    <row r="1261" spans="1:18" x14ac:dyDescent="0.35">
      <c r="A1261" s="300">
        <f t="shared" si="41"/>
        <v>0</v>
      </c>
      <c r="C1261" s="5">
        <f t="shared" si="40"/>
        <v>0</v>
      </c>
      <c r="D1261" s="293"/>
      <c r="R1261" s="292"/>
    </row>
    <row r="1262" spans="1:18" x14ac:dyDescent="0.35">
      <c r="A1262" s="300">
        <f t="shared" si="41"/>
        <v>0</v>
      </c>
      <c r="C1262" s="5">
        <f t="shared" si="40"/>
        <v>0</v>
      </c>
      <c r="D1262" s="293"/>
      <c r="R1262" s="292"/>
    </row>
    <row r="1263" spans="1:18" x14ac:dyDescent="0.35">
      <c r="A1263" s="300">
        <f t="shared" si="41"/>
        <v>0</v>
      </c>
      <c r="C1263" s="5">
        <f t="shared" si="40"/>
        <v>0</v>
      </c>
      <c r="D1263" s="293"/>
      <c r="R1263" s="292"/>
    </row>
    <row r="1264" spans="1:18" x14ac:dyDescent="0.35">
      <c r="A1264" s="300">
        <f t="shared" si="41"/>
        <v>0</v>
      </c>
      <c r="C1264" s="5">
        <f t="shared" si="40"/>
        <v>0</v>
      </c>
      <c r="D1264" s="293"/>
      <c r="R1264" s="292"/>
    </row>
    <row r="1265" spans="1:18" x14ac:dyDescent="0.35">
      <c r="A1265" s="300">
        <f t="shared" si="41"/>
        <v>0</v>
      </c>
      <c r="C1265" s="5">
        <f t="shared" si="40"/>
        <v>0</v>
      </c>
      <c r="D1265" s="293"/>
      <c r="R1265" s="292"/>
    </row>
    <row r="1266" spans="1:18" x14ac:dyDescent="0.35">
      <c r="A1266" s="300">
        <f t="shared" si="41"/>
        <v>0</v>
      </c>
      <c r="C1266" s="5">
        <f t="shared" si="40"/>
        <v>0</v>
      </c>
      <c r="D1266" s="293"/>
      <c r="R1266" s="292"/>
    </row>
    <row r="1267" spans="1:18" x14ac:dyDescent="0.35">
      <c r="A1267" s="300">
        <f t="shared" si="41"/>
        <v>0</v>
      </c>
      <c r="C1267" s="5">
        <f t="shared" si="40"/>
        <v>0</v>
      </c>
      <c r="D1267" s="293"/>
      <c r="R1267" s="292"/>
    </row>
    <row r="1268" spans="1:18" x14ac:dyDescent="0.35">
      <c r="A1268" s="300">
        <f t="shared" si="41"/>
        <v>0</v>
      </c>
      <c r="C1268" s="5">
        <f t="shared" si="40"/>
        <v>0</v>
      </c>
      <c r="D1268" s="293"/>
      <c r="R1268" s="292"/>
    </row>
    <row r="1269" spans="1:18" x14ac:dyDescent="0.35">
      <c r="A1269" s="300">
        <f t="shared" si="41"/>
        <v>0</v>
      </c>
      <c r="C1269" s="5">
        <f t="shared" si="40"/>
        <v>0</v>
      </c>
      <c r="D1269" s="293"/>
      <c r="R1269" s="292"/>
    </row>
    <row r="1270" spans="1:18" x14ac:dyDescent="0.35">
      <c r="A1270" s="300">
        <f t="shared" si="41"/>
        <v>0</v>
      </c>
      <c r="C1270" s="5">
        <f t="shared" si="40"/>
        <v>0</v>
      </c>
      <c r="D1270" s="293"/>
      <c r="R1270" s="292"/>
    </row>
    <row r="1271" spans="1:18" x14ac:dyDescent="0.35">
      <c r="A1271" s="300">
        <f t="shared" si="41"/>
        <v>0</v>
      </c>
      <c r="C1271" s="5">
        <f t="shared" si="40"/>
        <v>0</v>
      </c>
      <c r="D1271" s="293"/>
      <c r="R1271" s="292"/>
    </row>
    <row r="1272" spans="1:18" x14ac:dyDescent="0.35">
      <c r="A1272" s="300">
        <f t="shared" si="41"/>
        <v>0</v>
      </c>
      <c r="C1272" s="5">
        <f t="shared" si="40"/>
        <v>0</v>
      </c>
      <c r="D1272" s="293"/>
      <c r="R1272" s="292"/>
    </row>
    <row r="1273" spans="1:18" x14ac:dyDescent="0.35">
      <c r="A1273" s="300">
        <f t="shared" si="41"/>
        <v>0</v>
      </c>
      <c r="C1273" s="5">
        <f t="shared" si="40"/>
        <v>0</v>
      </c>
      <c r="D1273" s="293"/>
      <c r="R1273" s="292"/>
    </row>
    <row r="1274" spans="1:18" x14ac:dyDescent="0.35">
      <c r="A1274" s="300">
        <f t="shared" si="41"/>
        <v>0</v>
      </c>
      <c r="C1274" s="5">
        <f t="shared" si="40"/>
        <v>0</v>
      </c>
      <c r="D1274" s="293"/>
      <c r="R1274" s="292"/>
    </row>
    <row r="1275" spans="1:18" x14ac:dyDescent="0.35">
      <c r="A1275" s="300">
        <f t="shared" si="41"/>
        <v>0</v>
      </c>
      <c r="C1275" s="5">
        <f t="shared" si="40"/>
        <v>0</v>
      </c>
      <c r="D1275" s="293"/>
      <c r="R1275" s="292"/>
    </row>
    <row r="1276" spans="1:18" x14ac:dyDescent="0.35">
      <c r="A1276" s="300">
        <f t="shared" si="41"/>
        <v>0</v>
      </c>
      <c r="C1276" s="5">
        <f t="shared" si="40"/>
        <v>0</v>
      </c>
      <c r="D1276" s="293"/>
      <c r="R1276" s="292"/>
    </row>
    <row r="1277" spans="1:18" x14ac:dyDescent="0.35">
      <c r="A1277" s="300">
        <f t="shared" si="41"/>
        <v>0</v>
      </c>
      <c r="C1277" s="5">
        <f t="shared" si="40"/>
        <v>0</v>
      </c>
      <c r="D1277" s="293"/>
      <c r="R1277" s="292"/>
    </row>
    <row r="1278" spans="1:18" x14ac:dyDescent="0.35">
      <c r="A1278" s="300">
        <f t="shared" si="41"/>
        <v>0</v>
      </c>
      <c r="C1278" s="5">
        <f t="shared" si="40"/>
        <v>0</v>
      </c>
      <c r="D1278" s="293"/>
      <c r="R1278" s="292"/>
    </row>
    <row r="1279" spans="1:18" x14ac:dyDescent="0.35">
      <c r="A1279" s="300">
        <f t="shared" si="41"/>
        <v>0</v>
      </c>
      <c r="C1279" s="5">
        <f t="shared" si="40"/>
        <v>0</v>
      </c>
      <c r="D1279" s="293"/>
      <c r="R1279" s="292"/>
    </row>
    <row r="1280" spans="1:18" x14ac:dyDescent="0.35">
      <c r="A1280" s="300">
        <f t="shared" si="41"/>
        <v>0</v>
      </c>
      <c r="C1280" s="5">
        <f t="shared" si="40"/>
        <v>0</v>
      </c>
      <c r="D1280" s="293"/>
      <c r="R1280" s="292"/>
    </row>
    <row r="1281" spans="1:18" x14ac:dyDescent="0.35">
      <c r="A1281" s="300">
        <f t="shared" si="41"/>
        <v>0</v>
      </c>
      <c r="C1281" s="5">
        <f t="shared" si="40"/>
        <v>0</v>
      </c>
      <c r="D1281" s="293"/>
      <c r="R1281" s="292"/>
    </row>
    <row r="1282" spans="1:18" x14ac:dyDescent="0.35">
      <c r="A1282" s="300">
        <f t="shared" si="41"/>
        <v>0</v>
      </c>
      <c r="C1282" s="5">
        <f t="shared" si="40"/>
        <v>0</v>
      </c>
      <c r="D1282" s="293"/>
      <c r="R1282" s="292"/>
    </row>
    <row r="1283" spans="1:18" x14ac:dyDescent="0.35">
      <c r="A1283" s="300">
        <f t="shared" si="41"/>
        <v>0</v>
      </c>
      <c r="C1283" s="5">
        <f t="shared" ref="C1283:C1346" si="42">F1283</f>
        <v>0</v>
      </c>
      <c r="D1283" s="293"/>
      <c r="R1283" s="292"/>
    </row>
    <row r="1284" spans="1:18" x14ac:dyDescent="0.35">
      <c r="A1284" s="300">
        <f t="shared" si="41"/>
        <v>0</v>
      </c>
      <c r="C1284" s="5">
        <f t="shared" si="42"/>
        <v>0</v>
      </c>
      <c r="D1284" s="293"/>
      <c r="R1284" s="292"/>
    </row>
    <row r="1285" spans="1:18" x14ac:dyDescent="0.35">
      <c r="A1285" s="300">
        <f t="shared" si="41"/>
        <v>0</v>
      </c>
      <c r="C1285" s="5">
        <f t="shared" si="42"/>
        <v>0</v>
      </c>
      <c r="D1285" s="293"/>
      <c r="R1285" s="292"/>
    </row>
    <row r="1286" spans="1:18" x14ac:dyDescent="0.35">
      <c r="A1286" s="300">
        <f t="shared" si="41"/>
        <v>0</v>
      </c>
      <c r="C1286" s="5">
        <f t="shared" si="42"/>
        <v>0</v>
      </c>
      <c r="D1286" s="293"/>
      <c r="R1286" s="292"/>
    </row>
    <row r="1287" spans="1:18" x14ac:dyDescent="0.35">
      <c r="A1287" s="300">
        <f t="shared" si="41"/>
        <v>0</v>
      </c>
      <c r="C1287" s="5">
        <f t="shared" si="42"/>
        <v>0</v>
      </c>
      <c r="D1287" s="293"/>
      <c r="R1287" s="292"/>
    </row>
    <row r="1288" spans="1:18" x14ac:dyDescent="0.35">
      <c r="A1288" s="300">
        <f t="shared" si="41"/>
        <v>0</v>
      </c>
      <c r="C1288" s="5">
        <f t="shared" si="42"/>
        <v>0</v>
      </c>
      <c r="D1288" s="293"/>
      <c r="R1288" s="292"/>
    </row>
    <row r="1289" spans="1:18" x14ac:dyDescent="0.35">
      <c r="A1289" s="300">
        <f t="shared" si="41"/>
        <v>0</v>
      </c>
      <c r="C1289" s="5">
        <f t="shared" si="42"/>
        <v>0</v>
      </c>
      <c r="D1289" s="293"/>
      <c r="R1289" s="292"/>
    </row>
    <row r="1290" spans="1:18" x14ac:dyDescent="0.35">
      <c r="A1290" s="300">
        <f t="shared" si="41"/>
        <v>0</v>
      </c>
      <c r="C1290" s="5">
        <f t="shared" si="42"/>
        <v>0</v>
      </c>
      <c r="D1290" s="293"/>
      <c r="R1290" s="292"/>
    </row>
    <row r="1291" spans="1:18" x14ac:dyDescent="0.35">
      <c r="A1291" s="300">
        <f t="shared" si="41"/>
        <v>0</v>
      </c>
      <c r="C1291" s="5">
        <f t="shared" si="42"/>
        <v>0</v>
      </c>
      <c r="D1291" s="293"/>
      <c r="R1291" s="292"/>
    </row>
    <row r="1292" spans="1:18" x14ac:dyDescent="0.35">
      <c r="A1292" s="300">
        <f t="shared" si="41"/>
        <v>0</v>
      </c>
      <c r="C1292" s="5">
        <f t="shared" si="42"/>
        <v>0</v>
      </c>
      <c r="D1292" s="293"/>
      <c r="R1292" s="292"/>
    </row>
    <row r="1293" spans="1:18" x14ac:dyDescent="0.35">
      <c r="A1293" s="300">
        <f t="shared" si="41"/>
        <v>0</v>
      </c>
      <c r="C1293" s="5">
        <f t="shared" si="42"/>
        <v>0</v>
      </c>
      <c r="D1293" s="293"/>
      <c r="R1293" s="292"/>
    </row>
    <row r="1294" spans="1:18" x14ac:dyDescent="0.35">
      <c r="A1294" s="300">
        <f t="shared" si="41"/>
        <v>0</v>
      </c>
      <c r="C1294" s="5">
        <f t="shared" si="42"/>
        <v>0</v>
      </c>
      <c r="D1294" s="293"/>
      <c r="R1294" s="292"/>
    </row>
    <row r="1295" spans="1:18" x14ac:dyDescent="0.35">
      <c r="A1295" s="300">
        <f t="shared" si="41"/>
        <v>0</v>
      </c>
      <c r="C1295" s="5">
        <f t="shared" si="42"/>
        <v>0</v>
      </c>
      <c r="D1295" s="293"/>
      <c r="R1295" s="292"/>
    </row>
    <row r="1296" spans="1:18" x14ac:dyDescent="0.35">
      <c r="A1296" s="300">
        <f t="shared" si="41"/>
        <v>0</v>
      </c>
      <c r="C1296" s="5">
        <f t="shared" si="42"/>
        <v>0</v>
      </c>
      <c r="D1296" s="293"/>
      <c r="R1296" s="292"/>
    </row>
    <row r="1297" spans="1:18" x14ac:dyDescent="0.35">
      <c r="A1297" s="300">
        <f t="shared" si="41"/>
        <v>0</v>
      </c>
      <c r="C1297" s="5">
        <f t="shared" si="42"/>
        <v>0</v>
      </c>
      <c r="D1297" s="293"/>
      <c r="R1297" s="292"/>
    </row>
    <row r="1298" spans="1:18" x14ac:dyDescent="0.35">
      <c r="A1298" s="300">
        <f t="shared" si="41"/>
        <v>0</v>
      </c>
      <c r="C1298" s="5">
        <f t="shared" si="42"/>
        <v>0</v>
      </c>
      <c r="D1298" s="293"/>
      <c r="R1298" s="292"/>
    </row>
    <row r="1299" spans="1:18" x14ac:dyDescent="0.35">
      <c r="A1299" s="300">
        <f t="shared" si="41"/>
        <v>0</v>
      </c>
      <c r="C1299" s="5">
        <f t="shared" si="42"/>
        <v>0</v>
      </c>
      <c r="D1299" s="293"/>
      <c r="R1299" s="292"/>
    </row>
    <row r="1300" spans="1:18" x14ac:dyDescent="0.35">
      <c r="A1300" s="300">
        <f t="shared" si="41"/>
        <v>0</v>
      </c>
      <c r="C1300" s="5">
        <f t="shared" si="42"/>
        <v>0</v>
      </c>
      <c r="D1300" s="293"/>
      <c r="R1300" s="292"/>
    </row>
    <row r="1301" spans="1:18" x14ac:dyDescent="0.35">
      <c r="A1301" s="300">
        <f t="shared" si="41"/>
        <v>0</v>
      </c>
      <c r="C1301" s="5">
        <f t="shared" si="42"/>
        <v>0</v>
      </c>
      <c r="D1301" s="293"/>
      <c r="R1301" s="292"/>
    </row>
    <row r="1302" spans="1:18" x14ac:dyDescent="0.35">
      <c r="A1302" s="300">
        <f t="shared" si="41"/>
        <v>0</v>
      </c>
      <c r="C1302" s="5">
        <f t="shared" si="42"/>
        <v>0</v>
      </c>
      <c r="D1302" s="293"/>
      <c r="R1302" s="292"/>
    </row>
    <row r="1303" spans="1:18" x14ac:dyDescent="0.35">
      <c r="A1303" s="300">
        <f t="shared" si="41"/>
        <v>0</v>
      </c>
      <c r="C1303" s="5">
        <f t="shared" si="42"/>
        <v>0</v>
      </c>
      <c r="D1303" s="293"/>
      <c r="R1303" s="292"/>
    </row>
    <row r="1304" spans="1:18" x14ac:dyDescent="0.35">
      <c r="A1304" s="300">
        <f t="shared" si="41"/>
        <v>0</v>
      </c>
      <c r="C1304" s="5">
        <f t="shared" si="42"/>
        <v>0</v>
      </c>
      <c r="D1304" s="293"/>
      <c r="R1304" s="292"/>
    </row>
    <row r="1305" spans="1:18" x14ac:dyDescent="0.35">
      <c r="A1305" s="300">
        <f t="shared" ref="A1305:A1368" si="43">F1305</f>
        <v>0</v>
      </c>
      <c r="C1305" s="5">
        <f t="shared" si="42"/>
        <v>0</v>
      </c>
      <c r="D1305" s="293"/>
      <c r="R1305" s="292"/>
    </row>
    <row r="1306" spans="1:18" x14ac:dyDescent="0.35">
      <c r="A1306" s="300">
        <f t="shared" si="43"/>
        <v>0</v>
      </c>
      <c r="C1306" s="5">
        <f t="shared" si="42"/>
        <v>0</v>
      </c>
      <c r="D1306" s="293"/>
      <c r="R1306" s="292"/>
    </row>
    <row r="1307" spans="1:18" x14ac:dyDescent="0.35">
      <c r="A1307" s="300">
        <f t="shared" si="43"/>
        <v>0</v>
      </c>
      <c r="C1307" s="5">
        <f t="shared" si="42"/>
        <v>0</v>
      </c>
      <c r="D1307" s="293"/>
      <c r="R1307" s="292"/>
    </row>
    <row r="1308" spans="1:18" x14ac:dyDescent="0.35">
      <c r="A1308" s="300">
        <f t="shared" si="43"/>
        <v>0</v>
      </c>
      <c r="C1308" s="5">
        <f t="shared" si="42"/>
        <v>0</v>
      </c>
      <c r="D1308" s="293"/>
      <c r="R1308" s="292"/>
    </row>
    <row r="1309" spans="1:18" x14ac:dyDescent="0.35">
      <c r="A1309" s="300">
        <f t="shared" si="43"/>
        <v>0</v>
      </c>
      <c r="C1309" s="5">
        <f t="shared" si="42"/>
        <v>0</v>
      </c>
      <c r="D1309" s="293"/>
      <c r="R1309" s="292"/>
    </row>
    <row r="1310" spans="1:18" x14ac:dyDescent="0.35">
      <c r="A1310" s="300">
        <f t="shared" si="43"/>
        <v>0</v>
      </c>
      <c r="C1310" s="5">
        <f t="shared" si="42"/>
        <v>0</v>
      </c>
      <c r="D1310" s="293"/>
      <c r="R1310" s="292"/>
    </row>
    <row r="1311" spans="1:18" x14ac:dyDescent="0.35">
      <c r="A1311" s="300">
        <f t="shared" si="43"/>
        <v>0</v>
      </c>
      <c r="C1311" s="5">
        <f t="shared" si="42"/>
        <v>0</v>
      </c>
      <c r="D1311" s="293"/>
      <c r="R1311" s="292"/>
    </row>
    <row r="1312" spans="1:18" x14ac:dyDescent="0.35">
      <c r="A1312" s="300">
        <f t="shared" si="43"/>
        <v>0</v>
      </c>
      <c r="C1312" s="5">
        <f t="shared" si="42"/>
        <v>0</v>
      </c>
      <c r="D1312" s="293"/>
      <c r="R1312" s="292"/>
    </row>
    <row r="1313" spans="1:18" x14ac:dyDescent="0.35">
      <c r="A1313" s="300">
        <f t="shared" si="43"/>
        <v>0</v>
      </c>
      <c r="C1313" s="5">
        <f t="shared" si="42"/>
        <v>0</v>
      </c>
      <c r="D1313" s="293"/>
      <c r="R1313" s="292"/>
    </row>
    <row r="1314" spans="1:18" x14ac:dyDescent="0.35">
      <c r="A1314" s="300">
        <f t="shared" si="43"/>
        <v>0</v>
      </c>
      <c r="C1314" s="5">
        <f t="shared" si="42"/>
        <v>0</v>
      </c>
      <c r="D1314" s="293"/>
      <c r="R1314" s="292"/>
    </row>
    <row r="1315" spans="1:18" x14ac:dyDescent="0.35">
      <c r="A1315" s="300">
        <f t="shared" si="43"/>
        <v>0</v>
      </c>
      <c r="C1315" s="5">
        <f t="shared" si="42"/>
        <v>0</v>
      </c>
      <c r="D1315" s="293"/>
      <c r="R1315" s="292"/>
    </row>
    <row r="1316" spans="1:18" x14ac:dyDescent="0.35">
      <c r="A1316" s="300">
        <f t="shared" si="43"/>
        <v>0</v>
      </c>
      <c r="C1316" s="5">
        <f t="shared" si="42"/>
        <v>0</v>
      </c>
      <c r="D1316" s="293"/>
      <c r="R1316" s="292"/>
    </row>
    <row r="1317" spans="1:18" x14ac:dyDescent="0.35">
      <c r="A1317" s="300">
        <f t="shared" si="43"/>
        <v>0</v>
      </c>
      <c r="C1317" s="5">
        <f t="shared" si="42"/>
        <v>0</v>
      </c>
      <c r="D1317" s="293"/>
      <c r="R1317" s="292"/>
    </row>
    <row r="1318" spans="1:18" x14ac:dyDescent="0.35">
      <c r="A1318" s="300">
        <f t="shared" si="43"/>
        <v>0</v>
      </c>
      <c r="C1318" s="5">
        <f t="shared" si="42"/>
        <v>0</v>
      </c>
      <c r="D1318" s="293"/>
      <c r="R1318" s="292"/>
    </row>
    <row r="1319" spans="1:18" x14ac:dyDescent="0.35">
      <c r="A1319" s="300">
        <f t="shared" si="43"/>
        <v>0</v>
      </c>
      <c r="C1319" s="5">
        <f t="shared" si="42"/>
        <v>0</v>
      </c>
      <c r="D1319" s="293"/>
      <c r="R1319" s="292"/>
    </row>
    <row r="1320" spans="1:18" x14ac:dyDescent="0.35">
      <c r="A1320" s="300">
        <f t="shared" si="43"/>
        <v>0</v>
      </c>
      <c r="C1320" s="5">
        <f t="shared" si="42"/>
        <v>0</v>
      </c>
      <c r="D1320" s="293"/>
      <c r="R1320" s="292"/>
    </row>
    <row r="1321" spans="1:18" x14ac:dyDescent="0.35">
      <c r="A1321" s="300">
        <f t="shared" si="43"/>
        <v>0</v>
      </c>
      <c r="C1321" s="5">
        <f t="shared" si="42"/>
        <v>0</v>
      </c>
      <c r="D1321" s="293"/>
      <c r="R1321" s="292"/>
    </row>
    <row r="1322" spans="1:18" x14ac:dyDescent="0.35">
      <c r="A1322" s="300">
        <f t="shared" si="43"/>
        <v>0</v>
      </c>
      <c r="C1322" s="5">
        <f t="shared" si="42"/>
        <v>0</v>
      </c>
      <c r="D1322" s="293"/>
      <c r="R1322" s="292"/>
    </row>
    <row r="1323" spans="1:18" x14ac:dyDescent="0.35">
      <c r="A1323" s="300">
        <f t="shared" si="43"/>
        <v>0</v>
      </c>
      <c r="C1323" s="5">
        <f t="shared" si="42"/>
        <v>0</v>
      </c>
      <c r="D1323" s="293"/>
      <c r="R1323" s="292"/>
    </row>
    <row r="1324" spans="1:18" x14ac:dyDescent="0.35">
      <c r="A1324" s="300">
        <f t="shared" si="43"/>
        <v>0</v>
      </c>
      <c r="C1324" s="5">
        <f t="shared" si="42"/>
        <v>0</v>
      </c>
      <c r="D1324" s="293"/>
      <c r="R1324" s="292"/>
    </row>
    <row r="1325" spans="1:18" x14ac:dyDescent="0.35">
      <c r="A1325" s="300">
        <f t="shared" si="43"/>
        <v>0</v>
      </c>
      <c r="C1325" s="5">
        <f t="shared" si="42"/>
        <v>0</v>
      </c>
      <c r="D1325" s="293"/>
      <c r="R1325" s="292"/>
    </row>
    <row r="1326" spans="1:18" x14ac:dyDescent="0.35">
      <c r="A1326" s="300">
        <f t="shared" si="43"/>
        <v>0</v>
      </c>
      <c r="C1326" s="5">
        <f t="shared" si="42"/>
        <v>0</v>
      </c>
      <c r="D1326" s="293"/>
      <c r="R1326" s="292"/>
    </row>
    <row r="1327" spans="1:18" x14ac:dyDescent="0.35">
      <c r="A1327" s="300">
        <f t="shared" si="43"/>
        <v>0</v>
      </c>
      <c r="C1327" s="5">
        <f t="shared" si="42"/>
        <v>0</v>
      </c>
      <c r="D1327" s="293"/>
      <c r="R1327" s="292"/>
    </row>
    <row r="1328" spans="1:18" x14ac:dyDescent="0.35">
      <c r="A1328" s="300">
        <f t="shared" si="43"/>
        <v>0</v>
      </c>
      <c r="C1328" s="5">
        <f t="shared" si="42"/>
        <v>0</v>
      </c>
      <c r="D1328" s="293"/>
      <c r="R1328" s="292"/>
    </row>
    <row r="1329" spans="1:18" x14ac:dyDescent="0.35">
      <c r="A1329" s="300">
        <f t="shared" si="43"/>
        <v>0</v>
      </c>
      <c r="C1329" s="5">
        <f t="shared" si="42"/>
        <v>0</v>
      </c>
      <c r="D1329" s="293"/>
      <c r="R1329" s="292"/>
    </row>
    <row r="1330" spans="1:18" x14ac:dyDescent="0.35">
      <c r="A1330" s="300">
        <f t="shared" si="43"/>
        <v>0</v>
      </c>
      <c r="C1330" s="5">
        <f t="shared" si="42"/>
        <v>0</v>
      </c>
      <c r="D1330" s="293"/>
      <c r="R1330" s="292"/>
    </row>
    <row r="1331" spans="1:18" x14ac:dyDescent="0.35">
      <c r="A1331" s="300">
        <f t="shared" si="43"/>
        <v>0</v>
      </c>
      <c r="C1331" s="5">
        <f t="shared" si="42"/>
        <v>0</v>
      </c>
      <c r="D1331" s="293"/>
      <c r="R1331" s="292"/>
    </row>
    <row r="1332" spans="1:18" x14ac:dyDescent="0.35">
      <c r="A1332" s="300">
        <f t="shared" si="43"/>
        <v>0</v>
      </c>
      <c r="C1332" s="5">
        <f t="shared" si="42"/>
        <v>0</v>
      </c>
      <c r="D1332" s="293"/>
      <c r="R1332" s="292"/>
    </row>
    <row r="1333" spans="1:18" x14ac:dyDescent="0.35">
      <c r="A1333" s="300">
        <f t="shared" si="43"/>
        <v>0</v>
      </c>
      <c r="C1333" s="5">
        <f t="shared" si="42"/>
        <v>0</v>
      </c>
      <c r="D1333" s="293"/>
      <c r="R1333" s="292"/>
    </row>
    <row r="1334" spans="1:18" x14ac:dyDescent="0.35">
      <c r="A1334" s="300">
        <f t="shared" si="43"/>
        <v>0</v>
      </c>
      <c r="C1334" s="5">
        <f t="shared" si="42"/>
        <v>0</v>
      </c>
      <c r="D1334" s="293"/>
      <c r="R1334" s="292"/>
    </row>
    <row r="1335" spans="1:18" x14ac:dyDescent="0.35">
      <c r="A1335" s="300">
        <f t="shared" si="43"/>
        <v>0</v>
      </c>
      <c r="C1335" s="5">
        <f t="shared" si="42"/>
        <v>0</v>
      </c>
      <c r="D1335" s="293"/>
      <c r="R1335" s="292"/>
    </row>
    <row r="1336" spans="1:18" x14ac:dyDescent="0.35">
      <c r="A1336" s="300">
        <f t="shared" si="43"/>
        <v>0</v>
      </c>
      <c r="C1336" s="5">
        <f t="shared" si="42"/>
        <v>0</v>
      </c>
      <c r="D1336" s="293"/>
      <c r="R1336" s="292"/>
    </row>
    <row r="1337" spans="1:18" x14ac:dyDescent="0.35">
      <c r="A1337" s="300">
        <f t="shared" si="43"/>
        <v>0</v>
      </c>
      <c r="C1337" s="5">
        <f t="shared" si="42"/>
        <v>0</v>
      </c>
      <c r="D1337" s="293"/>
      <c r="R1337" s="292"/>
    </row>
    <row r="1338" spans="1:18" x14ac:dyDescent="0.35">
      <c r="A1338" s="300">
        <f t="shared" si="43"/>
        <v>0</v>
      </c>
      <c r="C1338" s="5">
        <f t="shared" si="42"/>
        <v>0</v>
      </c>
      <c r="D1338" s="293"/>
      <c r="R1338" s="292"/>
    </row>
    <row r="1339" spans="1:18" x14ac:dyDescent="0.35">
      <c r="A1339" s="300">
        <f t="shared" si="43"/>
        <v>0</v>
      </c>
      <c r="C1339" s="5">
        <f t="shared" si="42"/>
        <v>0</v>
      </c>
      <c r="D1339" s="293"/>
      <c r="R1339" s="292"/>
    </row>
    <row r="1340" spans="1:18" x14ac:dyDescent="0.35">
      <c r="A1340" s="300">
        <f t="shared" si="43"/>
        <v>0</v>
      </c>
      <c r="C1340" s="5">
        <f t="shared" si="42"/>
        <v>0</v>
      </c>
      <c r="D1340" s="293"/>
      <c r="R1340" s="292"/>
    </row>
    <row r="1341" spans="1:18" x14ac:dyDescent="0.35">
      <c r="A1341" s="300">
        <f t="shared" si="43"/>
        <v>0</v>
      </c>
      <c r="C1341" s="5">
        <f t="shared" si="42"/>
        <v>0</v>
      </c>
      <c r="D1341" s="293"/>
      <c r="R1341" s="292"/>
    </row>
    <row r="1342" spans="1:18" x14ac:dyDescent="0.35">
      <c r="A1342" s="300">
        <f t="shared" si="43"/>
        <v>0</v>
      </c>
      <c r="C1342" s="5">
        <f t="shared" si="42"/>
        <v>0</v>
      </c>
      <c r="D1342" s="293"/>
      <c r="R1342" s="292"/>
    </row>
    <row r="1343" spans="1:18" x14ac:dyDescent="0.35">
      <c r="A1343" s="300">
        <f t="shared" si="43"/>
        <v>0</v>
      </c>
      <c r="C1343" s="5">
        <f t="shared" si="42"/>
        <v>0</v>
      </c>
      <c r="D1343" s="293"/>
      <c r="R1343" s="292"/>
    </row>
    <row r="1344" spans="1:18" x14ac:dyDescent="0.35">
      <c r="A1344" s="300">
        <f t="shared" si="43"/>
        <v>0</v>
      </c>
      <c r="C1344" s="5">
        <f t="shared" si="42"/>
        <v>0</v>
      </c>
      <c r="D1344" s="293"/>
      <c r="R1344" s="292"/>
    </row>
    <row r="1345" spans="1:18" x14ac:dyDescent="0.35">
      <c r="A1345" s="300">
        <f t="shared" si="43"/>
        <v>0</v>
      </c>
      <c r="C1345" s="5">
        <f t="shared" si="42"/>
        <v>0</v>
      </c>
      <c r="D1345" s="293"/>
      <c r="R1345" s="292"/>
    </row>
    <row r="1346" spans="1:18" x14ac:dyDescent="0.35">
      <c r="A1346" s="300">
        <f t="shared" si="43"/>
        <v>0</v>
      </c>
      <c r="C1346" s="5">
        <f t="shared" si="42"/>
        <v>0</v>
      </c>
      <c r="D1346" s="293"/>
      <c r="R1346" s="292"/>
    </row>
    <row r="1347" spans="1:18" x14ac:dyDescent="0.35">
      <c r="A1347" s="300">
        <f t="shared" si="43"/>
        <v>0</v>
      </c>
      <c r="C1347" s="5">
        <f t="shared" ref="C1347:C1410" si="44">F1347</f>
        <v>0</v>
      </c>
      <c r="D1347" s="293"/>
      <c r="R1347" s="292"/>
    </row>
    <row r="1348" spans="1:18" x14ac:dyDescent="0.35">
      <c r="A1348" s="300">
        <f t="shared" si="43"/>
        <v>0</v>
      </c>
      <c r="C1348" s="5">
        <f t="shared" si="44"/>
        <v>0</v>
      </c>
      <c r="D1348" s="293"/>
      <c r="R1348" s="292"/>
    </row>
    <row r="1349" spans="1:18" x14ac:dyDescent="0.35">
      <c r="A1349" s="300">
        <f t="shared" si="43"/>
        <v>0</v>
      </c>
      <c r="C1349" s="5">
        <f t="shared" si="44"/>
        <v>0</v>
      </c>
      <c r="D1349" s="293"/>
      <c r="R1349" s="292"/>
    </row>
    <row r="1350" spans="1:18" x14ac:dyDescent="0.35">
      <c r="A1350" s="300">
        <f t="shared" si="43"/>
        <v>0</v>
      </c>
      <c r="C1350" s="5">
        <f t="shared" si="44"/>
        <v>0</v>
      </c>
      <c r="D1350" s="293"/>
      <c r="R1350" s="292"/>
    </row>
    <row r="1351" spans="1:18" x14ac:dyDescent="0.35">
      <c r="A1351" s="300">
        <f t="shared" si="43"/>
        <v>0</v>
      </c>
      <c r="C1351" s="5">
        <f t="shared" si="44"/>
        <v>0</v>
      </c>
      <c r="D1351" s="293"/>
      <c r="R1351" s="292"/>
    </row>
    <row r="1352" spans="1:18" x14ac:dyDescent="0.35">
      <c r="A1352" s="300">
        <f t="shared" si="43"/>
        <v>0</v>
      </c>
      <c r="C1352" s="5">
        <f t="shared" si="44"/>
        <v>0</v>
      </c>
      <c r="D1352" s="293"/>
      <c r="R1352" s="292"/>
    </row>
    <row r="1353" spans="1:18" x14ac:dyDescent="0.35">
      <c r="A1353" s="300">
        <f t="shared" si="43"/>
        <v>0</v>
      </c>
      <c r="C1353" s="5">
        <f t="shared" si="44"/>
        <v>0</v>
      </c>
      <c r="D1353" s="293"/>
      <c r="R1353" s="292"/>
    </row>
    <row r="1354" spans="1:18" x14ac:dyDescent="0.35">
      <c r="A1354" s="300">
        <f t="shared" si="43"/>
        <v>0</v>
      </c>
      <c r="C1354" s="5">
        <f t="shared" si="44"/>
        <v>0</v>
      </c>
      <c r="D1354" s="293"/>
      <c r="R1354" s="292"/>
    </row>
    <row r="1355" spans="1:18" x14ac:dyDescent="0.35">
      <c r="A1355" s="300">
        <f t="shared" si="43"/>
        <v>0</v>
      </c>
      <c r="C1355" s="5">
        <f t="shared" si="44"/>
        <v>0</v>
      </c>
      <c r="D1355" s="293"/>
      <c r="R1355" s="292"/>
    </row>
    <row r="1356" spans="1:18" x14ac:dyDescent="0.35">
      <c r="A1356" s="300">
        <f t="shared" si="43"/>
        <v>0</v>
      </c>
      <c r="C1356" s="5">
        <f t="shared" si="44"/>
        <v>0</v>
      </c>
      <c r="D1356" s="293"/>
      <c r="R1356" s="292"/>
    </row>
    <row r="1357" spans="1:18" x14ac:dyDescent="0.35">
      <c r="A1357" s="300">
        <f t="shared" si="43"/>
        <v>0</v>
      </c>
      <c r="C1357" s="5">
        <f t="shared" si="44"/>
        <v>0</v>
      </c>
      <c r="D1357" s="293"/>
      <c r="R1357" s="292"/>
    </row>
    <row r="1358" spans="1:18" x14ac:dyDescent="0.35">
      <c r="A1358" s="300">
        <f t="shared" si="43"/>
        <v>0</v>
      </c>
      <c r="C1358" s="5">
        <f t="shared" si="44"/>
        <v>0</v>
      </c>
      <c r="D1358" s="293"/>
      <c r="R1358" s="292"/>
    </row>
    <row r="1359" spans="1:18" x14ac:dyDescent="0.35">
      <c r="A1359" s="300">
        <f t="shared" si="43"/>
        <v>0</v>
      </c>
      <c r="C1359" s="5">
        <f t="shared" si="44"/>
        <v>0</v>
      </c>
      <c r="D1359" s="293"/>
      <c r="R1359" s="292"/>
    </row>
    <row r="1360" spans="1:18" x14ac:dyDescent="0.35">
      <c r="A1360" s="300">
        <f t="shared" si="43"/>
        <v>0</v>
      </c>
      <c r="C1360" s="5">
        <f t="shared" si="44"/>
        <v>0</v>
      </c>
      <c r="D1360" s="293"/>
      <c r="R1360" s="292"/>
    </row>
    <row r="1361" spans="1:18" x14ac:dyDescent="0.35">
      <c r="A1361" s="300">
        <f t="shared" si="43"/>
        <v>0</v>
      </c>
      <c r="C1361" s="5">
        <f t="shared" si="44"/>
        <v>0</v>
      </c>
      <c r="D1361" s="293"/>
      <c r="R1361" s="292"/>
    </row>
    <row r="1362" spans="1:18" x14ac:dyDescent="0.35">
      <c r="A1362" s="300">
        <f t="shared" si="43"/>
        <v>0</v>
      </c>
      <c r="C1362" s="5">
        <f t="shared" si="44"/>
        <v>0</v>
      </c>
      <c r="D1362" s="293"/>
      <c r="R1362" s="292"/>
    </row>
    <row r="1363" spans="1:18" x14ac:dyDescent="0.35">
      <c r="A1363" s="300">
        <f t="shared" si="43"/>
        <v>0</v>
      </c>
      <c r="C1363" s="5">
        <f t="shared" si="44"/>
        <v>0</v>
      </c>
      <c r="D1363" s="293"/>
      <c r="R1363" s="292"/>
    </row>
    <row r="1364" spans="1:18" x14ac:dyDescent="0.35">
      <c r="A1364" s="300">
        <f t="shared" si="43"/>
        <v>0</v>
      </c>
      <c r="C1364" s="5">
        <f t="shared" si="44"/>
        <v>0</v>
      </c>
      <c r="D1364" s="293"/>
      <c r="R1364" s="292"/>
    </row>
    <row r="1365" spans="1:18" x14ac:dyDescent="0.35">
      <c r="A1365" s="300">
        <f t="shared" si="43"/>
        <v>0</v>
      </c>
      <c r="C1365" s="5">
        <f t="shared" si="44"/>
        <v>0</v>
      </c>
      <c r="D1365" s="293"/>
      <c r="R1365" s="292"/>
    </row>
    <row r="1366" spans="1:18" x14ac:dyDescent="0.35">
      <c r="A1366" s="300">
        <f t="shared" si="43"/>
        <v>0</v>
      </c>
      <c r="C1366" s="5">
        <f t="shared" si="44"/>
        <v>0</v>
      </c>
      <c r="D1366" s="293"/>
      <c r="R1366" s="292"/>
    </row>
    <row r="1367" spans="1:18" x14ac:dyDescent="0.35">
      <c r="A1367" s="300">
        <f t="shared" si="43"/>
        <v>0</v>
      </c>
      <c r="C1367" s="5">
        <f t="shared" si="44"/>
        <v>0</v>
      </c>
      <c r="D1367" s="293"/>
      <c r="R1367" s="292"/>
    </row>
    <row r="1368" spans="1:18" x14ac:dyDescent="0.35">
      <c r="A1368" s="300">
        <f t="shared" si="43"/>
        <v>0</v>
      </c>
      <c r="C1368" s="5">
        <f t="shared" si="44"/>
        <v>0</v>
      </c>
      <c r="D1368" s="293"/>
      <c r="R1368" s="292"/>
    </row>
    <row r="1369" spans="1:18" x14ac:dyDescent="0.35">
      <c r="A1369" s="300">
        <f t="shared" ref="A1369:A1432" si="45">F1369</f>
        <v>0</v>
      </c>
      <c r="C1369" s="5">
        <f t="shared" si="44"/>
        <v>0</v>
      </c>
      <c r="D1369" s="293"/>
      <c r="R1369" s="292"/>
    </row>
    <row r="1370" spans="1:18" x14ac:dyDescent="0.35">
      <c r="A1370" s="300">
        <f t="shared" si="45"/>
        <v>0</v>
      </c>
      <c r="C1370" s="5">
        <f t="shared" si="44"/>
        <v>0</v>
      </c>
      <c r="D1370" s="293"/>
      <c r="R1370" s="292"/>
    </row>
    <row r="1371" spans="1:18" x14ac:dyDescent="0.35">
      <c r="A1371" s="300">
        <f t="shared" si="45"/>
        <v>0</v>
      </c>
      <c r="C1371" s="5">
        <f t="shared" si="44"/>
        <v>0</v>
      </c>
      <c r="D1371" s="293"/>
      <c r="R1371" s="292"/>
    </row>
    <row r="1372" spans="1:18" x14ac:dyDescent="0.35">
      <c r="A1372" s="300">
        <f t="shared" si="45"/>
        <v>0</v>
      </c>
      <c r="C1372" s="5">
        <f t="shared" si="44"/>
        <v>0</v>
      </c>
      <c r="D1372" s="293"/>
      <c r="R1372" s="292"/>
    </row>
    <row r="1373" spans="1:18" x14ac:dyDescent="0.35">
      <c r="A1373" s="300">
        <f t="shared" si="45"/>
        <v>0</v>
      </c>
      <c r="C1373" s="5">
        <f t="shared" si="44"/>
        <v>0</v>
      </c>
      <c r="D1373" s="293"/>
      <c r="R1373" s="292"/>
    </row>
    <row r="1374" spans="1:18" x14ac:dyDescent="0.35">
      <c r="A1374" s="300">
        <f t="shared" si="45"/>
        <v>0</v>
      </c>
      <c r="C1374" s="5">
        <f t="shared" si="44"/>
        <v>0</v>
      </c>
      <c r="D1374" s="293"/>
      <c r="R1374" s="292"/>
    </row>
    <row r="1375" spans="1:18" x14ac:dyDescent="0.35">
      <c r="A1375" s="300">
        <f t="shared" si="45"/>
        <v>0</v>
      </c>
      <c r="C1375" s="5">
        <f t="shared" si="44"/>
        <v>0</v>
      </c>
      <c r="D1375" s="293"/>
      <c r="R1375" s="292"/>
    </row>
    <row r="1376" spans="1:18" x14ac:dyDescent="0.35">
      <c r="A1376" s="300">
        <f t="shared" si="45"/>
        <v>0</v>
      </c>
      <c r="C1376" s="5">
        <f t="shared" si="44"/>
        <v>0</v>
      </c>
      <c r="D1376" s="293"/>
      <c r="R1376" s="292"/>
    </row>
    <row r="1377" spans="1:18" x14ac:dyDescent="0.35">
      <c r="A1377" s="300">
        <f t="shared" si="45"/>
        <v>0</v>
      </c>
      <c r="C1377" s="5">
        <f t="shared" si="44"/>
        <v>0</v>
      </c>
      <c r="D1377" s="293"/>
      <c r="R1377" s="292"/>
    </row>
    <row r="1378" spans="1:18" x14ac:dyDescent="0.35">
      <c r="A1378" s="300">
        <f t="shared" si="45"/>
        <v>0</v>
      </c>
      <c r="C1378" s="5">
        <f t="shared" si="44"/>
        <v>0</v>
      </c>
      <c r="D1378" s="293"/>
      <c r="R1378" s="292"/>
    </row>
    <row r="1379" spans="1:18" x14ac:dyDescent="0.35">
      <c r="A1379" s="300">
        <f t="shared" si="45"/>
        <v>0</v>
      </c>
      <c r="C1379" s="5">
        <f t="shared" si="44"/>
        <v>0</v>
      </c>
      <c r="D1379" s="293"/>
      <c r="R1379" s="292"/>
    </row>
    <row r="1380" spans="1:18" x14ac:dyDescent="0.35">
      <c r="A1380" s="300">
        <f t="shared" si="45"/>
        <v>0</v>
      </c>
      <c r="C1380" s="5">
        <f t="shared" si="44"/>
        <v>0</v>
      </c>
      <c r="D1380" s="293"/>
      <c r="R1380" s="292"/>
    </row>
    <row r="1381" spans="1:18" x14ac:dyDescent="0.35">
      <c r="A1381" s="300">
        <f t="shared" si="45"/>
        <v>0</v>
      </c>
      <c r="C1381" s="5">
        <f t="shared" si="44"/>
        <v>0</v>
      </c>
      <c r="D1381" s="293"/>
      <c r="R1381" s="292"/>
    </row>
    <row r="1382" spans="1:18" x14ac:dyDescent="0.35">
      <c r="A1382" s="300">
        <f t="shared" si="45"/>
        <v>0</v>
      </c>
      <c r="C1382" s="5">
        <f t="shared" si="44"/>
        <v>0</v>
      </c>
      <c r="D1382" s="293"/>
      <c r="R1382" s="292"/>
    </row>
    <row r="1383" spans="1:18" x14ac:dyDescent="0.35">
      <c r="A1383" s="300">
        <f t="shared" si="45"/>
        <v>0</v>
      </c>
      <c r="C1383" s="5">
        <f t="shared" si="44"/>
        <v>0</v>
      </c>
      <c r="D1383" s="293"/>
      <c r="R1383" s="292"/>
    </row>
    <row r="1384" spans="1:18" x14ac:dyDescent="0.35">
      <c r="A1384" s="300">
        <f t="shared" si="45"/>
        <v>0</v>
      </c>
      <c r="C1384" s="5">
        <f t="shared" si="44"/>
        <v>0</v>
      </c>
      <c r="D1384" s="293"/>
      <c r="R1384" s="292"/>
    </row>
    <row r="1385" spans="1:18" x14ac:dyDescent="0.35">
      <c r="A1385" s="300">
        <f t="shared" si="45"/>
        <v>0</v>
      </c>
      <c r="C1385" s="5">
        <f t="shared" si="44"/>
        <v>0</v>
      </c>
      <c r="D1385" s="293"/>
      <c r="R1385" s="292"/>
    </row>
    <row r="1386" spans="1:18" x14ac:dyDescent="0.35">
      <c r="A1386" s="300">
        <f t="shared" si="45"/>
        <v>0</v>
      </c>
      <c r="C1386" s="5">
        <f t="shared" si="44"/>
        <v>0</v>
      </c>
      <c r="D1386" s="293"/>
      <c r="R1386" s="292"/>
    </row>
    <row r="1387" spans="1:18" x14ac:dyDescent="0.35">
      <c r="A1387" s="300">
        <f t="shared" si="45"/>
        <v>0</v>
      </c>
      <c r="C1387" s="5">
        <f t="shared" si="44"/>
        <v>0</v>
      </c>
      <c r="D1387" s="293"/>
      <c r="R1387" s="292"/>
    </row>
    <row r="1388" spans="1:18" x14ac:dyDescent="0.35">
      <c r="A1388" s="300">
        <f t="shared" si="45"/>
        <v>0</v>
      </c>
      <c r="C1388" s="5">
        <f t="shared" si="44"/>
        <v>0</v>
      </c>
      <c r="D1388" s="293"/>
      <c r="R1388" s="292"/>
    </row>
    <row r="1389" spans="1:18" x14ac:dyDescent="0.35">
      <c r="A1389" s="300">
        <f t="shared" si="45"/>
        <v>0</v>
      </c>
      <c r="C1389" s="5">
        <f t="shared" si="44"/>
        <v>0</v>
      </c>
      <c r="D1389" s="293"/>
      <c r="R1389" s="292"/>
    </row>
    <row r="1390" spans="1:18" x14ac:dyDescent="0.35">
      <c r="A1390" s="300">
        <f t="shared" si="45"/>
        <v>0</v>
      </c>
      <c r="C1390" s="5">
        <f t="shared" si="44"/>
        <v>0</v>
      </c>
      <c r="D1390" s="293"/>
      <c r="R1390" s="292"/>
    </row>
    <row r="1391" spans="1:18" x14ac:dyDescent="0.35">
      <c r="A1391" s="300">
        <f t="shared" si="45"/>
        <v>0</v>
      </c>
      <c r="C1391" s="5">
        <f t="shared" si="44"/>
        <v>0</v>
      </c>
      <c r="D1391" s="293"/>
      <c r="R1391" s="292"/>
    </row>
    <row r="1392" spans="1:18" x14ac:dyDescent="0.35">
      <c r="A1392" s="300">
        <f t="shared" si="45"/>
        <v>0</v>
      </c>
      <c r="C1392" s="5">
        <f t="shared" si="44"/>
        <v>0</v>
      </c>
      <c r="D1392" s="293"/>
      <c r="R1392" s="292"/>
    </row>
    <row r="1393" spans="1:18" x14ac:dyDescent="0.35">
      <c r="A1393" s="300">
        <f t="shared" si="45"/>
        <v>0</v>
      </c>
      <c r="C1393" s="5">
        <f t="shared" si="44"/>
        <v>0</v>
      </c>
      <c r="D1393" s="293"/>
      <c r="R1393" s="292"/>
    </row>
    <row r="1394" spans="1:18" x14ac:dyDescent="0.35">
      <c r="A1394" s="300">
        <f t="shared" si="45"/>
        <v>0</v>
      </c>
      <c r="C1394" s="5">
        <f t="shared" si="44"/>
        <v>0</v>
      </c>
      <c r="D1394" s="293"/>
      <c r="R1394" s="292"/>
    </row>
    <row r="1395" spans="1:18" x14ac:dyDescent="0.35">
      <c r="A1395" s="300">
        <f t="shared" si="45"/>
        <v>0</v>
      </c>
      <c r="C1395" s="5">
        <f t="shared" si="44"/>
        <v>0</v>
      </c>
      <c r="D1395" s="293"/>
      <c r="R1395" s="292"/>
    </row>
    <row r="1396" spans="1:18" x14ac:dyDescent="0.35">
      <c r="A1396" s="300">
        <f t="shared" si="45"/>
        <v>0</v>
      </c>
      <c r="C1396" s="5">
        <f t="shared" si="44"/>
        <v>0</v>
      </c>
      <c r="D1396" s="293"/>
      <c r="R1396" s="292"/>
    </row>
    <row r="1397" spans="1:18" x14ac:dyDescent="0.35">
      <c r="A1397" s="300">
        <f t="shared" si="45"/>
        <v>0</v>
      </c>
      <c r="C1397" s="5">
        <f t="shared" si="44"/>
        <v>0</v>
      </c>
      <c r="D1397" s="293"/>
      <c r="R1397" s="292"/>
    </row>
    <row r="1398" spans="1:18" x14ac:dyDescent="0.35">
      <c r="A1398" s="300">
        <f t="shared" si="45"/>
        <v>0</v>
      </c>
      <c r="C1398" s="5">
        <f t="shared" si="44"/>
        <v>0</v>
      </c>
      <c r="D1398" s="293"/>
      <c r="R1398" s="292"/>
    </row>
    <row r="1399" spans="1:18" x14ac:dyDescent="0.35">
      <c r="A1399" s="300">
        <f t="shared" si="45"/>
        <v>0</v>
      </c>
      <c r="C1399" s="5">
        <f t="shared" si="44"/>
        <v>0</v>
      </c>
      <c r="D1399" s="293"/>
      <c r="R1399" s="292"/>
    </row>
    <row r="1400" spans="1:18" x14ac:dyDescent="0.35">
      <c r="A1400" s="300">
        <f t="shared" si="45"/>
        <v>0</v>
      </c>
      <c r="C1400" s="5">
        <f t="shared" si="44"/>
        <v>0</v>
      </c>
      <c r="D1400" s="293"/>
      <c r="R1400" s="292"/>
    </row>
    <row r="1401" spans="1:18" x14ac:dyDescent="0.35">
      <c r="A1401" s="300">
        <f t="shared" si="45"/>
        <v>0</v>
      </c>
      <c r="C1401" s="5">
        <f t="shared" si="44"/>
        <v>0</v>
      </c>
      <c r="D1401" s="293"/>
      <c r="R1401" s="292"/>
    </row>
    <row r="1402" spans="1:18" x14ac:dyDescent="0.35">
      <c r="A1402" s="300">
        <f t="shared" si="45"/>
        <v>0</v>
      </c>
      <c r="C1402" s="5">
        <f t="shared" si="44"/>
        <v>0</v>
      </c>
      <c r="D1402" s="293"/>
      <c r="R1402" s="292"/>
    </row>
    <row r="1403" spans="1:18" x14ac:dyDescent="0.35">
      <c r="A1403" s="300">
        <f t="shared" si="45"/>
        <v>0</v>
      </c>
      <c r="C1403" s="5">
        <f t="shared" si="44"/>
        <v>0</v>
      </c>
      <c r="D1403" s="293"/>
      <c r="R1403" s="292"/>
    </row>
    <row r="1404" spans="1:18" x14ac:dyDescent="0.35">
      <c r="A1404" s="300">
        <f t="shared" si="45"/>
        <v>0</v>
      </c>
      <c r="C1404" s="5">
        <f t="shared" si="44"/>
        <v>0</v>
      </c>
      <c r="D1404" s="293"/>
      <c r="R1404" s="292"/>
    </row>
    <row r="1405" spans="1:18" x14ac:dyDescent="0.35">
      <c r="A1405" s="300">
        <f t="shared" si="45"/>
        <v>0</v>
      </c>
      <c r="C1405" s="5">
        <f t="shared" si="44"/>
        <v>0</v>
      </c>
      <c r="D1405" s="293"/>
      <c r="R1405" s="292"/>
    </row>
    <row r="1406" spans="1:18" x14ac:dyDescent="0.35">
      <c r="A1406" s="300">
        <f t="shared" si="45"/>
        <v>0</v>
      </c>
      <c r="C1406" s="5">
        <f t="shared" si="44"/>
        <v>0</v>
      </c>
      <c r="D1406" s="293"/>
      <c r="R1406" s="292"/>
    </row>
    <row r="1407" spans="1:18" x14ac:dyDescent="0.35">
      <c r="A1407" s="300">
        <f t="shared" si="45"/>
        <v>0</v>
      </c>
      <c r="C1407" s="5">
        <f t="shared" si="44"/>
        <v>0</v>
      </c>
      <c r="D1407" s="293"/>
      <c r="R1407" s="292"/>
    </row>
    <row r="1408" spans="1:18" x14ac:dyDescent="0.35">
      <c r="A1408" s="300">
        <f t="shared" si="45"/>
        <v>0</v>
      </c>
      <c r="C1408" s="5">
        <f t="shared" si="44"/>
        <v>0</v>
      </c>
      <c r="D1408" s="293"/>
      <c r="R1408" s="292"/>
    </row>
    <row r="1409" spans="1:18" x14ac:dyDescent="0.35">
      <c r="A1409" s="300">
        <f t="shared" si="45"/>
        <v>0</v>
      </c>
      <c r="C1409" s="5">
        <f t="shared" si="44"/>
        <v>0</v>
      </c>
      <c r="D1409" s="293"/>
      <c r="R1409" s="292"/>
    </row>
    <row r="1410" spans="1:18" x14ac:dyDescent="0.35">
      <c r="A1410" s="300">
        <f t="shared" si="45"/>
        <v>0</v>
      </c>
      <c r="C1410" s="5">
        <f t="shared" si="44"/>
        <v>0</v>
      </c>
      <c r="D1410" s="293"/>
      <c r="R1410" s="292"/>
    </row>
    <row r="1411" spans="1:18" x14ac:dyDescent="0.35">
      <c r="A1411" s="300">
        <f t="shared" si="45"/>
        <v>0</v>
      </c>
      <c r="C1411" s="5">
        <f t="shared" ref="C1411:C1474" si="46">F1411</f>
        <v>0</v>
      </c>
      <c r="D1411" s="293"/>
      <c r="R1411" s="292"/>
    </row>
    <row r="1412" spans="1:18" x14ac:dyDescent="0.35">
      <c r="A1412" s="300">
        <f t="shared" si="45"/>
        <v>0</v>
      </c>
      <c r="C1412" s="5">
        <f t="shared" si="46"/>
        <v>0</v>
      </c>
      <c r="D1412" s="293"/>
      <c r="R1412" s="292"/>
    </row>
    <row r="1413" spans="1:18" x14ac:dyDescent="0.35">
      <c r="A1413" s="300">
        <f t="shared" si="45"/>
        <v>0</v>
      </c>
      <c r="C1413" s="5">
        <f t="shared" si="46"/>
        <v>0</v>
      </c>
      <c r="D1413" s="293"/>
      <c r="R1413" s="292"/>
    </row>
    <row r="1414" spans="1:18" x14ac:dyDescent="0.35">
      <c r="A1414" s="300">
        <f t="shared" si="45"/>
        <v>0</v>
      </c>
      <c r="C1414" s="5">
        <f t="shared" si="46"/>
        <v>0</v>
      </c>
      <c r="D1414" s="293"/>
      <c r="R1414" s="292"/>
    </row>
    <row r="1415" spans="1:18" x14ac:dyDescent="0.35">
      <c r="A1415" s="300">
        <f t="shared" si="45"/>
        <v>0</v>
      </c>
      <c r="C1415" s="5">
        <f t="shared" si="46"/>
        <v>0</v>
      </c>
      <c r="D1415" s="293"/>
      <c r="R1415" s="292"/>
    </row>
    <row r="1416" spans="1:18" x14ac:dyDescent="0.35">
      <c r="A1416" s="300">
        <f t="shared" si="45"/>
        <v>0</v>
      </c>
      <c r="C1416" s="5">
        <f t="shared" si="46"/>
        <v>0</v>
      </c>
      <c r="D1416" s="293"/>
      <c r="R1416" s="292"/>
    </row>
    <row r="1417" spans="1:18" x14ac:dyDescent="0.35">
      <c r="A1417" s="300">
        <f t="shared" si="45"/>
        <v>0</v>
      </c>
      <c r="C1417" s="5">
        <f t="shared" si="46"/>
        <v>0</v>
      </c>
      <c r="D1417" s="293"/>
      <c r="R1417" s="292"/>
    </row>
    <row r="1418" spans="1:18" x14ac:dyDescent="0.35">
      <c r="A1418" s="300">
        <f t="shared" si="45"/>
        <v>0</v>
      </c>
      <c r="C1418" s="5">
        <f t="shared" si="46"/>
        <v>0</v>
      </c>
      <c r="D1418" s="293"/>
      <c r="R1418" s="292"/>
    </row>
    <row r="1419" spans="1:18" x14ac:dyDescent="0.35">
      <c r="A1419" s="300">
        <f t="shared" si="45"/>
        <v>0</v>
      </c>
      <c r="C1419" s="5">
        <f t="shared" si="46"/>
        <v>0</v>
      </c>
      <c r="D1419" s="293"/>
      <c r="R1419" s="292"/>
    </row>
    <row r="1420" spans="1:18" x14ac:dyDescent="0.35">
      <c r="A1420" s="300">
        <f t="shared" si="45"/>
        <v>0</v>
      </c>
      <c r="C1420" s="5">
        <f t="shared" si="46"/>
        <v>0</v>
      </c>
      <c r="D1420" s="293"/>
      <c r="R1420" s="292"/>
    </row>
    <row r="1421" spans="1:18" x14ac:dyDescent="0.35">
      <c r="A1421" s="300">
        <f t="shared" si="45"/>
        <v>0</v>
      </c>
      <c r="C1421" s="5">
        <f t="shared" si="46"/>
        <v>0</v>
      </c>
      <c r="D1421" s="293"/>
      <c r="R1421" s="292"/>
    </row>
    <row r="1422" spans="1:18" x14ac:dyDescent="0.35">
      <c r="A1422" s="300">
        <f t="shared" si="45"/>
        <v>0</v>
      </c>
      <c r="C1422" s="5">
        <f t="shared" si="46"/>
        <v>0</v>
      </c>
      <c r="D1422" s="293"/>
      <c r="R1422" s="292"/>
    </row>
    <row r="1423" spans="1:18" x14ac:dyDescent="0.35">
      <c r="A1423" s="300">
        <f t="shared" si="45"/>
        <v>0</v>
      </c>
      <c r="C1423" s="5">
        <f t="shared" si="46"/>
        <v>0</v>
      </c>
      <c r="D1423" s="293"/>
      <c r="R1423" s="292"/>
    </row>
    <row r="1424" spans="1:18" x14ac:dyDescent="0.35">
      <c r="A1424" s="300">
        <f t="shared" si="45"/>
        <v>0</v>
      </c>
      <c r="C1424" s="5">
        <f t="shared" si="46"/>
        <v>0</v>
      </c>
      <c r="D1424" s="293"/>
      <c r="R1424" s="292"/>
    </row>
    <row r="1425" spans="1:18" x14ac:dyDescent="0.35">
      <c r="A1425" s="300">
        <f t="shared" si="45"/>
        <v>0</v>
      </c>
      <c r="C1425" s="5">
        <f t="shared" si="46"/>
        <v>0</v>
      </c>
      <c r="D1425" s="293"/>
      <c r="R1425" s="292"/>
    </row>
    <row r="1426" spans="1:18" x14ac:dyDescent="0.35">
      <c r="A1426" s="300">
        <f t="shared" si="45"/>
        <v>0</v>
      </c>
      <c r="C1426" s="5">
        <f t="shared" si="46"/>
        <v>0</v>
      </c>
      <c r="D1426" s="293"/>
      <c r="R1426" s="292"/>
    </row>
    <row r="1427" spans="1:18" x14ac:dyDescent="0.35">
      <c r="A1427" s="300">
        <f t="shared" si="45"/>
        <v>0</v>
      </c>
      <c r="C1427" s="5">
        <f t="shared" si="46"/>
        <v>0</v>
      </c>
      <c r="D1427" s="293"/>
      <c r="R1427" s="292"/>
    </row>
    <row r="1428" spans="1:18" x14ac:dyDescent="0.35">
      <c r="A1428" s="300">
        <f t="shared" si="45"/>
        <v>0</v>
      </c>
      <c r="C1428" s="5">
        <f t="shared" si="46"/>
        <v>0</v>
      </c>
      <c r="D1428" s="293"/>
      <c r="R1428" s="292"/>
    </row>
    <row r="1429" spans="1:18" x14ac:dyDescent="0.35">
      <c r="A1429" s="300">
        <f t="shared" si="45"/>
        <v>0</v>
      </c>
      <c r="C1429" s="5">
        <f t="shared" si="46"/>
        <v>0</v>
      </c>
      <c r="D1429" s="293"/>
      <c r="R1429" s="292"/>
    </row>
    <row r="1430" spans="1:18" x14ac:dyDescent="0.35">
      <c r="A1430" s="300">
        <f t="shared" si="45"/>
        <v>0</v>
      </c>
      <c r="C1430" s="5">
        <f t="shared" si="46"/>
        <v>0</v>
      </c>
      <c r="D1430" s="293"/>
      <c r="R1430" s="292"/>
    </row>
    <row r="1431" spans="1:18" x14ac:dyDescent="0.35">
      <c r="A1431" s="300">
        <f t="shared" si="45"/>
        <v>0</v>
      </c>
      <c r="C1431" s="5">
        <f t="shared" si="46"/>
        <v>0</v>
      </c>
      <c r="D1431" s="293"/>
      <c r="R1431" s="292"/>
    </row>
    <row r="1432" spans="1:18" x14ac:dyDescent="0.35">
      <c r="A1432" s="300">
        <f t="shared" si="45"/>
        <v>0</v>
      </c>
      <c r="C1432" s="5">
        <f t="shared" si="46"/>
        <v>0</v>
      </c>
      <c r="D1432" s="293"/>
      <c r="R1432" s="292"/>
    </row>
    <row r="1433" spans="1:18" x14ac:dyDescent="0.35">
      <c r="A1433" s="300">
        <f t="shared" ref="A1433:A1496" si="47">F1433</f>
        <v>0</v>
      </c>
      <c r="C1433" s="5">
        <f t="shared" si="46"/>
        <v>0</v>
      </c>
      <c r="D1433" s="293"/>
      <c r="R1433" s="292"/>
    </row>
    <row r="1434" spans="1:18" x14ac:dyDescent="0.35">
      <c r="A1434" s="300">
        <f t="shared" si="47"/>
        <v>0</v>
      </c>
      <c r="C1434" s="5">
        <f t="shared" si="46"/>
        <v>0</v>
      </c>
      <c r="D1434" s="293"/>
      <c r="R1434" s="292"/>
    </row>
    <row r="1435" spans="1:18" x14ac:dyDescent="0.35">
      <c r="A1435" s="300">
        <f t="shared" si="47"/>
        <v>0</v>
      </c>
      <c r="C1435" s="5">
        <f t="shared" si="46"/>
        <v>0</v>
      </c>
      <c r="D1435" s="293"/>
      <c r="R1435" s="292"/>
    </row>
    <row r="1436" spans="1:18" x14ac:dyDescent="0.35">
      <c r="A1436" s="300">
        <f t="shared" si="47"/>
        <v>0</v>
      </c>
      <c r="C1436" s="5">
        <f t="shared" si="46"/>
        <v>0</v>
      </c>
      <c r="D1436" s="293"/>
      <c r="R1436" s="292"/>
    </row>
    <row r="1437" spans="1:18" x14ac:dyDescent="0.35">
      <c r="A1437" s="300">
        <f t="shared" si="47"/>
        <v>0</v>
      </c>
      <c r="C1437" s="5">
        <f t="shared" si="46"/>
        <v>0</v>
      </c>
      <c r="D1437" s="293"/>
      <c r="R1437" s="292"/>
    </row>
    <row r="1438" spans="1:18" x14ac:dyDescent="0.35">
      <c r="A1438" s="300">
        <f t="shared" si="47"/>
        <v>0</v>
      </c>
      <c r="C1438" s="5">
        <f t="shared" si="46"/>
        <v>0</v>
      </c>
      <c r="D1438" s="293"/>
      <c r="R1438" s="292"/>
    </row>
    <row r="1439" spans="1:18" x14ac:dyDescent="0.35">
      <c r="A1439" s="300">
        <f t="shared" si="47"/>
        <v>0</v>
      </c>
      <c r="C1439" s="5">
        <f t="shared" si="46"/>
        <v>0</v>
      </c>
      <c r="D1439" s="293"/>
      <c r="R1439" s="292"/>
    </row>
    <row r="1440" spans="1:18" x14ac:dyDescent="0.35">
      <c r="A1440" s="300">
        <f t="shared" si="47"/>
        <v>0</v>
      </c>
      <c r="C1440" s="5">
        <f t="shared" si="46"/>
        <v>0</v>
      </c>
      <c r="D1440" s="293"/>
      <c r="R1440" s="292"/>
    </row>
    <row r="1441" spans="1:18" x14ac:dyDescent="0.35">
      <c r="A1441" s="300">
        <f t="shared" si="47"/>
        <v>0</v>
      </c>
      <c r="C1441" s="5">
        <f t="shared" si="46"/>
        <v>0</v>
      </c>
      <c r="D1441" s="293"/>
      <c r="R1441" s="292"/>
    </row>
    <row r="1442" spans="1:18" x14ac:dyDescent="0.35">
      <c r="A1442" s="300">
        <f t="shared" si="47"/>
        <v>0</v>
      </c>
      <c r="C1442" s="5">
        <f t="shared" si="46"/>
        <v>0</v>
      </c>
      <c r="D1442" s="293"/>
      <c r="R1442" s="292"/>
    </row>
    <row r="1443" spans="1:18" x14ac:dyDescent="0.35">
      <c r="A1443" s="300">
        <f t="shared" si="47"/>
        <v>0</v>
      </c>
      <c r="C1443" s="5">
        <f t="shared" si="46"/>
        <v>0</v>
      </c>
      <c r="D1443" s="293"/>
      <c r="R1443" s="292"/>
    </row>
    <row r="1444" spans="1:18" x14ac:dyDescent="0.35">
      <c r="A1444" s="300">
        <f t="shared" si="47"/>
        <v>0</v>
      </c>
      <c r="C1444" s="5">
        <f t="shared" si="46"/>
        <v>0</v>
      </c>
      <c r="D1444" s="293"/>
      <c r="R1444" s="292"/>
    </row>
    <row r="1445" spans="1:18" x14ac:dyDescent="0.35">
      <c r="A1445" s="300">
        <f t="shared" si="47"/>
        <v>0</v>
      </c>
      <c r="C1445" s="5">
        <f t="shared" si="46"/>
        <v>0</v>
      </c>
      <c r="D1445" s="293"/>
      <c r="R1445" s="292"/>
    </row>
    <row r="1446" spans="1:18" x14ac:dyDescent="0.35">
      <c r="A1446" s="300">
        <f t="shared" si="47"/>
        <v>0</v>
      </c>
      <c r="C1446" s="5">
        <f t="shared" si="46"/>
        <v>0</v>
      </c>
      <c r="D1446" s="293"/>
      <c r="R1446" s="292"/>
    </row>
    <row r="1447" spans="1:18" x14ac:dyDescent="0.35">
      <c r="A1447" s="300">
        <f t="shared" si="47"/>
        <v>0</v>
      </c>
      <c r="C1447" s="5">
        <f t="shared" si="46"/>
        <v>0</v>
      </c>
      <c r="D1447" s="293"/>
      <c r="R1447" s="292"/>
    </row>
    <row r="1448" spans="1:18" x14ac:dyDescent="0.35">
      <c r="A1448" s="300">
        <f t="shared" si="47"/>
        <v>0</v>
      </c>
      <c r="C1448" s="5">
        <f t="shared" si="46"/>
        <v>0</v>
      </c>
      <c r="D1448" s="293"/>
      <c r="R1448" s="292"/>
    </row>
    <row r="1449" spans="1:18" x14ac:dyDescent="0.35">
      <c r="A1449" s="300">
        <f t="shared" si="47"/>
        <v>0</v>
      </c>
      <c r="C1449" s="5">
        <f t="shared" si="46"/>
        <v>0</v>
      </c>
      <c r="D1449" s="293"/>
      <c r="R1449" s="292"/>
    </row>
    <row r="1450" spans="1:18" x14ac:dyDescent="0.35">
      <c r="A1450" s="300">
        <f t="shared" si="47"/>
        <v>0</v>
      </c>
      <c r="C1450" s="5">
        <f t="shared" si="46"/>
        <v>0</v>
      </c>
      <c r="D1450" s="293"/>
      <c r="R1450" s="292"/>
    </row>
    <row r="1451" spans="1:18" x14ac:dyDescent="0.35">
      <c r="A1451" s="300">
        <f t="shared" si="47"/>
        <v>0</v>
      </c>
      <c r="C1451" s="5">
        <f t="shared" si="46"/>
        <v>0</v>
      </c>
      <c r="D1451" s="293"/>
      <c r="R1451" s="292"/>
    </row>
    <row r="1452" spans="1:18" x14ac:dyDescent="0.35">
      <c r="A1452" s="300">
        <f t="shared" si="47"/>
        <v>0</v>
      </c>
      <c r="C1452" s="5">
        <f t="shared" si="46"/>
        <v>0</v>
      </c>
      <c r="D1452" s="293"/>
      <c r="R1452" s="292"/>
    </row>
    <row r="1453" spans="1:18" x14ac:dyDescent="0.35">
      <c r="A1453" s="300">
        <f t="shared" si="47"/>
        <v>0</v>
      </c>
      <c r="C1453" s="5">
        <f t="shared" si="46"/>
        <v>0</v>
      </c>
      <c r="D1453" s="293"/>
      <c r="R1453" s="292"/>
    </row>
    <row r="1454" spans="1:18" x14ac:dyDescent="0.35">
      <c r="A1454" s="300">
        <f t="shared" si="47"/>
        <v>0</v>
      </c>
      <c r="C1454" s="5">
        <f t="shared" si="46"/>
        <v>0</v>
      </c>
      <c r="D1454" s="293"/>
      <c r="R1454" s="292"/>
    </row>
    <row r="1455" spans="1:18" x14ac:dyDescent="0.35">
      <c r="A1455" s="300">
        <f t="shared" si="47"/>
        <v>0</v>
      </c>
      <c r="C1455" s="5">
        <f t="shared" si="46"/>
        <v>0</v>
      </c>
      <c r="D1455" s="293"/>
      <c r="R1455" s="292"/>
    </row>
    <row r="1456" spans="1:18" x14ac:dyDescent="0.35">
      <c r="A1456" s="300">
        <f t="shared" si="47"/>
        <v>0</v>
      </c>
      <c r="C1456" s="5">
        <f t="shared" si="46"/>
        <v>0</v>
      </c>
      <c r="D1456" s="293"/>
      <c r="R1456" s="292"/>
    </row>
    <row r="1457" spans="1:18" x14ac:dyDescent="0.35">
      <c r="A1457" s="300">
        <f t="shared" si="47"/>
        <v>0</v>
      </c>
      <c r="C1457" s="5">
        <f t="shared" si="46"/>
        <v>0</v>
      </c>
      <c r="D1457" s="293"/>
      <c r="R1457" s="292"/>
    </row>
    <row r="1458" spans="1:18" x14ac:dyDescent="0.35">
      <c r="A1458" s="300">
        <f t="shared" si="47"/>
        <v>0</v>
      </c>
      <c r="C1458" s="5">
        <f t="shared" si="46"/>
        <v>0</v>
      </c>
      <c r="D1458" s="293"/>
      <c r="R1458" s="292"/>
    </row>
    <row r="1459" spans="1:18" x14ac:dyDescent="0.35">
      <c r="A1459" s="300">
        <f t="shared" si="47"/>
        <v>0</v>
      </c>
      <c r="C1459" s="5">
        <f t="shared" si="46"/>
        <v>0</v>
      </c>
      <c r="D1459" s="293"/>
      <c r="R1459" s="292"/>
    </row>
    <row r="1460" spans="1:18" x14ac:dyDescent="0.35">
      <c r="A1460" s="300">
        <f t="shared" si="47"/>
        <v>0</v>
      </c>
      <c r="C1460" s="5">
        <f t="shared" si="46"/>
        <v>0</v>
      </c>
      <c r="D1460" s="293"/>
      <c r="R1460" s="292"/>
    </row>
    <row r="1461" spans="1:18" x14ac:dyDescent="0.35">
      <c r="A1461" s="300">
        <f t="shared" si="47"/>
        <v>0</v>
      </c>
      <c r="C1461" s="5">
        <f t="shared" si="46"/>
        <v>0</v>
      </c>
      <c r="D1461" s="293"/>
      <c r="R1461" s="292"/>
    </row>
    <row r="1462" spans="1:18" x14ac:dyDescent="0.35">
      <c r="A1462" s="300">
        <f t="shared" si="47"/>
        <v>0</v>
      </c>
      <c r="C1462" s="5">
        <f t="shared" si="46"/>
        <v>0</v>
      </c>
      <c r="D1462" s="293"/>
      <c r="R1462" s="292"/>
    </row>
    <row r="1463" spans="1:18" x14ac:dyDescent="0.35">
      <c r="A1463" s="300">
        <f t="shared" si="47"/>
        <v>0</v>
      </c>
      <c r="C1463" s="5">
        <f t="shared" si="46"/>
        <v>0</v>
      </c>
      <c r="D1463" s="293"/>
      <c r="R1463" s="292"/>
    </row>
    <row r="1464" spans="1:18" x14ac:dyDescent="0.35">
      <c r="A1464" s="300">
        <f t="shared" si="47"/>
        <v>0</v>
      </c>
      <c r="C1464" s="5">
        <f t="shared" si="46"/>
        <v>0</v>
      </c>
      <c r="D1464" s="293"/>
      <c r="R1464" s="292"/>
    </row>
    <row r="1465" spans="1:18" x14ac:dyDescent="0.35">
      <c r="A1465" s="300">
        <f t="shared" si="47"/>
        <v>0</v>
      </c>
      <c r="C1465" s="5">
        <f t="shared" si="46"/>
        <v>0</v>
      </c>
      <c r="D1465" s="293"/>
      <c r="R1465" s="292"/>
    </row>
    <row r="1466" spans="1:18" x14ac:dyDescent="0.35">
      <c r="A1466" s="300">
        <f t="shared" si="47"/>
        <v>0</v>
      </c>
      <c r="C1466" s="5">
        <f t="shared" si="46"/>
        <v>0</v>
      </c>
      <c r="D1466" s="293"/>
      <c r="R1466" s="292"/>
    </row>
    <row r="1467" spans="1:18" x14ac:dyDescent="0.35">
      <c r="A1467" s="300">
        <f t="shared" si="47"/>
        <v>0</v>
      </c>
      <c r="C1467" s="5">
        <f t="shared" si="46"/>
        <v>0</v>
      </c>
      <c r="D1467" s="293"/>
      <c r="R1467" s="292"/>
    </row>
    <row r="1468" spans="1:18" x14ac:dyDescent="0.35">
      <c r="A1468" s="300">
        <f t="shared" si="47"/>
        <v>0</v>
      </c>
      <c r="C1468" s="5">
        <f t="shared" si="46"/>
        <v>0</v>
      </c>
      <c r="D1468" s="293"/>
      <c r="R1468" s="292"/>
    </row>
    <row r="1469" spans="1:18" x14ac:dyDescent="0.35">
      <c r="A1469" s="300">
        <f t="shared" si="47"/>
        <v>0</v>
      </c>
      <c r="C1469" s="5">
        <f t="shared" si="46"/>
        <v>0</v>
      </c>
      <c r="D1469" s="293"/>
      <c r="R1469" s="292"/>
    </row>
    <row r="1470" spans="1:18" x14ac:dyDescent="0.35">
      <c r="A1470" s="300">
        <f t="shared" si="47"/>
        <v>0</v>
      </c>
      <c r="C1470" s="5">
        <f t="shared" si="46"/>
        <v>0</v>
      </c>
      <c r="D1470" s="293"/>
      <c r="R1470" s="292"/>
    </row>
    <row r="1471" spans="1:18" x14ac:dyDescent="0.35">
      <c r="A1471" s="300">
        <f t="shared" si="47"/>
        <v>0</v>
      </c>
      <c r="C1471" s="5">
        <f t="shared" si="46"/>
        <v>0</v>
      </c>
      <c r="D1471" s="293"/>
      <c r="R1471" s="292"/>
    </row>
    <row r="1472" spans="1:18" x14ac:dyDescent="0.35">
      <c r="A1472" s="300">
        <f t="shared" si="47"/>
        <v>0</v>
      </c>
      <c r="C1472" s="5">
        <f t="shared" si="46"/>
        <v>0</v>
      </c>
      <c r="D1472" s="293"/>
      <c r="R1472" s="292"/>
    </row>
    <row r="1473" spans="1:18" x14ac:dyDescent="0.35">
      <c r="A1473" s="300">
        <f t="shared" si="47"/>
        <v>0</v>
      </c>
      <c r="C1473" s="5">
        <f t="shared" si="46"/>
        <v>0</v>
      </c>
      <c r="D1473" s="293"/>
      <c r="R1473" s="292"/>
    </row>
    <row r="1474" spans="1:18" x14ac:dyDescent="0.35">
      <c r="A1474" s="300">
        <f t="shared" si="47"/>
        <v>0</v>
      </c>
      <c r="C1474" s="5">
        <f t="shared" si="46"/>
        <v>0</v>
      </c>
      <c r="D1474" s="293"/>
      <c r="R1474" s="292"/>
    </row>
    <row r="1475" spans="1:18" x14ac:dyDescent="0.35">
      <c r="A1475" s="300">
        <f t="shared" si="47"/>
        <v>0</v>
      </c>
      <c r="C1475" s="5">
        <f t="shared" ref="C1475:C1538" si="48">F1475</f>
        <v>0</v>
      </c>
      <c r="D1475" s="293"/>
      <c r="R1475" s="292"/>
    </row>
    <row r="1476" spans="1:18" x14ac:dyDescent="0.35">
      <c r="A1476" s="300">
        <f t="shared" si="47"/>
        <v>0</v>
      </c>
      <c r="C1476" s="5">
        <f t="shared" si="48"/>
        <v>0</v>
      </c>
      <c r="D1476" s="293"/>
      <c r="R1476" s="292"/>
    </row>
    <row r="1477" spans="1:18" x14ac:dyDescent="0.35">
      <c r="A1477" s="300">
        <f t="shared" si="47"/>
        <v>0</v>
      </c>
      <c r="C1477" s="5">
        <f t="shared" si="48"/>
        <v>0</v>
      </c>
      <c r="D1477" s="293"/>
      <c r="R1477" s="292"/>
    </row>
    <row r="1478" spans="1:18" x14ac:dyDescent="0.35">
      <c r="A1478" s="300">
        <f t="shared" si="47"/>
        <v>0</v>
      </c>
      <c r="C1478" s="5">
        <f t="shared" si="48"/>
        <v>0</v>
      </c>
      <c r="D1478" s="293"/>
      <c r="R1478" s="292"/>
    </row>
    <row r="1479" spans="1:18" x14ac:dyDescent="0.35">
      <c r="A1479" s="300">
        <f t="shared" si="47"/>
        <v>0</v>
      </c>
      <c r="C1479" s="5">
        <f t="shared" si="48"/>
        <v>0</v>
      </c>
      <c r="D1479" s="293"/>
      <c r="R1479" s="292"/>
    </row>
    <row r="1480" spans="1:18" x14ac:dyDescent="0.35">
      <c r="A1480" s="300">
        <f t="shared" si="47"/>
        <v>0</v>
      </c>
      <c r="C1480" s="5">
        <f t="shared" si="48"/>
        <v>0</v>
      </c>
      <c r="D1480" s="293"/>
      <c r="R1480" s="292"/>
    </row>
    <row r="1481" spans="1:18" x14ac:dyDescent="0.35">
      <c r="A1481" s="300">
        <f t="shared" si="47"/>
        <v>0</v>
      </c>
      <c r="C1481" s="5">
        <f t="shared" si="48"/>
        <v>0</v>
      </c>
      <c r="D1481" s="293"/>
      <c r="R1481" s="292"/>
    </row>
    <row r="1482" spans="1:18" x14ac:dyDescent="0.35">
      <c r="A1482" s="300">
        <f t="shared" si="47"/>
        <v>0</v>
      </c>
      <c r="C1482" s="5">
        <f t="shared" si="48"/>
        <v>0</v>
      </c>
      <c r="D1482" s="293"/>
      <c r="R1482" s="292"/>
    </row>
    <row r="1483" spans="1:18" x14ac:dyDescent="0.35">
      <c r="A1483" s="300">
        <f t="shared" si="47"/>
        <v>0</v>
      </c>
      <c r="C1483" s="5">
        <f t="shared" si="48"/>
        <v>0</v>
      </c>
      <c r="D1483" s="293"/>
      <c r="R1483" s="292"/>
    </row>
    <row r="1484" spans="1:18" x14ac:dyDescent="0.35">
      <c r="A1484" s="300">
        <f t="shared" si="47"/>
        <v>0</v>
      </c>
      <c r="C1484" s="5">
        <f t="shared" si="48"/>
        <v>0</v>
      </c>
      <c r="D1484" s="293"/>
      <c r="R1484" s="292"/>
    </row>
    <row r="1485" spans="1:18" x14ac:dyDescent="0.35">
      <c r="A1485" s="300">
        <f t="shared" si="47"/>
        <v>0</v>
      </c>
      <c r="C1485" s="5">
        <f t="shared" si="48"/>
        <v>0</v>
      </c>
      <c r="D1485" s="293"/>
      <c r="R1485" s="292"/>
    </row>
    <row r="1486" spans="1:18" x14ac:dyDescent="0.35">
      <c r="A1486" s="300">
        <f t="shared" si="47"/>
        <v>0</v>
      </c>
      <c r="C1486" s="5">
        <f t="shared" si="48"/>
        <v>0</v>
      </c>
      <c r="D1486" s="293"/>
      <c r="R1486" s="292"/>
    </row>
    <row r="1487" spans="1:18" x14ac:dyDescent="0.35">
      <c r="A1487" s="300">
        <f t="shared" si="47"/>
        <v>0</v>
      </c>
      <c r="C1487" s="5">
        <f t="shared" si="48"/>
        <v>0</v>
      </c>
      <c r="D1487" s="293"/>
      <c r="R1487" s="292"/>
    </row>
    <row r="1488" spans="1:18" x14ac:dyDescent="0.35">
      <c r="A1488" s="300">
        <f t="shared" si="47"/>
        <v>0</v>
      </c>
      <c r="C1488" s="5">
        <f t="shared" si="48"/>
        <v>0</v>
      </c>
      <c r="D1488" s="293"/>
      <c r="R1488" s="292"/>
    </row>
    <row r="1489" spans="1:18" x14ac:dyDescent="0.35">
      <c r="A1489" s="300">
        <f t="shared" si="47"/>
        <v>0</v>
      </c>
      <c r="C1489" s="5">
        <f t="shared" si="48"/>
        <v>0</v>
      </c>
      <c r="D1489" s="293"/>
      <c r="R1489" s="292"/>
    </row>
    <row r="1490" spans="1:18" x14ac:dyDescent="0.35">
      <c r="A1490" s="300">
        <f t="shared" si="47"/>
        <v>0</v>
      </c>
      <c r="C1490" s="5">
        <f t="shared" si="48"/>
        <v>0</v>
      </c>
      <c r="D1490" s="293"/>
      <c r="R1490" s="292"/>
    </row>
    <row r="1491" spans="1:18" x14ac:dyDescent="0.35">
      <c r="A1491" s="300">
        <f t="shared" si="47"/>
        <v>0</v>
      </c>
      <c r="C1491" s="5">
        <f t="shared" si="48"/>
        <v>0</v>
      </c>
      <c r="D1491" s="293"/>
      <c r="R1491" s="292"/>
    </row>
    <row r="1492" spans="1:18" x14ac:dyDescent="0.35">
      <c r="A1492" s="300">
        <f t="shared" si="47"/>
        <v>0</v>
      </c>
      <c r="C1492" s="5">
        <f t="shared" si="48"/>
        <v>0</v>
      </c>
      <c r="D1492" s="293"/>
      <c r="R1492" s="292"/>
    </row>
    <row r="1493" spans="1:18" x14ac:dyDescent="0.35">
      <c r="A1493" s="300">
        <f t="shared" si="47"/>
        <v>0</v>
      </c>
      <c r="C1493" s="5">
        <f t="shared" si="48"/>
        <v>0</v>
      </c>
      <c r="D1493" s="293"/>
      <c r="R1493" s="292"/>
    </row>
    <row r="1494" spans="1:18" x14ac:dyDescent="0.35">
      <c r="A1494" s="300">
        <f t="shared" si="47"/>
        <v>0</v>
      </c>
      <c r="C1494" s="5">
        <f t="shared" si="48"/>
        <v>0</v>
      </c>
      <c r="D1494" s="293"/>
      <c r="R1494" s="292"/>
    </row>
    <row r="1495" spans="1:18" x14ac:dyDescent="0.35">
      <c r="A1495" s="300">
        <f t="shared" si="47"/>
        <v>0</v>
      </c>
      <c r="C1495" s="5">
        <f t="shared" si="48"/>
        <v>0</v>
      </c>
      <c r="D1495" s="293"/>
      <c r="R1495" s="292"/>
    </row>
    <row r="1496" spans="1:18" x14ac:dyDescent="0.35">
      <c r="A1496" s="300">
        <f t="shared" si="47"/>
        <v>0</v>
      </c>
      <c r="C1496" s="5">
        <f t="shared" si="48"/>
        <v>0</v>
      </c>
      <c r="D1496" s="293"/>
      <c r="R1496" s="292"/>
    </row>
    <row r="1497" spans="1:18" x14ac:dyDescent="0.35">
      <c r="A1497" s="300">
        <f t="shared" ref="A1497:A1560" si="49">F1497</f>
        <v>0</v>
      </c>
      <c r="C1497" s="5">
        <f t="shared" si="48"/>
        <v>0</v>
      </c>
      <c r="D1497" s="293"/>
      <c r="R1497" s="292"/>
    </row>
    <row r="1498" spans="1:18" x14ac:dyDescent="0.35">
      <c r="A1498" s="300">
        <f t="shared" si="49"/>
        <v>0</v>
      </c>
      <c r="C1498" s="5">
        <f t="shared" si="48"/>
        <v>0</v>
      </c>
      <c r="D1498" s="293"/>
      <c r="R1498" s="292"/>
    </row>
    <row r="1499" spans="1:18" x14ac:dyDescent="0.35">
      <c r="A1499" s="300">
        <f t="shared" si="49"/>
        <v>0</v>
      </c>
      <c r="C1499" s="5">
        <f t="shared" si="48"/>
        <v>0</v>
      </c>
      <c r="D1499" s="293"/>
      <c r="R1499" s="292"/>
    </row>
    <row r="1500" spans="1:18" x14ac:dyDescent="0.35">
      <c r="A1500" s="300">
        <f t="shared" si="49"/>
        <v>0</v>
      </c>
      <c r="C1500" s="5">
        <f t="shared" si="48"/>
        <v>0</v>
      </c>
      <c r="D1500" s="293"/>
      <c r="R1500" s="292"/>
    </row>
    <row r="1501" spans="1:18" x14ac:dyDescent="0.35">
      <c r="A1501" s="300">
        <f t="shared" si="49"/>
        <v>0</v>
      </c>
      <c r="C1501" s="5">
        <f t="shared" si="48"/>
        <v>0</v>
      </c>
      <c r="D1501" s="293"/>
      <c r="R1501" s="292"/>
    </row>
    <row r="1502" spans="1:18" x14ac:dyDescent="0.35">
      <c r="A1502" s="300">
        <f t="shared" si="49"/>
        <v>0</v>
      </c>
      <c r="C1502" s="5">
        <f t="shared" si="48"/>
        <v>0</v>
      </c>
      <c r="D1502" s="293"/>
      <c r="R1502" s="292"/>
    </row>
    <row r="1503" spans="1:18" x14ac:dyDescent="0.35">
      <c r="A1503" s="300">
        <f t="shared" si="49"/>
        <v>0</v>
      </c>
      <c r="C1503" s="5">
        <f t="shared" si="48"/>
        <v>0</v>
      </c>
      <c r="D1503" s="293"/>
      <c r="R1503" s="292"/>
    </row>
    <row r="1504" spans="1:18" x14ac:dyDescent="0.35">
      <c r="A1504" s="300">
        <f t="shared" si="49"/>
        <v>0</v>
      </c>
      <c r="C1504" s="5">
        <f t="shared" si="48"/>
        <v>0</v>
      </c>
      <c r="D1504" s="293"/>
      <c r="R1504" s="292"/>
    </row>
    <row r="1505" spans="1:18" x14ac:dyDescent="0.35">
      <c r="A1505" s="300">
        <f t="shared" si="49"/>
        <v>0</v>
      </c>
      <c r="C1505" s="5">
        <f t="shared" si="48"/>
        <v>0</v>
      </c>
      <c r="D1505" s="293"/>
      <c r="R1505" s="292"/>
    </row>
    <row r="1506" spans="1:18" x14ac:dyDescent="0.35">
      <c r="A1506" s="300">
        <f t="shared" si="49"/>
        <v>0</v>
      </c>
      <c r="C1506" s="5">
        <f t="shared" si="48"/>
        <v>0</v>
      </c>
      <c r="D1506" s="293"/>
      <c r="R1506" s="292"/>
    </row>
    <row r="1507" spans="1:18" x14ac:dyDescent="0.35">
      <c r="A1507" s="300">
        <f t="shared" si="49"/>
        <v>0</v>
      </c>
      <c r="C1507" s="5">
        <f t="shared" si="48"/>
        <v>0</v>
      </c>
      <c r="D1507" s="293"/>
      <c r="R1507" s="292"/>
    </row>
    <row r="1508" spans="1:18" x14ac:dyDescent="0.35">
      <c r="A1508" s="300">
        <f t="shared" si="49"/>
        <v>0</v>
      </c>
      <c r="C1508" s="5">
        <f t="shared" si="48"/>
        <v>0</v>
      </c>
      <c r="D1508" s="293"/>
      <c r="R1508" s="292"/>
    </row>
    <row r="1509" spans="1:18" x14ac:dyDescent="0.35">
      <c r="A1509" s="300">
        <f t="shared" si="49"/>
        <v>0</v>
      </c>
      <c r="C1509" s="5">
        <f t="shared" si="48"/>
        <v>0</v>
      </c>
      <c r="D1509" s="293"/>
      <c r="R1509" s="292"/>
    </row>
    <row r="1510" spans="1:18" x14ac:dyDescent="0.35">
      <c r="A1510" s="300">
        <f t="shared" si="49"/>
        <v>0</v>
      </c>
      <c r="C1510" s="5">
        <f t="shared" si="48"/>
        <v>0</v>
      </c>
      <c r="D1510" s="293"/>
      <c r="R1510" s="292"/>
    </row>
    <row r="1511" spans="1:18" x14ac:dyDescent="0.35">
      <c r="A1511" s="300">
        <f t="shared" si="49"/>
        <v>0</v>
      </c>
      <c r="C1511" s="5">
        <f t="shared" si="48"/>
        <v>0</v>
      </c>
      <c r="D1511" s="293"/>
      <c r="R1511" s="292"/>
    </row>
    <row r="1512" spans="1:18" x14ac:dyDescent="0.35">
      <c r="A1512" s="300">
        <f t="shared" si="49"/>
        <v>0</v>
      </c>
      <c r="C1512" s="5">
        <f t="shared" si="48"/>
        <v>0</v>
      </c>
      <c r="D1512" s="293"/>
      <c r="R1512" s="292"/>
    </row>
    <row r="1513" spans="1:18" x14ac:dyDescent="0.35">
      <c r="A1513" s="300">
        <f t="shared" si="49"/>
        <v>0</v>
      </c>
      <c r="C1513" s="5">
        <f t="shared" si="48"/>
        <v>0</v>
      </c>
      <c r="D1513" s="293"/>
      <c r="R1513" s="292"/>
    </row>
    <row r="1514" spans="1:18" x14ac:dyDescent="0.35">
      <c r="A1514" s="300">
        <f t="shared" si="49"/>
        <v>0</v>
      </c>
      <c r="C1514" s="5">
        <f t="shared" si="48"/>
        <v>0</v>
      </c>
      <c r="D1514" s="293"/>
      <c r="R1514" s="292"/>
    </row>
    <row r="1515" spans="1:18" x14ac:dyDescent="0.35">
      <c r="A1515" s="300">
        <f t="shared" si="49"/>
        <v>0</v>
      </c>
      <c r="C1515" s="5">
        <f t="shared" si="48"/>
        <v>0</v>
      </c>
      <c r="D1515" s="293"/>
      <c r="R1515" s="292"/>
    </row>
    <row r="1516" spans="1:18" x14ac:dyDescent="0.35">
      <c r="A1516" s="300">
        <f t="shared" si="49"/>
        <v>0</v>
      </c>
      <c r="C1516" s="5">
        <f t="shared" si="48"/>
        <v>0</v>
      </c>
      <c r="D1516" s="293"/>
      <c r="R1516" s="292"/>
    </row>
    <row r="1517" spans="1:18" x14ac:dyDescent="0.35">
      <c r="A1517" s="300">
        <f t="shared" si="49"/>
        <v>0</v>
      </c>
      <c r="C1517" s="5">
        <f t="shared" si="48"/>
        <v>0</v>
      </c>
      <c r="D1517" s="293"/>
      <c r="R1517" s="292"/>
    </row>
    <row r="1518" spans="1:18" x14ac:dyDescent="0.35">
      <c r="A1518" s="300">
        <f t="shared" si="49"/>
        <v>0</v>
      </c>
      <c r="C1518" s="5">
        <f t="shared" si="48"/>
        <v>0</v>
      </c>
      <c r="D1518" s="293"/>
      <c r="R1518" s="292"/>
    </row>
    <row r="1519" spans="1:18" x14ac:dyDescent="0.35">
      <c r="A1519" s="300">
        <f t="shared" si="49"/>
        <v>0</v>
      </c>
      <c r="C1519" s="5">
        <f t="shared" si="48"/>
        <v>0</v>
      </c>
      <c r="D1519" s="293"/>
      <c r="R1519" s="292"/>
    </row>
    <row r="1520" spans="1:18" x14ac:dyDescent="0.35">
      <c r="A1520" s="300">
        <f t="shared" si="49"/>
        <v>0</v>
      </c>
      <c r="C1520" s="5">
        <f t="shared" si="48"/>
        <v>0</v>
      </c>
      <c r="D1520" s="293"/>
      <c r="R1520" s="292"/>
    </row>
    <row r="1521" spans="1:18" x14ac:dyDescent="0.35">
      <c r="A1521" s="300">
        <f t="shared" si="49"/>
        <v>0</v>
      </c>
      <c r="C1521" s="5">
        <f t="shared" si="48"/>
        <v>0</v>
      </c>
      <c r="D1521" s="293"/>
      <c r="R1521" s="292"/>
    </row>
    <row r="1522" spans="1:18" x14ac:dyDescent="0.35">
      <c r="A1522" s="300">
        <f t="shared" si="49"/>
        <v>0</v>
      </c>
      <c r="C1522" s="5">
        <f t="shared" si="48"/>
        <v>0</v>
      </c>
      <c r="D1522" s="293"/>
      <c r="R1522" s="292"/>
    </row>
    <row r="1523" spans="1:18" x14ac:dyDescent="0.35">
      <c r="A1523" s="300">
        <f t="shared" si="49"/>
        <v>0</v>
      </c>
      <c r="C1523" s="5">
        <f t="shared" si="48"/>
        <v>0</v>
      </c>
      <c r="D1523" s="293"/>
      <c r="R1523" s="292"/>
    </row>
    <row r="1524" spans="1:18" x14ac:dyDescent="0.35">
      <c r="A1524" s="300">
        <f t="shared" si="49"/>
        <v>0</v>
      </c>
      <c r="C1524" s="5">
        <f t="shared" si="48"/>
        <v>0</v>
      </c>
      <c r="D1524" s="293"/>
      <c r="R1524" s="292"/>
    </row>
    <row r="1525" spans="1:18" x14ac:dyDescent="0.35">
      <c r="A1525" s="300">
        <f t="shared" si="49"/>
        <v>0</v>
      </c>
      <c r="C1525" s="5">
        <f t="shared" si="48"/>
        <v>0</v>
      </c>
      <c r="D1525" s="293"/>
      <c r="R1525" s="292"/>
    </row>
    <row r="1526" spans="1:18" x14ac:dyDescent="0.35">
      <c r="A1526" s="300">
        <f t="shared" si="49"/>
        <v>0</v>
      </c>
      <c r="C1526" s="5">
        <f t="shared" si="48"/>
        <v>0</v>
      </c>
      <c r="D1526" s="293"/>
      <c r="R1526" s="292"/>
    </row>
    <row r="1527" spans="1:18" x14ac:dyDescent="0.35">
      <c r="A1527" s="300">
        <f t="shared" si="49"/>
        <v>0</v>
      </c>
      <c r="C1527" s="5">
        <f t="shared" si="48"/>
        <v>0</v>
      </c>
      <c r="D1527" s="293"/>
      <c r="R1527" s="292"/>
    </row>
    <row r="1528" spans="1:18" x14ac:dyDescent="0.35">
      <c r="A1528" s="300">
        <f t="shared" si="49"/>
        <v>0</v>
      </c>
      <c r="C1528" s="5">
        <f t="shared" si="48"/>
        <v>0</v>
      </c>
      <c r="D1528" s="293"/>
      <c r="R1528" s="292"/>
    </row>
    <row r="1529" spans="1:18" x14ac:dyDescent="0.35">
      <c r="A1529" s="300">
        <f t="shared" si="49"/>
        <v>0</v>
      </c>
      <c r="C1529" s="5">
        <f t="shared" si="48"/>
        <v>0</v>
      </c>
      <c r="D1529" s="293"/>
      <c r="R1529" s="292"/>
    </row>
    <row r="1530" spans="1:18" x14ac:dyDescent="0.35">
      <c r="A1530" s="300">
        <f t="shared" si="49"/>
        <v>0</v>
      </c>
      <c r="C1530" s="5">
        <f t="shared" si="48"/>
        <v>0</v>
      </c>
      <c r="D1530" s="293"/>
      <c r="R1530" s="292"/>
    </row>
    <row r="1531" spans="1:18" x14ac:dyDescent="0.35">
      <c r="A1531" s="300">
        <f t="shared" si="49"/>
        <v>0</v>
      </c>
      <c r="C1531" s="5">
        <f t="shared" si="48"/>
        <v>0</v>
      </c>
      <c r="D1531" s="293"/>
      <c r="R1531" s="292"/>
    </row>
    <row r="1532" spans="1:18" x14ac:dyDescent="0.35">
      <c r="A1532" s="300">
        <f t="shared" si="49"/>
        <v>0</v>
      </c>
      <c r="C1532" s="5">
        <f t="shared" si="48"/>
        <v>0</v>
      </c>
      <c r="D1532" s="293"/>
      <c r="R1532" s="292"/>
    </row>
    <row r="1533" spans="1:18" x14ac:dyDescent="0.35">
      <c r="A1533" s="300">
        <f t="shared" si="49"/>
        <v>0</v>
      </c>
      <c r="C1533" s="5">
        <f t="shared" si="48"/>
        <v>0</v>
      </c>
      <c r="D1533" s="293"/>
      <c r="R1533" s="292"/>
    </row>
    <row r="1534" spans="1:18" x14ac:dyDescent="0.35">
      <c r="A1534" s="300">
        <f t="shared" si="49"/>
        <v>0</v>
      </c>
      <c r="C1534" s="5">
        <f t="shared" si="48"/>
        <v>0</v>
      </c>
      <c r="D1534" s="293"/>
      <c r="R1534" s="292"/>
    </row>
    <row r="1535" spans="1:18" x14ac:dyDescent="0.35">
      <c r="A1535" s="300">
        <f t="shared" si="49"/>
        <v>0</v>
      </c>
      <c r="C1535" s="5">
        <f t="shared" si="48"/>
        <v>0</v>
      </c>
      <c r="D1535" s="293"/>
      <c r="R1535" s="292"/>
    </row>
    <row r="1536" spans="1:18" x14ac:dyDescent="0.35">
      <c r="A1536" s="300">
        <f t="shared" si="49"/>
        <v>0</v>
      </c>
      <c r="C1536" s="5">
        <f t="shared" si="48"/>
        <v>0</v>
      </c>
      <c r="D1536" s="293"/>
      <c r="R1536" s="292"/>
    </row>
    <row r="1537" spans="1:18" x14ac:dyDescent="0.35">
      <c r="A1537" s="300">
        <f t="shared" si="49"/>
        <v>0</v>
      </c>
      <c r="C1537" s="5">
        <f t="shared" si="48"/>
        <v>0</v>
      </c>
      <c r="D1537" s="293"/>
      <c r="R1537" s="292"/>
    </row>
    <row r="1538" spans="1:18" x14ac:dyDescent="0.35">
      <c r="A1538" s="300">
        <f t="shared" si="49"/>
        <v>0</v>
      </c>
      <c r="C1538" s="5">
        <f t="shared" si="48"/>
        <v>0</v>
      </c>
      <c r="D1538" s="293"/>
      <c r="R1538" s="292"/>
    </row>
    <row r="1539" spans="1:18" x14ac:dyDescent="0.35">
      <c r="A1539" s="300">
        <f t="shared" si="49"/>
        <v>0</v>
      </c>
      <c r="C1539" s="5">
        <f t="shared" ref="C1539:C1602" si="50">F1539</f>
        <v>0</v>
      </c>
      <c r="D1539" s="293"/>
      <c r="R1539" s="292"/>
    </row>
    <row r="1540" spans="1:18" x14ac:dyDescent="0.35">
      <c r="A1540" s="300">
        <f t="shared" si="49"/>
        <v>0</v>
      </c>
      <c r="C1540" s="5">
        <f t="shared" si="50"/>
        <v>0</v>
      </c>
      <c r="D1540" s="293"/>
      <c r="R1540" s="292"/>
    </row>
    <row r="1541" spans="1:18" x14ac:dyDescent="0.35">
      <c r="A1541" s="300">
        <f t="shared" si="49"/>
        <v>0</v>
      </c>
      <c r="C1541" s="5">
        <f t="shared" si="50"/>
        <v>0</v>
      </c>
      <c r="D1541" s="293"/>
      <c r="R1541" s="292"/>
    </row>
    <row r="1542" spans="1:18" x14ac:dyDescent="0.35">
      <c r="A1542" s="300">
        <f t="shared" si="49"/>
        <v>0</v>
      </c>
      <c r="C1542" s="5">
        <f t="shared" si="50"/>
        <v>0</v>
      </c>
      <c r="D1542" s="293"/>
      <c r="R1542" s="292"/>
    </row>
    <row r="1543" spans="1:18" x14ac:dyDescent="0.35">
      <c r="A1543" s="300">
        <f t="shared" si="49"/>
        <v>0</v>
      </c>
      <c r="C1543" s="5">
        <f t="shared" si="50"/>
        <v>0</v>
      </c>
      <c r="D1543" s="293"/>
      <c r="R1543" s="292"/>
    </row>
    <row r="1544" spans="1:18" x14ac:dyDescent="0.35">
      <c r="A1544" s="300">
        <f t="shared" si="49"/>
        <v>0</v>
      </c>
      <c r="C1544" s="5">
        <f t="shared" si="50"/>
        <v>0</v>
      </c>
      <c r="D1544" s="293"/>
      <c r="R1544" s="292"/>
    </row>
    <row r="1545" spans="1:18" x14ac:dyDescent="0.35">
      <c r="A1545" s="300">
        <f t="shared" si="49"/>
        <v>0</v>
      </c>
      <c r="C1545" s="5">
        <f t="shared" si="50"/>
        <v>0</v>
      </c>
      <c r="D1545" s="293"/>
      <c r="R1545" s="292"/>
    </row>
    <row r="1546" spans="1:18" x14ac:dyDescent="0.35">
      <c r="A1546" s="300">
        <f t="shared" si="49"/>
        <v>0</v>
      </c>
      <c r="C1546" s="5">
        <f t="shared" si="50"/>
        <v>0</v>
      </c>
      <c r="D1546" s="293"/>
      <c r="R1546" s="292"/>
    </row>
    <row r="1547" spans="1:18" x14ac:dyDescent="0.35">
      <c r="A1547" s="300">
        <f t="shared" si="49"/>
        <v>0</v>
      </c>
      <c r="C1547" s="5">
        <f t="shared" si="50"/>
        <v>0</v>
      </c>
      <c r="D1547" s="293"/>
      <c r="R1547" s="292"/>
    </row>
    <row r="1548" spans="1:18" x14ac:dyDescent="0.35">
      <c r="A1548" s="300">
        <f t="shared" si="49"/>
        <v>0</v>
      </c>
      <c r="C1548" s="5">
        <f t="shared" si="50"/>
        <v>0</v>
      </c>
      <c r="D1548" s="293"/>
      <c r="R1548" s="292"/>
    </row>
    <row r="1549" spans="1:18" x14ac:dyDescent="0.35">
      <c r="A1549" s="300">
        <f t="shared" si="49"/>
        <v>0</v>
      </c>
      <c r="C1549" s="5">
        <f t="shared" si="50"/>
        <v>0</v>
      </c>
      <c r="D1549" s="293"/>
      <c r="R1549" s="292"/>
    </row>
    <row r="1550" spans="1:18" x14ac:dyDescent="0.35">
      <c r="A1550" s="300">
        <f t="shared" si="49"/>
        <v>0</v>
      </c>
      <c r="C1550" s="5">
        <f t="shared" si="50"/>
        <v>0</v>
      </c>
      <c r="D1550" s="293"/>
      <c r="R1550" s="292"/>
    </row>
    <row r="1551" spans="1:18" x14ac:dyDescent="0.35">
      <c r="A1551" s="300">
        <f t="shared" si="49"/>
        <v>0</v>
      </c>
      <c r="C1551" s="5">
        <f t="shared" si="50"/>
        <v>0</v>
      </c>
      <c r="D1551" s="293"/>
      <c r="R1551" s="292"/>
    </row>
    <row r="1552" spans="1:18" x14ac:dyDescent="0.35">
      <c r="A1552" s="300">
        <f t="shared" si="49"/>
        <v>0</v>
      </c>
      <c r="C1552" s="5">
        <f t="shared" si="50"/>
        <v>0</v>
      </c>
      <c r="D1552" s="293"/>
      <c r="R1552" s="292"/>
    </row>
    <row r="1553" spans="1:18" x14ac:dyDescent="0.35">
      <c r="A1553" s="300">
        <f t="shared" si="49"/>
        <v>0</v>
      </c>
      <c r="C1553" s="5">
        <f t="shared" si="50"/>
        <v>0</v>
      </c>
      <c r="D1553" s="293"/>
      <c r="R1553" s="292"/>
    </row>
    <row r="1554" spans="1:18" x14ac:dyDescent="0.35">
      <c r="A1554" s="300">
        <f t="shared" si="49"/>
        <v>0</v>
      </c>
      <c r="C1554" s="5">
        <f t="shared" si="50"/>
        <v>0</v>
      </c>
      <c r="D1554" s="293"/>
      <c r="R1554" s="292"/>
    </row>
    <row r="1555" spans="1:18" x14ac:dyDescent="0.35">
      <c r="A1555" s="300">
        <f t="shared" si="49"/>
        <v>0</v>
      </c>
      <c r="C1555" s="5">
        <f t="shared" si="50"/>
        <v>0</v>
      </c>
      <c r="D1555" s="293"/>
      <c r="R1555" s="292"/>
    </row>
    <row r="1556" spans="1:18" x14ac:dyDescent="0.35">
      <c r="A1556" s="300">
        <f t="shared" si="49"/>
        <v>0</v>
      </c>
      <c r="C1556" s="5">
        <f t="shared" si="50"/>
        <v>0</v>
      </c>
      <c r="D1556" s="293"/>
      <c r="R1556" s="292"/>
    </row>
    <row r="1557" spans="1:18" x14ac:dyDescent="0.35">
      <c r="A1557" s="300">
        <f t="shared" si="49"/>
        <v>0</v>
      </c>
      <c r="C1557" s="5">
        <f t="shared" si="50"/>
        <v>0</v>
      </c>
      <c r="D1557" s="293"/>
      <c r="R1557" s="292"/>
    </row>
    <row r="1558" spans="1:18" x14ac:dyDescent="0.35">
      <c r="A1558" s="300">
        <f t="shared" si="49"/>
        <v>0</v>
      </c>
      <c r="C1558" s="5">
        <f t="shared" si="50"/>
        <v>0</v>
      </c>
      <c r="D1558" s="293"/>
      <c r="R1558" s="292"/>
    </row>
    <row r="1559" spans="1:18" x14ac:dyDescent="0.35">
      <c r="A1559" s="300">
        <f t="shared" si="49"/>
        <v>0</v>
      </c>
      <c r="C1559" s="5">
        <f t="shared" si="50"/>
        <v>0</v>
      </c>
      <c r="D1559" s="293"/>
      <c r="R1559" s="292"/>
    </row>
    <row r="1560" spans="1:18" x14ac:dyDescent="0.35">
      <c r="A1560" s="300">
        <f t="shared" si="49"/>
        <v>0</v>
      </c>
      <c r="C1560" s="5">
        <f t="shared" si="50"/>
        <v>0</v>
      </c>
      <c r="D1560" s="293"/>
      <c r="R1560" s="292"/>
    </row>
    <row r="1561" spans="1:18" x14ac:dyDescent="0.35">
      <c r="A1561" s="300">
        <f t="shared" ref="A1561:A1624" si="51">F1561</f>
        <v>0</v>
      </c>
      <c r="C1561" s="5">
        <f t="shared" si="50"/>
        <v>0</v>
      </c>
      <c r="D1561" s="293"/>
      <c r="R1561" s="292"/>
    </row>
    <row r="1562" spans="1:18" x14ac:dyDescent="0.35">
      <c r="A1562" s="300">
        <f t="shared" si="51"/>
        <v>0</v>
      </c>
      <c r="C1562" s="5">
        <f t="shared" si="50"/>
        <v>0</v>
      </c>
      <c r="D1562" s="293"/>
      <c r="R1562" s="292"/>
    </row>
    <row r="1563" spans="1:18" x14ac:dyDescent="0.35">
      <c r="A1563" s="300">
        <f t="shared" si="51"/>
        <v>0</v>
      </c>
      <c r="C1563" s="5">
        <f t="shared" si="50"/>
        <v>0</v>
      </c>
      <c r="D1563" s="293"/>
      <c r="R1563" s="292"/>
    </row>
    <row r="1564" spans="1:18" x14ac:dyDescent="0.35">
      <c r="A1564" s="300">
        <f t="shared" si="51"/>
        <v>0</v>
      </c>
      <c r="C1564" s="5">
        <f t="shared" si="50"/>
        <v>0</v>
      </c>
      <c r="D1564" s="293"/>
      <c r="R1564" s="292"/>
    </row>
    <row r="1565" spans="1:18" x14ac:dyDescent="0.35">
      <c r="A1565" s="300">
        <f t="shared" si="51"/>
        <v>0</v>
      </c>
      <c r="C1565" s="5">
        <f t="shared" si="50"/>
        <v>0</v>
      </c>
      <c r="D1565" s="293"/>
      <c r="R1565" s="292"/>
    </row>
    <row r="1566" spans="1:18" x14ac:dyDescent="0.35">
      <c r="A1566" s="300">
        <f t="shared" si="51"/>
        <v>0</v>
      </c>
      <c r="C1566" s="5">
        <f t="shared" si="50"/>
        <v>0</v>
      </c>
      <c r="D1566" s="293"/>
      <c r="R1566" s="292"/>
    </row>
    <row r="1567" spans="1:18" x14ac:dyDescent="0.35">
      <c r="A1567" s="300">
        <f t="shared" si="51"/>
        <v>0</v>
      </c>
      <c r="C1567" s="5">
        <f t="shared" si="50"/>
        <v>0</v>
      </c>
      <c r="D1567" s="293"/>
      <c r="R1567" s="292"/>
    </row>
    <row r="1568" spans="1:18" x14ac:dyDescent="0.35">
      <c r="A1568" s="300">
        <f t="shared" si="51"/>
        <v>0</v>
      </c>
      <c r="C1568" s="5">
        <f t="shared" si="50"/>
        <v>0</v>
      </c>
      <c r="D1568" s="293"/>
      <c r="R1568" s="292"/>
    </row>
    <row r="1569" spans="1:18" x14ac:dyDescent="0.35">
      <c r="A1569" s="300">
        <f t="shared" si="51"/>
        <v>0</v>
      </c>
      <c r="C1569" s="5">
        <f t="shared" si="50"/>
        <v>0</v>
      </c>
      <c r="D1569" s="293"/>
      <c r="R1569" s="292"/>
    </row>
    <row r="1570" spans="1:18" x14ac:dyDescent="0.35">
      <c r="A1570" s="300">
        <f t="shared" si="51"/>
        <v>0</v>
      </c>
      <c r="C1570" s="5">
        <f t="shared" si="50"/>
        <v>0</v>
      </c>
      <c r="D1570" s="293"/>
      <c r="R1570" s="292"/>
    </row>
    <row r="1571" spans="1:18" x14ac:dyDescent="0.35">
      <c r="A1571" s="300">
        <f t="shared" si="51"/>
        <v>0</v>
      </c>
      <c r="C1571" s="5">
        <f t="shared" si="50"/>
        <v>0</v>
      </c>
      <c r="D1571" s="293"/>
      <c r="R1571" s="292"/>
    </row>
    <row r="1572" spans="1:18" x14ac:dyDescent="0.35">
      <c r="A1572" s="300">
        <f t="shared" si="51"/>
        <v>0</v>
      </c>
      <c r="C1572" s="5">
        <f t="shared" si="50"/>
        <v>0</v>
      </c>
      <c r="D1572" s="293"/>
      <c r="R1572" s="292"/>
    </row>
    <row r="1573" spans="1:18" x14ac:dyDescent="0.35">
      <c r="A1573" s="300">
        <f t="shared" si="51"/>
        <v>0</v>
      </c>
      <c r="C1573" s="5">
        <f t="shared" si="50"/>
        <v>0</v>
      </c>
      <c r="D1573" s="293"/>
      <c r="R1573" s="292"/>
    </row>
    <row r="1574" spans="1:18" x14ac:dyDescent="0.35">
      <c r="A1574" s="300">
        <f t="shared" si="51"/>
        <v>0</v>
      </c>
      <c r="C1574" s="5">
        <f t="shared" si="50"/>
        <v>0</v>
      </c>
      <c r="D1574" s="293"/>
      <c r="R1574" s="292"/>
    </row>
    <row r="1575" spans="1:18" x14ac:dyDescent="0.35">
      <c r="A1575" s="300">
        <f t="shared" si="51"/>
        <v>0</v>
      </c>
      <c r="C1575" s="5">
        <f t="shared" si="50"/>
        <v>0</v>
      </c>
      <c r="D1575" s="293"/>
      <c r="R1575" s="292"/>
    </row>
    <row r="1576" spans="1:18" x14ac:dyDescent="0.35">
      <c r="A1576" s="300">
        <f t="shared" si="51"/>
        <v>0</v>
      </c>
      <c r="C1576" s="5">
        <f t="shared" si="50"/>
        <v>0</v>
      </c>
      <c r="D1576" s="293"/>
      <c r="R1576" s="292"/>
    </row>
    <row r="1577" spans="1:18" x14ac:dyDescent="0.35">
      <c r="A1577" s="300">
        <f t="shared" si="51"/>
        <v>0</v>
      </c>
      <c r="C1577" s="5">
        <f t="shared" si="50"/>
        <v>0</v>
      </c>
      <c r="D1577" s="293"/>
      <c r="R1577" s="292"/>
    </row>
    <row r="1578" spans="1:18" x14ac:dyDescent="0.35">
      <c r="A1578" s="300">
        <f t="shared" si="51"/>
        <v>0</v>
      </c>
      <c r="C1578" s="5">
        <f t="shared" si="50"/>
        <v>0</v>
      </c>
      <c r="D1578" s="293"/>
      <c r="R1578" s="292"/>
    </row>
    <row r="1579" spans="1:18" x14ac:dyDescent="0.35">
      <c r="A1579" s="300">
        <f t="shared" si="51"/>
        <v>0</v>
      </c>
      <c r="C1579" s="5">
        <f t="shared" si="50"/>
        <v>0</v>
      </c>
      <c r="D1579" s="293"/>
      <c r="R1579" s="292"/>
    </row>
    <row r="1580" spans="1:18" x14ac:dyDescent="0.35">
      <c r="A1580" s="300">
        <f t="shared" si="51"/>
        <v>0</v>
      </c>
      <c r="C1580" s="5">
        <f t="shared" si="50"/>
        <v>0</v>
      </c>
      <c r="D1580" s="293"/>
      <c r="R1580" s="292"/>
    </row>
    <row r="1581" spans="1:18" x14ac:dyDescent="0.35">
      <c r="A1581" s="300">
        <f t="shared" si="51"/>
        <v>0</v>
      </c>
      <c r="C1581" s="5">
        <f t="shared" si="50"/>
        <v>0</v>
      </c>
      <c r="D1581" s="293"/>
      <c r="R1581" s="292"/>
    </row>
    <row r="1582" spans="1:18" x14ac:dyDescent="0.35">
      <c r="A1582" s="300">
        <f t="shared" si="51"/>
        <v>0</v>
      </c>
      <c r="C1582" s="5">
        <f t="shared" si="50"/>
        <v>0</v>
      </c>
      <c r="D1582" s="293"/>
      <c r="R1582" s="292"/>
    </row>
    <row r="1583" spans="1:18" x14ac:dyDescent="0.35">
      <c r="A1583" s="300">
        <f t="shared" si="51"/>
        <v>0</v>
      </c>
      <c r="C1583" s="5">
        <f t="shared" si="50"/>
        <v>0</v>
      </c>
      <c r="D1583" s="293"/>
      <c r="R1583" s="292"/>
    </row>
    <row r="1584" spans="1:18" x14ac:dyDescent="0.35">
      <c r="A1584" s="300">
        <f t="shared" si="51"/>
        <v>0</v>
      </c>
      <c r="C1584" s="5">
        <f t="shared" si="50"/>
        <v>0</v>
      </c>
      <c r="D1584" s="293"/>
      <c r="R1584" s="292"/>
    </row>
    <row r="1585" spans="1:18" x14ac:dyDescent="0.35">
      <c r="A1585" s="300">
        <f t="shared" si="51"/>
        <v>0</v>
      </c>
      <c r="C1585" s="5">
        <f t="shared" si="50"/>
        <v>0</v>
      </c>
      <c r="D1585" s="293"/>
      <c r="R1585" s="292"/>
    </row>
    <row r="1586" spans="1:18" x14ac:dyDescent="0.35">
      <c r="A1586" s="300">
        <f t="shared" si="51"/>
        <v>0</v>
      </c>
      <c r="C1586" s="5">
        <f t="shared" si="50"/>
        <v>0</v>
      </c>
      <c r="D1586" s="293"/>
      <c r="R1586" s="292"/>
    </row>
    <row r="1587" spans="1:18" x14ac:dyDescent="0.35">
      <c r="A1587" s="300">
        <f t="shared" si="51"/>
        <v>0</v>
      </c>
      <c r="C1587" s="5">
        <f t="shared" si="50"/>
        <v>0</v>
      </c>
      <c r="D1587" s="293"/>
      <c r="R1587" s="292"/>
    </row>
    <row r="1588" spans="1:18" x14ac:dyDescent="0.35">
      <c r="A1588" s="300">
        <f t="shared" si="51"/>
        <v>0</v>
      </c>
      <c r="C1588" s="5">
        <f t="shared" si="50"/>
        <v>0</v>
      </c>
      <c r="D1588" s="293"/>
      <c r="R1588" s="292"/>
    </row>
    <row r="1589" spans="1:18" x14ac:dyDescent="0.35">
      <c r="A1589" s="300">
        <f t="shared" si="51"/>
        <v>0</v>
      </c>
      <c r="C1589" s="5">
        <f t="shared" si="50"/>
        <v>0</v>
      </c>
      <c r="D1589" s="293"/>
      <c r="R1589" s="292"/>
    </row>
    <row r="1590" spans="1:18" x14ac:dyDescent="0.35">
      <c r="A1590" s="300">
        <f t="shared" si="51"/>
        <v>0</v>
      </c>
      <c r="C1590" s="5">
        <f t="shared" si="50"/>
        <v>0</v>
      </c>
      <c r="D1590" s="293"/>
      <c r="R1590" s="292"/>
    </row>
    <row r="1591" spans="1:18" x14ac:dyDescent="0.35">
      <c r="A1591" s="300">
        <f t="shared" si="51"/>
        <v>0</v>
      </c>
      <c r="C1591" s="5">
        <f t="shared" si="50"/>
        <v>0</v>
      </c>
      <c r="D1591" s="293"/>
      <c r="R1591" s="292"/>
    </row>
    <row r="1592" spans="1:18" x14ac:dyDescent="0.35">
      <c r="A1592" s="300">
        <f t="shared" si="51"/>
        <v>0</v>
      </c>
      <c r="C1592" s="5">
        <f t="shared" si="50"/>
        <v>0</v>
      </c>
      <c r="D1592" s="293"/>
      <c r="R1592" s="292"/>
    </row>
    <row r="1593" spans="1:18" x14ac:dyDescent="0.35">
      <c r="A1593" s="300">
        <f t="shared" si="51"/>
        <v>0</v>
      </c>
      <c r="C1593" s="5">
        <f t="shared" si="50"/>
        <v>0</v>
      </c>
      <c r="D1593" s="293"/>
      <c r="R1593" s="292"/>
    </row>
    <row r="1594" spans="1:18" x14ac:dyDescent="0.35">
      <c r="A1594" s="300">
        <f t="shared" si="51"/>
        <v>0</v>
      </c>
      <c r="C1594" s="5">
        <f t="shared" si="50"/>
        <v>0</v>
      </c>
      <c r="D1594" s="293"/>
      <c r="R1594" s="292"/>
    </row>
    <row r="1595" spans="1:18" x14ac:dyDescent="0.35">
      <c r="A1595" s="300">
        <f t="shared" si="51"/>
        <v>0</v>
      </c>
      <c r="C1595" s="5">
        <f t="shared" si="50"/>
        <v>0</v>
      </c>
      <c r="D1595" s="293"/>
      <c r="R1595" s="292"/>
    </row>
    <row r="1596" spans="1:18" x14ac:dyDescent="0.35">
      <c r="A1596" s="300">
        <f t="shared" si="51"/>
        <v>0</v>
      </c>
      <c r="C1596" s="5">
        <f t="shared" si="50"/>
        <v>0</v>
      </c>
      <c r="D1596" s="293"/>
      <c r="R1596" s="292"/>
    </row>
    <row r="1597" spans="1:18" x14ac:dyDescent="0.35">
      <c r="A1597" s="300">
        <f t="shared" si="51"/>
        <v>0</v>
      </c>
      <c r="C1597" s="5">
        <f t="shared" si="50"/>
        <v>0</v>
      </c>
      <c r="D1597" s="293"/>
      <c r="R1597" s="292"/>
    </row>
    <row r="1598" spans="1:18" x14ac:dyDescent="0.35">
      <c r="A1598" s="300">
        <f t="shared" si="51"/>
        <v>0</v>
      </c>
      <c r="C1598" s="5">
        <f t="shared" si="50"/>
        <v>0</v>
      </c>
      <c r="D1598" s="293"/>
      <c r="R1598" s="292"/>
    </row>
    <row r="1599" spans="1:18" x14ac:dyDescent="0.35">
      <c r="A1599" s="300">
        <f t="shared" si="51"/>
        <v>0</v>
      </c>
      <c r="C1599" s="5">
        <f t="shared" si="50"/>
        <v>0</v>
      </c>
      <c r="D1599" s="293"/>
      <c r="R1599" s="292"/>
    </row>
    <row r="1600" spans="1:18" x14ac:dyDescent="0.35">
      <c r="A1600" s="300">
        <f t="shared" si="51"/>
        <v>0</v>
      </c>
      <c r="C1600" s="5">
        <f t="shared" si="50"/>
        <v>0</v>
      </c>
      <c r="D1600" s="293"/>
      <c r="R1600" s="292"/>
    </row>
    <row r="1601" spans="1:18" x14ac:dyDescent="0.35">
      <c r="A1601" s="300">
        <f t="shared" si="51"/>
        <v>0</v>
      </c>
      <c r="C1601" s="5">
        <f t="shared" si="50"/>
        <v>0</v>
      </c>
      <c r="D1601" s="293"/>
      <c r="R1601" s="292"/>
    </row>
    <row r="1602" spans="1:18" x14ac:dyDescent="0.35">
      <c r="A1602" s="300">
        <f t="shared" si="51"/>
        <v>0</v>
      </c>
      <c r="C1602" s="5">
        <f t="shared" si="50"/>
        <v>0</v>
      </c>
      <c r="D1602" s="293"/>
      <c r="R1602" s="292"/>
    </row>
    <row r="1603" spans="1:18" x14ac:dyDescent="0.35">
      <c r="A1603" s="300">
        <f t="shared" si="51"/>
        <v>0</v>
      </c>
      <c r="C1603" s="5">
        <f t="shared" ref="C1603:C1666" si="52">F1603</f>
        <v>0</v>
      </c>
      <c r="D1603" s="293"/>
      <c r="R1603" s="292"/>
    </row>
    <row r="1604" spans="1:18" x14ac:dyDescent="0.35">
      <c r="A1604" s="300">
        <f t="shared" si="51"/>
        <v>0</v>
      </c>
      <c r="C1604" s="5">
        <f t="shared" si="52"/>
        <v>0</v>
      </c>
      <c r="D1604" s="293"/>
      <c r="R1604" s="292"/>
    </row>
    <row r="1605" spans="1:18" x14ac:dyDescent="0.35">
      <c r="A1605" s="300">
        <f t="shared" si="51"/>
        <v>0</v>
      </c>
      <c r="C1605" s="5">
        <f t="shared" si="52"/>
        <v>0</v>
      </c>
      <c r="D1605" s="293"/>
      <c r="R1605" s="292"/>
    </row>
    <row r="1606" spans="1:18" x14ac:dyDescent="0.35">
      <c r="A1606" s="300">
        <f t="shared" si="51"/>
        <v>0</v>
      </c>
      <c r="C1606" s="5">
        <f t="shared" si="52"/>
        <v>0</v>
      </c>
      <c r="D1606" s="293"/>
      <c r="R1606" s="292"/>
    </row>
    <row r="1607" spans="1:18" x14ac:dyDescent="0.35">
      <c r="A1607" s="300">
        <f t="shared" si="51"/>
        <v>0</v>
      </c>
      <c r="C1607" s="5">
        <f t="shared" si="52"/>
        <v>0</v>
      </c>
      <c r="D1607" s="293"/>
      <c r="R1607" s="292"/>
    </row>
    <row r="1608" spans="1:18" x14ac:dyDescent="0.35">
      <c r="A1608" s="300">
        <f t="shared" si="51"/>
        <v>0</v>
      </c>
      <c r="C1608" s="5">
        <f t="shared" si="52"/>
        <v>0</v>
      </c>
      <c r="D1608" s="293"/>
      <c r="R1608" s="292"/>
    </row>
    <row r="1609" spans="1:18" x14ac:dyDescent="0.35">
      <c r="A1609" s="300">
        <f t="shared" si="51"/>
        <v>0</v>
      </c>
      <c r="C1609" s="5">
        <f t="shared" si="52"/>
        <v>0</v>
      </c>
      <c r="D1609" s="293"/>
      <c r="R1609" s="292"/>
    </row>
    <row r="1610" spans="1:18" x14ac:dyDescent="0.35">
      <c r="A1610" s="300">
        <f t="shared" si="51"/>
        <v>0</v>
      </c>
      <c r="C1610" s="5">
        <f t="shared" si="52"/>
        <v>0</v>
      </c>
      <c r="D1610" s="293"/>
      <c r="R1610" s="292"/>
    </row>
    <row r="1611" spans="1:18" x14ac:dyDescent="0.35">
      <c r="A1611" s="300">
        <f t="shared" si="51"/>
        <v>0</v>
      </c>
      <c r="C1611" s="5">
        <f t="shared" si="52"/>
        <v>0</v>
      </c>
      <c r="D1611" s="293"/>
      <c r="R1611" s="292"/>
    </row>
    <row r="1612" spans="1:18" x14ac:dyDescent="0.35">
      <c r="A1612" s="300">
        <f t="shared" si="51"/>
        <v>0</v>
      </c>
      <c r="C1612" s="5">
        <f t="shared" si="52"/>
        <v>0</v>
      </c>
      <c r="D1612" s="293"/>
      <c r="R1612" s="292"/>
    </row>
    <row r="1613" spans="1:18" x14ac:dyDescent="0.35">
      <c r="A1613" s="300">
        <f t="shared" si="51"/>
        <v>0</v>
      </c>
      <c r="C1613" s="5">
        <f t="shared" si="52"/>
        <v>0</v>
      </c>
      <c r="D1613" s="293"/>
      <c r="R1613" s="292"/>
    </row>
    <row r="1614" spans="1:18" x14ac:dyDescent="0.35">
      <c r="A1614" s="300">
        <f t="shared" si="51"/>
        <v>0</v>
      </c>
      <c r="C1614" s="5">
        <f t="shared" si="52"/>
        <v>0</v>
      </c>
      <c r="D1614" s="293"/>
      <c r="R1614" s="292"/>
    </row>
    <row r="1615" spans="1:18" x14ac:dyDescent="0.35">
      <c r="A1615" s="300">
        <f t="shared" si="51"/>
        <v>0</v>
      </c>
      <c r="C1615" s="5">
        <f t="shared" si="52"/>
        <v>0</v>
      </c>
      <c r="D1615" s="293"/>
      <c r="R1615" s="292"/>
    </row>
    <row r="1616" spans="1:18" x14ac:dyDescent="0.35">
      <c r="A1616" s="300">
        <f t="shared" si="51"/>
        <v>0</v>
      </c>
      <c r="C1616" s="5">
        <f t="shared" si="52"/>
        <v>0</v>
      </c>
      <c r="D1616" s="293"/>
      <c r="R1616" s="292"/>
    </row>
    <row r="1617" spans="1:18" x14ac:dyDescent="0.35">
      <c r="A1617" s="300">
        <f t="shared" si="51"/>
        <v>0</v>
      </c>
      <c r="C1617" s="5">
        <f t="shared" si="52"/>
        <v>0</v>
      </c>
      <c r="D1617" s="293"/>
      <c r="R1617" s="292"/>
    </row>
    <row r="1618" spans="1:18" x14ac:dyDescent="0.35">
      <c r="A1618" s="300">
        <f t="shared" si="51"/>
        <v>0</v>
      </c>
      <c r="C1618" s="5">
        <f t="shared" si="52"/>
        <v>0</v>
      </c>
      <c r="D1618" s="293"/>
      <c r="R1618" s="292"/>
    </row>
    <row r="1619" spans="1:18" x14ac:dyDescent="0.35">
      <c r="A1619" s="300">
        <f t="shared" si="51"/>
        <v>0</v>
      </c>
      <c r="C1619" s="5">
        <f t="shared" si="52"/>
        <v>0</v>
      </c>
      <c r="D1619" s="293"/>
      <c r="R1619" s="292"/>
    </row>
    <row r="1620" spans="1:18" x14ac:dyDescent="0.35">
      <c r="A1620" s="300">
        <f t="shared" si="51"/>
        <v>0</v>
      </c>
      <c r="C1620" s="5">
        <f t="shared" si="52"/>
        <v>0</v>
      </c>
      <c r="D1620" s="293"/>
      <c r="R1620" s="292"/>
    </row>
    <row r="1621" spans="1:18" x14ac:dyDescent="0.35">
      <c r="A1621" s="300">
        <f t="shared" si="51"/>
        <v>0</v>
      </c>
      <c r="C1621" s="5">
        <f t="shared" si="52"/>
        <v>0</v>
      </c>
      <c r="D1621" s="293"/>
      <c r="R1621" s="292"/>
    </row>
    <row r="1622" spans="1:18" x14ac:dyDescent="0.35">
      <c r="A1622" s="300">
        <f t="shared" si="51"/>
        <v>0</v>
      </c>
      <c r="C1622" s="5">
        <f t="shared" si="52"/>
        <v>0</v>
      </c>
      <c r="D1622" s="293"/>
      <c r="R1622" s="292"/>
    </row>
    <row r="1623" spans="1:18" x14ac:dyDescent="0.35">
      <c r="A1623" s="300">
        <f t="shared" si="51"/>
        <v>0</v>
      </c>
      <c r="C1623" s="5">
        <f t="shared" si="52"/>
        <v>0</v>
      </c>
      <c r="D1623" s="293"/>
      <c r="R1623" s="292"/>
    </row>
    <row r="1624" spans="1:18" x14ac:dyDescent="0.35">
      <c r="A1624" s="300">
        <f t="shared" si="51"/>
        <v>0</v>
      </c>
      <c r="C1624" s="5">
        <f t="shared" si="52"/>
        <v>0</v>
      </c>
      <c r="D1624" s="293"/>
      <c r="R1624" s="292"/>
    </row>
    <row r="1625" spans="1:18" x14ac:dyDescent="0.35">
      <c r="A1625" s="300">
        <f t="shared" ref="A1625:A1688" si="53">F1625</f>
        <v>0</v>
      </c>
      <c r="C1625" s="5">
        <f t="shared" si="52"/>
        <v>0</v>
      </c>
      <c r="D1625" s="293"/>
      <c r="R1625" s="292"/>
    </row>
    <row r="1626" spans="1:18" x14ac:dyDescent="0.35">
      <c r="A1626" s="300">
        <f t="shared" si="53"/>
        <v>0</v>
      </c>
      <c r="C1626" s="5">
        <f t="shared" si="52"/>
        <v>0</v>
      </c>
      <c r="D1626" s="293"/>
      <c r="R1626" s="292"/>
    </row>
    <row r="1627" spans="1:18" x14ac:dyDescent="0.35">
      <c r="A1627" s="300">
        <f t="shared" si="53"/>
        <v>0</v>
      </c>
      <c r="C1627" s="5">
        <f t="shared" si="52"/>
        <v>0</v>
      </c>
      <c r="D1627" s="293"/>
      <c r="R1627" s="292"/>
    </row>
    <row r="1628" spans="1:18" x14ac:dyDescent="0.35">
      <c r="A1628" s="300">
        <f t="shared" si="53"/>
        <v>0</v>
      </c>
      <c r="C1628" s="5">
        <f t="shared" si="52"/>
        <v>0</v>
      </c>
      <c r="D1628" s="293"/>
      <c r="R1628" s="292"/>
    </row>
    <row r="1629" spans="1:18" x14ac:dyDescent="0.35">
      <c r="A1629" s="300">
        <f t="shared" si="53"/>
        <v>0</v>
      </c>
      <c r="C1629" s="5">
        <f t="shared" si="52"/>
        <v>0</v>
      </c>
      <c r="D1629" s="293"/>
      <c r="R1629" s="292"/>
    </row>
    <row r="1630" spans="1:18" x14ac:dyDescent="0.35">
      <c r="A1630" s="300">
        <f t="shared" si="53"/>
        <v>0</v>
      </c>
      <c r="C1630" s="5">
        <f t="shared" si="52"/>
        <v>0</v>
      </c>
      <c r="D1630" s="293"/>
      <c r="R1630" s="292"/>
    </row>
    <row r="1631" spans="1:18" x14ac:dyDescent="0.35">
      <c r="A1631" s="300">
        <f t="shared" si="53"/>
        <v>0</v>
      </c>
      <c r="C1631" s="5">
        <f t="shared" si="52"/>
        <v>0</v>
      </c>
      <c r="D1631" s="293"/>
      <c r="R1631" s="292"/>
    </row>
    <row r="1632" spans="1:18" x14ac:dyDescent="0.35">
      <c r="A1632" s="300">
        <f t="shared" si="53"/>
        <v>0</v>
      </c>
      <c r="C1632" s="5">
        <f t="shared" si="52"/>
        <v>0</v>
      </c>
      <c r="D1632" s="293"/>
      <c r="R1632" s="292"/>
    </row>
    <row r="1633" spans="1:18" x14ac:dyDescent="0.35">
      <c r="A1633" s="300">
        <f t="shared" si="53"/>
        <v>0</v>
      </c>
      <c r="C1633" s="5">
        <f t="shared" si="52"/>
        <v>0</v>
      </c>
      <c r="D1633" s="293"/>
      <c r="R1633" s="292"/>
    </row>
    <row r="1634" spans="1:18" x14ac:dyDescent="0.35">
      <c r="A1634" s="300">
        <f t="shared" si="53"/>
        <v>0</v>
      </c>
      <c r="C1634" s="5">
        <f t="shared" si="52"/>
        <v>0</v>
      </c>
      <c r="D1634" s="293"/>
      <c r="R1634" s="292"/>
    </row>
    <row r="1635" spans="1:18" x14ac:dyDescent="0.35">
      <c r="A1635" s="300">
        <f t="shared" si="53"/>
        <v>0</v>
      </c>
      <c r="C1635" s="5">
        <f t="shared" si="52"/>
        <v>0</v>
      </c>
      <c r="D1635" s="293"/>
      <c r="R1635" s="292"/>
    </row>
    <row r="1636" spans="1:18" x14ac:dyDescent="0.35">
      <c r="A1636" s="300">
        <f t="shared" si="53"/>
        <v>0</v>
      </c>
      <c r="C1636" s="5">
        <f t="shared" si="52"/>
        <v>0</v>
      </c>
      <c r="D1636" s="293"/>
      <c r="R1636" s="292"/>
    </row>
    <row r="1637" spans="1:18" x14ac:dyDescent="0.35">
      <c r="A1637" s="300">
        <f t="shared" si="53"/>
        <v>0</v>
      </c>
      <c r="C1637" s="5">
        <f t="shared" si="52"/>
        <v>0</v>
      </c>
      <c r="D1637" s="293"/>
      <c r="R1637" s="292"/>
    </row>
    <row r="1638" spans="1:18" x14ac:dyDescent="0.35">
      <c r="A1638" s="300">
        <f t="shared" si="53"/>
        <v>0</v>
      </c>
      <c r="C1638" s="5">
        <f t="shared" si="52"/>
        <v>0</v>
      </c>
      <c r="D1638" s="293"/>
      <c r="R1638" s="292"/>
    </row>
    <row r="1639" spans="1:18" x14ac:dyDescent="0.35">
      <c r="A1639" s="300">
        <f t="shared" si="53"/>
        <v>0</v>
      </c>
      <c r="C1639" s="5">
        <f t="shared" si="52"/>
        <v>0</v>
      </c>
      <c r="D1639" s="293"/>
      <c r="R1639" s="292"/>
    </row>
    <row r="1640" spans="1:18" x14ac:dyDescent="0.35">
      <c r="A1640" s="300">
        <f t="shared" si="53"/>
        <v>0</v>
      </c>
      <c r="C1640" s="5">
        <f t="shared" si="52"/>
        <v>0</v>
      </c>
      <c r="D1640" s="293"/>
      <c r="R1640" s="292"/>
    </row>
    <row r="1641" spans="1:18" x14ac:dyDescent="0.35">
      <c r="A1641" s="300">
        <f t="shared" si="53"/>
        <v>0</v>
      </c>
      <c r="C1641" s="5">
        <f t="shared" si="52"/>
        <v>0</v>
      </c>
      <c r="D1641" s="293"/>
      <c r="R1641" s="292"/>
    </row>
    <row r="1642" spans="1:18" x14ac:dyDescent="0.35">
      <c r="A1642" s="300">
        <f t="shared" si="53"/>
        <v>0</v>
      </c>
      <c r="C1642" s="5">
        <f t="shared" si="52"/>
        <v>0</v>
      </c>
      <c r="D1642" s="293"/>
      <c r="R1642" s="292"/>
    </row>
    <row r="1643" spans="1:18" x14ac:dyDescent="0.35">
      <c r="A1643" s="300">
        <f t="shared" si="53"/>
        <v>0</v>
      </c>
      <c r="C1643" s="5">
        <f t="shared" si="52"/>
        <v>0</v>
      </c>
      <c r="D1643" s="293"/>
      <c r="R1643" s="292"/>
    </row>
    <row r="1644" spans="1:18" x14ac:dyDescent="0.35">
      <c r="A1644" s="300">
        <f t="shared" si="53"/>
        <v>0</v>
      </c>
      <c r="C1644" s="5">
        <f t="shared" si="52"/>
        <v>0</v>
      </c>
      <c r="D1644" s="293"/>
      <c r="R1644" s="292"/>
    </row>
    <row r="1645" spans="1:18" x14ac:dyDescent="0.35">
      <c r="A1645" s="300">
        <f t="shared" si="53"/>
        <v>0</v>
      </c>
      <c r="C1645" s="5">
        <f t="shared" si="52"/>
        <v>0</v>
      </c>
      <c r="D1645" s="293"/>
      <c r="R1645" s="292"/>
    </row>
    <row r="1646" spans="1:18" x14ac:dyDescent="0.35">
      <c r="A1646" s="300">
        <f t="shared" si="53"/>
        <v>0</v>
      </c>
      <c r="C1646" s="5">
        <f t="shared" si="52"/>
        <v>0</v>
      </c>
      <c r="D1646" s="293"/>
      <c r="R1646" s="292"/>
    </row>
    <row r="1647" spans="1:18" x14ac:dyDescent="0.35">
      <c r="A1647" s="300">
        <f t="shared" si="53"/>
        <v>0</v>
      </c>
      <c r="C1647" s="5">
        <f t="shared" si="52"/>
        <v>0</v>
      </c>
      <c r="D1647" s="293"/>
      <c r="R1647" s="292"/>
    </row>
    <row r="1648" spans="1:18" x14ac:dyDescent="0.35">
      <c r="A1648" s="300">
        <f t="shared" si="53"/>
        <v>0</v>
      </c>
      <c r="C1648" s="5">
        <f t="shared" si="52"/>
        <v>0</v>
      </c>
      <c r="D1648" s="293"/>
      <c r="R1648" s="292"/>
    </row>
    <row r="1649" spans="1:18" x14ac:dyDescent="0.35">
      <c r="A1649" s="300">
        <f t="shared" si="53"/>
        <v>0</v>
      </c>
      <c r="C1649" s="5">
        <f t="shared" si="52"/>
        <v>0</v>
      </c>
      <c r="D1649" s="293"/>
      <c r="R1649" s="292"/>
    </row>
    <row r="1650" spans="1:18" x14ac:dyDescent="0.35">
      <c r="A1650" s="300">
        <f t="shared" si="53"/>
        <v>0</v>
      </c>
      <c r="C1650" s="5">
        <f t="shared" si="52"/>
        <v>0</v>
      </c>
      <c r="D1650" s="293"/>
      <c r="R1650" s="292"/>
    </row>
    <row r="1651" spans="1:18" x14ac:dyDescent="0.35">
      <c r="A1651" s="300">
        <f t="shared" si="53"/>
        <v>0</v>
      </c>
      <c r="C1651" s="5">
        <f t="shared" si="52"/>
        <v>0</v>
      </c>
      <c r="D1651" s="293"/>
      <c r="R1651" s="292"/>
    </row>
    <row r="1652" spans="1:18" x14ac:dyDescent="0.35">
      <c r="A1652" s="300">
        <f t="shared" si="53"/>
        <v>0</v>
      </c>
      <c r="C1652" s="5">
        <f t="shared" si="52"/>
        <v>0</v>
      </c>
      <c r="D1652" s="293"/>
      <c r="R1652" s="292"/>
    </row>
    <row r="1653" spans="1:18" x14ac:dyDescent="0.35">
      <c r="A1653" s="300">
        <f t="shared" si="53"/>
        <v>0</v>
      </c>
      <c r="C1653" s="5">
        <f t="shared" si="52"/>
        <v>0</v>
      </c>
      <c r="D1653" s="293"/>
      <c r="R1653" s="292"/>
    </row>
    <row r="1654" spans="1:18" x14ac:dyDescent="0.35">
      <c r="A1654" s="300">
        <f t="shared" si="53"/>
        <v>0</v>
      </c>
      <c r="C1654" s="5">
        <f t="shared" si="52"/>
        <v>0</v>
      </c>
      <c r="D1654" s="293"/>
      <c r="R1654" s="292"/>
    </row>
    <row r="1655" spans="1:18" x14ac:dyDescent="0.35">
      <c r="A1655" s="300">
        <f t="shared" si="53"/>
        <v>0</v>
      </c>
      <c r="C1655" s="5">
        <f t="shared" si="52"/>
        <v>0</v>
      </c>
      <c r="D1655" s="293"/>
      <c r="R1655" s="292"/>
    </row>
    <row r="1656" spans="1:18" x14ac:dyDescent="0.35">
      <c r="A1656" s="300">
        <f t="shared" si="53"/>
        <v>0</v>
      </c>
      <c r="C1656" s="5">
        <f t="shared" si="52"/>
        <v>0</v>
      </c>
      <c r="D1656" s="293"/>
      <c r="R1656" s="292"/>
    </row>
    <row r="1657" spans="1:18" x14ac:dyDescent="0.35">
      <c r="A1657" s="300">
        <f t="shared" si="53"/>
        <v>0</v>
      </c>
      <c r="C1657" s="5">
        <f t="shared" si="52"/>
        <v>0</v>
      </c>
      <c r="D1657" s="293"/>
      <c r="R1657" s="292"/>
    </row>
    <row r="1658" spans="1:18" x14ac:dyDescent="0.35">
      <c r="A1658" s="300">
        <f t="shared" si="53"/>
        <v>0</v>
      </c>
      <c r="C1658" s="5">
        <f t="shared" si="52"/>
        <v>0</v>
      </c>
      <c r="D1658" s="293"/>
      <c r="R1658" s="292"/>
    </row>
    <row r="1659" spans="1:18" x14ac:dyDescent="0.35">
      <c r="A1659" s="300">
        <f t="shared" si="53"/>
        <v>0</v>
      </c>
      <c r="C1659" s="5">
        <f t="shared" si="52"/>
        <v>0</v>
      </c>
      <c r="D1659" s="293"/>
      <c r="R1659" s="292"/>
    </row>
    <row r="1660" spans="1:18" x14ac:dyDescent="0.35">
      <c r="A1660" s="300">
        <f t="shared" si="53"/>
        <v>0</v>
      </c>
      <c r="C1660" s="5">
        <f t="shared" si="52"/>
        <v>0</v>
      </c>
      <c r="D1660" s="293"/>
      <c r="R1660" s="292"/>
    </row>
    <row r="1661" spans="1:18" x14ac:dyDescent="0.35">
      <c r="A1661" s="300">
        <f t="shared" si="53"/>
        <v>0</v>
      </c>
      <c r="C1661" s="5">
        <f t="shared" si="52"/>
        <v>0</v>
      </c>
      <c r="D1661" s="293"/>
      <c r="R1661" s="292"/>
    </row>
    <row r="1662" spans="1:18" x14ac:dyDescent="0.35">
      <c r="A1662" s="300">
        <f t="shared" si="53"/>
        <v>0</v>
      </c>
      <c r="C1662" s="5">
        <f t="shared" si="52"/>
        <v>0</v>
      </c>
      <c r="D1662" s="293"/>
      <c r="R1662" s="292"/>
    </row>
    <row r="1663" spans="1:18" x14ac:dyDescent="0.35">
      <c r="A1663" s="300">
        <f t="shared" si="53"/>
        <v>0</v>
      </c>
      <c r="C1663" s="5">
        <f t="shared" si="52"/>
        <v>0</v>
      </c>
      <c r="D1663" s="293"/>
      <c r="R1663" s="292"/>
    </row>
    <row r="1664" spans="1:18" x14ac:dyDescent="0.35">
      <c r="A1664" s="300">
        <f t="shared" si="53"/>
        <v>0</v>
      </c>
      <c r="C1664" s="5">
        <f t="shared" si="52"/>
        <v>0</v>
      </c>
      <c r="D1664" s="293"/>
      <c r="R1664" s="292"/>
    </row>
    <row r="1665" spans="1:18" x14ac:dyDescent="0.35">
      <c r="A1665" s="300">
        <f t="shared" si="53"/>
        <v>0</v>
      </c>
      <c r="C1665" s="5">
        <f t="shared" si="52"/>
        <v>0</v>
      </c>
      <c r="D1665" s="293"/>
      <c r="R1665" s="292"/>
    </row>
    <row r="1666" spans="1:18" x14ac:dyDescent="0.35">
      <c r="A1666" s="300">
        <f t="shared" si="53"/>
        <v>0</v>
      </c>
      <c r="C1666" s="5">
        <f t="shared" si="52"/>
        <v>0</v>
      </c>
      <c r="D1666" s="293"/>
      <c r="R1666" s="292"/>
    </row>
    <row r="1667" spans="1:18" x14ac:dyDescent="0.35">
      <c r="A1667" s="300">
        <f t="shared" si="53"/>
        <v>0</v>
      </c>
      <c r="C1667" s="5">
        <f t="shared" ref="C1667:C1730" si="54">F1667</f>
        <v>0</v>
      </c>
      <c r="D1667" s="293"/>
      <c r="R1667" s="292"/>
    </row>
    <row r="1668" spans="1:18" x14ac:dyDescent="0.35">
      <c r="A1668" s="300">
        <f t="shared" si="53"/>
        <v>0</v>
      </c>
      <c r="C1668" s="5">
        <f t="shared" si="54"/>
        <v>0</v>
      </c>
      <c r="D1668" s="293"/>
      <c r="R1668" s="292"/>
    </row>
    <row r="1669" spans="1:18" x14ac:dyDescent="0.35">
      <c r="A1669" s="300">
        <f t="shared" si="53"/>
        <v>0</v>
      </c>
      <c r="C1669" s="5">
        <f t="shared" si="54"/>
        <v>0</v>
      </c>
      <c r="D1669" s="293"/>
      <c r="R1669" s="292"/>
    </row>
    <row r="1670" spans="1:18" x14ac:dyDescent="0.35">
      <c r="A1670" s="300">
        <f t="shared" si="53"/>
        <v>0</v>
      </c>
      <c r="C1670" s="5">
        <f t="shared" si="54"/>
        <v>0</v>
      </c>
      <c r="D1670" s="293"/>
      <c r="R1670" s="292"/>
    </row>
    <row r="1671" spans="1:18" x14ac:dyDescent="0.35">
      <c r="A1671" s="300">
        <f t="shared" si="53"/>
        <v>0</v>
      </c>
      <c r="C1671" s="5">
        <f t="shared" si="54"/>
        <v>0</v>
      </c>
      <c r="D1671" s="293"/>
      <c r="R1671" s="292"/>
    </row>
    <row r="1672" spans="1:18" x14ac:dyDescent="0.35">
      <c r="A1672" s="300">
        <f t="shared" si="53"/>
        <v>0</v>
      </c>
      <c r="C1672" s="5">
        <f t="shared" si="54"/>
        <v>0</v>
      </c>
      <c r="D1672" s="293"/>
      <c r="R1672" s="292"/>
    </row>
    <row r="1673" spans="1:18" x14ac:dyDescent="0.35">
      <c r="A1673" s="300">
        <f t="shared" si="53"/>
        <v>0</v>
      </c>
      <c r="C1673" s="5">
        <f t="shared" si="54"/>
        <v>0</v>
      </c>
      <c r="D1673" s="293"/>
      <c r="R1673" s="292"/>
    </row>
    <row r="1674" spans="1:18" x14ac:dyDescent="0.35">
      <c r="A1674" s="300">
        <f t="shared" si="53"/>
        <v>0</v>
      </c>
      <c r="C1674" s="5">
        <f t="shared" si="54"/>
        <v>0</v>
      </c>
      <c r="D1674" s="293"/>
      <c r="R1674" s="292"/>
    </row>
    <row r="1675" spans="1:18" x14ac:dyDescent="0.35">
      <c r="A1675" s="300">
        <f t="shared" si="53"/>
        <v>0</v>
      </c>
      <c r="C1675" s="5">
        <f t="shared" si="54"/>
        <v>0</v>
      </c>
      <c r="D1675" s="293"/>
      <c r="R1675" s="292"/>
    </row>
    <row r="1676" spans="1:18" x14ac:dyDescent="0.35">
      <c r="A1676" s="300">
        <f t="shared" si="53"/>
        <v>0</v>
      </c>
      <c r="C1676" s="5">
        <f t="shared" si="54"/>
        <v>0</v>
      </c>
      <c r="D1676" s="293"/>
      <c r="R1676" s="292"/>
    </row>
    <row r="1677" spans="1:18" x14ac:dyDescent="0.35">
      <c r="A1677" s="300">
        <f t="shared" si="53"/>
        <v>0</v>
      </c>
      <c r="C1677" s="5">
        <f t="shared" si="54"/>
        <v>0</v>
      </c>
      <c r="D1677" s="293"/>
      <c r="R1677" s="292"/>
    </row>
    <row r="1678" spans="1:18" x14ac:dyDescent="0.35">
      <c r="A1678" s="300">
        <f t="shared" si="53"/>
        <v>0</v>
      </c>
      <c r="C1678" s="5">
        <f t="shared" si="54"/>
        <v>0</v>
      </c>
      <c r="D1678" s="293"/>
      <c r="R1678" s="292"/>
    </row>
    <row r="1679" spans="1:18" x14ac:dyDescent="0.35">
      <c r="A1679" s="300">
        <f t="shared" si="53"/>
        <v>0</v>
      </c>
      <c r="C1679" s="5">
        <f t="shared" si="54"/>
        <v>0</v>
      </c>
      <c r="D1679" s="293"/>
      <c r="R1679" s="292"/>
    </row>
    <row r="1680" spans="1:18" x14ac:dyDescent="0.35">
      <c r="A1680" s="300">
        <f t="shared" si="53"/>
        <v>0</v>
      </c>
      <c r="C1680" s="5">
        <f t="shared" si="54"/>
        <v>0</v>
      </c>
      <c r="D1680" s="293"/>
      <c r="R1680" s="292"/>
    </row>
    <row r="1681" spans="1:18" x14ac:dyDescent="0.35">
      <c r="A1681" s="300">
        <f t="shared" si="53"/>
        <v>0</v>
      </c>
      <c r="C1681" s="5">
        <f t="shared" si="54"/>
        <v>0</v>
      </c>
      <c r="D1681" s="293"/>
      <c r="R1681" s="292"/>
    </row>
    <row r="1682" spans="1:18" x14ac:dyDescent="0.35">
      <c r="A1682" s="300">
        <f t="shared" si="53"/>
        <v>0</v>
      </c>
      <c r="C1682" s="5">
        <f t="shared" si="54"/>
        <v>0</v>
      </c>
      <c r="D1682" s="293"/>
      <c r="R1682" s="292"/>
    </row>
    <row r="1683" spans="1:18" x14ac:dyDescent="0.35">
      <c r="A1683" s="300">
        <f t="shared" si="53"/>
        <v>0</v>
      </c>
      <c r="C1683" s="5">
        <f t="shared" si="54"/>
        <v>0</v>
      </c>
      <c r="D1683" s="293"/>
      <c r="R1683" s="292"/>
    </row>
    <row r="1684" spans="1:18" x14ac:dyDescent="0.35">
      <c r="A1684" s="300">
        <f t="shared" si="53"/>
        <v>0</v>
      </c>
      <c r="C1684" s="5">
        <f t="shared" si="54"/>
        <v>0</v>
      </c>
      <c r="D1684" s="293"/>
      <c r="R1684" s="292"/>
    </row>
    <row r="1685" spans="1:18" x14ac:dyDescent="0.35">
      <c r="A1685" s="300">
        <f t="shared" si="53"/>
        <v>0</v>
      </c>
      <c r="C1685" s="5">
        <f t="shared" si="54"/>
        <v>0</v>
      </c>
      <c r="D1685" s="293"/>
      <c r="R1685" s="292"/>
    </row>
    <row r="1686" spans="1:18" x14ac:dyDescent="0.35">
      <c r="A1686" s="300">
        <f t="shared" si="53"/>
        <v>0</v>
      </c>
      <c r="C1686" s="5">
        <f t="shared" si="54"/>
        <v>0</v>
      </c>
      <c r="D1686" s="293"/>
      <c r="R1686" s="292"/>
    </row>
    <row r="1687" spans="1:18" x14ac:dyDescent="0.35">
      <c r="A1687" s="300">
        <f t="shared" si="53"/>
        <v>0</v>
      </c>
      <c r="C1687" s="5">
        <f t="shared" si="54"/>
        <v>0</v>
      </c>
      <c r="D1687" s="293"/>
      <c r="R1687" s="292"/>
    </row>
    <row r="1688" spans="1:18" x14ac:dyDescent="0.35">
      <c r="A1688" s="300">
        <f t="shared" si="53"/>
        <v>0</v>
      </c>
      <c r="C1688" s="5">
        <f t="shared" si="54"/>
        <v>0</v>
      </c>
      <c r="D1688" s="293"/>
      <c r="R1688" s="292"/>
    </row>
    <row r="1689" spans="1:18" x14ac:dyDescent="0.35">
      <c r="A1689" s="300">
        <f t="shared" ref="A1689:A1752" si="55">F1689</f>
        <v>0</v>
      </c>
      <c r="C1689" s="5">
        <f t="shared" si="54"/>
        <v>0</v>
      </c>
      <c r="D1689" s="293"/>
      <c r="R1689" s="292"/>
    </row>
    <row r="1690" spans="1:18" x14ac:dyDescent="0.35">
      <c r="A1690" s="300">
        <f t="shared" si="55"/>
        <v>0</v>
      </c>
      <c r="C1690" s="5">
        <f t="shared" si="54"/>
        <v>0</v>
      </c>
      <c r="D1690" s="293"/>
      <c r="R1690" s="292"/>
    </row>
    <row r="1691" spans="1:18" x14ac:dyDescent="0.35">
      <c r="A1691" s="300">
        <f t="shared" si="55"/>
        <v>0</v>
      </c>
      <c r="C1691" s="5">
        <f t="shared" si="54"/>
        <v>0</v>
      </c>
      <c r="D1691" s="293"/>
      <c r="R1691" s="292"/>
    </row>
    <row r="1692" spans="1:18" x14ac:dyDescent="0.35">
      <c r="A1692" s="300">
        <f t="shared" si="55"/>
        <v>0</v>
      </c>
      <c r="C1692" s="5">
        <f t="shared" si="54"/>
        <v>0</v>
      </c>
      <c r="D1692" s="293"/>
      <c r="R1692" s="292"/>
    </row>
    <row r="1693" spans="1:18" x14ac:dyDescent="0.35">
      <c r="A1693" s="300">
        <f t="shared" si="55"/>
        <v>0</v>
      </c>
      <c r="C1693" s="5">
        <f t="shared" si="54"/>
        <v>0</v>
      </c>
      <c r="D1693" s="293"/>
      <c r="R1693" s="292"/>
    </row>
    <row r="1694" spans="1:18" x14ac:dyDescent="0.35">
      <c r="A1694" s="300">
        <f t="shared" si="55"/>
        <v>0</v>
      </c>
      <c r="C1694" s="5">
        <f t="shared" si="54"/>
        <v>0</v>
      </c>
      <c r="D1694" s="293"/>
      <c r="R1694" s="292"/>
    </row>
    <row r="1695" spans="1:18" x14ac:dyDescent="0.35">
      <c r="A1695" s="300">
        <f t="shared" si="55"/>
        <v>0</v>
      </c>
      <c r="C1695" s="5">
        <f t="shared" si="54"/>
        <v>0</v>
      </c>
      <c r="D1695" s="293"/>
      <c r="R1695" s="292"/>
    </row>
    <row r="1696" spans="1:18" x14ac:dyDescent="0.35">
      <c r="A1696" s="300">
        <f t="shared" si="55"/>
        <v>0</v>
      </c>
      <c r="C1696" s="5">
        <f t="shared" si="54"/>
        <v>0</v>
      </c>
      <c r="D1696" s="293"/>
      <c r="R1696" s="292"/>
    </row>
    <row r="1697" spans="1:18" x14ac:dyDescent="0.35">
      <c r="A1697" s="300">
        <f t="shared" si="55"/>
        <v>0</v>
      </c>
      <c r="C1697" s="5">
        <f t="shared" si="54"/>
        <v>0</v>
      </c>
      <c r="D1697" s="293"/>
      <c r="R1697" s="292"/>
    </row>
    <row r="1698" spans="1:18" x14ac:dyDescent="0.35">
      <c r="A1698" s="300">
        <f t="shared" si="55"/>
        <v>0</v>
      </c>
      <c r="C1698" s="5">
        <f t="shared" si="54"/>
        <v>0</v>
      </c>
      <c r="D1698" s="293"/>
      <c r="R1698" s="292"/>
    </row>
    <row r="1699" spans="1:18" x14ac:dyDescent="0.35">
      <c r="A1699" s="300">
        <f t="shared" si="55"/>
        <v>0</v>
      </c>
      <c r="C1699" s="5">
        <f t="shared" si="54"/>
        <v>0</v>
      </c>
      <c r="D1699" s="293"/>
      <c r="R1699" s="292"/>
    </row>
    <row r="1700" spans="1:18" x14ac:dyDescent="0.35">
      <c r="A1700" s="300">
        <f t="shared" si="55"/>
        <v>0</v>
      </c>
      <c r="C1700" s="5">
        <f t="shared" si="54"/>
        <v>0</v>
      </c>
      <c r="D1700" s="293"/>
      <c r="R1700" s="292"/>
    </row>
    <row r="1701" spans="1:18" x14ac:dyDescent="0.35">
      <c r="A1701" s="300">
        <f t="shared" si="55"/>
        <v>0</v>
      </c>
      <c r="C1701" s="5">
        <f t="shared" si="54"/>
        <v>0</v>
      </c>
      <c r="D1701" s="293"/>
      <c r="R1701" s="292"/>
    </row>
    <row r="1702" spans="1:18" x14ac:dyDescent="0.35">
      <c r="A1702" s="300">
        <f t="shared" si="55"/>
        <v>0</v>
      </c>
      <c r="C1702" s="5">
        <f t="shared" si="54"/>
        <v>0</v>
      </c>
      <c r="D1702" s="293"/>
      <c r="R1702" s="292"/>
    </row>
    <row r="1703" spans="1:18" x14ac:dyDescent="0.35">
      <c r="A1703" s="300">
        <f t="shared" si="55"/>
        <v>0</v>
      </c>
      <c r="C1703" s="5">
        <f t="shared" si="54"/>
        <v>0</v>
      </c>
      <c r="D1703" s="293"/>
      <c r="R1703" s="292"/>
    </row>
    <row r="1704" spans="1:18" x14ac:dyDescent="0.35">
      <c r="A1704" s="300">
        <f t="shared" si="55"/>
        <v>0</v>
      </c>
      <c r="C1704" s="5">
        <f t="shared" si="54"/>
        <v>0</v>
      </c>
      <c r="D1704" s="293"/>
      <c r="R1704" s="292"/>
    </row>
    <row r="1705" spans="1:18" x14ac:dyDescent="0.35">
      <c r="A1705" s="300">
        <f t="shared" si="55"/>
        <v>0</v>
      </c>
      <c r="C1705" s="5">
        <f t="shared" si="54"/>
        <v>0</v>
      </c>
      <c r="D1705" s="293"/>
      <c r="R1705" s="292"/>
    </row>
    <row r="1706" spans="1:18" x14ac:dyDescent="0.35">
      <c r="A1706" s="300">
        <f t="shared" si="55"/>
        <v>0</v>
      </c>
      <c r="C1706" s="5">
        <f t="shared" si="54"/>
        <v>0</v>
      </c>
      <c r="D1706" s="293"/>
      <c r="R1706" s="292"/>
    </row>
    <row r="1707" spans="1:18" x14ac:dyDescent="0.35">
      <c r="A1707" s="300">
        <f t="shared" si="55"/>
        <v>0</v>
      </c>
      <c r="C1707" s="5">
        <f t="shared" si="54"/>
        <v>0</v>
      </c>
      <c r="D1707" s="293"/>
      <c r="R1707" s="292"/>
    </row>
    <row r="1708" spans="1:18" x14ac:dyDescent="0.35">
      <c r="A1708" s="300">
        <f t="shared" si="55"/>
        <v>0</v>
      </c>
      <c r="C1708" s="5">
        <f t="shared" si="54"/>
        <v>0</v>
      </c>
      <c r="D1708" s="293"/>
      <c r="R1708" s="292"/>
    </row>
    <row r="1709" spans="1:18" x14ac:dyDescent="0.35">
      <c r="A1709" s="300">
        <f t="shared" si="55"/>
        <v>0</v>
      </c>
      <c r="C1709" s="5">
        <f t="shared" si="54"/>
        <v>0</v>
      </c>
      <c r="D1709" s="293"/>
      <c r="R1709" s="292"/>
    </row>
    <row r="1710" spans="1:18" x14ac:dyDescent="0.35">
      <c r="A1710" s="300">
        <f t="shared" si="55"/>
        <v>0</v>
      </c>
      <c r="C1710" s="5">
        <f t="shared" si="54"/>
        <v>0</v>
      </c>
      <c r="D1710" s="293"/>
      <c r="R1710" s="292"/>
    </row>
    <row r="1711" spans="1:18" x14ac:dyDescent="0.35">
      <c r="A1711" s="300">
        <f t="shared" si="55"/>
        <v>0</v>
      </c>
      <c r="C1711" s="5">
        <f t="shared" si="54"/>
        <v>0</v>
      </c>
      <c r="D1711" s="293"/>
      <c r="R1711" s="292"/>
    </row>
    <row r="1712" spans="1:18" x14ac:dyDescent="0.35">
      <c r="A1712" s="300">
        <f t="shared" si="55"/>
        <v>0</v>
      </c>
      <c r="C1712" s="5">
        <f t="shared" si="54"/>
        <v>0</v>
      </c>
      <c r="D1712" s="293"/>
      <c r="R1712" s="292"/>
    </row>
    <row r="1713" spans="1:18" x14ac:dyDescent="0.35">
      <c r="A1713" s="300">
        <f t="shared" si="55"/>
        <v>0</v>
      </c>
      <c r="C1713" s="5">
        <f t="shared" si="54"/>
        <v>0</v>
      </c>
      <c r="D1713" s="293"/>
      <c r="R1713" s="292"/>
    </row>
    <row r="1714" spans="1:18" x14ac:dyDescent="0.35">
      <c r="A1714" s="300">
        <f t="shared" si="55"/>
        <v>0</v>
      </c>
      <c r="C1714" s="5">
        <f t="shared" si="54"/>
        <v>0</v>
      </c>
      <c r="D1714" s="293"/>
      <c r="R1714" s="292"/>
    </row>
    <row r="1715" spans="1:18" x14ac:dyDescent="0.35">
      <c r="A1715" s="300">
        <f t="shared" si="55"/>
        <v>0</v>
      </c>
      <c r="C1715" s="5">
        <f t="shared" si="54"/>
        <v>0</v>
      </c>
      <c r="D1715" s="293"/>
      <c r="R1715" s="292"/>
    </row>
    <row r="1716" spans="1:18" x14ac:dyDescent="0.35">
      <c r="A1716" s="300">
        <f t="shared" si="55"/>
        <v>0</v>
      </c>
      <c r="C1716" s="5">
        <f t="shared" si="54"/>
        <v>0</v>
      </c>
      <c r="D1716" s="293"/>
      <c r="R1716" s="292"/>
    </row>
    <row r="1717" spans="1:18" x14ac:dyDescent="0.35">
      <c r="A1717" s="300">
        <f t="shared" si="55"/>
        <v>0</v>
      </c>
      <c r="C1717" s="5">
        <f t="shared" si="54"/>
        <v>0</v>
      </c>
      <c r="D1717" s="293"/>
      <c r="R1717" s="292"/>
    </row>
    <row r="1718" spans="1:18" x14ac:dyDescent="0.35">
      <c r="A1718" s="300">
        <f t="shared" si="55"/>
        <v>0</v>
      </c>
      <c r="C1718" s="5">
        <f t="shared" si="54"/>
        <v>0</v>
      </c>
      <c r="D1718" s="293"/>
      <c r="R1718" s="292"/>
    </row>
    <row r="1719" spans="1:18" x14ac:dyDescent="0.35">
      <c r="A1719" s="300">
        <f t="shared" si="55"/>
        <v>0</v>
      </c>
      <c r="C1719" s="5">
        <f t="shared" si="54"/>
        <v>0</v>
      </c>
      <c r="D1719" s="293"/>
      <c r="R1719" s="292"/>
    </row>
    <row r="1720" spans="1:18" x14ac:dyDescent="0.35">
      <c r="A1720" s="300">
        <f t="shared" si="55"/>
        <v>0</v>
      </c>
      <c r="C1720" s="5">
        <f t="shared" si="54"/>
        <v>0</v>
      </c>
      <c r="D1720" s="293"/>
      <c r="R1720" s="292"/>
    </row>
    <row r="1721" spans="1:18" x14ac:dyDescent="0.35">
      <c r="A1721" s="300">
        <f t="shared" si="55"/>
        <v>0</v>
      </c>
      <c r="C1721" s="5">
        <f t="shared" si="54"/>
        <v>0</v>
      </c>
      <c r="D1721" s="293"/>
      <c r="R1721" s="292"/>
    </row>
    <row r="1722" spans="1:18" x14ac:dyDescent="0.35">
      <c r="A1722" s="300">
        <f t="shared" si="55"/>
        <v>0</v>
      </c>
      <c r="C1722" s="5">
        <f t="shared" si="54"/>
        <v>0</v>
      </c>
      <c r="D1722" s="293"/>
      <c r="R1722" s="292"/>
    </row>
    <row r="1723" spans="1:18" x14ac:dyDescent="0.35">
      <c r="A1723" s="300">
        <f t="shared" si="55"/>
        <v>0</v>
      </c>
      <c r="C1723" s="5">
        <f t="shared" si="54"/>
        <v>0</v>
      </c>
      <c r="D1723" s="293"/>
      <c r="R1723" s="292"/>
    </row>
    <row r="1724" spans="1:18" x14ac:dyDescent="0.35">
      <c r="A1724" s="300">
        <f t="shared" si="55"/>
        <v>0</v>
      </c>
      <c r="C1724" s="5">
        <f t="shared" si="54"/>
        <v>0</v>
      </c>
      <c r="D1724" s="293"/>
      <c r="R1724" s="292"/>
    </row>
    <row r="1725" spans="1:18" x14ac:dyDescent="0.35">
      <c r="A1725" s="300">
        <f t="shared" si="55"/>
        <v>0</v>
      </c>
      <c r="C1725" s="5">
        <f t="shared" si="54"/>
        <v>0</v>
      </c>
      <c r="D1725" s="293"/>
      <c r="R1725" s="292"/>
    </row>
    <row r="1726" spans="1:18" x14ac:dyDescent="0.35">
      <c r="A1726" s="300">
        <f t="shared" si="55"/>
        <v>0</v>
      </c>
      <c r="C1726" s="5">
        <f t="shared" si="54"/>
        <v>0</v>
      </c>
      <c r="D1726" s="293"/>
      <c r="R1726" s="292"/>
    </row>
    <row r="1727" spans="1:18" x14ac:dyDescent="0.35">
      <c r="A1727" s="300">
        <f t="shared" si="55"/>
        <v>0</v>
      </c>
      <c r="C1727" s="5">
        <f t="shared" si="54"/>
        <v>0</v>
      </c>
      <c r="D1727" s="293"/>
      <c r="R1727" s="292"/>
    </row>
    <row r="1728" spans="1:18" x14ac:dyDescent="0.35">
      <c r="A1728" s="300">
        <f t="shared" si="55"/>
        <v>0</v>
      </c>
      <c r="C1728" s="5">
        <f t="shared" si="54"/>
        <v>0</v>
      </c>
      <c r="D1728" s="293"/>
      <c r="R1728" s="292"/>
    </row>
    <row r="1729" spans="1:18" x14ac:dyDescent="0.35">
      <c r="A1729" s="300">
        <f t="shared" si="55"/>
        <v>0</v>
      </c>
      <c r="C1729" s="5">
        <f t="shared" si="54"/>
        <v>0</v>
      </c>
      <c r="D1729" s="293"/>
      <c r="R1729" s="292"/>
    </row>
    <row r="1730" spans="1:18" x14ac:dyDescent="0.35">
      <c r="A1730" s="300">
        <f t="shared" si="55"/>
        <v>0</v>
      </c>
      <c r="C1730" s="5">
        <f t="shared" si="54"/>
        <v>0</v>
      </c>
      <c r="D1730" s="293"/>
      <c r="R1730" s="292"/>
    </row>
    <row r="1731" spans="1:18" x14ac:dyDescent="0.35">
      <c r="A1731" s="300">
        <f t="shared" si="55"/>
        <v>0</v>
      </c>
      <c r="C1731" s="5">
        <f t="shared" ref="C1731:C1794" si="56">F1731</f>
        <v>0</v>
      </c>
      <c r="D1731" s="293"/>
      <c r="R1731" s="292"/>
    </row>
    <row r="1732" spans="1:18" x14ac:dyDescent="0.35">
      <c r="A1732" s="300">
        <f t="shared" si="55"/>
        <v>0</v>
      </c>
      <c r="C1732" s="5">
        <f t="shared" si="56"/>
        <v>0</v>
      </c>
      <c r="D1732" s="293"/>
      <c r="R1732" s="292"/>
    </row>
    <row r="1733" spans="1:18" x14ac:dyDescent="0.35">
      <c r="A1733" s="300">
        <f t="shared" si="55"/>
        <v>0</v>
      </c>
      <c r="C1733" s="5">
        <f t="shared" si="56"/>
        <v>0</v>
      </c>
      <c r="D1733" s="293"/>
      <c r="R1733" s="292"/>
    </row>
    <row r="1734" spans="1:18" x14ac:dyDescent="0.35">
      <c r="A1734" s="300">
        <f t="shared" si="55"/>
        <v>0</v>
      </c>
      <c r="C1734" s="5">
        <f t="shared" si="56"/>
        <v>0</v>
      </c>
      <c r="D1734" s="293"/>
      <c r="R1734" s="292"/>
    </row>
    <row r="1735" spans="1:18" x14ac:dyDescent="0.35">
      <c r="A1735" s="300">
        <f t="shared" si="55"/>
        <v>0</v>
      </c>
      <c r="C1735" s="5">
        <f t="shared" si="56"/>
        <v>0</v>
      </c>
      <c r="D1735" s="293"/>
      <c r="R1735" s="292"/>
    </row>
    <row r="1736" spans="1:18" x14ac:dyDescent="0.35">
      <c r="A1736" s="300">
        <f t="shared" si="55"/>
        <v>0</v>
      </c>
      <c r="C1736" s="5">
        <f t="shared" si="56"/>
        <v>0</v>
      </c>
      <c r="D1736" s="293"/>
      <c r="R1736" s="292"/>
    </row>
    <row r="1737" spans="1:18" x14ac:dyDescent="0.35">
      <c r="A1737" s="300">
        <f t="shared" si="55"/>
        <v>0</v>
      </c>
      <c r="C1737" s="5">
        <f t="shared" si="56"/>
        <v>0</v>
      </c>
      <c r="D1737" s="293"/>
      <c r="R1737" s="292"/>
    </row>
    <row r="1738" spans="1:18" x14ac:dyDescent="0.35">
      <c r="A1738" s="300">
        <f t="shared" si="55"/>
        <v>0</v>
      </c>
      <c r="C1738" s="5">
        <f t="shared" si="56"/>
        <v>0</v>
      </c>
      <c r="D1738" s="293"/>
      <c r="R1738" s="292"/>
    </row>
    <row r="1739" spans="1:18" x14ac:dyDescent="0.35">
      <c r="A1739" s="300">
        <f t="shared" si="55"/>
        <v>0</v>
      </c>
      <c r="C1739" s="5">
        <f t="shared" si="56"/>
        <v>0</v>
      </c>
      <c r="D1739" s="293"/>
      <c r="R1739" s="292"/>
    </row>
    <row r="1740" spans="1:18" x14ac:dyDescent="0.35">
      <c r="A1740" s="300">
        <f t="shared" si="55"/>
        <v>0</v>
      </c>
      <c r="C1740" s="5">
        <f t="shared" si="56"/>
        <v>0</v>
      </c>
      <c r="D1740" s="293"/>
      <c r="R1740" s="292"/>
    </row>
    <row r="1741" spans="1:18" x14ac:dyDescent="0.35">
      <c r="A1741" s="300">
        <f t="shared" si="55"/>
        <v>0</v>
      </c>
      <c r="C1741" s="5">
        <f t="shared" si="56"/>
        <v>0</v>
      </c>
      <c r="D1741" s="293"/>
      <c r="R1741" s="292"/>
    </row>
    <row r="1742" spans="1:18" x14ac:dyDescent="0.35">
      <c r="A1742" s="300">
        <f t="shared" si="55"/>
        <v>0</v>
      </c>
      <c r="C1742" s="5">
        <f t="shared" si="56"/>
        <v>0</v>
      </c>
      <c r="D1742" s="293"/>
      <c r="R1742" s="292"/>
    </row>
    <row r="1743" spans="1:18" x14ac:dyDescent="0.35">
      <c r="A1743" s="300">
        <f t="shared" si="55"/>
        <v>0</v>
      </c>
      <c r="C1743" s="5">
        <f t="shared" si="56"/>
        <v>0</v>
      </c>
      <c r="D1743" s="293"/>
      <c r="R1743" s="292"/>
    </row>
    <row r="1744" spans="1:18" x14ac:dyDescent="0.35">
      <c r="A1744" s="300">
        <f t="shared" si="55"/>
        <v>0</v>
      </c>
      <c r="C1744" s="5">
        <f t="shared" si="56"/>
        <v>0</v>
      </c>
      <c r="D1744" s="293"/>
      <c r="R1744" s="292"/>
    </row>
    <row r="1745" spans="1:18" x14ac:dyDescent="0.35">
      <c r="A1745" s="300">
        <f t="shared" si="55"/>
        <v>0</v>
      </c>
      <c r="C1745" s="5">
        <f t="shared" si="56"/>
        <v>0</v>
      </c>
      <c r="D1745" s="293"/>
      <c r="R1745" s="292"/>
    </row>
    <row r="1746" spans="1:18" x14ac:dyDescent="0.35">
      <c r="A1746" s="300">
        <f t="shared" si="55"/>
        <v>0</v>
      </c>
      <c r="C1746" s="5">
        <f t="shared" si="56"/>
        <v>0</v>
      </c>
      <c r="D1746" s="293"/>
      <c r="R1746" s="292"/>
    </row>
    <row r="1747" spans="1:18" x14ac:dyDescent="0.35">
      <c r="A1747" s="300">
        <f t="shared" si="55"/>
        <v>0</v>
      </c>
      <c r="C1747" s="5">
        <f t="shared" si="56"/>
        <v>0</v>
      </c>
      <c r="D1747" s="293"/>
      <c r="R1747" s="292"/>
    </row>
    <row r="1748" spans="1:18" x14ac:dyDescent="0.35">
      <c r="A1748" s="300">
        <f t="shared" si="55"/>
        <v>0</v>
      </c>
      <c r="C1748" s="5">
        <f t="shared" si="56"/>
        <v>0</v>
      </c>
      <c r="D1748" s="293"/>
      <c r="R1748" s="292"/>
    </row>
    <row r="1749" spans="1:18" x14ac:dyDescent="0.35">
      <c r="A1749" s="300">
        <f t="shared" si="55"/>
        <v>0</v>
      </c>
      <c r="C1749" s="5">
        <f t="shared" si="56"/>
        <v>0</v>
      </c>
      <c r="D1749" s="293"/>
      <c r="R1749" s="292"/>
    </row>
    <row r="1750" spans="1:18" x14ac:dyDescent="0.35">
      <c r="A1750" s="300">
        <f t="shared" si="55"/>
        <v>0</v>
      </c>
      <c r="C1750" s="5">
        <f t="shared" si="56"/>
        <v>0</v>
      </c>
      <c r="D1750" s="293"/>
      <c r="R1750" s="292"/>
    </row>
    <row r="1751" spans="1:18" x14ac:dyDescent="0.35">
      <c r="A1751" s="300">
        <f t="shared" si="55"/>
        <v>0</v>
      </c>
      <c r="C1751" s="5">
        <f t="shared" si="56"/>
        <v>0</v>
      </c>
      <c r="D1751" s="293"/>
      <c r="R1751" s="292"/>
    </row>
    <row r="1752" spans="1:18" x14ac:dyDescent="0.35">
      <c r="A1752" s="300">
        <f t="shared" si="55"/>
        <v>0</v>
      </c>
      <c r="C1752" s="5">
        <f t="shared" si="56"/>
        <v>0</v>
      </c>
      <c r="D1752" s="293"/>
      <c r="R1752" s="292"/>
    </row>
    <row r="1753" spans="1:18" x14ac:dyDescent="0.35">
      <c r="A1753" s="300">
        <f t="shared" ref="A1753:A1816" si="57">F1753</f>
        <v>0</v>
      </c>
      <c r="C1753" s="5">
        <f t="shared" si="56"/>
        <v>0</v>
      </c>
      <c r="D1753" s="293"/>
      <c r="R1753" s="292"/>
    </row>
    <row r="1754" spans="1:18" x14ac:dyDescent="0.35">
      <c r="A1754" s="300">
        <f t="shared" si="57"/>
        <v>0</v>
      </c>
      <c r="C1754" s="5">
        <f t="shared" si="56"/>
        <v>0</v>
      </c>
      <c r="D1754" s="293"/>
      <c r="R1754" s="292"/>
    </row>
    <row r="1755" spans="1:18" x14ac:dyDescent="0.35">
      <c r="A1755" s="300">
        <f t="shared" si="57"/>
        <v>0</v>
      </c>
      <c r="C1755" s="5">
        <f t="shared" si="56"/>
        <v>0</v>
      </c>
      <c r="D1755" s="293"/>
      <c r="R1755" s="292"/>
    </row>
    <row r="1756" spans="1:18" x14ac:dyDescent="0.35">
      <c r="A1756" s="300">
        <f t="shared" si="57"/>
        <v>0</v>
      </c>
      <c r="C1756" s="5">
        <f t="shared" si="56"/>
        <v>0</v>
      </c>
      <c r="D1756" s="293"/>
      <c r="R1756" s="292"/>
    </row>
    <row r="1757" spans="1:18" x14ac:dyDescent="0.35">
      <c r="A1757" s="300">
        <f t="shared" si="57"/>
        <v>0</v>
      </c>
      <c r="C1757" s="5">
        <f t="shared" si="56"/>
        <v>0</v>
      </c>
      <c r="D1757" s="293"/>
      <c r="R1757" s="292"/>
    </row>
    <row r="1758" spans="1:18" x14ac:dyDescent="0.35">
      <c r="A1758" s="300">
        <f t="shared" si="57"/>
        <v>0</v>
      </c>
      <c r="C1758" s="5">
        <f t="shared" si="56"/>
        <v>0</v>
      </c>
      <c r="D1758" s="293"/>
      <c r="R1758" s="292"/>
    </row>
    <row r="1759" spans="1:18" x14ac:dyDescent="0.35">
      <c r="A1759" s="300">
        <f t="shared" si="57"/>
        <v>0</v>
      </c>
      <c r="C1759" s="5">
        <f t="shared" si="56"/>
        <v>0</v>
      </c>
      <c r="D1759" s="293"/>
      <c r="R1759" s="292"/>
    </row>
    <row r="1760" spans="1:18" x14ac:dyDescent="0.35">
      <c r="A1760" s="300">
        <f t="shared" si="57"/>
        <v>0</v>
      </c>
      <c r="C1760" s="5">
        <f t="shared" si="56"/>
        <v>0</v>
      </c>
      <c r="D1760" s="293"/>
      <c r="R1760" s="292"/>
    </row>
    <row r="1761" spans="1:18" x14ac:dyDescent="0.35">
      <c r="A1761" s="300">
        <f t="shared" si="57"/>
        <v>0</v>
      </c>
      <c r="C1761" s="5">
        <f t="shared" si="56"/>
        <v>0</v>
      </c>
      <c r="D1761" s="293"/>
      <c r="R1761" s="292"/>
    </row>
    <row r="1762" spans="1:18" x14ac:dyDescent="0.35">
      <c r="A1762" s="300">
        <f t="shared" si="57"/>
        <v>0</v>
      </c>
      <c r="C1762" s="5">
        <f t="shared" si="56"/>
        <v>0</v>
      </c>
      <c r="D1762" s="293"/>
      <c r="R1762" s="292"/>
    </row>
    <row r="1763" spans="1:18" x14ac:dyDescent="0.35">
      <c r="A1763" s="300">
        <f t="shared" si="57"/>
        <v>0</v>
      </c>
      <c r="C1763" s="5">
        <f t="shared" si="56"/>
        <v>0</v>
      </c>
      <c r="D1763" s="293"/>
      <c r="R1763" s="292"/>
    </row>
    <row r="1764" spans="1:18" x14ac:dyDescent="0.35">
      <c r="A1764" s="300">
        <f t="shared" si="57"/>
        <v>0</v>
      </c>
      <c r="C1764" s="5">
        <f t="shared" si="56"/>
        <v>0</v>
      </c>
      <c r="D1764" s="293"/>
      <c r="R1764" s="292"/>
    </row>
    <row r="1765" spans="1:18" x14ac:dyDescent="0.35">
      <c r="A1765" s="300">
        <f t="shared" si="57"/>
        <v>0</v>
      </c>
      <c r="C1765" s="5">
        <f t="shared" si="56"/>
        <v>0</v>
      </c>
      <c r="D1765" s="293"/>
      <c r="R1765" s="292"/>
    </row>
    <row r="1766" spans="1:18" x14ac:dyDescent="0.35">
      <c r="A1766" s="300">
        <f t="shared" si="57"/>
        <v>0</v>
      </c>
      <c r="C1766" s="5">
        <f t="shared" si="56"/>
        <v>0</v>
      </c>
      <c r="D1766" s="293"/>
      <c r="R1766" s="292"/>
    </row>
    <row r="1767" spans="1:18" x14ac:dyDescent="0.35">
      <c r="A1767" s="300">
        <f t="shared" si="57"/>
        <v>0</v>
      </c>
      <c r="C1767" s="5">
        <f t="shared" si="56"/>
        <v>0</v>
      </c>
      <c r="D1767" s="293"/>
      <c r="R1767" s="292"/>
    </row>
    <row r="1768" spans="1:18" x14ac:dyDescent="0.35">
      <c r="A1768" s="300">
        <f t="shared" si="57"/>
        <v>0</v>
      </c>
      <c r="C1768" s="5">
        <f t="shared" si="56"/>
        <v>0</v>
      </c>
      <c r="D1768" s="293"/>
      <c r="R1768" s="292"/>
    </row>
    <row r="1769" spans="1:18" x14ac:dyDescent="0.35">
      <c r="A1769" s="300">
        <f t="shared" si="57"/>
        <v>0</v>
      </c>
      <c r="C1769" s="5">
        <f t="shared" si="56"/>
        <v>0</v>
      </c>
      <c r="D1769" s="293"/>
      <c r="R1769" s="292"/>
    </row>
    <row r="1770" spans="1:18" x14ac:dyDescent="0.35">
      <c r="A1770" s="300">
        <f t="shared" si="57"/>
        <v>0</v>
      </c>
      <c r="C1770" s="5">
        <f t="shared" si="56"/>
        <v>0</v>
      </c>
      <c r="D1770" s="293"/>
      <c r="R1770" s="292"/>
    </row>
    <row r="1771" spans="1:18" x14ac:dyDescent="0.35">
      <c r="A1771" s="300">
        <f t="shared" si="57"/>
        <v>0</v>
      </c>
      <c r="C1771" s="5">
        <f t="shared" si="56"/>
        <v>0</v>
      </c>
      <c r="D1771" s="293"/>
      <c r="R1771" s="292"/>
    </row>
    <row r="1772" spans="1:18" x14ac:dyDescent="0.35">
      <c r="A1772" s="300">
        <f t="shared" si="57"/>
        <v>0</v>
      </c>
      <c r="C1772" s="5">
        <f t="shared" si="56"/>
        <v>0</v>
      </c>
      <c r="D1772" s="293"/>
      <c r="R1772" s="292"/>
    </row>
    <row r="1773" spans="1:18" x14ac:dyDescent="0.35">
      <c r="A1773" s="300">
        <f t="shared" si="57"/>
        <v>0</v>
      </c>
      <c r="C1773" s="5">
        <f t="shared" si="56"/>
        <v>0</v>
      </c>
      <c r="D1773" s="293"/>
      <c r="R1773" s="292"/>
    </row>
    <row r="1774" spans="1:18" x14ac:dyDescent="0.35">
      <c r="A1774" s="300">
        <f t="shared" si="57"/>
        <v>0</v>
      </c>
      <c r="C1774" s="5">
        <f t="shared" si="56"/>
        <v>0</v>
      </c>
      <c r="D1774" s="293"/>
      <c r="R1774" s="292"/>
    </row>
    <row r="1775" spans="1:18" x14ac:dyDescent="0.35">
      <c r="A1775" s="300">
        <f t="shared" si="57"/>
        <v>0</v>
      </c>
      <c r="C1775" s="5">
        <f t="shared" si="56"/>
        <v>0</v>
      </c>
      <c r="D1775" s="293"/>
      <c r="R1775" s="292"/>
    </row>
    <row r="1776" spans="1:18" x14ac:dyDescent="0.35">
      <c r="A1776" s="300">
        <f t="shared" si="57"/>
        <v>0</v>
      </c>
      <c r="C1776" s="5">
        <f t="shared" si="56"/>
        <v>0</v>
      </c>
      <c r="D1776" s="293"/>
      <c r="R1776" s="292"/>
    </row>
    <row r="1777" spans="1:18" x14ac:dyDescent="0.35">
      <c r="A1777" s="300">
        <f t="shared" si="57"/>
        <v>0</v>
      </c>
      <c r="C1777" s="5">
        <f t="shared" si="56"/>
        <v>0</v>
      </c>
      <c r="D1777" s="293"/>
      <c r="R1777" s="292"/>
    </row>
    <row r="1778" spans="1:18" x14ac:dyDescent="0.35">
      <c r="A1778" s="300">
        <f t="shared" si="57"/>
        <v>0</v>
      </c>
      <c r="C1778" s="5">
        <f t="shared" si="56"/>
        <v>0</v>
      </c>
      <c r="D1778" s="293"/>
      <c r="R1778" s="292"/>
    </row>
    <row r="1779" spans="1:18" x14ac:dyDescent="0.35">
      <c r="A1779" s="300">
        <f t="shared" si="57"/>
        <v>0</v>
      </c>
      <c r="C1779" s="5">
        <f t="shared" si="56"/>
        <v>0</v>
      </c>
      <c r="D1779" s="293"/>
      <c r="R1779" s="292"/>
    </row>
    <row r="1780" spans="1:18" x14ac:dyDescent="0.35">
      <c r="A1780" s="300">
        <f t="shared" si="57"/>
        <v>0</v>
      </c>
      <c r="C1780" s="5">
        <f t="shared" si="56"/>
        <v>0</v>
      </c>
      <c r="D1780" s="293"/>
      <c r="R1780" s="292"/>
    </row>
    <row r="1781" spans="1:18" x14ac:dyDescent="0.35">
      <c r="A1781" s="300">
        <f t="shared" si="57"/>
        <v>0</v>
      </c>
      <c r="C1781" s="5">
        <f t="shared" si="56"/>
        <v>0</v>
      </c>
      <c r="D1781" s="293"/>
      <c r="R1781" s="292"/>
    </row>
    <row r="1782" spans="1:18" x14ac:dyDescent="0.35">
      <c r="A1782" s="300">
        <f t="shared" si="57"/>
        <v>0</v>
      </c>
      <c r="C1782" s="5">
        <f t="shared" si="56"/>
        <v>0</v>
      </c>
      <c r="D1782" s="293"/>
      <c r="R1782" s="292"/>
    </row>
    <row r="1783" spans="1:18" x14ac:dyDescent="0.35">
      <c r="A1783" s="300">
        <f t="shared" si="57"/>
        <v>0</v>
      </c>
      <c r="C1783" s="5">
        <f t="shared" si="56"/>
        <v>0</v>
      </c>
      <c r="D1783" s="293"/>
      <c r="R1783" s="292"/>
    </row>
    <row r="1784" spans="1:18" x14ac:dyDescent="0.35">
      <c r="A1784" s="300">
        <f t="shared" si="57"/>
        <v>0</v>
      </c>
      <c r="C1784" s="5">
        <f t="shared" si="56"/>
        <v>0</v>
      </c>
      <c r="D1784" s="293"/>
      <c r="R1784" s="292"/>
    </row>
    <row r="1785" spans="1:18" x14ac:dyDescent="0.35">
      <c r="A1785" s="300">
        <f t="shared" si="57"/>
        <v>0</v>
      </c>
      <c r="C1785" s="5">
        <f t="shared" si="56"/>
        <v>0</v>
      </c>
      <c r="D1785" s="293"/>
      <c r="R1785" s="292"/>
    </row>
    <row r="1786" spans="1:18" x14ac:dyDescent="0.35">
      <c r="A1786" s="300">
        <f t="shared" si="57"/>
        <v>0</v>
      </c>
      <c r="C1786" s="5">
        <f t="shared" si="56"/>
        <v>0</v>
      </c>
      <c r="D1786" s="293"/>
      <c r="R1786" s="292"/>
    </row>
    <row r="1787" spans="1:18" x14ac:dyDescent="0.35">
      <c r="A1787" s="300">
        <f t="shared" si="57"/>
        <v>0</v>
      </c>
      <c r="C1787" s="5">
        <f t="shared" si="56"/>
        <v>0</v>
      </c>
      <c r="D1787" s="293"/>
      <c r="R1787" s="292"/>
    </row>
    <row r="1788" spans="1:18" x14ac:dyDescent="0.35">
      <c r="A1788" s="300">
        <f t="shared" si="57"/>
        <v>0</v>
      </c>
      <c r="C1788" s="5">
        <f t="shared" si="56"/>
        <v>0</v>
      </c>
      <c r="D1788" s="293"/>
      <c r="R1788" s="292"/>
    </row>
    <row r="1789" spans="1:18" x14ac:dyDescent="0.35">
      <c r="A1789" s="300">
        <f t="shared" si="57"/>
        <v>0</v>
      </c>
      <c r="C1789" s="5">
        <f t="shared" si="56"/>
        <v>0</v>
      </c>
      <c r="D1789" s="293"/>
      <c r="R1789" s="292"/>
    </row>
    <row r="1790" spans="1:18" x14ac:dyDescent="0.35">
      <c r="A1790" s="300">
        <f t="shared" si="57"/>
        <v>0</v>
      </c>
      <c r="C1790" s="5">
        <f t="shared" si="56"/>
        <v>0</v>
      </c>
      <c r="D1790" s="293"/>
      <c r="R1790" s="292"/>
    </row>
    <row r="1791" spans="1:18" x14ac:dyDescent="0.35">
      <c r="A1791" s="300">
        <f t="shared" si="57"/>
        <v>0</v>
      </c>
      <c r="C1791" s="5">
        <f t="shared" si="56"/>
        <v>0</v>
      </c>
      <c r="D1791" s="293"/>
      <c r="R1791" s="292"/>
    </row>
    <row r="1792" spans="1:18" x14ac:dyDescent="0.35">
      <c r="A1792" s="300">
        <f t="shared" si="57"/>
        <v>0</v>
      </c>
      <c r="C1792" s="5">
        <f t="shared" si="56"/>
        <v>0</v>
      </c>
      <c r="D1792" s="293"/>
      <c r="R1792" s="292"/>
    </row>
    <row r="1793" spans="1:18" x14ac:dyDescent="0.35">
      <c r="A1793" s="300">
        <f t="shared" si="57"/>
        <v>0</v>
      </c>
      <c r="C1793" s="5">
        <f t="shared" si="56"/>
        <v>0</v>
      </c>
      <c r="D1793" s="293"/>
      <c r="R1793" s="292"/>
    </row>
    <row r="1794" spans="1:18" x14ac:dyDescent="0.35">
      <c r="A1794" s="300">
        <f t="shared" si="57"/>
        <v>0</v>
      </c>
      <c r="C1794" s="5">
        <f t="shared" si="56"/>
        <v>0</v>
      </c>
      <c r="D1794" s="293"/>
      <c r="R1794" s="292"/>
    </row>
    <row r="1795" spans="1:18" x14ac:dyDescent="0.35">
      <c r="A1795" s="300">
        <f t="shared" si="57"/>
        <v>0</v>
      </c>
      <c r="C1795" s="5">
        <f t="shared" ref="C1795:C1858" si="58">F1795</f>
        <v>0</v>
      </c>
      <c r="D1795" s="293"/>
      <c r="R1795" s="292"/>
    </row>
    <row r="1796" spans="1:18" x14ac:dyDescent="0.35">
      <c r="A1796" s="300">
        <f t="shared" si="57"/>
        <v>0</v>
      </c>
      <c r="C1796" s="5">
        <f t="shared" si="58"/>
        <v>0</v>
      </c>
      <c r="D1796" s="293"/>
      <c r="R1796" s="292"/>
    </row>
    <row r="1797" spans="1:18" x14ac:dyDescent="0.35">
      <c r="A1797" s="300">
        <f t="shared" si="57"/>
        <v>0</v>
      </c>
      <c r="C1797" s="5">
        <f t="shared" si="58"/>
        <v>0</v>
      </c>
      <c r="D1797" s="293"/>
      <c r="R1797" s="292"/>
    </row>
    <row r="1798" spans="1:18" x14ac:dyDescent="0.35">
      <c r="A1798" s="300">
        <f t="shared" si="57"/>
        <v>0</v>
      </c>
      <c r="C1798" s="5">
        <f t="shared" si="58"/>
        <v>0</v>
      </c>
      <c r="D1798" s="293"/>
      <c r="R1798" s="292"/>
    </row>
    <row r="1799" spans="1:18" x14ac:dyDescent="0.35">
      <c r="A1799" s="300">
        <f t="shared" si="57"/>
        <v>0</v>
      </c>
      <c r="C1799" s="5">
        <f t="shared" si="58"/>
        <v>0</v>
      </c>
      <c r="D1799" s="293"/>
      <c r="R1799" s="292"/>
    </row>
    <row r="1800" spans="1:18" x14ac:dyDescent="0.35">
      <c r="A1800" s="300">
        <f t="shared" si="57"/>
        <v>0</v>
      </c>
      <c r="C1800" s="5">
        <f t="shared" si="58"/>
        <v>0</v>
      </c>
      <c r="D1800" s="293"/>
      <c r="R1800" s="292"/>
    </row>
    <row r="1801" spans="1:18" x14ac:dyDescent="0.35">
      <c r="A1801" s="300">
        <f t="shared" si="57"/>
        <v>0</v>
      </c>
      <c r="C1801" s="5">
        <f t="shared" si="58"/>
        <v>0</v>
      </c>
      <c r="D1801" s="293"/>
      <c r="R1801" s="292"/>
    </row>
    <row r="1802" spans="1:18" x14ac:dyDescent="0.35">
      <c r="A1802" s="300">
        <f t="shared" si="57"/>
        <v>0</v>
      </c>
      <c r="C1802" s="5">
        <f t="shared" si="58"/>
        <v>0</v>
      </c>
      <c r="D1802" s="293"/>
      <c r="R1802" s="292"/>
    </row>
    <row r="1803" spans="1:18" x14ac:dyDescent="0.35">
      <c r="A1803" s="300">
        <f t="shared" si="57"/>
        <v>0</v>
      </c>
      <c r="C1803" s="5">
        <f t="shared" si="58"/>
        <v>0</v>
      </c>
      <c r="D1803" s="293"/>
      <c r="R1803" s="292"/>
    </row>
    <row r="1804" spans="1:18" x14ac:dyDescent="0.35">
      <c r="A1804" s="300">
        <f t="shared" si="57"/>
        <v>0</v>
      </c>
      <c r="C1804" s="5">
        <f t="shared" si="58"/>
        <v>0</v>
      </c>
      <c r="D1804" s="293"/>
      <c r="R1804" s="292"/>
    </row>
    <row r="1805" spans="1:18" x14ac:dyDescent="0.35">
      <c r="A1805" s="300">
        <f t="shared" si="57"/>
        <v>0</v>
      </c>
      <c r="C1805" s="5">
        <f t="shared" si="58"/>
        <v>0</v>
      </c>
      <c r="D1805" s="293"/>
      <c r="R1805" s="292"/>
    </row>
    <row r="1806" spans="1:18" x14ac:dyDescent="0.35">
      <c r="A1806" s="300">
        <f t="shared" si="57"/>
        <v>0</v>
      </c>
      <c r="C1806" s="5">
        <f t="shared" si="58"/>
        <v>0</v>
      </c>
      <c r="D1806" s="293"/>
      <c r="R1806" s="292"/>
    </row>
    <row r="1807" spans="1:18" x14ac:dyDescent="0.35">
      <c r="A1807" s="300">
        <f t="shared" si="57"/>
        <v>0</v>
      </c>
      <c r="C1807" s="5">
        <f t="shared" si="58"/>
        <v>0</v>
      </c>
      <c r="D1807" s="293"/>
      <c r="R1807" s="292"/>
    </row>
    <row r="1808" spans="1:18" x14ac:dyDescent="0.35">
      <c r="A1808" s="300">
        <f t="shared" si="57"/>
        <v>0</v>
      </c>
      <c r="C1808" s="5">
        <f t="shared" si="58"/>
        <v>0</v>
      </c>
      <c r="D1808" s="293"/>
      <c r="R1808" s="292"/>
    </row>
    <row r="1809" spans="1:18" x14ac:dyDescent="0.35">
      <c r="A1809" s="300">
        <f t="shared" si="57"/>
        <v>0</v>
      </c>
      <c r="C1809" s="5">
        <f t="shared" si="58"/>
        <v>0</v>
      </c>
      <c r="D1809" s="293"/>
      <c r="R1809" s="292"/>
    </row>
    <row r="1810" spans="1:18" x14ac:dyDescent="0.35">
      <c r="A1810" s="300">
        <f t="shared" si="57"/>
        <v>0</v>
      </c>
      <c r="C1810" s="5">
        <f t="shared" si="58"/>
        <v>0</v>
      </c>
      <c r="D1810" s="293"/>
      <c r="R1810" s="292"/>
    </row>
    <row r="1811" spans="1:18" x14ac:dyDescent="0.35">
      <c r="A1811" s="300">
        <f t="shared" si="57"/>
        <v>0</v>
      </c>
      <c r="C1811" s="5">
        <f t="shared" si="58"/>
        <v>0</v>
      </c>
      <c r="D1811" s="293"/>
      <c r="R1811" s="292"/>
    </row>
    <row r="1812" spans="1:18" x14ac:dyDescent="0.35">
      <c r="A1812" s="300">
        <f t="shared" si="57"/>
        <v>0</v>
      </c>
      <c r="C1812" s="5">
        <f t="shared" si="58"/>
        <v>0</v>
      </c>
      <c r="D1812" s="293"/>
      <c r="R1812" s="292"/>
    </row>
    <row r="1813" spans="1:18" x14ac:dyDescent="0.35">
      <c r="A1813" s="300">
        <f t="shared" si="57"/>
        <v>0</v>
      </c>
      <c r="C1813" s="5">
        <f t="shared" si="58"/>
        <v>0</v>
      </c>
      <c r="D1813" s="293"/>
      <c r="R1813" s="292"/>
    </row>
    <row r="1814" spans="1:18" x14ac:dyDescent="0.35">
      <c r="A1814" s="300">
        <f t="shared" si="57"/>
        <v>0</v>
      </c>
      <c r="C1814" s="5">
        <f t="shared" si="58"/>
        <v>0</v>
      </c>
      <c r="D1814" s="293"/>
      <c r="R1814" s="292"/>
    </row>
    <row r="1815" spans="1:18" x14ac:dyDescent="0.35">
      <c r="A1815" s="300">
        <f t="shared" si="57"/>
        <v>0</v>
      </c>
      <c r="C1815" s="5">
        <f t="shared" si="58"/>
        <v>0</v>
      </c>
      <c r="D1815" s="293"/>
      <c r="R1815" s="292"/>
    </row>
    <row r="1816" spans="1:18" x14ac:dyDescent="0.35">
      <c r="A1816" s="300">
        <f t="shared" si="57"/>
        <v>0</v>
      </c>
      <c r="C1816" s="5">
        <f t="shared" si="58"/>
        <v>0</v>
      </c>
      <c r="D1816" s="293"/>
      <c r="R1816" s="292"/>
    </row>
    <row r="1817" spans="1:18" x14ac:dyDescent="0.35">
      <c r="A1817" s="300">
        <f t="shared" ref="A1817:A1880" si="59">F1817</f>
        <v>0</v>
      </c>
      <c r="C1817" s="5">
        <f t="shared" si="58"/>
        <v>0</v>
      </c>
      <c r="D1817" s="293"/>
      <c r="R1817" s="292"/>
    </row>
    <row r="1818" spans="1:18" x14ac:dyDescent="0.35">
      <c r="A1818" s="300">
        <f t="shared" si="59"/>
        <v>0</v>
      </c>
      <c r="C1818" s="5">
        <f t="shared" si="58"/>
        <v>0</v>
      </c>
      <c r="D1818" s="293"/>
      <c r="R1818" s="292"/>
    </row>
    <row r="1819" spans="1:18" x14ac:dyDescent="0.35">
      <c r="A1819" s="300">
        <f t="shared" si="59"/>
        <v>0</v>
      </c>
      <c r="C1819" s="5">
        <f t="shared" si="58"/>
        <v>0</v>
      </c>
      <c r="D1819" s="293"/>
      <c r="R1819" s="292"/>
    </row>
    <row r="1820" spans="1:18" x14ac:dyDescent="0.35">
      <c r="A1820" s="300">
        <f t="shared" si="59"/>
        <v>0</v>
      </c>
      <c r="C1820" s="5">
        <f t="shared" si="58"/>
        <v>0</v>
      </c>
      <c r="D1820" s="293"/>
      <c r="R1820" s="292"/>
    </row>
    <row r="1821" spans="1:18" x14ac:dyDescent="0.35">
      <c r="A1821" s="300">
        <f t="shared" si="59"/>
        <v>0</v>
      </c>
      <c r="C1821" s="5">
        <f t="shared" si="58"/>
        <v>0</v>
      </c>
      <c r="D1821" s="293"/>
      <c r="R1821" s="292"/>
    </row>
    <row r="1822" spans="1:18" x14ac:dyDescent="0.35">
      <c r="A1822" s="300">
        <f t="shared" si="59"/>
        <v>0</v>
      </c>
      <c r="C1822" s="5">
        <f t="shared" si="58"/>
        <v>0</v>
      </c>
      <c r="D1822" s="293"/>
      <c r="R1822" s="292"/>
    </row>
    <row r="1823" spans="1:18" x14ac:dyDescent="0.35">
      <c r="A1823" s="300">
        <f t="shared" si="59"/>
        <v>0</v>
      </c>
      <c r="C1823" s="5">
        <f t="shared" si="58"/>
        <v>0</v>
      </c>
      <c r="D1823" s="293"/>
      <c r="R1823" s="292"/>
    </row>
    <row r="1824" spans="1:18" x14ac:dyDescent="0.35">
      <c r="A1824" s="300">
        <f t="shared" si="59"/>
        <v>0</v>
      </c>
      <c r="C1824" s="5">
        <f t="shared" si="58"/>
        <v>0</v>
      </c>
      <c r="D1824" s="293"/>
      <c r="R1824" s="292"/>
    </row>
    <row r="1825" spans="1:18" x14ac:dyDescent="0.35">
      <c r="A1825" s="300">
        <f t="shared" si="59"/>
        <v>0</v>
      </c>
      <c r="C1825" s="5">
        <f t="shared" si="58"/>
        <v>0</v>
      </c>
      <c r="D1825" s="293"/>
      <c r="R1825" s="292"/>
    </row>
    <row r="1826" spans="1:18" x14ac:dyDescent="0.35">
      <c r="A1826" s="300">
        <f t="shared" si="59"/>
        <v>0</v>
      </c>
      <c r="C1826" s="5">
        <f t="shared" si="58"/>
        <v>0</v>
      </c>
      <c r="D1826" s="293"/>
      <c r="R1826" s="292"/>
    </row>
    <row r="1827" spans="1:18" x14ac:dyDescent="0.35">
      <c r="A1827" s="300">
        <f t="shared" si="59"/>
        <v>0</v>
      </c>
      <c r="C1827" s="5">
        <f t="shared" si="58"/>
        <v>0</v>
      </c>
      <c r="D1827" s="293"/>
      <c r="R1827" s="292"/>
    </row>
    <row r="1828" spans="1:18" x14ac:dyDescent="0.35">
      <c r="A1828" s="300">
        <f t="shared" si="59"/>
        <v>0</v>
      </c>
      <c r="C1828" s="5">
        <f t="shared" si="58"/>
        <v>0</v>
      </c>
      <c r="D1828" s="293"/>
      <c r="R1828" s="292"/>
    </row>
    <row r="1829" spans="1:18" x14ac:dyDescent="0.35">
      <c r="A1829" s="300">
        <f t="shared" si="59"/>
        <v>0</v>
      </c>
      <c r="C1829" s="5">
        <f t="shared" si="58"/>
        <v>0</v>
      </c>
      <c r="D1829" s="293"/>
      <c r="R1829" s="292"/>
    </row>
    <row r="1830" spans="1:18" x14ac:dyDescent="0.35">
      <c r="A1830" s="300">
        <f t="shared" si="59"/>
        <v>0</v>
      </c>
      <c r="C1830" s="5">
        <f t="shared" si="58"/>
        <v>0</v>
      </c>
      <c r="D1830" s="293"/>
      <c r="R1830" s="292"/>
    </row>
    <row r="1831" spans="1:18" x14ac:dyDescent="0.35">
      <c r="A1831" s="300">
        <f t="shared" si="59"/>
        <v>0</v>
      </c>
      <c r="C1831" s="5">
        <f t="shared" si="58"/>
        <v>0</v>
      </c>
      <c r="D1831" s="293"/>
      <c r="R1831" s="292"/>
    </row>
    <row r="1832" spans="1:18" x14ac:dyDescent="0.35">
      <c r="A1832" s="300">
        <f t="shared" si="59"/>
        <v>0</v>
      </c>
      <c r="C1832" s="5">
        <f t="shared" si="58"/>
        <v>0</v>
      </c>
      <c r="D1832" s="293"/>
      <c r="R1832" s="292"/>
    </row>
    <row r="1833" spans="1:18" x14ac:dyDescent="0.35">
      <c r="A1833" s="300">
        <f t="shared" si="59"/>
        <v>0</v>
      </c>
      <c r="C1833" s="5">
        <f t="shared" si="58"/>
        <v>0</v>
      </c>
      <c r="D1833" s="293"/>
      <c r="R1833" s="292"/>
    </row>
    <row r="1834" spans="1:18" x14ac:dyDescent="0.35">
      <c r="A1834" s="300">
        <f t="shared" si="59"/>
        <v>0</v>
      </c>
      <c r="C1834" s="5">
        <f t="shared" si="58"/>
        <v>0</v>
      </c>
      <c r="D1834" s="293"/>
      <c r="R1834" s="292"/>
    </row>
    <row r="1835" spans="1:18" x14ac:dyDescent="0.35">
      <c r="A1835" s="300">
        <f t="shared" si="59"/>
        <v>0</v>
      </c>
      <c r="C1835" s="5">
        <f t="shared" si="58"/>
        <v>0</v>
      </c>
      <c r="D1835" s="293"/>
      <c r="R1835" s="292"/>
    </row>
    <row r="1836" spans="1:18" x14ac:dyDescent="0.35">
      <c r="A1836" s="300">
        <f t="shared" si="59"/>
        <v>0</v>
      </c>
      <c r="C1836" s="5">
        <f t="shared" si="58"/>
        <v>0</v>
      </c>
      <c r="D1836" s="293"/>
      <c r="R1836" s="292"/>
    </row>
    <row r="1837" spans="1:18" x14ac:dyDescent="0.35">
      <c r="A1837" s="300">
        <f t="shared" si="59"/>
        <v>0</v>
      </c>
      <c r="C1837" s="5">
        <f t="shared" si="58"/>
        <v>0</v>
      </c>
      <c r="D1837" s="293"/>
      <c r="R1837" s="292"/>
    </row>
    <row r="1838" spans="1:18" x14ac:dyDescent="0.35">
      <c r="A1838" s="300">
        <f t="shared" si="59"/>
        <v>0</v>
      </c>
      <c r="C1838" s="5">
        <f t="shared" si="58"/>
        <v>0</v>
      </c>
      <c r="D1838" s="293"/>
      <c r="R1838" s="292"/>
    </row>
    <row r="1839" spans="1:18" x14ac:dyDescent="0.35">
      <c r="A1839" s="300">
        <f t="shared" si="59"/>
        <v>0</v>
      </c>
      <c r="C1839" s="5">
        <f t="shared" si="58"/>
        <v>0</v>
      </c>
      <c r="D1839" s="293"/>
      <c r="R1839" s="292"/>
    </row>
    <row r="1840" spans="1:18" x14ac:dyDescent="0.35">
      <c r="A1840" s="300">
        <f t="shared" si="59"/>
        <v>0</v>
      </c>
      <c r="C1840" s="5">
        <f t="shared" si="58"/>
        <v>0</v>
      </c>
      <c r="D1840" s="293"/>
      <c r="R1840" s="292"/>
    </row>
    <row r="1841" spans="1:18" x14ac:dyDescent="0.35">
      <c r="A1841" s="300">
        <f t="shared" si="59"/>
        <v>0</v>
      </c>
      <c r="C1841" s="5">
        <f t="shared" si="58"/>
        <v>0</v>
      </c>
      <c r="D1841" s="293"/>
      <c r="R1841" s="292"/>
    </row>
    <row r="1842" spans="1:18" x14ac:dyDescent="0.35">
      <c r="A1842" s="300">
        <f t="shared" si="59"/>
        <v>0</v>
      </c>
      <c r="C1842" s="5">
        <f t="shared" si="58"/>
        <v>0</v>
      </c>
      <c r="D1842" s="293"/>
      <c r="R1842" s="292"/>
    </row>
    <row r="1843" spans="1:18" x14ac:dyDescent="0.35">
      <c r="A1843" s="300">
        <f t="shared" si="59"/>
        <v>0</v>
      </c>
      <c r="C1843" s="5">
        <f t="shared" si="58"/>
        <v>0</v>
      </c>
      <c r="D1843" s="293"/>
      <c r="R1843" s="292"/>
    </row>
    <row r="1844" spans="1:18" x14ac:dyDescent="0.35">
      <c r="A1844" s="300">
        <f t="shared" si="59"/>
        <v>0</v>
      </c>
      <c r="C1844" s="5">
        <f t="shared" si="58"/>
        <v>0</v>
      </c>
      <c r="D1844" s="293"/>
      <c r="R1844" s="292"/>
    </row>
    <row r="1845" spans="1:18" x14ac:dyDescent="0.35">
      <c r="A1845" s="300">
        <f t="shared" si="59"/>
        <v>0</v>
      </c>
      <c r="C1845" s="5">
        <f t="shared" si="58"/>
        <v>0</v>
      </c>
      <c r="D1845" s="293"/>
      <c r="R1845" s="292"/>
    </row>
    <row r="1846" spans="1:18" x14ac:dyDescent="0.35">
      <c r="A1846" s="300">
        <f t="shared" si="59"/>
        <v>0</v>
      </c>
      <c r="C1846" s="5">
        <f t="shared" si="58"/>
        <v>0</v>
      </c>
      <c r="D1846" s="293"/>
      <c r="R1846" s="292"/>
    </row>
    <row r="1847" spans="1:18" x14ac:dyDescent="0.35">
      <c r="A1847" s="300">
        <f t="shared" si="59"/>
        <v>0</v>
      </c>
      <c r="C1847" s="5">
        <f t="shared" si="58"/>
        <v>0</v>
      </c>
      <c r="D1847" s="293"/>
      <c r="R1847" s="292"/>
    </row>
    <row r="1848" spans="1:18" x14ac:dyDescent="0.35">
      <c r="A1848" s="300">
        <f t="shared" si="59"/>
        <v>0</v>
      </c>
      <c r="C1848" s="5">
        <f t="shared" si="58"/>
        <v>0</v>
      </c>
      <c r="D1848" s="293"/>
      <c r="R1848" s="292"/>
    </row>
    <row r="1849" spans="1:18" x14ac:dyDescent="0.35">
      <c r="A1849" s="300">
        <f t="shared" si="59"/>
        <v>0</v>
      </c>
      <c r="C1849" s="5">
        <f t="shared" si="58"/>
        <v>0</v>
      </c>
      <c r="D1849" s="293"/>
      <c r="R1849" s="292"/>
    </row>
    <row r="1850" spans="1:18" x14ac:dyDescent="0.35">
      <c r="A1850" s="300">
        <f t="shared" si="59"/>
        <v>0</v>
      </c>
      <c r="C1850" s="5">
        <f t="shared" si="58"/>
        <v>0</v>
      </c>
      <c r="D1850" s="293"/>
      <c r="R1850" s="292"/>
    </row>
    <row r="1851" spans="1:18" x14ac:dyDescent="0.35">
      <c r="A1851" s="300">
        <f t="shared" si="59"/>
        <v>0</v>
      </c>
      <c r="C1851" s="5">
        <f t="shared" si="58"/>
        <v>0</v>
      </c>
      <c r="D1851" s="293"/>
      <c r="R1851" s="292"/>
    </row>
    <row r="1852" spans="1:18" x14ac:dyDescent="0.35">
      <c r="A1852" s="300">
        <f t="shared" si="59"/>
        <v>0</v>
      </c>
      <c r="C1852" s="5">
        <f t="shared" si="58"/>
        <v>0</v>
      </c>
      <c r="D1852" s="293"/>
      <c r="R1852" s="292"/>
    </row>
    <row r="1853" spans="1:18" x14ac:dyDescent="0.35">
      <c r="A1853" s="300">
        <f t="shared" si="59"/>
        <v>0</v>
      </c>
      <c r="C1853" s="5">
        <f t="shared" si="58"/>
        <v>0</v>
      </c>
      <c r="D1853" s="293"/>
      <c r="R1853" s="292"/>
    </row>
    <row r="1854" spans="1:18" x14ac:dyDescent="0.35">
      <c r="A1854" s="300">
        <f t="shared" si="59"/>
        <v>0</v>
      </c>
      <c r="C1854" s="5">
        <f t="shared" si="58"/>
        <v>0</v>
      </c>
      <c r="D1854" s="293"/>
      <c r="R1854" s="292"/>
    </row>
    <row r="1855" spans="1:18" x14ac:dyDescent="0.35">
      <c r="A1855" s="300">
        <f t="shared" si="59"/>
        <v>0</v>
      </c>
      <c r="C1855" s="5">
        <f t="shared" si="58"/>
        <v>0</v>
      </c>
      <c r="D1855" s="293"/>
      <c r="R1855" s="292"/>
    </row>
    <row r="1856" spans="1:18" x14ac:dyDescent="0.35">
      <c r="A1856" s="300">
        <f t="shared" si="59"/>
        <v>0</v>
      </c>
      <c r="C1856" s="5">
        <f t="shared" si="58"/>
        <v>0</v>
      </c>
      <c r="D1856" s="293"/>
      <c r="R1856" s="292"/>
    </row>
    <row r="1857" spans="1:18" x14ac:dyDescent="0.35">
      <c r="A1857" s="300">
        <f t="shared" si="59"/>
        <v>0</v>
      </c>
      <c r="C1857" s="5">
        <f t="shared" si="58"/>
        <v>0</v>
      </c>
      <c r="D1857" s="293"/>
      <c r="R1857" s="292"/>
    </row>
    <row r="1858" spans="1:18" x14ac:dyDescent="0.35">
      <c r="A1858" s="300">
        <f t="shared" si="59"/>
        <v>0</v>
      </c>
      <c r="C1858" s="5">
        <f t="shared" si="58"/>
        <v>0</v>
      </c>
      <c r="D1858" s="293"/>
      <c r="R1858" s="292"/>
    </row>
    <row r="1859" spans="1:18" x14ac:dyDescent="0.35">
      <c r="A1859" s="300">
        <f t="shared" si="59"/>
        <v>0</v>
      </c>
      <c r="C1859" s="5">
        <f t="shared" ref="C1859:C1922" si="60">F1859</f>
        <v>0</v>
      </c>
      <c r="D1859" s="293"/>
      <c r="R1859" s="292"/>
    </row>
    <row r="1860" spans="1:18" x14ac:dyDescent="0.35">
      <c r="A1860" s="300">
        <f t="shared" si="59"/>
        <v>0</v>
      </c>
      <c r="C1860" s="5">
        <f t="shared" si="60"/>
        <v>0</v>
      </c>
      <c r="D1860" s="293"/>
      <c r="R1860" s="292"/>
    </row>
    <row r="1861" spans="1:18" x14ac:dyDescent="0.35">
      <c r="A1861" s="300">
        <f t="shared" si="59"/>
        <v>0</v>
      </c>
      <c r="C1861" s="5">
        <f t="shared" si="60"/>
        <v>0</v>
      </c>
      <c r="D1861" s="293"/>
      <c r="R1861" s="292"/>
    </row>
    <row r="1862" spans="1:18" x14ac:dyDescent="0.35">
      <c r="A1862" s="300">
        <f t="shared" si="59"/>
        <v>0</v>
      </c>
      <c r="C1862" s="5">
        <f t="shared" si="60"/>
        <v>0</v>
      </c>
      <c r="D1862" s="293"/>
      <c r="R1862" s="292"/>
    </row>
    <row r="1863" spans="1:18" x14ac:dyDescent="0.35">
      <c r="A1863" s="300">
        <f t="shared" si="59"/>
        <v>0</v>
      </c>
      <c r="C1863" s="5">
        <f t="shared" si="60"/>
        <v>0</v>
      </c>
      <c r="D1863" s="293"/>
      <c r="R1863" s="292"/>
    </row>
    <row r="1864" spans="1:18" x14ac:dyDescent="0.35">
      <c r="A1864" s="300">
        <f t="shared" si="59"/>
        <v>0</v>
      </c>
      <c r="C1864" s="5">
        <f t="shared" si="60"/>
        <v>0</v>
      </c>
      <c r="D1864" s="293"/>
      <c r="R1864" s="292"/>
    </row>
    <row r="1865" spans="1:18" x14ac:dyDescent="0.35">
      <c r="A1865" s="300">
        <f t="shared" si="59"/>
        <v>0</v>
      </c>
      <c r="C1865" s="5">
        <f t="shared" si="60"/>
        <v>0</v>
      </c>
      <c r="D1865" s="293"/>
      <c r="R1865" s="292"/>
    </row>
    <row r="1866" spans="1:18" x14ac:dyDescent="0.35">
      <c r="A1866" s="300">
        <f t="shared" si="59"/>
        <v>0</v>
      </c>
      <c r="C1866" s="5">
        <f t="shared" si="60"/>
        <v>0</v>
      </c>
      <c r="D1866" s="293"/>
      <c r="R1866" s="292"/>
    </row>
    <row r="1867" spans="1:18" x14ac:dyDescent="0.35">
      <c r="A1867" s="300">
        <f t="shared" si="59"/>
        <v>0</v>
      </c>
      <c r="C1867" s="5">
        <f t="shared" si="60"/>
        <v>0</v>
      </c>
      <c r="D1867" s="293"/>
      <c r="R1867" s="292"/>
    </row>
    <row r="1868" spans="1:18" x14ac:dyDescent="0.35">
      <c r="A1868" s="300">
        <f t="shared" si="59"/>
        <v>0</v>
      </c>
      <c r="C1868" s="5">
        <f t="shared" si="60"/>
        <v>0</v>
      </c>
      <c r="D1868" s="293"/>
      <c r="R1868" s="292"/>
    </row>
    <row r="1869" spans="1:18" x14ac:dyDescent="0.35">
      <c r="A1869" s="300">
        <f t="shared" si="59"/>
        <v>0</v>
      </c>
      <c r="C1869" s="5">
        <f t="shared" si="60"/>
        <v>0</v>
      </c>
      <c r="D1869" s="293"/>
      <c r="R1869" s="292"/>
    </row>
    <row r="1870" spans="1:18" x14ac:dyDescent="0.35">
      <c r="A1870" s="300">
        <f t="shared" si="59"/>
        <v>0</v>
      </c>
      <c r="C1870" s="5">
        <f t="shared" si="60"/>
        <v>0</v>
      </c>
      <c r="D1870" s="293"/>
      <c r="R1870" s="292"/>
    </row>
    <row r="1871" spans="1:18" x14ac:dyDescent="0.35">
      <c r="A1871" s="300">
        <f t="shared" si="59"/>
        <v>0</v>
      </c>
      <c r="C1871" s="5">
        <f t="shared" si="60"/>
        <v>0</v>
      </c>
      <c r="D1871" s="293"/>
      <c r="R1871" s="292"/>
    </row>
    <row r="1872" spans="1:18" x14ac:dyDescent="0.35">
      <c r="A1872" s="300">
        <f t="shared" si="59"/>
        <v>0</v>
      </c>
      <c r="C1872" s="5">
        <f t="shared" si="60"/>
        <v>0</v>
      </c>
      <c r="D1872" s="293"/>
      <c r="R1872" s="292"/>
    </row>
    <row r="1873" spans="1:18" x14ac:dyDescent="0.35">
      <c r="A1873" s="300">
        <f t="shared" si="59"/>
        <v>0</v>
      </c>
      <c r="C1873" s="5">
        <f t="shared" si="60"/>
        <v>0</v>
      </c>
      <c r="D1873" s="293"/>
      <c r="R1873" s="292"/>
    </row>
    <row r="1874" spans="1:18" x14ac:dyDescent="0.35">
      <c r="A1874" s="300">
        <f t="shared" si="59"/>
        <v>0</v>
      </c>
      <c r="C1874" s="5">
        <f t="shared" si="60"/>
        <v>0</v>
      </c>
      <c r="D1874" s="293"/>
      <c r="R1874" s="292"/>
    </row>
    <row r="1875" spans="1:18" x14ac:dyDescent="0.35">
      <c r="A1875" s="300">
        <f t="shared" si="59"/>
        <v>0</v>
      </c>
      <c r="C1875" s="5">
        <f t="shared" si="60"/>
        <v>0</v>
      </c>
      <c r="D1875" s="293"/>
      <c r="R1875" s="292"/>
    </row>
    <row r="1876" spans="1:18" x14ac:dyDescent="0.35">
      <c r="A1876" s="300">
        <f t="shared" si="59"/>
        <v>0</v>
      </c>
      <c r="C1876" s="5">
        <f t="shared" si="60"/>
        <v>0</v>
      </c>
      <c r="D1876" s="293"/>
      <c r="R1876" s="292"/>
    </row>
    <row r="1877" spans="1:18" x14ac:dyDescent="0.35">
      <c r="A1877" s="300">
        <f t="shared" si="59"/>
        <v>0</v>
      </c>
      <c r="C1877" s="5">
        <f t="shared" si="60"/>
        <v>0</v>
      </c>
      <c r="D1877" s="293"/>
      <c r="R1877" s="292"/>
    </row>
    <row r="1878" spans="1:18" x14ac:dyDescent="0.35">
      <c r="A1878" s="300">
        <f t="shared" si="59"/>
        <v>0</v>
      </c>
      <c r="C1878" s="5">
        <f t="shared" si="60"/>
        <v>0</v>
      </c>
      <c r="D1878" s="293"/>
      <c r="R1878" s="292"/>
    </row>
    <row r="1879" spans="1:18" x14ac:dyDescent="0.35">
      <c r="A1879" s="300">
        <f t="shared" si="59"/>
        <v>0</v>
      </c>
      <c r="C1879" s="5">
        <f t="shared" si="60"/>
        <v>0</v>
      </c>
      <c r="D1879" s="293"/>
      <c r="R1879" s="292"/>
    </row>
    <row r="1880" spans="1:18" x14ac:dyDescent="0.35">
      <c r="A1880" s="300">
        <f t="shared" si="59"/>
        <v>0</v>
      </c>
      <c r="C1880" s="5">
        <f t="shared" si="60"/>
        <v>0</v>
      </c>
      <c r="D1880" s="293"/>
      <c r="R1880" s="292"/>
    </row>
    <row r="1881" spans="1:18" x14ac:dyDescent="0.35">
      <c r="A1881" s="300">
        <f t="shared" ref="A1881:A1944" si="61">F1881</f>
        <v>0</v>
      </c>
      <c r="C1881" s="5">
        <f t="shared" si="60"/>
        <v>0</v>
      </c>
      <c r="D1881" s="293"/>
      <c r="R1881" s="292"/>
    </row>
    <row r="1882" spans="1:18" x14ac:dyDescent="0.35">
      <c r="A1882" s="300">
        <f t="shared" si="61"/>
        <v>0</v>
      </c>
      <c r="C1882" s="5">
        <f t="shared" si="60"/>
        <v>0</v>
      </c>
      <c r="D1882" s="293"/>
      <c r="R1882" s="292"/>
    </row>
    <row r="1883" spans="1:18" x14ac:dyDescent="0.35">
      <c r="A1883" s="300">
        <f t="shared" si="61"/>
        <v>0</v>
      </c>
      <c r="C1883" s="5">
        <f t="shared" si="60"/>
        <v>0</v>
      </c>
      <c r="D1883" s="293"/>
      <c r="R1883" s="292"/>
    </row>
    <row r="1884" spans="1:18" x14ac:dyDescent="0.35">
      <c r="A1884" s="300">
        <f t="shared" si="61"/>
        <v>0</v>
      </c>
      <c r="C1884" s="5">
        <f t="shared" si="60"/>
        <v>0</v>
      </c>
      <c r="D1884" s="293"/>
      <c r="R1884" s="292"/>
    </row>
    <row r="1885" spans="1:18" x14ac:dyDescent="0.35">
      <c r="A1885" s="300">
        <f t="shared" si="61"/>
        <v>0</v>
      </c>
      <c r="C1885" s="5">
        <f t="shared" si="60"/>
        <v>0</v>
      </c>
      <c r="D1885" s="293"/>
      <c r="R1885" s="292"/>
    </row>
    <row r="1886" spans="1:18" x14ac:dyDescent="0.35">
      <c r="A1886" s="300">
        <f t="shared" si="61"/>
        <v>0</v>
      </c>
      <c r="C1886" s="5">
        <f t="shared" si="60"/>
        <v>0</v>
      </c>
      <c r="D1886" s="293"/>
      <c r="R1886" s="292"/>
    </row>
    <row r="1887" spans="1:18" x14ac:dyDescent="0.35">
      <c r="A1887" s="300">
        <f t="shared" si="61"/>
        <v>0</v>
      </c>
      <c r="C1887" s="5">
        <f t="shared" si="60"/>
        <v>0</v>
      </c>
      <c r="D1887" s="293"/>
      <c r="R1887" s="292"/>
    </row>
    <row r="1888" spans="1:18" x14ac:dyDescent="0.35">
      <c r="A1888" s="300">
        <f t="shared" si="61"/>
        <v>0</v>
      </c>
      <c r="C1888" s="5">
        <f t="shared" si="60"/>
        <v>0</v>
      </c>
      <c r="D1888" s="293"/>
      <c r="R1888" s="292"/>
    </row>
    <row r="1889" spans="1:18" x14ac:dyDescent="0.35">
      <c r="A1889" s="300">
        <f t="shared" si="61"/>
        <v>0</v>
      </c>
      <c r="C1889" s="5">
        <f t="shared" si="60"/>
        <v>0</v>
      </c>
      <c r="D1889" s="293"/>
      <c r="R1889" s="292"/>
    </row>
    <row r="1890" spans="1:18" x14ac:dyDescent="0.35">
      <c r="A1890" s="300">
        <f t="shared" si="61"/>
        <v>0</v>
      </c>
      <c r="C1890" s="5">
        <f t="shared" si="60"/>
        <v>0</v>
      </c>
      <c r="D1890" s="293"/>
      <c r="R1890" s="292"/>
    </row>
    <row r="1891" spans="1:18" x14ac:dyDescent="0.35">
      <c r="A1891" s="300">
        <f t="shared" si="61"/>
        <v>0</v>
      </c>
      <c r="C1891" s="5">
        <f t="shared" si="60"/>
        <v>0</v>
      </c>
      <c r="D1891" s="293"/>
      <c r="R1891" s="292"/>
    </row>
    <row r="1892" spans="1:18" x14ac:dyDescent="0.35">
      <c r="A1892" s="300">
        <f t="shared" si="61"/>
        <v>0</v>
      </c>
      <c r="C1892" s="5">
        <f t="shared" si="60"/>
        <v>0</v>
      </c>
      <c r="D1892" s="293"/>
      <c r="R1892" s="292"/>
    </row>
    <row r="1893" spans="1:18" x14ac:dyDescent="0.35">
      <c r="A1893" s="300">
        <f t="shared" si="61"/>
        <v>0</v>
      </c>
      <c r="C1893" s="5">
        <f t="shared" si="60"/>
        <v>0</v>
      </c>
      <c r="D1893" s="293"/>
      <c r="R1893" s="292"/>
    </row>
    <row r="1894" spans="1:18" x14ac:dyDescent="0.35">
      <c r="A1894" s="300">
        <f t="shared" si="61"/>
        <v>0</v>
      </c>
      <c r="C1894" s="5">
        <f t="shared" si="60"/>
        <v>0</v>
      </c>
      <c r="D1894" s="293"/>
      <c r="R1894" s="292"/>
    </row>
    <row r="1895" spans="1:18" x14ac:dyDescent="0.35">
      <c r="A1895" s="300">
        <f t="shared" si="61"/>
        <v>0</v>
      </c>
      <c r="C1895" s="5">
        <f t="shared" si="60"/>
        <v>0</v>
      </c>
      <c r="D1895" s="293"/>
      <c r="R1895" s="292"/>
    </row>
    <row r="1896" spans="1:18" x14ac:dyDescent="0.35">
      <c r="A1896" s="300">
        <f t="shared" si="61"/>
        <v>0</v>
      </c>
      <c r="C1896" s="5">
        <f t="shared" si="60"/>
        <v>0</v>
      </c>
      <c r="D1896" s="293"/>
      <c r="R1896" s="292"/>
    </row>
    <row r="1897" spans="1:18" x14ac:dyDescent="0.35">
      <c r="A1897" s="300">
        <f t="shared" si="61"/>
        <v>0</v>
      </c>
      <c r="C1897" s="5">
        <f t="shared" si="60"/>
        <v>0</v>
      </c>
      <c r="D1897" s="293"/>
      <c r="R1897" s="292"/>
    </row>
    <row r="1898" spans="1:18" x14ac:dyDescent="0.35">
      <c r="A1898" s="300">
        <f t="shared" si="61"/>
        <v>0</v>
      </c>
      <c r="C1898" s="5">
        <f t="shared" si="60"/>
        <v>0</v>
      </c>
      <c r="D1898" s="293"/>
      <c r="R1898" s="292"/>
    </row>
    <row r="1899" spans="1:18" x14ac:dyDescent="0.35">
      <c r="A1899" s="300">
        <f t="shared" si="61"/>
        <v>0</v>
      </c>
      <c r="C1899" s="5">
        <f t="shared" si="60"/>
        <v>0</v>
      </c>
      <c r="D1899" s="293"/>
      <c r="R1899" s="292"/>
    </row>
    <row r="1900" spans="1:18" x14ac:dyDescent="0.35">
      <c r="A1900" s="300">
        <f t="shared" si="61"/>
        <v>0</v>
      </c>
      <c r="C1900" s="5">
        <f t="shared" si="60"/>
        <v>0</v>
      </c>
      <c r="D1900" s="293"/>
      <c r="R1900" s="292"/>
    </row>
    <row r="1901" spans="1:18" x14ac:dyDescent="0.35">
      <c r="A1901" s="300">
        <f t="shared" si="61"/>
        <v>0</v>
      </c>
      <c r="C1901" s="5">
        <f t="shared" si="60"/>
        <v>0</v>
      </c>
      <c r="D1901" s="293"/>
      <c r="R1901" s="292"/>
    </row>
    <row r="1902" spans="1:18" x14ac:dyDescent="0.35">
      <c r="A1902" s="300">
        <f t="shared" si="61"/>
        <v>0</v>
      </c>
      <c r="C1902" s="5">
        <f t="shared" si="60"/>
        <v>0</v>
      </c>
      <c r="D1902" s="293"/>
      <c r="R1902" s="292"/>
    </row>
    <row r="1903" spans="1:18" x14ac:dyDescent="0.35">
      <c r="A1903" s="300">
        <f t="shared" si="61"/>
        <v>0</v>
      </c>
      <c r="C1903" s="5">
        <f t="shared" si="60"/>
        <v>0</v>
      </c>
      <c r="D1903" s="293"/>
      <c r="R1903" s="292"/>
    </row>
    <row r="1904" spans="1:18" x14ac:dyDescent="0.35">
      <c r="A1904" s="300">
        <f t="shared" si="61"/>
        <v>0</v>
      </c>
      <c r="C1904" s="5">
        <f t="shared" si="60"/>
        <v>0</v>
      </c>
      <c r="D1904" s="293"/>
      <c r="R1904" s="292"/>
    </row>
    <row r="1905" spans="1:18" x14ac:dyDescent="0.35">
      <c r="A1905" s="300">
        <f t="shared" si="61"/>
        <v>0</v>
      </c>
      <c r="C1905" s="5">
        <f t="shared" si="60"/>
        <v>0</v>
      </c>
      <c r="D1905" s="293"/>
      <c r="R1905" s="292"/>
    </row>
    <row r="1906" spans="1:18" x14ac:dyDescent="0.35">
      <c r="A1906" s="300">
        <f t="shared" si="61"/>
        <v>0</v>
      </c>
      <c r="C1906" s="5">
        <f t="shared" si="60"/>
        <v>0</v>
      </c>
      <c r="D1906" s="293"/>
      <c r="R1906" s="292"/>
    </row>
    <row r="1907" spans="1:18" x14ac:dyDescent="0.35">
      <c r="A1907" s="300">
        <f t="shared" si="61"/>
        <v>0</v>
      </c>
      <c r="C1907" s="5">
        <f t="shared" si="60"/>
        <v>0</v>
      </c>
      <c r="D1907" s="293"/>
      <c r="R1907" s="292"/>
    </row>
    <row r="1908" spans="1:18" x14ac:dyDescent="0.35">
      <c r="A1908" s="300">
        <f t="shared" si="61"/>
        <v>0</v>
      </c>
      <c r="C1908" s="5">
        <f t="shared" si="60"/>
        <v>0</v>
      </c>
      <c r="D1908" s="293"/>
      <c r="R1908" s="292"/>
    </row>
    <row r="1909" spans="1:18" x14ac:dyDescent="0.35">
      <c r="A1909" s="300">
        <f t="shared" si="61"/>
        <v>0</v>
      </c>
      <c r="C1909" s="5">
        <f t="shared" si="60"/>
        <v>0</v>
      </c>
      <c r="D1909" s="293"/>
      <c r="R1909" s="292"/>
    </row>
    <row r="1910" spans="1:18" x14ac:dyDescent="0.35">
      <c r="A1910" s="300">
        <f t="shared" si="61"/>
        <v>0</v>
      </c>
      <c r="C1910" s="5">
        <f t="shared" si="60"/>
        <v>0</v>
      </c>
      <c r="D1910" s="293"/>
      <c r="R1910" s="292"/>
    </row>
    <row r="1911" spans="1:18" x14ac:dyDescent="0.35">
      <c r="A1911" s="300">
        <f t="shared" si="61"/>
        <v>0</v>
      </c>
      <c r="C1911" s="5">
        <f t="shared" si="60"/>
        <v>0</v>
      </c>
      <c r="D1911" s="293"/>
      <c r="R1911" s="292"/>
    </row>
    <row r="1912" spans="1:18" x14ac:dyDescent="0.35">
      <c r="A1912" s="300">
        <f t="shared" si="61"/>
        <v>0</v>
      </c>
      <c r="C1912" s="5">
        <f t="shared" si="60"/>
        <v>0</v>
      </c>
      <c r="D1912" s="293"/>
      <c r="R1912" s="292"/>
    </row>
    <row r="1913" spans="1:18" x14ac:dyDescent="0.35">
      <c r="A1913" s="300">
        <f t="shared" si="61"/>
        <v>0</v>
      </c>
      <c r="C1913" s="5">
        <f t="shared" si="60"/>
        <v>0</v>
      </c>
      <c r="D1913" s="293"/>
      <c r="R1913" s="292"/>
    </row>
    <row r="1914" spans="1:18" x14ac:dyDescent="0.35">
      <c r="A1914" s="300">
        <f t="shared" si="61"/>
        <v>0</v>
      </c>
      <c r="C1914" s="5">
        <f t="shared" si="60"/>
        <v>0</v>
      </c>
      <c r="D1914" s="293"/>
      <c r="R1914" s="292"/>
    </row>
    <row r="1915" spans="1:18" x14ac:dyDescent="0.35">
      <c r="A1915" s="300">
        <f t="shared" si="61"/>
        <v>0</v>
      </c>
      <c r="C1915" s="5">
        <f t="shared" si="60"/>
        <v>0</v>
      </c>
      <c r="D1915" s="293"/>
      <c r="R1915" s="292"/>
    </row>
    <row r="1916" spans="1:18" x14ac:dyDescent="0.35">
      <c r="A1916" s="300">
        <f t="shared" si="61"/>
        <v>0</v>
      </c>
      <c r="C1916" s="5">
        <f t="shared" si="60"/>
        <v>0</v>
      </c>
      <c r="D1916" s="293"/>
      <c r="R1916" s="292"/>
    </row>
    <row r="1917" spans="1:18" x14ac:dyDescent="0.35">
      <c r="A1917" s="300">
        <f t="shared" si="61"/>
        <v>0</v>
      </c>
      <c r="C1917" s="5">
        <f t="shared" si="60"/>
        <v>0</v>
      </c>
      <c r="D1917" s="293"/>
      <c r="R1917" s="292"/>
    </row>
    <row r="1918" spans="1:18" x14ac:dyDescent="0.35">
      <c r="A1918" s="300">
        <f t="shared" si="61"/>
        <v>0</v>
      </c>
      <c r="C1918" s="5">
        <f t="shared" si="60"/>
        <v>0</v>
      </c>
      <c r="D1918" s="293"/>
      <c r="R1918" s="292"/>
    </row>
    <row r="1919" spans="1:18" x14ac:dyDescent="0.35">
      <c r="A1919" s="300">
        <f t="shared" si="61"/>
        <v>0</v>
      </c>
      <c r="C1919" s="5">
        <f t="shared" si="60"/>
        <v>0</v>
      </c>
      <c r="D1919" s="293"/>
      <c r="R1919" s="292"/>
    </row>
    <row r="1920" spans="1:18" x14ac:dyDescent="0.35">
      <c r="A1920" s="300">
        <f t="shared" si="61"/>
        <v>0</v>
      </c>
      <c r="C1920" s="5">
        <f t="shared" si="60"/>
        <v>0</v>
      </c>
      <c r="D1920" s="293"/>
      <c r="R1920" s="292"/>
    </row>
    <row r="1921" spans="1:18" x14ac:dyDescent="0.35">
      <c r="A1921" s="300">
        <f t="shared" si="61"/>
        <v>0</v>
      </c>
      <c r="C1921" s="5">
        <f t="shared" si="60"/>
        <v>0</v>
      </c>
      <c r="D1921" s="293"/>
      <c r="R1921" s="292"/>
    </row>
    <row r="1922" spans="1:18" x14ac:dyDescent="0.35">
      <c r="A1922" s="300">
        <f t="shared" si="61"/>
        <v>0</v>
      </c>
      <c r="C1922" s="5">
        <f t="shared" si="60"/>
        <v>0</v>
      </c>
      <c r="D1922" s="293"/>
      <c r="R1922" s="292"/>
    </row>
    <row r="1923" spans="1:18" x14ac:dyDescent="0.35">
      <c r="A1923" s="300">
        <f t="shared" si="61"/>
        <v>0</v>
      </c>
      <c r="C1923" s="5">
        <f t="shared" ref="C1923:C1986" si="62">F1923</f>
        <v>0</v>
      </c>
      <c r="D1923" s="293"/>
      <c r="R1923" s="292"/>
    </row>
    <row r="1924" spans="1:18" x14ac:dyDescent="0.35">
      <c r="A1924" s="300">
        <f t="shared" si="61"/>
        <v>0</v>
      </c>
      <c r="C1924" s="5">
        <f t="shared" si="62"/>
        <v>0</v>
      </c>
      <c r="D1924" s="293"/>
      <c r="R1924" s="292"/>
    </row>
    <row r="1925" spans="1:18" x14ac:dyDescent="0.35">
      <c r="A1925" s="300">
        <f t="shared" si="61"/>
        <v>0</v>
      </c>
      <c r="C1925" s="5">
        <f t="shared" si="62"/>
        <v>0</v>
      </c>
      <c r="D1925" s="293"/>
      <c r="R1925" s="292"/>
    </row>
    <row r="1926" spans="1:18" x14ac:dyDescent="0.35">
      <c r="A1926" s="300">
        <f t="shared" si="61"/>
        <v>0</v>
      </c>
      <c r="C1926" s="5">
        <f t="shared" si="62"/>
        <v>0</v>
      </c>
      <c r="D1926" s="293"/>
      <c r="R1926" s="292"/>
    </row>
    <row r="1927" spans="1:18" x14ac:dyDescent="0.35">
      <c r="A1927" s="300">
        <f t="shared" si="61"/>
        <v>0</v>
      </c>
      <c r="C1927" s="5">
        <f t="shared" si="62"/>
        <v>0</v>
      </c>
      <c r="D1927" s="293"/>
      <c r="R1927" s="292"/>
    </row>
    <row r="1928" spans="1:18" x14ac:dyDescent="0.35">
      <c r="A1928" s="300">
        <f t="shared" si="61"/>
        <v>0</v>
      </c>
      <c r="C1928" s="5">
        <f t="shared" si="62"/>
        <v>0</v>
      </c>
      <c r="D1928" s="293"/>
      <c r="R1928" s="292"/>
    </row>
    <row r="1929" spans="1:18" x14ac:dyDescent="0.35">
      <c r="A1929" s="300">
        <f t="shared" si="61"/>
        <v>0</v>
      </c>
      <c r="C1929" s="5">
        <f t="shared" si="62"/>
        <v>0</v>
      </c>
      <c r="D1929" s="293"/>
      <c r="R1929" s="292"/>
    </row>
    <row r="1930" spans="1:18" x14ac:dyDescent="0.35">
      <c r="A1930" s="300">
        <f t="shared" si="61"/>
        <v>0</v>
      </c>
      <c r="C1930" s="5">
        <f t="shared" si="62"/>
        <v>0</v>
      </c>
      <c r="D1930" s="293"/>
      <c r="R1930" s="292"/>
    </row>
    <row r="1931" spans="1:18" x14ac:dyDescent="0.35">
      <c r="A1931" s="300">
        <f t="shared" si="61"/>
        <v>0</v>
      </c>
      <c r="C1931" s="5">
        <f t="shared" si="62"/>
        <v>0</v>
      </c>
      <c r="D1931" s="293"/>
      <c r="R1931" s="292"/>
    </row>
    <row r="1932" spans="1:18" x14ac:dyDescent="0.35">
      <c r="A1932" s="300">
        <f t="shared" si="61"/>
        <v>0</v>
      </c>
      <c r="C1932" s="5">
        <f t="shared" si="62"/>
        <v>0</v>
      </c>
      <c r="D1932" s="293"/>
      <c r="R1932" s="292"/>
    </row>
    <row r="1933" spans="1:18" x14ac:dyDescent="0.35">
      <c r="A1933" s="300">
        <f t="shared" si="61"/>
        <v>0</v>
      </c>
      <c r="C1933" s="5">
        <f t="shared" si="62"/>
        <v>0</v>
      </c>
      <c r="D1933" s="293"/>
      <c r="R1933" s="292"/>
    </row>
    <row r="1934" spans="1:18" x14ac:dyDescent="0.35">
      <c r="A1934" s="300">
        <f t="shared" si="61"/>
        <v>0</v>
      </c>
      <c r="C1934" s="5">
        <f t="shared" si="62"/>
        <v>0</v>
      </c>
      <c r="D1934" s="293"/>
      <c r="R1934" s="292"/>
    </row>
    <row r="1935" spans="1:18" x14ac:dyDescent="0.35">
      <c r="A1935" s="300">
        <f t="shared" si="61"/>
        <v>0</v>
      </c>
      <c r="C1935" s="5">
        <f t="shared" si="62"/>
        <v>0</v>
      </c>
      <c r="D1935" s="293"/>
      <c r="R1935" s="292"/>
    </row>
    <row r="1936" spans="1:18" x14ac:dyDescent="0.35">
      <c r="A1936" s="300">
        <f t="shared" si="61"/>
        <v>0</v>
      </c>
      <c r="C1936" s="5">
        <f t="shared" si="62"/>
        <v>0</v>
      </c>
      <c r="D1936" s="293"/>
      <c r="R1936" s="292"/>
    </row>
    <row r="1937" spans="1:18" x14ac:dyDescent="0.35">
      <c r="A1937" s="300">
        <f t="shared" si="61"/>
        <v>0</v>
      </c>
      <c r="C1937" s="5">
        <f t="shared" si="62"/>
        <v>0</v>
      </c>
      <c r="D1937" s="293"/>
      <c r="R1937" s="292"/>
    </row>
    <row r="1938" spans="1:18" x14ac:dyDescent="0.35">
      <c r="A1938" s="300">
        <f t="shared" si="61"/>
        <v>0</v>
      </c>
      <c r="C1938" s="5">
        <f t="shared" si="62"/>
        <v>0</v>
      </c>
      <c r="D1938" s="293"/>
      <c r="R1938" s="292"/>
    </row>
    <row r="1939" spans="1:18" x14ac:dyDescent="0.35">
      <c r="A1939" s="300">
        <f t="shared" si="61"/>
        <v>0</v>
      </c>
      <c r="C1939" s="5">
        <f t="shared" si="62"/>
        <v>0</v>
      </c>
      <c r="D1939" s="293"/>
      <c r="R1939" s="292"/>
    </row>
    <row r="1940" spans="1:18" x14ac:dyDescent="0.35">
      <c r="A1940" s="300">
        <f t="shared" si="61"/>
        <v>0</v>
      </c>
      <c r="C1940" s="5">
        <f t="shared" si="62"/>
        <v>0</v>
      </c>
      <c r="D1940" s="293"/>
      <c r="R1940" s="292"/>
    </row>
    <row r="1941" spans="1:18" x14ac:dyDescent="0.35">
      <c r="A1941" s="300">
        <f t="shared" si="61"/>
        <v>0</v>
      </c>
      <c r="C1941" s="5">
        <f t="shared" si="62"/>
        <v>0</v>
      </c>
      <c r="D1941" s="293"/>
      <c r="R1941" s="292"/>
    </row>
    <row r="1942" spans="1:18" x14ac:dyDescent="0.35">
      <c r="A1942" s="300">
        <f t="shared" si="61"/>
        <v>0</v>
      </c>
      <c r="C1942" s="5">
        <f t="shared" si="62"/>
        <v>0</v>
      </c>
      <c r="D1942" s="293"/>
      <c r="R1942" s="292"/>
    </row>
    <row r="1943" spans="1:18" x14ac:dyDescent="0.35">
      <c r="A1943" s="300">
        <f t="shared" si="61"/>
        <v>0</v>
      </c>
      <c r="C1943" s="5">
        <f t="shared" si="62"/>
        <v>0</v>
      </c>
      <c r="D1943" s="293"/>
      <c r="R1943" s="292"/>
    </row>
    <row r="1944" spans="1:18" x14ac:dyDescent="0.35">
      <c r="A1944" s="300">
        <f t="shared" si="61"/>
        <v>0</v>
      </c>
      <c r="C1944" s="5">
        <f t="shared" si="62"/>
        <v>0</v>
      </c>
      <c r="D1944" s="293"/>
      <c r="R1944" s="292"/>
    </row>
    <row r="1945" spans="1:18" x14ac:dyDescent="0.35">
      <c r="A1945" s="300">
        <f t="shared" ref="A1945:A2000" si="63">F1945</f>
        <v>0</v>
      </c>
      <c r="C1945" s="5">
        <f t="shared" si="62"/>
        <v>0</v>
      </c>
      <c r="D1945" s="293"/>
      <c r="R1945" s="292"/>
    </row>
    <row r="1946" spans="1:18" x14ac:dyDescent="0.35">
      <c r="A1946" s="300">
        <f t="shared" si="63"/>
        <v>0</v>
      </c>
      <c r="C1946" s="5">
        <f t="shared" si="62"/>
        <v>0</v>
      </c>
      <c r="D1946" s="293"/>
      <c r="R1946" s="292"/>
    </row>
    <row r="1947" spans="1:18" x14ac:dyDescent="0.35">
      <c r="A1947" s="300">
        <f t="shared" si="63"/>
        <v>0</v>
      </c>
      <c r="C1947" s="5">
        <f t="shared" si="62"/>
        <v>0</v>
      </c>
      <c r="D1947" s="293"/>
      <c r="R1947" s="292"/>
    </row>
    <row r="1948" spans="1:18" x14ac:dyDescent="0.35">
      <c r="A1948" s="300">
        <f t="shared" si="63"/>
        <v>0</v>
      </c>
      <c r="C1948" s="5">
        <f t="shared" si="62"/>
        <v>0</v>
      </c>
      <c r="D1948" s="293"/>
      <c r="R1948" s="292"/>
    </row>
    <row r="1949" spans="1:18" x14ac:dyDescent="0.35">
      <c r="A1949" s="300">
        <f t="shared" si="63"/>
        <v>0</v>
      </c>
      <c r="C1949" s="5">
        <f t="shared" si="62"/>
        <v>0</v>
      </c>
      <c r="D1949" s="293"/>
      <c r="R1949" s="292"/>
    </row>
    <row r="1950" spans="1:18" x14ac:dyDescent="0.35">
      <c r="A1950" s="300">
        <f t="shared" si="63"/>
        <v>0</v>
      </c>
      <c r="C1950" s="5">
        <f t="shared" si="62"/>
        <v>0</v>
      </c>
      <c r="D1950" s="293"/>
      <c r="R1950" s="292"/>
    </row>
    <row r="1951" spans="1:18" x14ac:dyDescent="0.35">
      <c r="A1951" s="300">
        <f t="shared" si="63"/>
        <v>0</v>
      </c>
      <c r="C1951" s="5">
        <f t="shared" si="62"/>
        <v>0</v>
      </c>
      <c r="D1951" s="293"/>
      <c r="R1951" s="292"/>
    </row>
    <row r="1952" spans="1:18" x14ac:dyDescent="0.35">
      <c r="A1952" s="300">
        <f t="shared" si="63"/>
        <v>0</v>
      </c>
      <c r="C1952" s="5">
        <f t="shared" si="62"/>
        <v>0</v>
      </c>
      <c r="D1952" s="293"/>
      <c r="R1952" s="292"/>
    </row>
    <row r="1953" spans="1:18" x14ac:dyDescent="0.35">
      <c r="A1953" s="300">
        <f t="shared" si="63"/>
        <v>0</v>
      </c>
      <c r="C1953" s="5">
        <f t="shared" si="62"/>
        <v>0</v>
      </c>
      <c r="D1953" s="293"/>
      <c r="R1953" s="292"/>
    </row>
    <row r="1954" spans="1:18" x14ac:dyDescent="0.35">
      <c r="A1954" s="300">
        <f t="shared" si="63"/>
        <v>0</v>
      </c>
      <c r="C1954" s="5">
        <f t="shared" si="62"/>
        <v>0</v>
      </c>
      <c r="D1954" s="293"/>
      <c r="R1954" s="292"/>
    </row>
    <row r="1955" spans="1:18" x14ac:dyDescent="0.35">
      <c r="A1955" s="300">
        <f t="shared" si="63"/>
        <v>0</v>
      </c>
      <c r="C1955" s="5">
        <f t="shared" si="62"/>
        <v>0</v>
      </c>
      <c r="D1955" s="293"/>
      <c r="R1955" s="292"/>
    </row>
    <row r="1956" spans="1:18" x14ac:dyDescent="0.35">
      <c r="A1956" s="300">
        <f t="shared" si="63"/>
        <v>0</v>
      </c>
      <c r="C1956" s="5">
        <f t="shared" si="62"/>
        <v>0</v>
      </c>
      <c r="D1956" s="293"/>
      <c r="R1956" s="292"/>
    </row>
    <row r="1957" spans="1:18" x14ac:dyDescent="0.35">
      <c r="A1957" s="300">
        <f t="shared" si="63"/>
        <v>0</v>
      </c>
      <c r="C1957" s="5">
        <f t="shared" si="62"/>
        <v>0</v>
      </c>
      <c r="D1957" s="293"/>
      <c r="R1957" s="292"/>
    </row>
    <row r="1958" spans="1:18" x14ac:dyDescent="0.35">
      <c r="A1958" s="300">
        <f t="shared" si="63"/>
        <v>0</v>
      </c>
      <c r="C1958" s="5">
        <f t="shared" si="62"/>
        <v>0</v>
      </c>
      <c r="D1958" s="293"/>
      <c r="R1958" s="292"/>
    </row>
    <row r="1959" spans="1:18" x14ac:dyDescent="0.35">
      <c r="A1959" s="300">
        <f t="shared" si="63"/>
        <v>0</v>
      </c>
      <c r="C1959" s="5">
        <f t="shared" si="62"/>
        <v>0</v>
      </c>
      <c r="D1959" s="293"/>
      <c r="R1959" s="292"/>
    </row>
    <row r="1960" spans="1:18" x14ac:dyDescent="0.35">
      <c r="A1960" s="300">
        <f t="shared" si="63"/>
        <v>0</v>
      </c>
      <c r="C1960" s="5">
        <f t="shared" si="62"/>
        <v>0</v>
      </c>
      <c r="D1960" s="293"/>
      <c r="R1960" s="292"/>
    </row>
    <row r="1961" spans="1:18" x14ac:dyDescent="0.35">
      <c r="A1961" s="300">
        <f t="shared" si="63"/>
        <v>0</v>
      </c>
      <c r="C1961" s="5">
        <f t="shared" si="62"/>
        <v>0</v>
      </c>
      <c r="D1961" s="293"/>
      <c r="R1961" s="292"/>
    </row>
    <row r="1962" spans="1:18" x14ac:dyDescent="0.35">
      <c r="A1962" s="300">
        <f t="shared" si="63"/>
        <v>0</v>
      </c>
      <c r="C1962" s="5">
        <f t="shared" si="62"/>
        <v>0</v>
      </c>
      <c r="D1962" s="293"/>
      <c r="R1962" s="292"/>
    </row>
    <row r="1963" spans="1:18" x14ac:dyDescent="0.35">
      <c r="A1963" s="300">
        <f t="shared" si="63"/>
        <v>0</v>
      </c>
      <c r="C1963" s="5">
        <f t="shared" si="62"/>
        <v>0</v>
      </c>
      <c r="D1963" s="293"/>
      <c r="R1963" s="292"/>
    </row>
    <row r="1964" spans="1:18" x14ac:dyDescent="0.35">
      <c r="A1964" s="300">
        <f t="shared" si="63"/>
        <v>0</v>
      </c>
      <c r="C1964" s="5">
        <f t="shared" si="62"/>
        <v>0</v>
      </c>
      <c r="D1964" s="293"/>
      <c r="R1964" s="292"/>
    </row>
    <row r="1965" spans="1:18" x14ac:dyDescent="0.35">
      <c r="A1965" s="300">
        <f t="shared" si="63"/>
        <v>0</v>
      </c>
      <c r="C1965" s="5">
        <f t="shared" si="62"/>
        <v>0</v>
      </c>
      <c r="D1965" s="293"/>
      <c r="R1965" s="292"/>
    </row>
    <row r="1966" spans="1:18" x14ac:dyDescent="0.35">
      <c r="A1966" s="300">
        <f t="shared" si="63"/>
        <v>0</v>
      </c>
      <c r="C1966" s="5">
        <f t="shared" si="62"/>
        <v>0</v>
      </c>
      <c r="D1966" s="293"/>
      <c r="R1966" s="292"/>
    </row>
    <row r="1967" spans="1:18" x14ac:dyDescent="0.35">
      <c r="A1967" s="300">
        <f t="shared" si="63"/>
        <v>0</v>
      </c>
      <c r="C1967" s="5">
        <f t="shared" si="62"/>
        <v>0</v>
      </c>
      <c r="D1967" s="293"/>
      <c r="R1967" s="292"/>
    </row>
    <row r="1968" spans="1:18" x14ac:dyDescent="0.35">
      <c r="A1968" s="300">
        <f t="shared" si="63"/>
        <v>0</v>
      </c>
      <c r="C1968" s="5">
        <f t="shared" si="62"/>
        <v>0</v>
      </c>
      <c r="D1968" s="293"/>
      <c r="R1968" s="292"/>
    </row>
    <row r="1969" spans="1:18" x14ac:dyDescent="0.35">
      <c r="A1969" s="300">
        <f t="shared" si="63"/>
        <v>0</v>
      </c>
      <c r="C1969" s="5">
        <f t="shared" si="62"/>
        <v>0</v>
      </c>
      <c r="D1969" s="293"/>
      <c r="R1969" s="292"/>
    </row>
    <row r="1970" spans="1:18" x14ac:dyDescent="0.35">
      <c r="A1970" s="300">
        <f t="shared" si="63"/>
        <v>0</v>
      </c>
      <c r="C1970" s="5">
        <f t="shared" si="62"/>
        <v>0</v>
      </c>
      <c r="D1970" s="293"/>
      <c r="R1970" s="292"/>
    </row>
    <row r="1971" spans="1:18" x14ac:dyDescent="0.35">
      <c r="A1971" s="300">
        <f t="shared" si="63"/>
        <v>0</v>
      </c>
      <c r="C1971" s="5">
        <f t="shared" si="62"/>
        <v>0</v>
      </c>
      <c r="D1971" s="293"/>
      <c r="R1971" s="292"/>
    </row>
    <row r="1972" spans="1:18" x14ac:dyDescent="0.35">
      <c r="A1972" s="300">
        <f t="shared" si="63"/>
        <v>0</v>
      </c>
      <c r="C1972" s="5">
        <f t="shared" si="62"/>
        <v>0</v>
      </c>
      <c r="D1972" s="293"/>
      <c r="R1972" s="292"/>
    </row>
    <row r="1973" spans="1:18" x14ac:dyDescent="0.35">
      <c r="A1973" s="300">
        <f t="shared" si="63"/>
        <v>0</v>
      </c>
      <c r="C1973" s="5">
        <f t="shared" si="62"/>
        <v>0</v>
      </c>
      <c r="D1973" s="293"/>
      <c r="R1973" s="292"/>
    </row>
    <row r="1974" spans="1:18" x14ac:dyDescent="0.35">
      <c r="A1974" s="300">
        <f t="shared" si="63"/>
        <v>0</v>
      </c>
      <c r="C1974" s="5">
        <f t="shared" si="62"/>
        <v>0</v>
      </c>
      <c r="D1974" s="293"/>
      <c r="R1974" s="292"/>
    </row>
    <row r="1975" spans="1:18" x14ac:dyDescent="0.35">
      <c r="A1975" s="300">
        <f t="shared" si="63"/>
        <v>0</v>
      </c>
      <c r="C1975" s="5">
        <f t="shared" si="62"/>
        <v>0</v>
      </c>
      <c r="D1975" s="293"/>
      <c r="R1975" s="292"/>
    </row>
    <row r="1976" spans="1:18" x14ac:dyDescent="0.35">
      <c r="A1976" s="300">
        <f t="shared" si="63"/>
        <v>0</v>
      </c>
      <c r="C1976" s="5">
        <f t="shared" si="62"/>
        <v>0</v>
      </c>
      <c r="D1976" s="293"/>
      <c r="R1976" s="292"/>
    </row>
    <row r="1977" spans="1:18" x14ac:dyDescent="0.35">
      <c r="A1977" s="300">
        <f t="shared" si="63"/>
        <v>0</v>
      </c>
      <c r="C1977" s="5">
        <f t="shared" si="62"/>
        <v>0</v>
      </c>
      <c r="D1977" s="293"/>
      <c r="R1977" s="292"/>
    </row>
    <row r="1978" spans="1:18" x14ac:dyDescent="0.35">
      <c r="A1978" s="300">
        <f t="shared" si="63"/>
        <v>0</v>
      </c>
      <c r="C1978" s="5">
        <f t="shared" si="62"/>
        <v>0</v>
      </c>
      <c r="D1978" s="293"/>
      <c r="R1978" s="292"/>
    </row>
    <row r="1979" spans="1:18" x14ac:dyDescent="0.35">
      <c r="A1979" s="300">
        <f t="shared" si="63"/>
        <v>0</v>
      </c>
      <c r="C1979" s="5">
        <f t="shared" si="62"/>
        <v>0</v>
      </c>
      <c r="D1979" s="293"/>
      <c r="R1979" s="292"/>
    </row>
    <row r="1980" spans="1:18" x14ac:dyDescent="0.35">
      <c r="A1980" s="300">
        <f t="shared" si="63"/>
        <v>0</v>
      </c>
      <c r="C1980" s="5">
        <f t="shared" si="62"/>
        <v>0</v>
      </c>
      <c r="D1980" s="293"/>
      <c r="R1980" s="292"/>
    </row>
    <row r="1981" spans="1:18" x14ac:dyDescent="0.35">
      <c r="A1981" s="300">
        <f t="shared" si="63"/>
        <v>0</v>
      </c>
      <c r="C1981" s="5">
        <f t="shared" si="62"/>
        <v>0</v>
      </c>
      <c r="D1981" s="293"/>
      <c r="R1981" s="292"/>
    </row>
    <row r="1982" spans="1:18" x14ac:dyDescent="0.35">
      <c r="A1982" s="300">
        <f t="shared" si="63"/>
        <v>0</v>
      </c>
      <c r="C1982" s="5">
        <f t="shared" si="62"/>
        <v>0</v>
      </c>
      <c r="D1982" s="293"/>
      <c r="R1982" s="292"/>
    </row>
    <row r="1983" spans="1:18" x14ac:dyDescent="0.35">
      <c r="A1983" s="300">
        <f t="shared" si="63"/>
        <v>0</v>
      </c>
      <c r="C1983" s="5">
        <f t="shared" si="62"/>
        <v>0</v>
      </c>
      <c r="D1983" s="293"/>
      <c r="R1983" s="292"/>
    </row>
    <row r="1984" spans="1:18" x14ac:dyDescent="0.35">
      <c r="A1984" s="300">
        <f t="shared" si="63"/>
        <v>0</v>
      </c>
      <c r="C1984" s="5">
        <f t="shared" si="62"/>
        <v>0</v>
      </c>
      <c r="D1984" s="293"/>
      <c r="R1984" s="292"/>
    </row>
    <row r="1985" spans="1:18" x14ac:dyDescent="0.35">
      <c r="A1985" s="300">
        <f t="shared" si="63"/>
        <v>0</v>
      </c>
      <c r="C1985" s="5">
        <f t="shared" si="62"/>
        <v>0</v>
      </c>
      <c r="D1985" s="293"/>
      <c r="R1985" s="292"/>
    </row>
    <row r="1986" spans="1:18" x14ac:dyDescent="0.35">
      <c r="A1986" s="300">
        <f t="shared" si="63"/>
        <v>0</v>
      </c>
      <c r="C1986" s="5">
        <f t="shared" si="62"/>
        <v>0</v>
      </c>
      <c r="D1986" s="293"/>
      <c r="R1986" s="292"/>
    </row>
    <row r="1987" spans="1:18" x14ac:dyDescent="0.35">
      <c r="A1987" s="300">
        <f t="shared" si="63"/>
        <v>0</v>
      </c>
      <c r="C1987" s="5">
        <f t="shared" ref="C1987:C2000" si="64">F1987</f>
        <v>0</v>
      </c>
      <c r="D1987" s="293"/>
      <c r="R1987" s="292"/>
    </row>
    <row r="1988" spans="1:18" x14ac:dyDescent="0.35">
      <c r="A1988" s="300">
        <f t="shared" si="63"/>
        <v>0</v>
      </c>
      <c r="C1988" s="5">
        <f t="shared" si="64"/>
        <v>0</v>
      </c>
      <c r="D1988" s="293"/>
      <c r="R1988" s="292"/>
    </row>
    <row r="1989" spans="1:18" x14ac:dyDescent="0.35">
      <c r="A1989" s="300">
        <f t="shared" si="63"/>
        <v>0</v>
      </c>
      <c r="C1989" s="5">
        <f t="shared" si="64"/>
        <v>0</v>
      </c>
      <c r="D1989" s="293"/>
      <c r="R1989" s="292"/>
    </row>
    <row r="1990" spans="1:18" x14ac:dyDescent="0.35">
      <c r="A1990" s="300">
        <f t="shared" si="63"/>
        <v>0</v>
      </c>
      <c r="C1990" s="5">
        <f t="shared" si="64"/>
        <v>0</v>
      </c>
      <c r="D1990" s="293"/>
      <c r="R1990" s="292"/>
    </row>
    <row r="1991" spans="1:18" x14ac:dyDescent="0.35">
      <c r="A1991" s="300">
        <f t="shared" si="63"/>
        <v>0</v>
      </c>
      <c r="C1991" s="5">
        <f t="shared" si="64"/>
        <v>0</v>
      </c>
      <c r="D1991" s="293"/>
      <c r="R1991" s="292"/>
    </row>
    <row r="1992" spans="1:18" x14ac:dyDescent="0.35">
      <c r="A1992" s="300">
        <f t="shared" si="63"/>
        <v>0</v>
      </c>
      <c r="C1992" s="5">
        <f t="shared" si="64"/>
        <v>0</v>
      </c>
      <c r="D1992" s="293"/>
      <c r="R1992" s="292"/>
    </row>
    <row r="1993" spans="1:18" x14ac:dyDescent="0.35">
      <c r="A1993" s="300">
        <f t="shared" si="63"/>
        <v>0</v>
      </c>
      <c r="C1993" s="5">
        <f t="shared" si="64"/>
        <v>0</v>
      </c>
      <c r="D1993" s="293"/>
      <c r="R1993" s="292"/>
    </row>
    <row r="1994" spans="1:18" x14ac:dyDescent="0.35">
      <c r="A1994" s="300">
        <f t="shared" si="63"/>
        <v>0</v>
      </c>
      <c r="C1994" s="5">
        <f t="shared" si="64"/>
        <v>0</v>
      </c>
      <c r="D1994" s="293"/>
      <c r="R1994" s="292"/>
    </row>
    <row r="1995" spans="1:18" x14ac:dyDescent="0.35">
      <c r="A1995" s="300">
        <f t="shared" si="63"/>
        <v>0</v>
      </c>
      <c r="C1995" s="5">
        <f t="shared" si="64"/>
        <v>0</v>
      </c>
      <c r="D1995" s="293"/>
      <c r="R1995" s="292"/>
    </row>
    <row r="1996" spans="1:18" x14ac:dyDescent="0.35">
      <c r="A1996" s="300">
        <f t="shared" si="63"/>
        <v>0</v>
      </c>
      <c r="C1996" s="5">
        <f t="shared" si="64"/>
        <v>0</v>
      </c>
      <c r="D1996" s="293"/>
      <c r="R1996" s="292"/>
    </row>
    <row r="1997" spans="1:18" x14ac:dyDescent="0.35">
      <c r="A1997" s="300">
        <f t="shared" si="63"/>
        <v>0</v>
      </c>
      <c r="C1997" s="5">
        <f t="shared" si="64"/>
        <v>0</v>
      </c>
      <c r="D1997" s="293"/>
      <c r="R1997" s="292"/>
    </row>
    <row r="1998" spans="1:18" x14ac:dyDescent="0.35">
      <c r="A1998" s="300">
        <f t="shared" si="63"/>
        <v>0</v>
      </c>
      <c r="C1998" s="5">
        <f t="shared" si="64"/>
        <v>0</v>
      </c>
      <c r="D1998" s="293"/>
      <c r="R1998" s="292"/>
    </row>
    <row r="1999" spans="1:18" x14ac:dyDescent="0.35">
      <c r="A1999" s="300">
        <f t="shared" si="63"/>
        <v>0</v>
      </c>
      <c r="C1999" s="5">
        <f t="shared" si="64"/>
        <v>0</v>
      </c>
      <c r="D1999" s="293"/>
      <c r="R1999" s="292"/>
    </row>
    <row r="2000" spans="1:18" x14ac:dyDescent="0.35">
      <c r="A2000" s="300">
        <f t="shared" si="63"/>
        <v>0</v>
      </c>
      <c r="C2000" s="5">
        <f t="shared" si="64"/>
        <v>0</v>
      </c>
      <c r="D2000" s="294"/>
      <c r="E2000" s="295"/>
      <c r="F2000" s="218"/>
      <c r="G2000" s="295"/>
      <c r="H2000" s="295"/>
      <c r="I2000" s="295"/>
      <c r="J2000" s="295"/>
      <c r="K2000" s="295"/>
      <c r="L2000" s="295"/>
      <c r="M2000" s="295"/>
      <c r="N2000" s="295"/>
      <c r="O2000" s="295"/>
      <c r="P2000" s="295"/>
      <c r="Q2000" s="295"/>
      <c r="R2000" s="296"/>
    </row>
    <row r="2001" spans="4:18" x14ac:dyDescent="0.35">
      <c r="D2001" s="216"/>
      <c r="E2001" s="282"/>
      <c r="F2001" s="216"/>
      <c r="G2001" s="282"/>
      <c r="H2001" s="282"/>
      <c r="I2001" s="282"/>
      <c r="J2001" s="282"/>
      <c r="K2001" s="282"/>
      <c r="L2001" s="282"/>
      <c r="M2001" s="282"/>
      <c r="N2001" s="282"/>
      <c r="O2001" s="282"/>
      <c r="P2001" s="282"/>
      <c r="Q2001" s="282"/>
      <c r="R2001" s="282"/>
    </row>
  </sheetData>
  <sheetProtection sheet="1" objects="1" scenarios="1"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3: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7F85-D6BB-45A5-9C1E-9E940781A3FD}">
  <sheetPr codeName="Sheet10"/>
  <dimension ref="A1:V24"/>
  <sheetViews>
    <sheetView showGridLines="0" showZeros="0" zoomScaleNormal="100" workbookViewId="0">
      <selection activeCell="J10" sqref="J10:P10"/>
    </sheetView>
  </sheetViews>
  <sheetFormatPr defaultColWidth="9" defaultRowHeight="14.5" x14ac:dyDescent="0.35"/>
  <cols>
    <col min="1" max="2" width="9" style="177"/>
    <col min="3" max="3" width="2.81640625" style="177" customWidth="1"/>
    <col min="4" max="4" width="1" style="177" customWidth="1"/>
    <col min="5" max="5" width="9" style="177" hidden="1" customWidth="1"/>
    <col min="6" max="6" width="0.81640625" style="177" customWidth="1"/>
    <col min="7" max="16384" width="9" style="177"/>
  </cols>
  <sheetData>
    <row r="1" spans="1:22" s="184" customFormat="1" ht="45.5" thickBot="1" x14ac:dyDescent="0.4">
      <c r="A1" s="327" t="str">
        <f>J6</f>
        <v>Example Project</v>
      </c>
      <c r="B1" s="328"/>
      <c r="C1" s="328"/>
      <c r="D1" s="328"/>
      <c r="E1" s="328"/>
      <c r="F1" s="328"/>
      <c r="G1" s="328"/>
      <c r="H1" s="328"/>
      <c r="I1" s="328"/>
      <c r="J1" s="328"/>
      <c r="K1" s="328"/>
      <c r="L1" s="328"/>
      <c r="M1" s="328"/>
      <c r="N1" s="328"/>
      <c r="O1" s="328"/>
      <c r="P1" s="329"/>
      <c r="Q1" s="329"/>
      <c r="R1" s="329"/>
      <c r="S1" s="329"/>
      <c r="T1" s="329"/>
      <c r="U1" s="329"/>
      <c r="V1" s="329"/>
    </row>
    <row r="2" spans="1:22" ht="15" thickTop="1" x14ac:dyDescent="0.35">
      <c r="A2" s="185"/>
    </row>
    <row r="3" spans="1:22" ht="14.25" customHeight="1" x14ac:dyDescent="0.35">
      <c r="B3" s="330" t="str">
        <f>J14</f>
        <v>Your Company Name</v>
      </c>
      <c r="C3" s="315"/>
      <c r="D3" s="315"/>
      <c r="E3" s="315"/>
      <c r="F3" s="315"/>
      <c r="G3" s="315"/>
      <c r="H3" s="315"/>
      <c r="I3" s="315"/>
      <c r="J3" s="315"/>
      <c r="K3" s="315"/>
      <c r="L3" s="315"/>
      <c r="M3" s="315"/>
      <c r="N3" s="315"/>
      <c r="O3" s="315"/>
      <c r="P3" s="315"/>
      <c r="Q3" s="315"/>
      <c r="R3" s="315"/>
      <c r="S3" s="315"/>
      <c r="T3" s="315"/>
      <c r="U3" s="315"/>
    </row>
    <row r="4" spans="1:22" ht="14.25" customHeight="1" x14ac:dyDescent="0.35">
      <c r="B4" s="315"/>
      <c r="C4" s="315"/>
      <c r="D4" s="315"/>
      <c r="E4" s="315"/>
      <c r="F4" s="315"/>
      <c r="G4" s="315"/>
      <c r="H4" s="315"/>
      <c r="I4" s="315"/>
      <c r="J4" s="315"/>
      <c r="K4" s="315"/>
      <c r="L4" s="315"/>
      <c r="M4" s="315"/>
      <c r="N4" s="315"/>
      <c r="O4" s="315"/>
      <c r="P4" s="315"/>
      <c r="Q4" s="315"/>
      <c r="R4" s="315"/>
      <c r="S4" s="315"/>
      <c r="T4" s="315"/>
      <c r="U4" s="315"/>
    </row>
    <row r="5" spans="1:22" ht="15" thickBot="1" x14ac:dyDescent="0.4"/>
    <row r="6" spans="1:22" ht="16" thickBot="1" x14ac:dyDescent="0.4">
      <c r="G6" s="100" t="s">
        <v>53</v>
      </c>
      <c r="J6" s="318" t="s">
        <v>25</v>
      </c>
      <c r="K6" s="319"/>
      <c r="L6" s="319"/>
      <c r="M6" s="319"/>
      <c r="N6" s="325"/>
      <c r="O6" s="325"/>
      <c r="P6" s="326"/>
      <c r="R6" s="190" t="str">
        <f>VLOOKUP(J6,Vendors!$C$2:$CQ$4044,11,FALSE)</f>
        <v>Springfield</v>
      </c>
    </row>
    <row r="7" spans="1:22" ht="15.5" x14ac:dyDescent="0.35">
      <c r="G7" s="100" t="s">
        <v>54</v>
      </c>
      <c r="J7" s="316" t="str">
        <f>VLOOKUP(J6,Vendors!$C$2:$CQ$4044,10,FALSE)</f>
        <v>101 Enterprise Dr</v>
      </c>
      <c r="K7" s="316"/>
      <c r="L7" s="316"/>
      <c r="M7" s="316"/>
      <c r="N7" s="315"/>
      <c r="O7" s="315"/>
      <c r="P7" s="315"/>
      <c r="R7" s="190" t="str">
        <f>VLOOKUP(J6,Vendors!$C$2:$CQ$4044,12,FALSE)</f>
        <v>Illinois</v>
      </c>
    </row>
    <row r="8" spans="1:22" ht="15.5" x14ac:dyDescent="0.35">
      <c r="E8" s="187"/>
      <c r="F8" s="187"/>
      <c r="G8" s="100" t="s">
        <v>55</v>
      </c>
      <c r="H8" s="187"/>
      <c r="I8" s="187"/>
      <c r="J8" s="316" t="str">
        <f>ProjectCity&amp;", "&amp;ProjectState&amp;"     "&amp;ProjectZip</f>
        <v>Springfield, Illinois     62523</v>
      </c>
      <c r="K8" s="316"/>
      <c r="L8" s="316"/>
      <c r="M8" s="316"/>
      <c r="N8" s="315"/>
      <c r="O8" s="315"/>
      <c r="P8" s="315"/>
      <c r="R8" s="190">
        <f>VLOOKUP(J6,Vendors!$C$2:$CQ$4044,13,FALSE)</f>
        <v>62523</v>
      </c>
    </row>
    <row r="9" spans="1:22" ht="15" thickBot="1" x14ac:dyDescent="0.4">
      <c r="J9" s="186"/>
      <c r="K9" s="186"/>
      <c r="L9" s="186"/>
      <c r="M9" s="186"/>
      <c r="P9" s="5" t="str">
        <f>VLOOKUP(J12,Vendors!$C$2:$CQ$4044,10,FALSE)</f>
        <v>100 Design Street</v>
      </c>
    </row>
    <row r="10" spans="1:22" ht="16" thickBot="1" x14ac:dyDescent="0.4">
      <c r="F10" s="188"/>
      <c r="G10" s="100" t="s">
        <v>56</v>
      </c>
      <c r="J10" s="318" t="s">
        <v>36</v>
      </c>
      <c r="K10" s="319"/>
      <c r="L10" s="319"/>
      <c r="M10" s="319"/>
      <c r="N10" s="325"/>
      <c r="O10" s="325"/>
      <c r="P10" s="326"/>
    </row>
    <row r="11" spans="1:22" ht="15" thickBot="1" x14ac:dyDescent="0.4">
      <c r="J11" s="186"/>
      <c r="K11" s="186"/>
      <c r="L11" s="186"/>
      <c r="M11" s="186"/>
      <c r="P11" s="5" t="str">
        <f>VLOOKUP(J12,Vendors!$C$2:$CQ$4045,12,FALSE)</f>
        <v>IL</v>
      </c>
      <c r="R11" s="190" t="str">
        <f>AECity&amp;", "&amp;AEState&amp;"     "&amp;AEZip</f>
        <v xml:space="preserve">, IL     </v>
      </c>
    </row>
    <row r="12" spans="1:22" ht="16" thickBot="1" x14ac:dyDescent="0.4">
      <c r="G12" s="100" t="s">
        <v>57</v>
      </c>
      <c r="J12" s="318" t="s">
        <v>30</v>
      </c>
      <c r="K12" s="319"/>
      <c r="L12" s="319"/>
      <c r="M12" s="319"/>
      <c r="N12" s="325"/>
      <c r="O12" s="325"/>
      <c r="P12" s="326"/>
    </row>
    <row r="13" spans="1:22" ht="16" thickBot="1" x14ac:dyDescent="0.4">
      <c r="G13" s="100"/>
      <c r="J13" s="316"/>
      <c r="K13" s="316"/>
      <c r="L13" s="316"/>
      <c r="M13" s="316"/>
    </row>
    <row r="14" spans="1:22" ht="16" thickBot="1" x14ac:dyDescent="0.4">
      <c r="G14" s="100" t="s">
        <v>58</v>
      </c>
      <c r="J14" s="318" t="s">
        <v>18</v>
      </c>
      <c r="K14" s="319"/>
      <c r="L14" s="319"/>
      <c r="M14" s="319"/>
      <c r="N14" s="325"/>
      <c r="O14" s="325"/>
      <c r="P14" s="326"/>
    </row>
    <row r="15" spans="1:22" ht="15.5" x14ac:dyDescent="0.35">
      <c r="G15" s="100" t="s">
        <v>59</v>
      </c>
      <c r="J15" s="317" t="str">
        <f>VLOOKUP(J14,Vendors!$C$2:$CQ$4044,10,FALSE)</f>
        <v>1234 Construction Lane</v>
      </c>
      <c r="K15" s="317"/>
      <c r="L15" s="317"/>
      <c r="M15" s="317"/>
      <c r="P15" s="2"/>
    </row>
    <row r="16" spans="1:22" ht="15.5" x14ac:dyDescent="0.35">
      <c r="G16" s="100" t="s">
        <v>60</v>
      </c>
      <c r="J16" s="317" t="str">
        <f>CompanyCity&amp;", "&amp;CompanyState&amp;"     "&amp;CompanyZip</f>
        <v>Springfield, IL     62523</v>
      </c>
      <c r="K16" s="317"/>
      <c r="L16" s="317"/>
      <c r="M16" s="317"/>
      <c r="P16" s="208" t="str">
        <f>VLOOKUP(J14,Vendors!$C$2:$CQ$4044,11,FALSE)</f>
        <v>Springfield</v>
      </c>
    </row>
    <row r="17" spans="6:16" ht="15.5" x14ac:dyDescent="0.35">
      <c r="G17" s="100" t="s">
        <v>61</v>
      </c>
      <c r="J17" s="317" t="str">
        <f>VLOOKUP(J14,Vendors!$C$2:$CQ$4044,8,FALSE)</f>
        <v>555-555-5555</v>
      </c>
      <c r="K17" s="317"/>
      <c r="L17" s="317"/>
      <c r="M17" s="317"/>
      <c r="P17" s="208"/>
    </row>
    <row r="18" spans="6:16" ht="15.5" x14ac:dyDescent="0.35">
      <c r="G18" s="100" t="s">
        <v>62</v>
      </c>
      <c r="J18" s="317" t="str">
        <f>VLOOKUP(J14,Vendors!$C$2:$CQ$4044,9,FALSE)</f>
        <v>555-555-5556</v>
      </c>
      <c r="K18" s="317"/>
      <c r="L18" s="317"/>
      <c r="M18" s="317"/>
      <c r="P18" s="208"/>
    </row>
    <row r="19" spans="6:16" ht="15.5" x14ac:dyDescent="0.35">
      <c r="G19" s="100" t="s">
        <v>63</v>
      </c>
      <c r="J19" s="317" t="str">
        <f>VLOOKUP(J14,Vendors!$C$2:$CQ$4044,16,FALSE)</f>
        <v>jsmith@yourcompanyname.com</v>
      </c>
      <c r="K19" s="317"/>
      <c r="L19" s="317"/>
      <c r="M19" s="317"/>
      <c r="P19" s="190"/>
    </row>
    <row r="20" spans="6:16" ht="15" thickBot="1" x14ac:dyDescent="0.4">
      <c r="J20" s="186"/>
      <c r="K20" s="186"/>
      <c r="L20" s="186"/>
      <c r="M20" s="186"/>
      <c r="P20" s="208" t="str">
        <f>VLOOKUP(J14,Vendors!$C$2:$CQ$4044,4,FALSE)</f>
        <v>Your Company Name</v>
      </c>
    </row>
    <row r="21" spans="6:16" ht="16" thickBot="1" x14ac:dyDescent="0.4">
      <c r="F21" s="189"/>
      <c r="G21" s="100" t="s">
        <v>64</v>
      </c>
      <c r="H21" s="189"/>
      <c r="I21" s="189"/>
      <c r="J21" s="318" t="s">
        <v>65</v>
      </c>
      <c r="K21" s="319"/>
      <c r="L21" s="319"/>
      <c r="M21" s="320"/>
      <c r="P21" s="208" t="str">
        <f>VLOOKUP(J14,Vendors!$C$2:$CQ$4044,10,FALSE)</f>
        <v>1234 Construction Lane</v>
      </c>
    </row>
    <row r="22" spans="6:16" ht="16" thickBot="1" x14ac:dyDescent="0.4">
      <c r="G22" s="100" t="s">
        <v>66</v>
      </c>
      <c r="J22" s="321" t="s">
        <v>67</v>
      </c>
      <c r="K22" s="322"/>
      <c r="L22" s="186"/>
      <c r="M22" s="186"/>
      <c r="P22" s="208" t="str">
        <f>VLOOKUP(J14,Vendors!$C$2:$CQ$4044,11,FALSE)</f>
        <v>Springfield</v>
      </c>
    </row>
    <row r="23" spans="6:16" ht="16" thickBot="1" x14ac:dyDescent="0.4">
      <c r="G23" s="100" t="s">
        <v>68</v>
      </c>
      <c r="J23" s="323">
        <v>10001</v>
      </c>
      <c r="K23" s="324"/>
      <c r="L23" s="186"/>
      <c r="M23" s="186"/>
      <c r="P23" s="208" t="str">
        <f>VLOOKUP(J14,Vendors!$C$2:$CQ$4045,12,FALSE)</f>
        <v>IL</v>
      </c>
    </row>
    <row r="24" spans="6:16" x14ac:dyDescent="0.35">
      <c r="F24" s="315"/>
      <c r="G24" s="315"/>
      <c r="H24" s="315"/>
      <c r="I24" s="315"/>
      <c r="J24" s="315"/>
      <c r="P24" s="208">
        <f>VLOOKUP(J14,Vendors!$C$2:$CQ$4044,13,FALSE)</f>
        <v>62523</v>
      </c>
    </row>
  </sheetData>
  <sheetProtection algorithmName="SHA-512" hashValue="nx/rBayvyVOoYcNtXvgPytBdJhZN464cQcQ+v7O2O8/EpiY/ClzMMoneSnXCHR0ZSJGHJV5d1SxsQ/c7VIVLOA==" saltValue="wtck9VT4NVRh5MakOT3AxQ==" spinCount="100000" sheet="1" objects="1" scenarios="1" selectLockedCells="1"/>
  <mergeCells count="18">
    <mergeCell ref="J10:P10"/>
    <mergeCell ref="J12:P12"/>
    <mergeCell ref="A1:V1"/>
    <mergeCell ref="J6:P6"/>
    <mergeCell ref="B3:U4"/>
    <mergeCell ref="J7:P7"/>
    <mergeCell ref="J8:P8"/>
    <mergeCell ref="F24:J24"/>
    <mergeCell ref="J13:M13"/>
    <mergeCell ref="J15:M15"/>
    <mergeCell ref="J16:M16"/>
    <mergeCell ref="J17:M17"/>
    <mergeCell ref="J18:M18"/>
    <mergeCell ref="J19:M19"/>
    <mergeCell ref="J21:M21"/>
    <mergeCell ref="J22:K22"/>
    <mergeCell ref="J23:K23"/>
    <mergeCell ref="J14:P1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Select Project From Contacts." xr:uid="{6415D1B0-DE52-4575-A1E7-447E60EA720E}">
          <x14:formula1>
            <xm:f>Vendors!$F$3:$F$2000</xm:f>
          </x14:formula1>
          <xm:sqref>J6:P6</xm:sqref>
        </x14:dataValidation>
        <x14:dataValidation type="list" allowBlank="1" showInputMessage="1" showErrorMessage="1" prompt="Select Your Company From Contacts." xr:uid="{7CCEE125-7FE3-42FA-BF41-3CD7A5325F72}">
          <x14:formula1>
            <xm:f>Vendors!$F$3:$F$2000</xm:f>
          </x14:formula1>
          <xm:sqref>J14:P14</xm:sqref>
        </x14:dataValidation>
        <x14:dataValidation type="list" allowBlank="1" showInputMessage="1" showErrorMessage="1" prompt="Select Owner From Contacts. Tip: If you are a Specialty Contractor or Vendor, Select the GC." xr:uid="{9C09A7B7-CF7D-41B3-ABEC-A207857B658E}">
          <x14:formula1>
            <xm:f>Vendors!$A2:$A2000</xm:f>
          </x14:formula1>
          <xm:sqref>J10:P10</xm:sqref>
        </x14:dataValidation>
        <x14:dataValidation type="list" allowBlank="1" showInputMessage="1" showErrorMessage="1" prompt="Select A/E From Contacts." xr:uid="{ED3037BC-8B0F-4251-B387-9C157FC60C66}">
          <x14:formula1>
            <xm:f>Vendors!$A2:$A2000</xm:f>
          </x14:formula1>
          <xm:sqref>J12:P12</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tabSelected="1" zoomScaleNormal="100" workbookViewId="0">
      <selection activeCell="I8" sqref="I8:K8"/>
    </sheetView>
  </sheetViews>
  <sheetFormatPr defaultColWidth="9" defaultRowHeight="14.5" x14ac:dyDescent="0.35"/>
  <cols>
    <col min="1" max="1" width="4.81640625" style="167" customWidth="1"/>
    <col min="2" max="2" width="11.54296875" style="167" customWidth="1"/>
    <col min="3" max="3" width="9.90625" style="167" customWidth="1"/>
    <col min="4" max="4" width="11" style="167" customWidth="1"/>
    <col min="5" max="5" width="4.54296875" style="167" customWidth="1"/>
    <col min="6" max="6" width="0.81640625" style="167" customWidth="1"/>
    <col min="7" max="7" width="5.81640625" style="167" customWidth="1"/>
    <col min="8" max="8" width="4.453125" style="167" customWidth="1"/>
    <col min="9" max="9" width="6.54296875" style="167" customWidth="1"/>
    <col min="10" max="10" width="17.1796875" style="167" customWidth="1"/>
    <col min="11" max="11" width="33.7265625" style="167" customWidth="1"/>
    <col min="12" max="12" width="1.54296875" style="167" customWidth="1"/>
    <col min="13" max="13" width="2.1796875" style="167" customWidth="1"/>
    <col min="14" max="14" width="1.453125" style="167" customWidth="1"/>
    <col min="15" max="16" width="9" style="167"/>
    <col min="17" max="17" width="11.6328125" style="167" customWidth="1"/>
    <col min="18" max="16384" width="9" style="167"/>
  </cols>
  <sheetData>
    <row r="1" spans="1:23" s="221" customFormat="1" ht="34" thickBot="1" x14ac:dyDescent="0.8">
      <c r="A1" s="331" t="str">
        <f>ProjectInfo!J6</f>
        <v>Example Project</v>
      </c>
      <c r="B1" s="332"/>
      <c r="C1" s="332"/>
      <c r="D1" s="332"/>
      <c r="E1" s="332"/>
      <c r="F1" s="332"/>
      <c r="G1" s="332"/>
      <c r="H1" s="332"/>
      <c r="I1" s="332"/>
      <c r="J1" s="332"/>
      <c r="K1" s="332"/>
      <c r="L1" s="332"/>
      <c r="M1" s="332"/>
      <c r="N1" s="332"/>
      <c r="O1" s="332"/>
      <c r="P1" s="332"/>
    </row>
    <row r="2" spans="1:23" ht="24.4" customHeight="1" thickTop="1" x14ac:dyDescent="0.35">
      <c r="A2" s="337" t="str">
        <f>ProjectInfo!J14</f>
        <v>Your Company Name</v>
      </c>
      <c r="B2" s="338"/>
      <c r="C2" s="338"/>
      <c r="D2" s="338"/>
      <c r="E2" s="338"/>
      <c r="F2" s="338"/>
      <c r="G2" s="338"/>
      <c r="H2" s="338"/>
      <c r="I2" s="338"/>
      <c r="J2" s="338"/>
      <c r="K2" s="338"/>
      <c r="L2" s="338"/>
      <c r="M2" s="338"/>
      <c r="N2" s="338"/>
      <c r="O2" s="338"/>
      <c r="P2" s="338"/>
      <c r="Q2" s="177" t="s">
        <v>92</v>
      </c>
      <c r="R2" s="177"/>
      <c r="S2" s="177"/>
    </row>
    <row r="3" spans="1:23" ht="28" customHeight="1" x14ac:dyDescent="0.65">
      <c r="A3" s="307"/>
      <c r="B3" s="304"/>
      <c r="C3" s="304"/>
      <c r="D3" s="304"/>
      <c r="E3" s="304"/>
      <c r="F3" s="304"/>
      <c r="G3" s="304"/>
      <c r="H3" s="304"/>
      <c r="I3" s="304"/>
      <c r="J3" s="182" t="s">
        <v>876</v>
      </c>
      <c r="K3" s="304"/>
      <c r="L3" s="304"/>
      <c r="M3" s="304"/>
      <c r="N3" s="304"/>
      <c r="O3" s="304"/>
      <c r="P3" s="305"/>
      <c r="Q3" s="310" t="d">
        <f ca="1">TODAY()</f>
        <v>2023-12-26</v>
      </c>
      <c r="R3" s="214"/>
      <c r="S3" s="311"/>
    </row>
    <row r="4" spans="1:23" s="222" customFormat="1" ht="14.25" customHeight="1" x14ac:dyDescent="0.35">
      <c r="A4" s="339" t="s">
        <v>69</v>
      </c>
      <c r="B4" s="340"/>
      <c r="C4" s="340"/>
      <c r="D4" s="340"/>
      <c r="E4" s="167"/>
      <c r="F4" s="182"/>
      <c r="G4" s="182"/>
      <c r="H4" s="182"/>
      <c r="I4" s="182"/>
      <c r="J4" s="182" t="s">
        <v>874</v>
      </c>
      <c r="K4" s="182"/>
      <c r="L4" s="182"/>
      <c r="M4" s="182"/>
      <c r="N4" s="182"/>
      <c r="O4" s="182"/>
      <c r="P4" s="334"/>
      <c r="Q4" s="335"/>
    </row>
    <row r="5" spans="1:23" ht="28" customHeight="1" x14ac:dyDescent="0.35">
      <c r="A5" s="341" t="s">
        <v>877</v>
      </c>
      <c r="B5" s="341"/>
      <c r="C5" s="341"/>
      <c r="D5" s="341"/>
      <c r="J5" s="308" t="s">
        <v>70</v>
      </c>
      <c r="O5" s="223"/>
      <c r="P5" s="309" t="s">
        <v>873</v>
      </c>
      <c r="R5" s="308" t="s">
        <v>875</v>
      </c>
      <c r="T5" s="308" t="s">
        <v>872</v>
      </c>
      <c r="W5" s="308" t="s">
        <v>871</v>
      </c>
    </row>
    <row r="6" spans="1:23" ht="14.25" customHeight="1" x14ac:dyDescent="0.35">
      <c r="A6" s="214"/>
      <c r="B6" s="333" t="s">
        <v>71</v>
      </c>
      <c r="C6" s="333"/>
      <c r="D6" s="177"/>
      <c r="F6" s="219"/>
      <c r="G6" s="219"/>
      <c r="H6" s="219"/>
      <c r="I6" s="219"/>
      <c r="J6" s="224"/>
      <c r="K6" s="219"/>
      <c r="L6" s="219"/>
      <c r="M6" s="219"/>
      <c r="N6" s="219"/>
      <c r="O6" s="225"/>
      <c r="P6" s="219"/>
      <c r="Q6" s="219"/>
      <c r="R6" s="219"/>
      <c r="S6" s="219"/>
      <c r="T6" s="219"/>
      <c r="U6" s="219"/>
      <c r="V6" s="219"/>
    </row>
    <row r="7" spans="1:23" ht="15.4" customHeight="1" x14ac:dyDescent="0.45">
      <c r="A7" s="214"/>
      <c r="B7" s="100"/>
      <c r="C7" s="177"/>
      <c r="D7" s="177"/>
      <c r="F7" s="220"/>
      <c r="G7" s="176"/>
      <c r="I7" s="176" t="s">
        <v>72</v>
      </c>
      <c r="K7" s="177"/>
      <c r="L7" s="177"/>
      <c r="O7" s="219"/>
      <c r="P7" s="219"/>
      <c r="Q7" s="312"/>
      <c r="R7" s="219"/>
      <c r="S7" s="219"/>
      <c r="T7" s="312"/>
      <c r="U7" s="219"/>
      <c r="V7" s="219"/>
    </row>
    <row r="8" spans="1:23" ht="14.25" customHeight="1" x14ac:dyDescent="0.35">
      <c r="A8" s="214"/>
      <c r="B8" s="315" t="s">
        <v>73</v>
      </c>
      <c r="C8" s="315"/>
      <c r="D8" s="315"/>
      <c r="F8" s="219"/>
      <c r="G8" s="313"/>
      <c r="I8" s="336" t="s">
        <v>75</v>
      </c>
      <c r="J8" s="336"/>
      <c r="K8" s="336"/>
      <c r="O8" s="313"/>
      <c r="P8" s="219"/>
      <c r="Q8" s="342"/>
      <c r="R8" s="343"/>
      <c r="S8" s="343"/>
      <c r="T8" s="342"/>
      <c r="U8" s="343"/>
      <c r="V8" s="343"/>
    </row>
    <row r="9" spans="1:23" ht="15.4" customHeight="1" x14ac:dyDescent="0.35">
      <c r="A9" s="214"/>
      <c r="B9" s="100"/>
      <c r="C9" s="177"/>
      <c r="D9" s="177"/>
      <c r="F9" s="219"/>
      <c r="G9" s="177"/>
      <c r="I9" s="177" t="s">
        <v>77</v>
      </c>
      <c r="J9" s="177" t="s">
        <v>78</v>
      </c>
      <c r="K9" s="177" t="s">
        <v>79</v>
      </c>
      <c r="O9" s="224"/>
      <c r="P9" s="219"/>
      <c r="Q9" s="219"/>
      <c r="R9" s="219"/>
      <c r="S9" s="219"/>
      <c r="T9" s="219"/>
      <c r="U9" s="219"/>
      <c r="V9" s="219"/>
    </row>
    <row r="10" spans="1:23" ht="14.25" customHeight="1" x14ac:dyDescent="0.35">
      <c r="A10" s="214"/>
      <c r="B10" s="315" t="s">
        <v>81</v>
      </c>
      <c r="C10" s="315"/>
      <c r="D10" s="177"/>
      <c r="F10" s="219"/>
      <c r="I10" s="167" t="str" cm="1">
        <f t="array" ref="I10">_xlfn._xlws.FILTER(RFPStatus!D:D,RFPStatus!E:E=I8,"")</f>
        <v/>
      </c>
      <c r="J10" s="167" t="str" cm="1">
        <f t="array" ref="J10">_xlfn._xlws.FILTER(RFPStatus!F:F,RFPStatus!E:E=I8,"")</f>
        <v/>
      </c>
      <c r="K10" s="167" t="str" cm="1">
        <f t="array" ref="K10">_xlfn._xlws.FILTER(RFPStatus!K:K,RFPStatus!E:E=I8,"")</f>
        <v/>
      </c>
      <c r="O10" s="219"/>
      <c r="P10" s="219"/>
      <c r="Q10" s="219"/>
      <c r="R10" s="219"/>
      <c r="S10" s="219"/>
      <c r="T10" s="219"/>
      <c r="U10" s="219"/>
      <c r="V10" s="219"/>
    </row>
    <row r="11" spans="1:23" ht="15.4" customHeight="1" x14ac:dyDescent="0.35">
      <c r="A11" s="214"/>
      <c r="B11" s="100"/>
      <c r="C11" s="177"/>
      <c r="D11" s="177"/>
      <c r="F11" s="219"/>
      <c r="O11" s="219"/>
      <c r="P11" s="219"/>
      <c r="Q11" s="219"/>
      <c r="R11" s="219"/>
      <c r="S11" s="219"/>
      <c r="T11" s="219"/>
      <c r="U11" s="219"/>
      <c r="V11" s="219"/>
    </row>
    <row r="12" spans="1:23" ht="14.25" customHeight="1" x14ac:dyDescent="0.35">
      <c r="A12" s="214"/>
      <c r="B12" s="315" t="s">
        <v>82</v>
      </c>
      <c r="C12" s="315"/>
      <c r="D12" s="177"/>
      <c r="F12" s="219"/>
    </row>
    <row r="13" spans="1:23" ht="15.4" customHeight="1" x14ac:dyDescent="0.35">
      <c r="A13" s="214"/>
      <c r="B13" s="100"/>
      <c r="C13" s="177"/>
      <c r="D13" s="177"/>
      <c r="F13" s="219"/>
    </row>
    <row r="14" spans="1:23" ht="14.25" customHeight="1" x14ac:dyDescent="0.35">
      <c r="A14" s="214"/>
      <c r="B14" s="315" t="s">
        <v>83</v>
      </c>
      <c r="C14" s="315"/>
      <c r="D14" s="177"/>
      <c r="F14" s="219"/>
    </row>
    <row r="15" spans="1:23" ht="15.5" x14ac:dyDescent="0.35">
      <c r="A15" s="214"/>
      <c r="B15" s="100"/>
      <c r="C15" s="177"/>
      <c r="D15" s="177"/>
      <c r="F15" s="219"/>
    </row>
    <row r="16" spans="1:23" x14ac:dyDescent="0.35">
      <c r="B16" s="227"/>
    </row>
    <row r="17" spans="2:2" x14ac:dyDescent="0.35">
      <c r="B17" s="227"/>
    </row>
    <row r="18" spans="2:2" x14ac:dyDescent="0.35">
      <c r="B18" s="227"/>
    </row>
  </sheetData>
  <sheetProtection sheet="1" selectLockedCells="1"/>
  <dataConsolidate/>
  <mergeCells count="13">
    <mergeCell ref="T8:V8"/>
    <mergeCell ref="Q8:S8"/>
    <mergeCell ref="B12:C12"/>
    <mergeCell ref="B10:C10"/>
    <mergeCell ref="B14:C14"/>
    <mergeCell ref="A1:P1"/>
    <mergeCell ref="B6:C6"/>
    <mergeCell ref="B8:D8"/>
    <mergeCell ref="P4:Q4"/>
    <mergeCell ref="I8:K8"/>
    <mergeCell ref="A2:P2"/>
    <mergeCell ref="A4:D4"/>
    <mergeCell ref="A5:D5"/>
  </mergeCells>
  <dataValidations count="7">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crafts and rates." sqref="B10:C10" xr:uid="{1D3B3C26-070B-4672-B47D-D582683738A5}"/>
    <dataValidation allowBlank="1" showErrorMessage="1" prompt="Edit your project specific equpment and rates." sqref="B12:C12"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B3" sqref="B3"/>
    </sheetView>
  </sheetViews>
  <sheetFormatPr defaultRowHeight="14.5" x14ac:dyDescent="0.3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x14ac:dyDescent="0.45">
      <c r="A1" s="344" t="str">
        <f>ProjectInfo!J6</f>
        <v>Example Project</v>
      </c>
      <c r="B1" s="345"/>
      <c r="C1" s="345"/>
      <c r="D1" s="345"/>
      <c r="E1" s="345"/>
      <c r="F1" s="346" t="str">
        <f>ProjectInfo!J14</f>
        <v>Your Company Name</v>
      </c>
      <c r="G1" s="346"/>
      <c r="H1" s="346"/>
      <c r="I1" s="346"/>
      <c r="J1" s="347"/>
      <c r="K1" s="347"/>
      <c r="M1" s="236"/>
    </row>
    <row r="2" spans="1:13" x14ac:dyDescent="0.35">
      <c r="A2" s="348" t="s">
        <v>94</v>
      </c>
      <c r="B2" s="349"/>
      <c r="C2" s="349"/>
      <c r="D2" s="349"/>
      <c r="E2" s="349"/>
      <c r="F2" s="349"/>
      <c r="G2" s="349"/>
      <c r="H2" s="349"/>
      <c r="I2" s="349"/>
      <c r="J2" s="241"/>
      <c r="K2" s="241"/>
      <c r="M2" s="236"/>
    </row>
    <row r="3" spans="1:13" x14ac:dyDescent="0.35">
      <c r="A3" s="252" t="s">
        <v>95</v>
      </c>
      <c r="B3" s="245"/>
      <c r="C3" s="252" t="s">
        <v>96</v>
      </c>
      <c r="D3" s="350"/>
      <c r="E3" s="350"/>
      <c r="F3" s="350"/>
      <c r="G3" s="350"/>
      <c r="H3" s="350"/>
      <c r="I3" s="350"/>
      <c r="J3" s="241"/>
      <c r="K3" s="241"/>
      <c r="M3" s="157"/>
    </row>
    <row r="4" spans="1:13" ht="15" thickBot="1" x14ac:dyDescent="0.4">
      <c r="A4" s="242" t="s">
        <v>97</v>
      </c>
      <c r="B4" s="246"/>
      <c r="C4" s="241"/>
      <c r="D4" s="242" t="s">
        <v>98</v>
      </c>
      <c r="E4" s="241"/>
      <c r="F4" s="237"/>
      <c r="G4" s="242"/>
      <c r="H4" s="241"/>
      <c r="I4" s="253"/>
      <c r="J4" s="241"/>
      <c r="K4" s="241"/>
    </row>
    <row r="5" spans="1:13" ht="15" thickBot="1" x14ac:dyDescent="0.4">
      <c r="A5" s="254" t="s">
        <v>99</v>
      </c>
      <c r="B5" s="255"/>
      <c r="C5" s="256"/>
      <c r="D5" s="257" t="s">
        <v>100</v>
      </c>
      <c r="E5" s="257" t="s">
        <v>101</v>
      </c>
      <c r="F5" s="258"/>
      <c r="G5" s="258"/>
      <c r="H5" s="257" t="s">
        <v>102</v>
      </c>
      <c r="I5" s="241"/>
      <c r="J5" s="241"/>
      <c r="K5" s="259" t="s">
        <v>103</v>
      </c>
    </row>
    <row r="6" spans="1:13" x14ac:dyDescent="0.35">
      <c r="A6" s="258"/>
      <c r="B6" s="258"/>
      <c r="C6" s="258"/>
      <c r="D6" s="258"/>
      <c r="E6" s="258"/>
      <c r="F6" s="258"/>
      <c r="G6" s="258"/>
      <c r="H6" s="258"/>
      <c r="I6" s="241"/>
      <c r="J6" s="241"/>
      <c r="K6" s="240" t="s">
        <v>104</v>
      </c>
    </row>
    <row r="7" spans="1:13" x14ac:dyDescent="0.35">
      <c r="A7" s="247"/>
      <c r="B7" s="260"/>
      <c r="C7" s="260"/>
      <c r="D7" s="261" t="e">
        <f>VLOOKUP(A7,Craft!$A$1:$D$1000,2,FALSE)</f>
        <v>#N/A</v>
      </c>
      <c r="E7" s="247"/>
      <c r="F7" s="258"/>
      <c r="G7" s="258"/>
      <c r="H7" s="260" t="e">
        <f t="shared" ref="H7:H14" si="0">ROUND(SUM(D7*E7),0)</f>
        <v>#N/A</v>
      </c>
      <c r="I7" s="241"/>
      <c r="J7" s="241"/>
      <c r="K7" s="238"/>
    </row>
    <row r="8" spans="1:13" x14ac:dyDescent="0.35">
      <c r="A8" s="247"/>
      <c r="B8" s="260"/>
      <c r="C8" s="260"/>
      <c r="D8" s="261" t="e">
        <f>VLOOKUP(A8,Craft!$A$1:$D$1000,2,FALSE)</f>
        <v>#N/A</v>
      </c>
      <c r="E8" s="247"/>
      <c r="F8" s="258"/>
      <c r="G8" s="258"/>
      <c r="H8" s="260" t="e">
        <f t="shared" si="0"/>
        <v>#N/A</v>
      </c>
      <c r="I8" s="241"/>
      <c r="J8" s="241"/>
      <c r="K8" s="238"/>
    </row>
    <row r="9" spans="1:13" x14ac:dyDescent="0.35">
      <c r="A9" s="247"/>
      <c r="B9" s="260"/>
      <c r="C9" s="260"/>
      <c r="D9" s="261" t="e">
        <f>VLOOKUP(A9,Craft!$A$1:$D$1000,2,FALSE)</f>
        <v>#N/A</v>
      </c>
      <c r="E9" s="247"/>
      <c r="F9" s="258"/>
      <c r="G9" s="258"/>
      <c r="H9" s="260" t="e">
        <f t="shared" si="0"/>
        <v>#N/A</v>
      </c>
      <c r="I9" s="241"/>
      <c r="J9" s="241"/>
      <c r="K9" s="238"/>
    </row>
    <row r="10" spans="1:13" x14ac:dyDescent="0.35">
      <c r="A10" s="247"/>
      <c r="B10" s="260"/>
      <c r="C10" s="260"/>
      <c r="D10" s="261" t="e">
        <f>VLOOKUP(A10,Craft!$A$1:$D$1000,2,FALSE)</f>
        <v>#N/A</v>
      </c>
      <c r="E10" s="247"/>
      <c r="F10" s="258"/>
      <c r="G10" s="258"/>
      <c r="H10" s="260" t="e">
        <f t="shared" si="0"/>
        <v>#N/A</v>
      </c>
      <c r="I10" s="241"/>
      <c r="J10" s="241"/>
      <c r="K10" s="238"/>
    </row>
    <row r="11" spans="1:13" x14ac:dyDescent="0.35">
      <c r="A11" s="247"/>
      <c r="B11" s="260"/>
      <c r="C11" s="260"/>
      <c r="D11" s="261" t="e">
        <f>VLOOKUP(A11,Craft!$A$1:$D$1000,2,FALSE)</f>
        <v>#N/A</v>
      </c>
      <c r="E11" s="247"/>
      <c r="F11" s="258"/>
      <c r="G11" s="258"/>
      <c r="H11" s="260" t="e">
        <f t="shared" si="0"/>
        <v>#N/A</v>
      </c>
      <c r="I11" s="241"/>
      <c r="J11" s="241"/>
      <c r="K11" s="238"/>
    </row>
    <row r="12" spans="1:13" x14ac:dyDescent="0.35">
      <c r="A12" s="247"/>
      <c r="B12" s="260"/>
      <c r="C12" s="260"/>
      <c r="D12" s="261" t="e">
        <f>VLOOKUP(A12,Craft!$A$1:$D$1000,2,FALSE)</f>
        <v>#N/A</v>
      </c>
      <c r="E12" s="247"/>
      <c r="F12" s="258"/>
      <c r="G12" s="258"/>
      <c r="H12" s="260" t="e">
        <f t="shared" si="0"/>
        <v>#N/A</v>
      </c>
      <c r="I12" s="241"/>
      <c r="J12" s="241"/>
      <c r="K12" s="238"/>
    </row>
    <row r="13" spans="1:13" x14ac:dyDescent="0.35">
      <c r="A13" s="247"/>
      <c r="B13" s="260"/>
      <c r="C13" s="260"/>
      <c r="D13" s="261" t="e">
        <f>VLOOKUP(A13,Craft!$A$1:$D$1000,2,FALSE)</f>
        <v>#N/A</v>
      </c>
      <c r="E13" s="247"/>
      <c r="F13" s="258"/>
      <c r="G13" s="258"/>
      <c r="H13" s="260" t="e">
        <f t="shared" si="0"/>
        <v>#N/A</v>
      </c>
      <c r="I13" s="241"/>
      <c r="J13" s="241"/>
      <c r="K13" s="238"/>
    </row>
    <row r="14" spans="1:13" ht="15" thickBot="1" x14ac:dyDescent="0.4">
      <c r="A14" s="247"/>
      <c r="B14" s="260"/>
      <c r="C14" s="260"/>
      <c r="D14" s="261" t="e">
        <f>VLOOKUP(A14,Craft!$A$1:$D$1000,2,FALSE)</f>
        <v>#N/A</v>
      </c>
      <c r="E14" s="247"/>
      <c r="F14" s="258"/>
      <c r="G14" s="258"/>
      <c r="H14" s="262" t="e">
        <f t="shared" si="0"/>
        <v>#N/A</v>
      </c>
      <c r="I14" s="241"/>
      <c r="J14" s="241"/>
      <c r="K14" s="238"/>
    </row>
    <row r="15" spans="1:13" x14ac:dyDescent="0.35">
      <c r="A15" s="258"/>
      <c r="B15" s="258"/>
      <c r="C15" s="258"/>
      <c r="D15" s="258"/>
      <c r="E15" s="258"/>
      <c r="F15" s="258" t="s">
        <v>105</v>
      </c>
      <c r="G15" s="258"/>
      <c r="H15" s="263" t="e">
        <f>SUM(H7:H14)</f>
        <v>#N/A</v>
      </c>
      <c r="I15" s="241"/>
      <c r="J15" s="241"/>
      <c r="K15" s="241"/>
    </row>
    <row r="16" spans="1:13" ht="15" thickBot="1" x14ac:dyDescent="0.4">
      <c r="A16" s="258"/>
      <c r="B16" s="258"/>
      <c r="C16" s="258"/>
      <c r="D16" s="258"/>
      <c r="E16" s="258"/>
      <c r="F16" s="258"/>
      <c r="G16" s="258"/>
      <c r="H16" s="258"/>
      <c r="I16" s="241"/>
      <c r="J16" s="241"/>
      <c r="K16" s="241"/>
    </row>
    <row r="17" spans="1:13" ht="15" thickBot="1" x14ac:dyDescent="0.4">
      <c r="A17" s="254" t="s">
        <v>82</v>
      </c>
      <c r="B17" s="264"/>
      <c r="C17" s="256"/>
      <c r="D17" s="257" t="s">
        <v>100</v>
      </c>
      <c r="E17" s="257" t="s">
        <v>101</v>
      </c>
      <c r="F17" s="258"/>
      <c r="G17" s="258"/>
      <c r="H17" s="257" t="s">
        <v>102</v>
      </c>
      <c r="I17" s="241"/>
      <c r="J17" s="241"/>
      <c r="K17" s="241"/>
    </row>
    <row r="18" spans="1:13" x14ac:dyDescent="0.35">
      <c r="A18" s="258"/>
      <c r="B18" s="258"/>
      <c r="C18" s="258"/>
      <c r="D18" s="258"/>
      <c r="E18" s="258"/>
      <c r="F18" s="258"/>
      <c r="G18" s="258"/>
      <c r="H18" s="258"/>
      <c r="I18" s="241"/>
      <c r="J18" s="241"/>
      <c r="K18" s="241"/>
    </row>
    <row r="19" spans="1:13" x14ac:dyDescent="0.35">
      <c r="A19" s="247"/>
      <c r="B19" s="260"/>
      <c r="C19" s="260"/>
      <c r="D19" s="261" t="e">
        <f>VLOOKUP(A19,Equipment!$A$1:$D$1000,2,FALSE)</f>
        <v>#N/A</v>
      </c>
      <c r="E19" s="247"/>
      <c r="F19" s="258"/>
      <c r="G19" s="258"/>
      <c r="H19" s="260" t="e">
        <f t="shared" ref="H19:H24" si="1">ROUND(SUM(D19*E19),0)</f>
        <v>#N/A</v>
      </c>
      <c r="I19" s="241"/>
      <c r="J19" s="241"/>
      <c r="K19" s="238"/>
    </row>
    <row r="20" spans="1:13" x14ac:dyDescent="0.35">
      <c r="A20" s="247"/>
      <c r="B20" s="260"/>
      <c r="C20" s="260"/>
      <c r="D20" s="261" t="e">
        <f>VLOOKUP(A20,Equipment!$A$1:$D$1000,2,FALSE)</f>
        <v>#N/A</v>
      </c>
      <c r="E20" s="247"/>
      <c r="F20" s="258"/>
      <c r="G20" s="258"/>
      <c r="H20" s="260" t="e">
        <f t="shared" si="1"/>
        <v>#N/A</v>
      </c>
      <c r="I20" s="241"/>
      <c r="J20" s="241"/>
      <c r="K20" s="238"/>
    </row>
    <row r="21" spans="1:13" x14ac:dyDescent="0.35">
      <c r="A21" s="247"/>
      <c r="B21" s="260"/>
      <c r="C21" s="260"/>
      <c r="D21" s="261" t="e">
        <f>VLOOKUP(A21,Equipment!$A$1:$D$1000,2,FALSE)</f>
        <v>#N/A</v>
      </c>
      <c r="E21" s="247"/>
      <c r="F21" s="258"/>
      <c r="G21" s="258"/>
      <c r="H21" s="260" t="e">
        <f t="shared" si="1"/>
        <v>#N/A</v>
      </c>
      <c r="I21" s="241"/>
      <c r="J21" s="241"/>
      <c r="K21" s="238"/>
    </row>
    <row r="22" spans="1:13" x14ac:dyDescent="0.35">
      <c r="A22" s="247"/>
      <c r="B22" s="260"/>
      <c r="C22" s="260"/>
      <c r="D22" s="261" t="e">
        <f>VLOOKUP(A22,Equipment!$A$1:$D$1000,2,FALSE)</f>
        <v>#N/A</v>
      </c>
      <c r="E22" s="247"/>
      <c r="F22" s="258"/>
      <c r="G22" s="258"/>
      <c r="H22" s="260" t="e">
        <f t="shared" si="1"/>
        <v>#N/A</v>
      </c>
      <c r="I22" s="241"/>
      <c r="J22" s="241"/>
      <c r="K22" s="238"/>
    </row>
    <row r="23" spans="1:13" x14ac:dyDescent="0.35">
      <c r="A23" s="247"/>
      <c r="B23" s="260"/>
      <c r="C23" s="260"/>
      <c r="D23" s="261" t="e">
        <f>VLOOKUP(A23,Equipment!$A$1:$D$1000,2,FALSE)</f>
        <v>#N/A</v>
      </c>
      <c r="E23" s="247"/>
      <c r="F23" s="258"/>
      <c r="G23" s="258"/>
      <c r="H23" s="260" t="e">
        <f t="shared" si="1"/>
        <v>#N/A</v>
      </c>
      <c r="I23" s="241"/>
      <c r="J23" s="241"/>
      <c r="K23" s="238"/>
    </row>
    <row r="24" spans="1:13" ht="15" thickBot="1" x14ac:dyDescent="0.4">
      <c r="A24" s="247"/>
      <c r="B24" s="260"/>
      <c r="C24" s="260"/>
      <c r="D24" s="261" t="e">
        <f>VLOOKUP(A24,Equipment!$A$1:$D$1000,2,FALSE)</f>
        <v>#N/A</v>
      </c>
      <c r="E24" s="247"/>
      <c r="F24" s="258"/>
      <c r="G24" s="258"/>
      <c r="H24" s="262" t="e">
        <f t="shared" si="1"/>
        <v>#N/A</v>
      </c>
      <c r="I24" s="241"/>
      <c r="J24" s="241"/>
      <c r="K24" s="238"/>
    </row>
    <row r="25" spans="1:13" x14ac:dyDescent="0.35">
      <c r="A25" s="258"/>
      <c r="B25" s="258"/>
      <c r="C25" s="258"/>
      <c r="D25" s="258"/>
      <c r="E25" s="258"/>
      <c r="F25" s="258" t="s">
        <v>106</v>
      </c>
      <c r="G25" s="258"/>
      <c r="H25" s="265" t="e">
        <f>SUM(H19:H24)</f>
        <v>#N/A</v>
      </c>
      <c r="I25" s="241"/>
      <c r="J25" s="241"/>
      <c r="K25" s="241"/>
    </row>
    <row r="26" spans="1:13" ht="16" thickBot="1" x14ac:dyDescent="0.4">
      <c r="A26" s="258"/>
      <c r="B26" s="258"/>
      <c r="C26" s="258"/>
      <c r="D26" s="258"/>
      <c r="E26" s="258"/>
      <c r="F26" s="258"/>
      <c r="G26" s="258"/>
      <c r="H26" s="258"/>
      <c r="I26" s="241"/>
      <c r="J26" s="241"/>
      <c r="K26" s="241"/>
      <c r="M26" s="116"/>
    </row>
    <row r="27" spans="1:13" ht="15" thickBot="1" x14ac:dyDescent="0.4">
      <c r="A27" s="254" t="s">
        <v>107</v>
      </c>
      <c r="B27" s="264"/>
      <c r="C27" s="256"/>
      <c r="D27" s="257" t="s">
        <v>86</v>
      </c>
      <c r="E27" s="257" t="s">
        <v>85</v>
      </c>
      <c r="F27" s="258"/>
      <c r="G27" s="258"/>
      <c r="H27" s="257" t="s">
        <v>102</v>
      </c>
      <c r="I27" s="241"/>
      <c r="J27" s="241"/>
      <c r="K27" s="241"/>
    </row>
    <row r="28" spans="1:13" x14ac:dyDescent="0.35">
      <c r="A28" s="258"/>
      <c r="B28" s="258"/>
      <c r="C28" s="258"/>
      <c r="D28" s="258"/>
      <c r="E28" s="258"/>
      <c r="F28" s="258"/>
      <c r="G28" s="258"/>
      <c r="H28" s="258"/>
      <c r="I28" s="241"/>
      <c r="J28" s="241"/>
      <c r="K28" s="241"/>
    </row>
    <row r="29" spans="1:13" x14ac:dyDescent="0.35">
      <c r="A29" s="247"/>
      <c r="B29" s="260"/>
      <c r="C29" s="260"/>
      <c r="D29" s="247"/>
      <c r="E29" s="248"/>
      <c r="F29" s="258"/>
      <c r="G29" s="258"/>
      <c r="H29" s="260">
        <f t="shared" ref="H29:H34" si="2">ROUND(SUM(D29*E29),0)</f>
        <v>0</v>
      </c>
      <c r="I29" s="241"/>
      <c r="J29" s="241"/>
      <c r="K29" s="238"/>
    </row>
    <row r="30" spans="1:13" x14ac:dyDescent="0.35">
      <c r="A30" s="247"/>
      <c r="B30" s="260"/>
      <c r="C30" s="260"/>
      <c r="D30" s="247"/>
      <c r="E30" s="248"/>
      <c r="F30" s="258"/>
      <c r="G30" s="258"/>
      <c r="H30" s="260">
        <f t="shared" si="2"/>
        <v>0</v>
      </c>
      <c r="I30" s="241"/>
      <c r="J30" s="241"/>
      <c r="K30" s="238"/>
    </row>
    <row r="31" spans="1:13" x14ac:dyDescent="0.35">
      <c r="A31" s="247"/>
      <c r="B31" s="260"/>
      <c r="C31" s="260"/>
      <c r="D31" s="247"/>
      <c r="E31" s="248"/>
      <c r="F31" s="258"/>
      <c r="G31" s="258"/>
      <c r="H31" s="260">
        <f t="shared" si="2"/>
        <v>0</v>
      </c>
      <c r="I31" s="241"/>
      <c r="J31" s="241"/>
      <c r="K31" s="238"/>
    </row>
    <row r="32" spans="1:13" x14ac:dyDescent="0.35">
      <c r="A32" s="247"/>
      <c r="B32" s="260"/>
      <c r="C32" s="260"/>
      <c r="D32" s="247"/>
      <c r="E32" s="248"/>
      <c r="F32" s="258"/>
      <c r="G32" s="258"/>
      <c r="H32" s="260">
        <f t="shared" si="2"/>
        <v>0</v>
      </c>
      <c r="I32" s="241"/>
      <c r="J32" s="241"/>
      <c r="K32" s="238"/>
    </row>
    <row r="33" spans="1:11" x14ac:dyDescent="0.35">
      <c r="A33" s="247"/>
      <c r="B33" s="260"/>
      <c r="C33" s="260"/>
      <c r="D33" s="247"/>
      <c r="E33" s="248"/>
      <c r="F33" s="258"/>
      <c r="G33" s="258"/>
      <c r="H33" s="260">
        <f t="shared" si="2"/>
        <v>0</v>
      </c>
      <c r="I33" s="241"/>
      <c r="J33" s="241"/>
      <c r="K33" s="238"/>
    </row>
    <row r="34" spans="1:11" ht="15" thickBot="1" x14ac:dyDescent="0.4">
      <c r="A34" s="247"/>
      <c r="B34" s="260"/>
      <c r="C34" s="260"/>
      <c r="D34" s="247"/>
      <c r="E34" s="248"/>
      <c r="F34" s="258"/>
      <c r="G34" s="258"/>
      <c r="H34" s="262">
        <f t="shared" si="2"/>
        <v>0</v>
      </c>
      <c r="I34" s="241"/>
      <c r="J34" s="241"/>
      <c r="K34" s="238"/>
    </row>
    <row r="35" spans="1:11" x14ac:dyDescent="0.35">
      <c r="A35" s="258"/>
      <c r="B35" s="258"/>
      <c r="C35" s="258"/>
      <c r="D35" s="258"/>
      <c r="E35" s="258"/>
      <c r="F35" s="258" t="s">
        <v>108</v>
      </c>
      <c r="G35" s="258"/>
      <c r="H35" s="265">
        <f>SUM(H29:H34)</f>
        <v>0</v>
      </c>
      <c r="I35" s="241"/>
      <c r="J35" s="241"/>
      <c r="K35" s="241"/>
    </row>
    <row r="36" spans="1:11" ht="15" thickBot="1" x14ac:dyDescent="0.4">
      <c r="A36" s="258"/>
      <c r="B36" s="258"/>
      <c r="C36" s="258"/>
      <c r="D36" s="258"/>
      <c r="E36" s="258"/>
      <c r="F36" s="258"/>
      <c r="G36" s="258"/>
      <c r="H36" s="241"/>
      <c r="I36" s="241"/>
      <c r="J36" s="241"/>
      <c r="K36" s="241"/>
    </row>
    <row r="37" spans="1:11" ht="15" thickBot="1" x14ac:dyDescent="0.4">
      <c r="A37" s="266" t="s">
        <v>109</v>
      </c>
      <c r="B37" s="264"/>
      <c r="C37" s="256"/>
      <c r="D37" s="267" t="s">
        <v>86</v>
      </c>
      <c r="E37" s="244" t="s">
        <v>85</v>
      </c>
      <c r="F37" s="241"/>
      <c r="G37" s="241"/>
      <c r="H37" s="257" t="s">
        <v>102</v>
      </c>
      <c r="I37" s="241"/>
      <c r="J37" s="241"/>
      <c r="K37" s="241"/>
    </row>
    <row r="38" spans="1:11" x14ac:dyDescent="0.35">
      <c r="A38" s="247"/>
      <c r="B38" s="260"/>
      <c r="C38" s="260"/>
      <c r="D38" s="249"/>
      <c r="E38" s="249"/>
      <c r="F38" s="241"/>
      <c r="G38" s="241"/>
      <c r="H38" s="260">
        <f>ROUND(SUM(D38*E38),0)</f>
        <v>0</v>
      </c>
      <c r="I38" s="241"/>
      <c r="J38" s="241"/>
      <c r="K38" s="238"/>
    </row>
    <row r="39" spans="1:11" x14ac:dyDescent="0.35">
      <c r="A39" s="247"/>
      <c r="B39" s="260"/>
      <c r="C39" s="260"/>
      <c r="D39" s="249"/>
      <c r="E39" s="249"/>
      <c r="F39" s="241"/>
      <c r="G39" s="241"/>
      <c r="H39" s="260">
        <f>ROUND(SUM(D39*E39),0)</f>
        <v>0</v>
      </c>
      <c r="I39" s="241"/>
      <c r="J39" s="241"/>
      <c r="K39" s="238"/>
    </row>
    <row r="40" spans="1:11" x14ac:dyDescent="0.35">
      <c r="A40" s="247"/>
      <c r="B40" s="260"/>
      <c r="C40" s="260"/>
      <c r="D40" s="249"/>
      <c r="E40" s="249"/>
      <c r="F40" s="241"/>
      <c r="G40" s="241"/>
      <c r="H40" s="260">
        <f>ROUND(SUM(D40*E40),0)</f>
        <v>0</v>
      </c>
      <c r="I40" s="241"/>
      <c r="J40" s="241"/>
      <c r="K40" s="238"/>
    </row>
    <row r="41" spans="1:11" x14ac:dyDescent="0.35">
      <c r="A41" s="247"/>
      <c r="B41" s="260"/>
      <c r="C41" s="260"/>
      <c r="D41" s="249"/>
      <c r="E41" s="249"/>
      <c r="F41" s="241"/>
      <c r="G41" s="241"/>
      <c r="H41" s="260">
        <f>ROUND(SUM(D41*E41),0)</f>
        <v>0</v>
      </c>
      <c r="I41" s="241"/>
      <c r="J41" s="241"/>
      <c r="K41" s="238"/>
    </row>
    <row r="42" spans="1:11" ht="15" thickBot="1" x14ac:dyDescent="0.4">
      <c r="A42" s="247"/>
      <c r="B42" s="260"/>
      <c r="C42" s="260"/>
      <c r="D42" s="249"/>
      <c r="E42" s="249"/>
      <c r="F42" s="241"/>
      <c r="G42" s="241"/>
      <c r="H42" s="262">
        <f>ROUND(SUM(D42*E42),0)</f>
        <v>0</v>
      </c>
      <c r="I42" s="241"/>
      <c r="J42" s="241"/>
      <c r="K42" s="238"/>
    </row>
    <row r="43" spans="1:11" ht="15" thickBot="1" x14ac:dyDescent="0.4">
      <c r="A43" s="241"/>
      <c r="B43" s="241"/>
      <c r="C43" s="241"/>
      <c r="D43" s="241"/>
      <c r="E43" s="241"/>
      <c r="F43" s="241" t="s">
        <v>110</v>
      </c>
      <c r="G43" s="241"/>
      <c r="H43" s="268">
        <f>SUM(H38:H42)</f>
        <v>0</v>
      </c>
      <c r="I43" s="241"/>
      <c r="J43" s="241"/>
      <c r="K43" s="241"/>
    </row>
    <row r="44" spans="1:11" x14ac:dyDescent="0.35">
      <c r="A44" s="241"/>
      <c r="B44" s="241"/>
      <c r="C44" s="241"/>
      <c r="D44" s="241"/>
      <c r="E44" s="241"/>
      <c r="F44" s="241" t="s">
        <v>87</v>
      </c>
      <c r="G44" s="241"/>
      <c r="H44" s="269" t="e">
        <f>H15+H25+H35+H43</f>
        <v>#N/A</v>
      </c>
      <c r="I44" s="241"/>
      <c r="J44" s="241"/>
      <c r="K44" s="241"/>
    </row>
    <row r="45" spans="1:11" x14ac:dyDescent="0.35">
      <c r="A45" s="258"/>
      <c r="B45" s="241"/>
      <c r="C45" s="241"/>
      <c r="D45" s="258"/>
      <c r="E45" s="251"/>
      <c r="F45" s="241"/>
      <c r="G45" s="241"/>
      <c r="H45" s="269"/>
      <c r="I45" s="241"/>
      <c r="J45" s="241"/>
      <c r="K45" s="241"/>
    </row>
    <row r="46" spans="1:11" x14ac:dyDescent="0.35">
      <c r="A46" s="243"/>
      <c r="B46" s="243"/>
      <c r="C46" s="243"/>
      <c r="D46" s="270"/>
      <c r="E46" s="271"/>
      <c r="F46" s="241"/>
      <c r="G46" s="241"/>
      <c r="H46" s="269">
        <f>D46*E46</f>
        <v>0</v>
      </c>
      <c r="I46" s="241"/>
      <c r="J46" s="241"/>
      <c r="K46" s="241"/>
    </row>
    <row r="47" spans="1:11" x14ac:dyDescent="0.35">
      <c r="A47" s="243"/>
      <c r="B47" s="243"/>
      <c r="C47" s="243"/>
      <c r="D47" s="241"/>
      <c r="E47" s="241"/>
      <c r="F47" s="241"/>
      <c r="G47" s="241"/>
      <c r="H47" s="241"/>
      <c r="I47" s="241"/>
      <c r="J47" s="241"/>
      <c r="K47" s="241"/>
    </row>
    <row r="48" spans="1:11" ht="15" thickBot="1" x14ac:dyDescent="0.4">
      <c r="A48" s="241"/>
      <c r="B48" s="241"/>
      <c r="C48" s="241"/>
      <c r="D48" s="241"/>
      <c r="E48" s="272" t="s">
        <v>111</v>
      </c>
      <c r="F48" s="272"/>
      <c r="G48" s="272"/>
      <c r="H48" s="273" t="e">
        <f>SUM(H44:H46)</f>
        <v>#N/A</v>
      </c>
      <c r="I48" s="241"/>
      <c r="J48" s="241"/>
      <c r="K48" s="241"/>
    </row>
    <row r="49" spans="1:11" ht="15" thickTop="1" x14ac:dyDescent="0.35">
      <c r="A49" s="241" t="s">
        <v>88</v>
      </c>
      <c r="B49" s="239"/>
      <c r="C49" s="241"/>
      <c r="D49" s="241"/>
      <c r="E49" s="241"/>
      <c r="F49" s="241"/>
      <c r="G49" s="241"/>
      <c r="H49" s="241"/>
      <c r="I49" s="241"/>
      <c r="J49" s="241"/>
      <c r="K49" s="241"/>
    </row>
    <row r="50" spans="1:11" x14ac:dyDescent="0.35">
      <c r="A50" s="241"/>
      <c r="B50" s="241"/>
      <c r="C50" s="241"/>
      <c r="D50" s="241"/>
      <c r="E50" s="241"/>
      <c r="F50" s="241"/>
      <c r="G50" s="241"/>
      <c r="H50" s="241"/>
      <c r="I50" s="241"/>
      <c r="J50" s="241"/>
      <c r="K50" s="241"/>
    </row>
    <row r="51" spans="1:11" x14ac:dyDescent="0.35">
      <c r="A51" s="272" t="s">
        <v>112</v>
      </c>
      <c r="B51" s="241"/>
      <c r="C51" s="239"/>
      <c r="D51" s="241"/>
      <c r="E51" s="272" t="s">
        <v>113</v>
      </c>
      <c r="F51" s="241"/>
      <c r="G51" s="250">
        <v>0.15</v>
      </c>
      <c r="H51" s="274" t="e">
        <f>SUM(H15,H25,H35)*G51</f>
        <v>#N/A</v>
      </c>
      <c r="I51" s="241"/>
      <c r="J51" s="241"/>
      <c r="K51" s="241"/>
    </row>
    <row r="52" spans="1:11" x14ac:dyDescent="0.35">
      <c r="A52" s="241"/>
      <c r="B52" s="241"/>
      <c r="C52" s="241"/>
      <c r="D52" s="241"/>
      <c r="E52" s="241"/>
      <c r="F52" s="241"/>
      <c r="G52" s="241"/>
      <c r="H52" s="241"/>
      <c r="I52" s="241"/>
      <c r="J52" s="241"/>
      <c r="K52" s="241"/>
    </row>
    <row r="53" spans="1:11" x14ac:dyDescent="0.35">
      <c r="A53" s="272" t="s">
        <v>114</v>
      </c>
      <c r="B53" s="241"/>
      <c r="C53" s="239"/>
      <c r="D53" s="241"/>
      <c r="E53" s="272" t="s">
        <v>93</v>
      </c>
      <c r="F53" s="241"/>
      <c r="G53" s="250">
        <v>0.05</v>
      </c>
      <c r="H53" s="241">
        <f>SUM(H43*G53)</f>
        <v>0</v>
      </c>
      <c r="I53" s="241"/>
      <c r="J53" s="241"/>
      <c r="K53" s="241"/>
    </row>
    <row r="54" spans="1:11" x14ac:dyDescent="0.35">
      <c r="A54" s="241"/>
      <c r="B54" s="241"/>
      <c r="C54" s="241"/>
      <c r="D54" s="241"/>
      <c r="E54" s="241"/>
      <c r="F54" s="241"/>
      <c r="G54" s="241"/>
      <c r="H54" s="241"/>
      <c r="I54" s="241"/>
      <c r="J54" s="241"/>
      <c r="K54" s="241"/>
    </row>
    <row r="55" spans="1:11" ht="15" thickBot="1" x14ac:dyDescent="0.4">
      <c r="A55" s="275"/>
      <c r="B55" s="241"/>
      <c r="C55" s="241"/>
      <c r="D55" s="241"/>
      <c r="E55" s="272" t="s">
        <v>102</v>
      </c>
      <c r="F55" s="241"/>
      <c r="G55" s="241"/>
      <c r="H55" s="273" t="e">
        <f>SUM(H48,H51,H53)</f>
        <v>#N/A</v>
      </c>
      <c r="I55" s="241"/>
      <c r="J55" s="241"/>
      <c r="K55" s="241"/>
    </row>
    <row r="56" spans="1:11" ht="15" thickTop="1" x14ac:dyDescent="0.35">
      <c r="A56" s="241"/>
      <c r="B56" s="241"/>
      <c r="C56" s="243"/>
      <c r="D56" s="241"/>
      <c r="E56" s="241"/>
      <c r="F56" s="241"/>
      <c r="G56" s="241"/>
      <c r="H56" s="276"/>
      <c r="I56" s="241"/>
      <c r="J56" s="241"/>
      <c r="K56" s="241"/>
    </row>
    <row r="57" spans="1:11" x14ac:dyDescent="0.35">
      <c r="A57" s="31"/>
      <c r="H57" s="32"/>
    </row>
    <row r="58" spans="1:11" x14ac:dyDescent="0.35">
      <c r="H58" s="32"/>
    </row>
    <row r="59" spans="1:11" x14ac:dyDescent="0.35">
      <c r="A59" s="28"/>
    </row>
  </sheetData>
  <sheetProtection algorithmName="SHA-512" hashValue="YZ8N/fPWY4XKJwSvoXQgBB6rN8aewD7aokskt7qkWqxWPjFbRPOyRNSfFuxIUovaPpXDkuWrsMg2Ny4TvAmoHg==" saltValue="a7yQnzEfpxrda9KaXcmr7Q==" spinCount="100000" sheet="1" objects="1" scenarios="1" selectLockedCells="1"/>
  <mergeCells count="4">
    <mergeCell ref="A1:E1"/>
    <mergeCell ref="F1:K1"/>
    <mergeCell ref="A2:I2"/>
    <mergeCell ref="D3:I3"/>
  </mergeCells>
  <dataValidations count="9">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xr:uid="{5D140C02-D01E-41B9-B3C1-784CD76F40F4}"/>
    <dataValidation allowBlank="1" showInputMessage="1" showErrorMessage="1" prompt="This cell must contain the submitted date of the new RFP ." sqref="F4" xr:uid="{7F3C48AD-9B0B-413F-AB24-C744CF59C0EC}"/>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2581F400-F000-4506-A2EE-1A149DA973EF}">
          <x14:formula1>
            <xm:f>Codes!$A$4:$A$1965</xm:f>
          </x14:formula1>
          <xm:sqref>K38:K42 K7:K14 K19:K24 K29:K34</xm:sqref>
        </x14:dataValidation>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x14ac:dyDescent="0.35"/>
  <cols>
    <col min="1" max="1" width="13" customWidth="1"/>
    <col min="2" max="2" width="11" customWidth="1"/>
    <col min="3" max="3" width="10.54296875" customWidth="1"/>
    <col min="5" max="5" width="12" customWidth="1"/>
    <col min="6" max="6" width="10.1796875" bestFit="1" customWidth="1"/>
    <col min="7" max="7" width="8" customWidth="1"/>
    <col min="9" max="9" width="10.1796875" bestFit="1" customWidth="1"/>
    <col min="10" max="10" width="9.54296875" customWidth="1"/>
    <col min="11" max="11" width="26.1796875" customWidth="1"/>
  </cols>
  <sheetData>
    <row r="1" spans="1:12" ht="15.5" x14ac:dyDescent="0.35">
      <c r="A1" s="354" t="str">
        <f>ProjectInfo!J6</f>
        <v>Example Project</v>
      </c>
      <c r="B1" s="355"/>
      <c r="C1" s="355"/>
      <c r="D1" s="355"/>
      <c r="E1" s="228" t="str">
        <f>ProjectInfo!J14</f>
        <v>Your Company Name</v>
      </c>
      <c r="F1" s="228"/>
      <c r="G1" s="228"/>
      <c r="H1" s="228"/>
      <c r="I1" s="228"/>
      <c r="J1" s="228"/>
      <c r="K1" s="5"/>
      <c r="L1" s="166"/>
    </row>
    <row r="2" spans="1:12" x14ac:dyDescent="0.35">
      <c r="A2" s="351" t="s">
        <v>94</v>
      </c>
      <c r="B2" s="352"/>
      <c r="C2" s="352"/>
      <c r="D2" s="352"/>
      <c r="E2" s="352"/>
      <c r="F2" s="352"/>
      <c r="G2" s="352"/>
      <c r="H2" s="352"/>
      <c r="I2" s="352"/>
      <c r="J2" s="191"/>
      <c r="K2" s="5" t="s">
        <v>0</v>
      </c>
      <c r="L2" s="166"/>
    </row>
    <row r="3" spans="1:12" x14ac:dyDescent="0.35">
      <c r="A3" s="4" t="s">
        <v>95</v>
      </c>
      <c r="B3" s="151">
        <v>0</v>
      </c>
      <c r="C3" s="4" t="s">
        <v>96</v>
      </c>
      <c r="D3" s="353">
        <f>VLOOKUP(B3,RFPData!$A$1:$DX$1996,5,FALSE)</f>
        <v>0</v>
      </c>
      <c r="E3" s="353"/>
      <c r="F3" s="353"/>
      <c r="G3" s="353"/>
      <c r="H3" s="353"/>
      <c r="I3" s="353"/>
      <c r="J3" s="191"/>
      <c r="K3" s="5"/>
      <c r="L3" s="166"/>
    </row>
    <row r="4" spans="1:12" ht="15" thickBot="1" x14ac:dyDescent="0.4">
      <c r="A4" s="2" t="s">
        <v>97</v>
      </c>
      <c r="B4" s="229" t="d">
        <f>VLOOKUP(B3,RFPData!$A$1:$DX$1996,6,FALSE)</f>
        <v>1899-12-30</v>
      </c>
      <c r="D4" s="2" t="s">
        <v>98</v>
      </c>
      <c r="F4" s="15" t="d">
        <f>VLOOKUP(B3,RFPData!$A$1:$DX$1996,102,FALSE)</f>
        <v>1899-12-30</v>
      </c>
      <c r="G4" s="2"/>
      <c r="I4" s="17"/>
      <c r="J4" s="191"/>
      <c r="K4" s="5"/>
      <c r="L4" s="166"/>
    </row>
    <row r="5" spans="1:12" ht="15" thickBot="1" x14ac:dyDescent="0.4">
      <c r="A5" s="18" t="s">
        <v>99</v>
      </c>
      <c r="B5" s="19"/>
      <c r="C5" s="20"/>
      <c r="D5" s="21" t="s">
        <v>100</v>
      </c>
      <c r="E5" s="21" t="s">
        <v>101</v>
      </c>
      <c r="F5" s="22"/>
      <c r="G5" s="22"/>
      <c r="H5" s="21" t="s">
        <v>102</v>
      </c>
      <c r="J5" s="191"/>
      <c r="K5" s="230"/>
      <c r="L5" s="166"/>
    </row>
    <row r="6" spans="1:12" x14ac:dyDescent="0.35">
      <c r="A6" s="22"/>
      <c r="B6" s="22"/>
      <c r="C6" s="22"/>
      <c r="D6" s="22"/>
      <c r="E6" s="22"/>
      <c r="F6" s="22"/>
      <c r="G6" s="22"/>
      <c r="H6" s="22"/>
      <c r="J6" s="191"/>
      <c r="K6" s="5"/>
      <c r="L6" s="166"/>
    </row>
    <row r="7" spans="1:12" x14ac:dyDescent="0.35">
      <c r="A7" s="23">
        <f>VLOOKUP(B3,RFPData!$A$1:$DX$1996,7,FALSE)</f>
        <v>0</v>
      </c>
      <c r="B7" s="23"/>
      <c r="C7" s="23"/>
      <c r="D7" s="231">
        <f>VLOOKUP(B3,RFPData!$A$1:$DX$1996,105,FALSE)</f>
        <v>0</v>
      </c>
      <c r="E7" s="23">
        <f>VLOOKUP(B3,RFPData!$A$1:$DX$1996,15,FALSE)</f>
        <v>0</v>
      </c>
      <c r="F7" s="22"/>
      <c r="G7" s="22"/>
      <c r="H7" s="23">
        <f t="shared" ref="H7:H14" si="0">ROUND(SUM(D7*E7),0)</f>
        <v>0</v>
      </c>
      <c r="J7" s="191"/>
      <c r="K7" s="232">
        <f>VLOOKUP(B3,RFPData!$A$1:$DX$1996,23,FALSE)</f>
        <v>0</v>
      </c>
      <c r="L7" s="166"/>
    </row>
    <row r="8" spans="1:12" x14ac:dyDescent="0.35">
      <c r="A8" s="23">
        <f>VLOOKUP(B3,RFPData!$A$1:$DX$1996,8,FALSE)</f>
        <v>0</v>
      </c>
      <c r="B8" s="23"/>
      <c r="C8" s="23"/>
      <c r="D8" s="231">
        <f>VLOOKUP(B3,RFPData!$A$1:$DX$1996,106,FALSE)</f>
        <v>0</v>
      </c>
      <c r="E8" s="23">
        <f>VLOOKUP(B3,RFPData!$A$1:$DX$1996,16,FALSE)</f>
        <v>0</v>
      </c>
      <c r="F8" s="22"/>
      <c r="G8" s="22"/>
      <c r="H8" s="23">
        <f t="shared" si="0"/>
        <v>0</v>
      </c>
      <c r="J8" s="191"/>
      <c r="K8" s="232">
        <f>VLOOKUP(B3,RFPData!$A$1:$DX$1996,24,FALSE)</f>
        <v>0</v>
      </c>
    </row>
    <row r="9" spans="1:12" x14ac:dyDescent="0.35">
      <c r="A9" s="23">
        <f>VLOOKUP(B3,RFPData!$A$1:$DX$1996,9,FALSE)</f>
        <v>0</v>
      </c>
      <c r="B9" s="23"/>
      <c r="C9" s="23"/>
      <c r="D9" s="231">
        <f>VLOOKUP(B3,RFPData!$A$1:$DX$1996,107,FALSE)</f>
        <v>0</v>
      </c>
      <c r="E9" s="23">
        <f>VLOOKUP(B3,RFPData!$A$1:$DX$1996,17,FALSE)</f>
        <v>0</v>
      </c>
      <c r="F9" s="22"/>
      <c r="G9" s="22"/>
      <c r="H9" s="23">
        <f t="shared" si="0"/>
        <v>0</v>
      </c>
      <c r="J9" s="191"/>
      <c r="K9" s="232">
        <f>VLOOKUP(B3,RFPData!$A$1:$DX$1996,25,FALSE)</f>
        <v>0</v>
      </c>
    </row>
    <row r="10" spans="1:12" x14ac:dyDescent="0.35">
      <c r="A10" s="23">
        <f>VLOOKUP(B3,RFPData!$A$1:$DX$1996,10,FALSE)</f>
        <v>0</v>
      </c>
      <c r="B10" s="23"/>
      <c r="C10" s="23"/>
      <c r="D10" s="231">
        <f>VLOOKUP(B3,RFPData!$A$1:$DX$1996,108,FALSE)</f>
        <v>0</v>
      </c>
      <c r="E10" s="23">
        <f>VLOOKUP(B3,RFPData!$A$1:$DX$1996,18,FALSE)</f>
        <v>0</v>
      </c>
      <c r="F10" s="22"/>
      <c r="G10" s="22"/>
      <c r="H10" s="23">
        <f t="shared" si="0"/>
        <v>0</v>
      </c>
      <c r="K10" s="232">
        <f>VLOOKUP(B3,RFPData!$A$1:$DX$1996,26,FALSE)</f>
        <v>0</v>
      </c>
    </row>
    <row r="11" spans="1:12" x14ac:dyDescent="0.35">
      <c r="A11" s="23">
        <f>VLOOKUP(B3,RFPData!$A$1:$DX$1996,11,FALSE)</f>
        <v>0</v>
      </c>
      <c r="B11" s="23"/>
      <c r="C11" s="23"/>
      <c r="D11" s="231">
        <f>VLOOKUP(B3,RFPData!$A$1:$DX$1996,109,FALSE)</f>
        <v>0</v>
      </c>
      <c r="E11" s="23">
        <f>VLOOKUP(B3,RFPData!$A$1:$DX$1996,19,FALSE)</f>
        <v>0</v>
      </c>
      <c r="F11" s="22"/>
      <c r="G11" s="22"/>
      <c r="H11" s="23">
        <f t="shared" si="0"/>
        <v>0</v>
      </c>
      <c r="K11" s="232">
        <f>VLOOKUP(B3,RFPData!$A$1:$DX$1996,27,FALSE)</f>
        <v>0</v>
      </c>
    </row>
    <row r="12" spans="1:12" x14ac:dyDescent="0.35">
      <c r="A12" s="23">
        <f>VLOOKUP(B3,RFPData!$A$1:$DX$1996,12,FALSE)</f>
        <v>0</v>
      </c>
      <c r="B12" s="23"/>
      <c r="C12" s="23"/>
      <c r="D12" s="231">
        <f>VLOOKUP(B3,RFPData!$A$1:$DX$1996,110,FALSE)</f>
        <v>0</v>
      </c>
      <c r="E12" s="23">
        <f>VLOOKUP(B3,RFPData!$A$1:$DX$1996,20,FALSE)</f>
        <v>0</v>
      </c>
      <c r="F12" s="22"/>
      <c r="G12" s="22"/>
      <c r="H12" s="23">
        <f t="shared" si="0"/>
        <v>0</v>
      </c>
      <c r="K12" s="232">
        <f>VLOOKUP(B3,RFPData!$A$1:$DX$1996,28,FALSE)</f>
        <v>0</v>
      </c>
    </row>
    <row r="13" spans="1:12" x14ac:dyDescent="0.35">
      <c r="A13" s="23">
        <f>VLOOKUP(B3,RFPData!$A$1:$DX$1996,13,FALSE)</f>
        <v>0</v>
      </c>
      <c r="B13" s="23"/>
      <c r="C13" s="23"/>
      <c r="D13" s="231">
        <f>VLOOKUP(B3,RFPData!$A$1:$DX$1996,111,FALSE)</f>
        <v>0</v>
      </c>
      <c r="E13" s="23">
        <f>VLOOKUP(B3,RFPData!$A$1:$DX$1996,21,FALSE)</f>
        <v>0</v>
      </c>
      <c r="F13" s="22"/>
      <c r="G13" s="22"/>
      <c r="H13" s="23">
        <f t="shared" si="0"/>
        <v>0</v>
      </c>
      <c r="K13" s="232">
        <f>VLOOKUP(B3,RFPData!$A$1:$DX$1996,29,FALSE)</f>
        <v>0</v>
      </c>
    </row>
    <row r="14" spans="1:12" x14ac:dyDescent="0.35">
      <c r="A14" s="23">
        <f>VLOOKUP(B3,RFPData!$A$1:$DX$1996,14,FALSE)</f>
        <v>0</v>
      </c>
      <c r="B14" s="23"/>
      <c r="C14" s="23"/>
      <c r="D14" s="231">
        <f>VLOOKUP(B3,RFPData!$A$1:$DX$1996,112,FALSE)</f>
        <v>0</v>
      </c>
      <c r="E14" s="23">
        <f>VLOOKUP(B3,RFPData!$A$1:$DX$1996,22,FALSE)</f>
        <v>0</v>
      </c>
      <c r="F14" s="22"/>
      <c r="G14" s="22"/>
      <c r="H14" s="23">
        <f t="shared" si="0"/>
        <v>0</v>
      </c>
      <c r="K14" s="232">
        <f>VLOOKUP(B3,RFPData!$A$1:$DX$1996,30,FALSE)</f>
        <v>0</v>
      </c>
    </row>
    <row r="15" spans="1:12" x14ac:dyDescent="0.35">
      <c r="A15" s="22"/>
      <c r="B15" s="22"/>
      <c r="C15" s="22"/>
      <c r="D15" s="22"/>
      <c r="E15" s="22"/>
      <c r="F15" s="22" t="s">
        <v>105</v>
      </c>
      <c r="G15" s="22"/>
      <c r="H15" s="233">
        <f>SUM(H7:H7:H14)</f>
        <v>0</v>
      </c>
      <c r="K15" s="5"/>
    </row>
    <row r="16" spans="1:12" ht="15" thickBot="1" x14ac:dyDescent="0.4">
      <c r="A16" s="22"/>
      <c r="B16" s="22"/>
      <c r="C16" s="22"/>
      <c r="D16" s="22"/>
      <c r="E16" s="22"/>
      <c r="F16" s="22"/>
      <c r="G16" s="22"/>
      <c r="H16" s="22"/>
      <c r="K16" s="5"/>
    </row>
    <row r="17" spans="1:11" ht="15" thickBot="1" x14ac:dyDescent="0.4">
      <c r="A17" s="18" t="s">
        <v>82</v>
      </c>
      <c r="B17" s="19"/>
      <c r="C17" s="20"/>
      <c r="D17" s="21" t="s">
        <v>100</v>
      </c>
      <c r="E17" s="21" t="s">
        <v>101</v>
      </c>
      <c r="F17" s="22"/>
      <c r="G17" s="22"/>
      <c r="H17" s="21" t="s">
        <v>102</v>
      </c>
      <c r="K17" s="5"/>
    </row>
    <row r="18" spans="1:11" x14ac:dyDescent="0.35">
      <c r="A18" s="22"/>
      <c r="B18" s="22"/>
      <c r="C18" s="22"/>
      <c r="D18" s="22"/>
      <c r="E18" s="22"/>
      <c r="F18" s="22"/>
      <c r="G18" s="22"/>
      <c r="H18" s="22"/>
      <c r="K18" s="5"/>
    </row>
    <row r="19" spans="1:11" x14ac:dyDescent="0.35">
      <c r="A19" s="23">
        <f>VLOOKUP(B3,RFPData!$A$1:$DX$1996,31,FALSE)</f>
        <v>0</v>
      </c>
      <c r="B19" s="23"/>
      <c r="C19" s="23"/>
      <c r="D19" s="23">
        <f>VLOOKUP(B3,RFPData!$A$1:$DX$1996,113,FALSE)</f>
        <v>0</v>
      </c>
      <c r="E19" s="23">
        <f>VLOOKUP(B3,RFPData!$A$1:$DX$1996,37,FALSE)</f>
        <v>0</v>
      </c>
      <c r="F19" s="22"/>
      <c r="G19" s="22"/>
      <c r="H19" s="23">
        <f t="shared" ref="H19:H24" si="1">ROUND(SUM(D19*E19),0)</f>
        <v>0</v>
      </c>
      <c r="K19" s="232">
        <f>VLOOKUP(B3,RFPData!$A$1:$DX$1996,43,FALSE)</f>
        <v>0</v>
      </c>
    </row>
    <row r="20" spans="1:11" x14ac:dyDescent="0.35">
      <c r="A20" s="23">
        <f>VLOOKUP(B3,RFPData!$A$1:$DX$1996,32,FALSE)</f>
        <v>0</v>
      </c>
      <c r="B20" s="23"/>
      <c r="C20" s="23"/>
      <c r="D20" s="23">
        <f>VLOOKUP(B3,RFPData!$A$1:$DX$1996,114,FALSE)</f>
        <v>0</v>
      </c>
      <c r="E20" s="23">
        <f>VLOOKUP(B3,RFPData!$A$1:$DX$1996,38,FALSE)</f>
        <v>0</v>
      </c>
      <c r="F20" s="22"/>
      <c r="G20" s="22"/>
      <c r="H20" s="23">
        <f t="shared" si="1"/>
        <v>0</v>
      </c>
      <c r="K20" s="232">
        <f>VLOOKUP(B3,RFPData!$A$1:$DX$1996,44,FALSE)</f>
        <v>0</v>
      </c>
    </row>
    <row r="21" spans="1:11" x14ac:dyDescent="0.35">
      <c r="A21" s="23">
        <f>VLOOKUP(B3,RFPData!$A$1:$DX$1996,33,FALSE)</f>
        <v>0</v>
      </c>
      <c r="B21" s="23"/>
      <c r="C21" s="23"/>
      <c r="D21" s="23">
        <f>VLOOKUP(B3,RFPData!$A$1:$DX$1996,115,FALSE)</f>
        <v>0</v>
      </c>
      <c r="E21" s="23">
        <f>VLOOKUP(B3,RFPData!$A$1:$DX$1996,39,FALSE)</f>
        <v>0</v>
      </c>
      <c r="F21" s="22"/>
      <c r="G21" s="22"/>
      <c r="H21" s="23">
        <f t="shared" si="1"/>
        <v>0</v>
      </c>
      <c r="K21" s="232">
        <f>VLOOKUP(B3,RFPData!$A$1:$DX$1996,45,FALSE)</f>
        <v>0</v>
      </c>
    </row>
    <row r="22" spans="1:11" x14ac:dyDescent="0.35">
      <c r="A22" s="23">
        <f>VLOOKUP(B3,RFPData!$A$1:$DX$1996,34,FALSE)</f>
        <v>0</v>
      </c>
      <c r="B22" s="23"/>
      <c r="C22" s="23"/>
      <c r="D22" s="23">
        <f>VLOOKUP(B3,RFPData!$A$1:$DX$1996,116,FALSE)</f>
        <v>0</v>
      </c>
      <c r="E22" s="23">
        <f>VLOOKUP(B3,RFPData!$A$1:$DX$1996,40,FALSE)</f>
        <v>0</v>
      </c>
      <c r="F22" s="22"/>
      <c r="G22" s="22"/>
      <c r="H22" s="23">
        <f t="shared" si="1"/>
        <v>0</v>
      </c>
      <c r="K22" s="232">
        <f>VLOOKUP(B3,RFPData!$A$1:$DX$1996,46,FALSE)</f>
        <v>0</v>
      </c>
    </row>
    <row r="23" spans="1:11" x14ac:dyDescent="0.35">
      <c r="A23" s="23">
        <f>VLOOKUP(B3,RFPData!$A$1:$DX$1996,35,FALSE)</f>
        <v>0</v>
      </c>
      <c r="B23" s="23"/>
      <c r="C23" s="23"/>
      <c r="D23" s="23">
        <f>VLOOKUP(B3,RFPData!$A$1:$DX$1996,117,FALSE)</f>
        <v>0</v>
      </c>
      <c r="E23" s="23">
        <f>VLOOKUP(B3,RFPData!$A$1:$DX$1996,41,FALSE)</f>
        <v>0</v>
      </c>
      <c r="F23" s="22"/>
      <c r="G23" s="22"/>
      <c r="H23" s="23">
        <f t="shared" si="1"/>
        <v>0</v>
      </c>
      <c r="K23" s="232">
        <f>VLOOKUP(B3,RFPData!$A$1:$DX$1996,47,FALSE)</f>
        <v>0</v>
      </c>
    </row>
    <row r="24" spans="1:11" ht="15" thickBot="1" x14ac:dyDescent="0.4">
      <c r="A24" s="23">
        <f>VLOOKUP(B3,RFPData!$A$1:$DX$1996,36,FALSE)</f>
        <v>0</v>
      </c>
      <c r="B24" s="23"/>
      <c r="C24" s="23"/>
      <c r="D24" s="23">
        <f>VLOOKUP(B3,RFPData!$A$1:$DX$1996,118,FALSE)</f>
        <v>0</v>
      </c>
      <c r="E24" s="23">
        <f>VLOOKUP(B3,RFPData!$A$1:$DX$1996,42,FALSE)</f>
        <v>0</v>
      </c>
      <c r="F24" s="22"/>
      <c r="G24" s="22"/>
      <c r="H24" s="24">
        <f t="shared" si="1"/>
        <v>0</v>
      </c>
      <c r="K24" s="232">
        <f>VLOOKUP(B3,RFPData!$A$1:$DX$1996,48,FALSE)</f>
        <v>0</v>
      </c>
    </row>
    <row r="25" spans="1:11" x14ac:dyDescent="0.35">
      <c r="A25" s="22"/>
      <c r="B25" s="22"/>
      <c r="C25" s="22"/>
      <c r="D25" s="22"/>
      <c r="E25" s="22"/>
      <c r="F25" s="22" t="s">
        <v>106</v>
      </c>
      <c r="G25" s="22"/>
      <c r="H25" s="25">
        <f>SUM(H19:H24)</f>
        <v>0</v>
      </c>
      <c r="K25" s="5"/>
    </row>
    <row r="26" spans="1:11" ht="15" thickBot="1" x14ac:dyDescent="0.4">
      <c r="A26" s="22"/>
      <c r="B26" s="22"/>
      <c r="C26" s="22"/>
      <c r="D26" s="22"/>
      <c r="E26" s="22"/>
      <c r="F26" s="22"/>
      <c r="G26" s="22"/>
      <c r="H26" s="22"/>
      <c r="K26" s="5"/>
    </row>
    <row r="27" spans="1:11" ht="15" thickBot="1" x14ac:dyDescent="0.4">
      <c r="A27" s="18" t="s">
        <v>107</v>
      </c>
      <c r="B27" s="19"/>
      <c r="C27" s="20"/>
      <c r="D27" s="21" t="s">
        <v>86</v>
      </c>
      <c r="E27" s="21" t="s">
        <v>85</v>
      </c>
      <c r="F27" s="22"/>
      <c r="G27" s="22"/>
      <c r="H27" s="21" t="s">
        <v>102</v>
      </c>
      <c r="K27" s="5"/>
    </row>
    <row r="28" spans="1:11" x14ac:dyDescent="0.35">
      <c r="A28" s="22"/>
      <c r="B28" s="22"/>
      <c r="C28" s="22"/>
      <c r="D28" s="22"/>
      <c r="E28" s="22"/>
      <c r="F28" s="22"/>
      <c r="G28" s="22"/>
      <c r="H28" s="22"/>
      <c r="K28" s="5"/>
    </row>
    <row r="29" spans="1:11" x14ac:dyDescent="0.35">
      <c r="A29" s="23">
        <f>VLOOKUP(B3,RFPData!$A$1:$DX$1996,49,FALSE)</f>
        <v>0</v>
      </c>
      <c r="B29" s="23"/>
      <c r="C29" s="23"/>
      <c r="D29" s="23">
        <f>VLOOKUP(B3,RFPData!$A$1:$DX$1996,55,FALSE)</f>
        <v>0</v>
      </c>
      <c r="E29" s="231">
        <f>VLOOKUP(B3,RFPData!$A$1:$DX$1996,61,FALSE)</f>
        <v>0</v>
      </c>
      <c r="F29" s="22"/>
      <c r="G29" s="22"/>
      <c r="H29" s="23">
        <f t="shared" ref="H29:H34" si="2">ROUND(SUM(D29*E29),0)</f>
        <v>0</v>
      </c>
      <c r="K29" s="232">
        <f>VLOOKUP(B3,RFPData!$A$1:$DX$1996,67,FALSE)</f>
        <v>0</v>
      </c>
    </row>
    <row r="30" spans="1:11" x14ac:dyDescent="0.35">
      <c r="A30" s="23">
        <f>VLOOKUP(B3,RFPData!$A$1:$DX$1996,50,FALSE)</f>
        <v>0</v>
      </c>
      <c r="B30" s="23"/>
      <c r="C30" s="23"/>
      <c r="D30" s="23">
        <f>VLOOKUP(B3,RFPData!$A$1:$DX$1996,56,FALSE)</f>
        <v>0</v>
      </c>
      <c r="E30" s="231">
        <f>VLOOKUP(B3,RFPData!$A$1:$DX$1996,62,FALSE)</f>
        <v>0</v>
      </c>
      <c r="F30" s="22"/>
      <c r="G30" s="22"/>
      <c r="H30" s="23">
        <f t="shared" si="2"/>
        <v>0</v>
      </c>
      <c r="K30" s="232">
        <f>VLOOKUP(B3,RFPData!$A$1:$DX$1996,68,FALSE)</f>
        <v>0</v>
      </c>
    </row>
    <row r="31" spans="1:11" x14ac:dyDescent="0.35">
      <c r="A31" s="23">
        <f>VLOOKUP(B3,RFPData!$A$1:$DX$1996,51,FALSE)</f>
        <v>0</v>
      </c>
      <c r="B31" s="23"/>
      <c r="C31" s="23"/>
      <c r="D31" s="23">
        <f>VLOOKUP(B3,RFPData!$A$1:$DX$1996,57,FALSE)</f>
        <v>0</v>
      </c>
      <c r="E31" s="231">
        <f>VLOOKUP(B3,RFPData!$A$1:$DX$1996,63,FALSE)</f>
        <v>0</v>
      </c>
      <c r="F31" s="22"/>
      <c r="G31" s="22"/>
      <c r="H31" s="23">
        <f t="shared" si="2"/>
        <v>0</v>
      </c>
      <c r="K31" s="232">
        <f>VLOOKUP(B3,RFPData!$A$1:$DX$1996,69,FALSE)</f>
        <v>0</v>
      </c>
    </row>
    <row r="32" spans="1:11" x14ac:dyDescent="0.35">
      <c r="A32" s="23">
        <f>VLOOKUP(B3,RFPData!$A$1:$DX$1996,52,FALSE)</f>
        <v>0</v>
      </c>
      <c r="B32" s="23"/>
      <c r="C32" s="23"/>
      <c r="D32" s="23">
        <f>VLOOKUP(B3,RFPData!$A$1:$DX$1996,58,FALSE)</f>
        <v>0</v>
      </c>
      <c r="E32" s="231">
        <f>VLOOKUP(B3,RFPData!$A$1:$DX$1996,64,FALSE)</f>
        <v>0</v>
      </c>
      <c r="F32" s="22"/>
      <c r="G32" s="22"/>
      <c r="H32" s="23">
        <f t="shared" si="2"/>
        <v>0</v>
      </c>
      <c r="K32" s="232">
        <f>VLOOKUP(B3,RFPData!$A$1:$DX$1996,70,FALSE)</f>
        <v>0</v>
      </c>
    </row>
    <row r="33" spans="1:11" x14ac:dyDescent="0.35">
      <c r="A33" s="23">
        <f>VLOOKUP(B3,RFPData!$A$1:$DX$1996,53,FALSE)</f>
        <v>0</v>
      </c>
      <c r="B33" s="23"/>
      <c r="C33" s="23"/>
      <c r="D33" s="23">
        <f>VLOOKUP(B3,RFPData!$A$1:$DX$1996,59,FALSE)</f>
        <v>0</v>
      </c>
      <c r="E33" s="231">
        <f>VLOOKUP(B3,RFPData!$A$1:$DX$1996,65,FALSE)</f>
        <v>0</v>
      </c>
      <c r="F33" s="22"/>
      <c r="G33" s="22"/>
      <c r="H33" s="23">
        <f t="shared" si="2"/>
        <v>0</v>
      </c>
      <c r="K33" s="232">
        <f>VLOOKUP(B3,RFPData!$A$1:$DX$1996,71,FALSE)</f>
        <v>0</v>
      </c>
    </row>
    <row r="34" spans="1:11" ht="15" thickBot="1" x14ac:dyDescent="0.4">
      <c r="A34" s="23">
        <f>VLOOKUP(B3,RFPData!$A$1:$DX$1996,54,FALSE)</f>
        <v>0</v>
      </c>
      <c r="B34" s="23"/>
      <c r="C34" s="23"/>
      <c r="D34" s="23">
        <f>VLOOKUP(B3,RFPData!$A$1:$DX$1996,60,FALSE)</f>
        <v>0</v>
      </c>
      <c r="E34" s="231">
        <f>VLOOKUP(B3,RFPData!$A$1:$DX$1996,66,FALSE)</f>
        <v>0</v>
      </c>
      <c r="F34" s="22"/>
      <c r="G34" s="22"/>
      <c r="H34" s="24">
        <f t="shared" si="2"/>
        <v>0</v>
      </c>
      <c r="K34" s="232">
        <f>VLOOKUP(B3,RFPData!$A$1:$DX$1996,72,FALSE)</f>
        <v>0</v>
      </c>
    </row>
    <row r="35" spans="1:11" x14ac:dyDescent="0.35">
      <c r="A35" s="22"/>
      <c r="B35" s="22"/>
      <c r="C35" s="22"/>
      <c r="D35" s="22"/>
      <c r="E35" s="22"/>
      <c r="F35" s="22" t="s">
        <v>108</v>
      </c>
      <c r="G35" s="22"/>
      <c r="H35" s="25">
        <f>SUM(H29:H34)</f>
        <v>0</v>
      </c>
      <c r="K35" s="5"/>
    </row>
    <row r="36" spans="1:11" ht="15" thickBot="1" x14ac:dyDescent="0.4">
      <c r="A36" s="22"/>
      <c r="B36" s="22"/>
      <c r="C36" s="22"/>
      <c r="D36" s="22"/>
      <c r="E36" s="22"/>
      <c r="F36" s="22"/>
      <c r="G36" s="22"/>
      <c r="K36" s="5"/>
    </row>
    <row r="37" spans="1:11" ht="15" thickBot="1" x14ac:dyDescent="0.4">
      <c r="A37" s="18" t="s">
        <v>109</v>
      </c>
      <c r="B37" s="19"/>
      <c r="C37" s="20"/>
      <c r="D37" s="21" t="s">
        <v>86</v>
      </c>
      <c r="E37" s="16" t="s">
        <v>85</v>
      </c>
      <c r="H37" s="21" t="s">
        <v>102</v>
      </c>
      <c r="K37" s="5"/>
    </row>
    <row r="38" spans="1:11" x14ac:dyDescent="0.35">
      <c r="A38" s="23">
        <f>VLOOKUP(B3,RFPData!$A$1:$DX$1996,73,FALSE)</f>
        <v>0</v>
      </c>
      <c r="B38" s="23"/>
      <c r="C38" s="23"/>
      <c r="D38" s="35">
        <f>VLOOKUP(B3,RFPData!$A$1:$DX$1996,78,FALSE)</f>
        <v>0</v>
      </c>
      <c r="E38" s="36">
        <f>VLOOKUP(B3,RFPData!$A$1:$DX$1996,83,FALSE)</f>
        <v>0</v>
      </c>
      <c r="H38" s="23">
        <f>ROUND(SUM(D38*E38),0)</f>
        <v>0</v>
      </c>
      <c r="K38" s="232">
        <f>VLOOKUP(B3,RFPData!$A$1:$DX$1996,88,FALSE)</f>
        <v>0</v>
      </c>
    </row>
    <row r="39" spans="1:11" x14ac:dyDescent="0.35">
      <c r="A39" s="23">
        <f>VLOOKUP(B3,RFPData!$A$1:$DX$1996,74,FALSE)</f>
        <v>0</v>
      </c>
      <c r="B39" s="23"/>
      <c r="C39" s="23"/>
      <c r="D39" s="35">
        <f>VLOOKUP(B3,RFPData!$A$1:$DX$1996,79,FALSE)</f>
        <v>0</v>
      </c>
      <c r="E39" s="36">
        <f>VLOOKUP(B3,RFPData!$A$1:$DX$1996,84,FALSE)</f>
        <v>0</v>
      </c>
      <c r="H39" s="23">
        <f>ROUND(SUM(D39*E39),0)</f>
        <v>0</v>
      </c>
      <c r="K39" s="232">
        <f>VLOOKUP(B3,RFPData!$A$1:$DX$1996,89,FALSE)</f>
        <v>0</v>
      </c>
    </row>
    <row r="40" spans="1:11" x14ac:dyDescent="0.35">
      <c r="A40" s="23">
        <f>VLOOKUP(B3,RFPData!$A$1:$DX$1996,75,FALSE)</f>
        <v>0</v>
      </c>
      <c r="B40" s="23"/>
      <c r="C40" s="23"/>
      <c r="D40" s="35">
        <f>VLOOKUP(B3,RFPData!$A$1:$DX$1996,80,FALSE)</f>
        <v>0</v>
      </c>
      <c r="E40" s="36">
        <f>VLOOKUP(B3,RFPData!$A$1:$DX$1996,85,FALSE)</f>
        <v>0</v>
      </c>
      <c r="H40" s="23">
        <f>ROUND(SUM(D40*E40),0)</f>
        <v>0</v>
      </c>
      <c r="K40" s="232">
        <f>VLOOKUP(B3,RFPData!$A$1:$DX$1996,90,FALSE)</f>
        <v>0</v>
      </c>
    </row>
    <row r="41" spans="1:11" x14ac:dyDescent="0.35">
      <c r="A41" s="23">
        <f>VLOOKUP(B3,RFPData!$A$1:$DX$1996,76,FALSE)</f>
        <v>0</v>
      </c>
      <c r="B41" s="23"/>
      <c r="C41" s="23"/>
      <c r="D41" s="35">
        <f>VLOOKUP(B3,RFPData!$A$1:$DX$1996,81,FALSE)</f>
        <v>0</v>
      </c>
      <c r="E41" s="36">
        <f>VLOOKUP(B3,RFPData!$A$1:$DX$1996,86,FALSE)</f>
        <v>0</v>
      </c>
      <c r="H41" s="23">
        <f>ROUND(SUM(D41*E41),0)</f>
        <v>0</v>
      </c>
      <c r="K41" s="232">
        <f>VLOOKUP(B3,RFPData!$A$1:$DX$1996,91,FALSE)</f>
        <v>0</v>
      </c>
    </row>
    <row r="42" spans="1:11" ht="15" thickBot="1" x14ac:dyDescent="0.4">
      <c r="A42" s="23">
        <f>VLOOKUP(B3,RFPData!$A$1:$DX$1996,77,FALSE)</f>
        <v>0</v>
      </c>
      <c r="B42" s="23"/>
      <c r="C42" s="23"/>
      <c r="D42" s="35">
        <f>VLOOKUP(B3,RFPData!$A$1:$DX$1996,82,FALSE)</f>
        <v>0</v>
      </c>
      <c r="E42" s="36">
        <f>VLOOKUP(B3,RFPData!$A$1:$DX$196,87,FALSE)</f>
        <v>0</v>
      </c>
      <c r="H42" s="24">
        <f>ROUND(SUM(D42*E42),0)</f>
        <v>0</v>
      </c>
      <c r="K42" s="232">
        <f>VLOOKUP(B3,RFPData!$A$1:$DX$1996,92,FALSE)</f>
        <v>0</v>
      </c>
    </row>
    <row r="43" spans="1:11" ht="15" thickBot="1" x14ac:dyDescent="0.4">
      <c r="F43" t="s">
        <v>110</v>
      </c>
      <c r="H43" s="26">
        <f>SUM(H38:H42)</f>
        <v>0</v>
      </c>
      <c r="K43" s="5"/>
    </row>
    <row r="44" spans="1:11" x14ac:dyDescent="0.35">
      <c r="F44" t="s">
        <v>87</v>
      </c>
      <c r="H44" s="27">
        <f>H15+H25+H35+H43</f>
        <v>0</v>
      </c>
      <c r="K44" s="5"/>
    </row>
    <row r="45" spans="1:11" x14ac:dyDescent="0.35">
      <c r="A45" s="22"/>
      <c r="D45" s="22"/>
      <c r="E45" s="34"/>
      <c r="H45" s="27"/>
      <c r="K45" s="5"/>
    </row>
    <row r="46" spans="1:11" x14ac:dyDescent="0.35">
      <c r="D46" s="27"/>
      <c r="E46" s="234"/>
      <c r="H46" s="27">
        <f>D46*E46</f>
        <v>0</v>
      </c>
      <c r="K46" s="5"/>
    </row>
    <row r="47" spans="1:11" x14ac:dyDescent="0.35">
      <c r="K47" s="5"/>
    </row>
    <row r="48" spans="1:11" ht="15" thickBot="1" x14ac:dyDescent="0.4">
      <c r="E48" s="28" t="s">
        <v>111</v>
      </c>
      <c r="F48" s="28"/>
      <c r="G48" s="28"/>
      <c r="H48" s="29">
        <f>SUM(H44:H46)</f>
        <v>0</v>
      </c>
      <c r="K48" s="5"/>
    </row>
    <row r="49" spans="1:11" ht="15" thickTop="1" x14ac:dyDescent="0.35">
      <c r="A49" t="s">
        <v>88</v>
      </c>
      <c r="B49">
        <f>VLOOKUP(B3,RFPData!$A$1:$DX$1996,128,FALSE)</f>
        <v>0</v>
      </c>
      <c r="K49" s="5"/>
    </row>
    <row r="50" spans="1:11" x14ac:dyDescent="0.35">
      <c r="K50" s="5"/>
    </row>
    <row r="51" spans="1:11" x14ac:dyDescent="0.35">
      <c r="A51" s="28" t="s">
        <v>112</v>
      </c>
      <c r="C51" s="34">
        <f>VLOOKUP(B3,RFPData!$A$1:$DX$1996,104,FALSE)</f>
        <v>0</v>
      </c>
      <c r="E51" s="28" t="s">
        <v>113</v>
      </c>
      <c r="G51" s="164">
        <v>0.15</v>
      </c>
      <c r="H51" s="30">
        <f>SUM(H15,H25,H35)*G51</f>
        <v>0</v>
      </c>
      <c r="K51" s="5"/>
    </row>
    <row r="52" spans="1:11" x14ac:dyDescent="0.35">
      <c r="C52" s="34"/>
      <c r="K52" s="5"/>
    </row>
    <row r="53" spans="1:11" x14ac:dyDescent="0.35">
      <c r="A53" s="28" t="s">
        <v>114</v>
      </c>
      <c r="C53" s="34">
        <f>VLOOKUP(B3,RFPData!$A$1:$DX$1996,103,FALSE)</f>
        <v>0</v>
      </c>
      <c r="E53" s="28" t="s">
        <v>93</v>
      </c>
      <c r="G53" s="164">
        <v>0.05</v>
      </c>
      <c r="H53">
        <f>+SUM(H43*G53)</f>
        <v>0</v>
      </c>
      <c r="K53" s="5"/>
    </row>
    <row r="54" spans="1:11" x14ac:dyDescent="0.35">
      <c r="C54" s="34"/>
      <c r="K54" s="5"/>
    </row>
    <row r="55" spans="1:11" ht="15" thickBot="1" x14ac:dyDescent="0.4">
      <c r="A55" s="28" t="s">
        <v>115</v>
      </c>
      <c r="C55" s="37" t="e">
        <f>VLOOKUP(B3,RFPStatus!$A$1:$DX$1,5,FALSE)</f>
        <v>#N/A</v>
      </c>
      <c r="E55" s="28" t="s">
        <v>102</v>
      </c>
      <c r="H55" s="29">
        <f>SUM(H48,H51,H53)</f>
        <v>0</v>
      </c>
      <c r="K55" s="5"/>
    </row>
    <row r="56" spans="1:11" ht="15" thickTop="1" x14ac:dyDescent="0.35">
      <c r="C56" s="34"/>
      <c r="H56" s="32"/>
      <c r="K56" s="5"/>
    </row>
    <row r="57" spans="1:11" x14ac:dyDescent="0.35">
      <c r="A57" s="28" t="s">
        <v>78</v>
      </c>
      <c r="C57" s="37" t="e">
        <f>VLOOKUP(B3,RFPStatus!$A$1:$DX$1,6,FALSE)</f>
        <v>#N/A</v>
      </c>
      <c r="K57" s="5"/>
    </row>
    <row r="58" spans="1:11" x14ac:dyDescent="0.35">
      <c r="C58" s="34"/>
      <c r="K58" s="5"/>
    </row>
    <row r="59" spans="1:11" x14ac:dyDescent="0.35">
      <c r="A59" s="28" t="s">
        <v>116</v>
      </c>
      <c r="C59" s="235" t="e">
        <f>VLOOKUP(B3,RFPStatus!$A$1:$DX$1,7,FALSE)</f>
        <v>#N/A</v>
      </c>
      <c r="K59" s="5"/>
    </row>
    <row r="60" spans="1:11" x14ac:dyDescent="0.35">
      <c r="C60" s="34"/>
      <c r="K60" s="5"/>
    </row>
    <row r="61" spans="1:11" x14ac:dyDescent="0.35">
      <c r="A61" s="28" t="s">
        <v>117</v>
      </c>
      <c r="C61" s="34" t="e">
        <f>VLOOKUP(B3,RFPStatus!$A$1:$DX$1,8,FALSE)</f>
        <v>#N/A</v>
      </c>
      <c r="K61" s="5"/>
    </row>
    <row r="62" spans="1:11" x14ac:dyDescent="0.35">
      <c r="C62" s="34"/>
      <c r="K62" s="5"/>
    </row>
    <row r="63" spans="1:11" x14ac:dyDescent="0.35">
      <c r="A63" s="28" t="s">
        <v>118</v>
      </c>
      <c r="C63" s="34" t="e">
        <f>VLOOKUP(B3,RFPStatus!$A$1:$DX$1,9,FALSE)</f>
        <v>#N/A</v>
      </c>
      <c r="K63" s="5"/>
    </row>
    <row r="64" spans="1:11" x14ac:dyDescent="0.35">
      <c r="C64" s="34"/>
      <c r="K64" s="5"/>
    </row>
    <row r="65" spans="1:11" x14ac:dyDescent="0.35">
      <c r="A65" s="28" t="s">
        <v>119</v>
      </c>
      <c r="C65" s="34" t="e">
        <f>VLOOKUP(B3,RFPStatus!$A$1:$DX$1,10,FALSE)</f>
        <v>#N/A</v>
      </c>
      <c r="K65" s="5"/>
    </row>
    <row r="66" spans="1:11" x14ac:dyDescent="0.35">
      <c r="K66" s="5"/>
    </row>
    <row r="67" spans="1:11" x14ac:dyDescent="0.35">
      <c r="K67" s="5"/>
    </row>
  </sheetData>
  <sheetProtection sheet="1" objects="1" scenarios="1" formatCells="0" selectLockedCells="1"/>
  <mergeCells count="3">
    <mergeCell ref="A2:I2"/>
    <mergeCell ref="D3:I3"/>
    <mergeCell ref="A1:D1"/>
  </mergeCells>
  <dataValidations count="8">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InputMessage="1" showErrorMessage="1" prompt="View / Print / Sort Requests for Proposal Log." sqref="J7" xr:uid="{F0D0210B-0EA3-4B29-9359-EF2EB121A2D7}"/>
    <dataValidation allowBlank="1" showInputMessage="1" showErrorMessage="1" prompt="View / Print Requests for Proposal Effects on Project Budget." sqref="J8" xr:uid="{C1088D1F-704A-4448-8B40-069A955A92CD}"/>
    <dataValidation allowBlank="1" showInputMessage="1" showErrorMessage="1" prompt="Update Requests for Proposal Status." sqref="J10" xr:uid="{902A280F-6674-4FA7-BE1C-478FD53F5C17}"/>
    <dataValidation allowBlank="1" showInputMessage="1" showErrorMessage="1" prompt="Edit Requests for Proposal Data. Warning: Data can be deleted!" sqref="J11" xr:uid="{B251BF15-1A84-469B-8988-BFA9A5637CEC}"/>
    <dataValidation allowBlank="1" showInputMessage="1" showErrorMessage="1" prompt="Back to dashboard" sqref="J13" xr:uid="{5D355B28-0D0F-4D29-8B55-F7F068BE791E}"/>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1999"/>
  <sheetViews>
    <sheetView showGridLines="0" showZeros="0" workbookViewId="0"/>
  </sheetViews>
  <sheetFormatPr defaultColWidth="9" defaultRowHeight="14.5" x14ac:dyDescent="0.35"/>
  <cols>
    <col min="1" max="1" width="9" style="163"/>
    <col min="2" max="2" width="11" style="163" customWidth="1"/>
    <col min="3" max="3" width="9" style="161"/>
    <col min="4" max="104" width="23.7265625" style="161" customWidth="1"/>
    <col min="105" max="112" width="11.54296875" style="161" customWidth="1"/>
    <col min="113" max="120" width="12.26953125" style="161" customWidth="1"/>
    <col min="121" max="121" width="12.81640625" style="161" customWidth="1"/>
    <col min="122" max="122" width="18" style="161" customWidth="1"/>
    <col min="123" max="123" width="13.7265625" style="161" customWidth="1"/>
    <col min="124" max="124" width="11" style="161" customWidth="1"/>
    <col min="125" max="125" width="21" style="161" customWidth="1"/>
    <col min="126" max="126" width="11" style="161" customWidth="1"/>
    <col min="127" max="127" width="14" style="161" customWidth="1"/>
    <col min="128" max="16384" width="9" style="161"/>
  </cols>
  <sheetData>
    <row r="1" spans="1:128" ht="15.5" x14ac:dyDescent="0.35">
      <c r="A1" s="162" t="str">
        <f>RFPData!D1</f>
        <v>RFPNumber</v>
      </c>
      <c r="B1" s="183"/>
      <c r="C1" s="193"/>
      <c r="D1" s="119" t="s">
        <v>120</v>
      </c>
      <c r="E1" s="119" t="s">
        <v>121</v>
      </c>
      <c r="F1" s="119" t="s">
        <v>122</v>
      </c>
      <c r="G1" s="119" t="s">
        <v>123</v>
      </c>
      <c r="H1" s="119" t="s">
        <v>124</v>
      </c>
      <c r="I1" s="119" t="s">
        <v>125</v>
      </c>
      <c r="J1" s="119" t="s">
        <v>126</v>
      </c>
      <c r="K1" s="119" t="s">
        <v>127</v>
      </c>
      <c r="L1" s="119" t="s">
        <v>128</v>
      </c>
      <c r="M1" s="119" t="s">
        <v>129</v>
      </c>
      <c r="N1" s="119" t="s">
        <v>130</v>
      </c>
      <c r="O1" s="119" t="s">
        <v>131</v>
      </c>
      <c r="P1" s="119" t="s">
        <v>132</v>
      </c>
      <c r="Q1" s="119" t="s">
        <v>133</v>
      </c>
      <c r="R1" s="119" t="s">
        <v>134</v>
      </c>
      <c r="S1" s="119" t="s">
        <v>135</v>
      </c>
      <c r="T1" s="119" t="s">
        <v>136</v>
      </c>
      <c r="U1" s="119" t="s">
        <v>137</v>
      </c>
      <c r="V1" s="119" t="s">
        <v>138</v>
      </c>
      <c r="W1" s="119" t="s">
        <v>139</v>
      </c>
      <c r="X1" s="119" t="s">
        <v>140</v>
      </c>
      <c r="Y1" s="119" t="s">
        <v>141</v>
      </c>
      <c r="Z1" s="119" t="s">
        <v>142</v>
      </c>
      <c r="AA1" s="119" t="s">
        <v>143</v>
      </c>
      <c r="AB1" s="119" t="s">
        <v>144</v>
      </c>
      <c r="AC1" s="119" t="s">
        <v>145</v>
      </c>
      <c r="AD1" s="119" t="s">
        <v>146</v>
      </c>
      <c r="AE1" s="119" t="s">
        <v>147</v>
      </c>
      <c r="AF1" s="119" t="s">
        <v>148</v>
      </c>
      <c r="AG1" s="119" t="s">
        <v>149</v>
      </c>
      <c r="AH1" s="119" t="s">
        <v>150</v>
      </c>
      <c r="AI1" s="119" t="s">
        <v>151</v>
      </c>
      <c r="AJ1" s="119" t="s">
        <v>152</v>
      </c>
      <c r="AK1" s="119" t="s">
        <v>153</v>
      </c>
      <c r="AL1" s="119" t="s">
        <v>154</v>
      </c>
      <c r="AM1" s="119" t="s">
        <v>155</v>
      </c>
      <c r="AN1" s="119" t="s">
        <v>156</v>
      </c>
      <c r="AO1" s="119" t="s">
        <v>157</v>
      </c>
      <c r="AP1" s="119" t="s">
        <v>158</v>
      </c>
      <c r="AQ1" s="119" t="s">
        <v>159</v>
      </c>
      <c r="AR1" s="119" t="s">
        <v>160</v>
      </c>
      <c r="AS1" s="119" t="s">
        <v>161</v>
      </c>
      <c r="AT1" s="119" t="s">
        <v>162</v>
      </c>
      <c r="AU1" s="119" t="s">
        <v>163</v>
      </c>
      <c r="AV1" s="119" t="s">
        <v>164</v>
      </c>
      <c r="AW1" s="119" t="s">
        <v>165</v>
      </c>
      <c r="AX1" s="119" t="s">
        <v>166</v>
      </c>
      <c r="AY1" s="119" t="s">
        <v>167</v>
      </c>
      <c r="AZ1" s="119" t="s">
        <v>168</v>
      </c>
      <c r="BA1" s="119" t="s">
        <v>169</v>
      </c>
      <c r="BB1" s="119" t="s">
        <v>170</v>
      </c>
      <c r="BC1" s="119" t="s">
        <v>171</v>
      </c>
      <c r="BD1" s="119" t="s">
        <v>172</v>
      </c>
      <c r="BE1" s="119" t="s">
        <v>173</v>
      </c>
      <c r="BF1" s="119" t="s">
        <v>174</v>
      </c>
      <c r="BG1" s="119" t="s">
        <v>175</v>
      </c>
      <c r="BH1" s="119" t="s">
        <v>176</v>
      </c>
      <c r="BI1" s="119" t="s">
        <v>177</v>
      </c>
      <c r="BJ1" s="119" t="s">
        <v>178</v>
      </c>
      <c r="BK1" s="119" t="s">
        <v>179</v>
      </c>
      <c r="BL1" s="119" t="s">
        <v>180</v>
      </c>
      <c r="BM1" s="119" t="s">
        <v>181</v>
      </c>
      <c r="BN1" s="119" t="s">
        <v>182</v>
      </c>
      <c r="BO1" s="119" t="s">
        <v>183</v>
      </c>
      <c r="BP1" s="119" t="s">
        <v>184</v>
      </c>
      <c r="BQ1" s="119" t="s">
        <v>185</v>
      </c>
      <c r="BR1" s="119" t="s">
        <v>186</v>
      </c>
      <c r="BS1" s="119" t="s">
        <v>187</v>
      </c>
      <c r="BT1" s="119" t="s">
        <v>188</v>
      </c>
      <c r="BU1" s="119" t="s">
        <v>189</v>
      </c>
      <c r="BV1" s="119" t="s">
        <v>190</v>
      </c>
      <c r="BW1" s="119" t="s">
        <v>191</v>
      </c>
      <c r="BX1" s="119" t="s">
        <v>192</v>
      </c>
      <c r="BY1" s="119" t="s">
        <v>193</v>
      </c>
      <c r="BZ1" s="119" t="s">
        <v>194</v>
      </c>
      <c r="CA1" s="119" t="s">
        <v>195</v>
      </c>
      <c r="CB1" s="119" t="s">
        <v>196</v>
      </c>
      <c r="CC1" s="119" t="s">
        <v>197</v>
      </c>
      <c r="CD1" s="119" t="s">
        <v>198</v>
      </c>
      <c r="CE1" s="119" t="s">
        <v>199</v>
      </c>
      <c r="CF1" s="119" t="s">
        <v>200</v>
      </c>
      <c r="CG1" s="119" t="s">
        <v>201</v>
      </c>
      <c r="CH1" s="119" t="s">
        <v>202</v>
      </c>
      <c r="CI1" s="119" t="s">
        <v>203</v>
      </c>
      <c r="CJ1" s="119" t="s">
        <v>204</v>
      </c>
      <c r="CK1" s="119" t="s">
        <v>205</v>
      </c>
      <c r="CL1" s="119" t="s">
        <v>206</v>
      </c>
      <c r="CM1" s="119" t="s">
        <v>207</v>
      </c>
      <c r="CN1" s="119" t="s">
        <v>208</v>
      </c>
      <c r="CO1" s="119" t="s">
        <v>209</v>
      </c>
      <c r="CP1" s="119" t="s">
        <v>210</v>
      </c>
      <c r="CQ1" s="119" t="s">
        <v>211</v>
      </c>
      <c r="CR1" s="119" t="s">
        <v>212</v>
      </c>
      <c r="CS1" s="119" t="s">
        <v>213</v>
      </c>
      <c r="CT1" s="119" t="s">
        <v>214</v>
      </c>
      <c r="CU1" s="119" t="s">
        <v>87</v>
      </c>
      <c r="CV1" s="119" t="s">
        <v>215</v>
      </c>
      <c r="CW1" s="119" t="s">
        <v>216</v>
      </c>
      <c r="CX1" s="119" t="s">
        <v>217</v>
      </c>
      <c r="CY1" s="119" t="s">
        <v>218</v>
      </c>
      <c r="CZ1" s="119" t="s">
        <v>219</v>
      </c>
      <c r="DA1" s="119" t="s">
        <v>220</v>
      </c>
      <c r="DB1" s="120" t="s">
        <v>221</v>
      </c>
      <c r="DC1" s="119" t="s">
        <v>222</v>
      </c>
      <c r="DD1" s="119" t="s">
        <v>223</v>
      </c>
      <c r="DE1" s="119" t="s">
        <v>224</v>
      </c>
      <c r="DF1" s="119" t="s">
        <v>225</v>
      </c>
      <c r="DG1" s="119" t="s">
        <v>226</v>
      </c>
      <c r="DH1" s="119" t="s">
        <v>227</v>
      </c>
      <c r="DI1" s="119" t="s">
        <v>228</v>
      </c>
      <c r="DJ1" s="119" t="s">
        <v>229</v>
      </c>
      <c r="DK1" s="119" t="s">
        <v>230</v>
      </c>
      <c r="DL1" s="119" t="s">
        <v>231</v>
      </c>
      <c r="DM1" s="119" t="s">
        <v>232</v>
      </c>
      <c r="DN1" s="119" t="s">
        <v>233</v>
      </c>
      <c r="DO1" s="119" t="s">
        <v>234</v>
      </c>
      <c r="DP1" s="119" t="s">
        <v>235</v>
      </c>
      <c r="DQ1" s="158" t="s">
        <v>236</v>
      </c>
      <c r="DR1" s="158" t="s">
        <v>237</v>
      </c>
      <c r="DS1" s="158" t="s">
        <v>238</v>
      </c>
      <c r="DT1" s="158" t="s">
        <v>239</v>
      </c>
      <c r="DU1" s="158" t="s">
        <v>240</v>
      </c>
      <c r="DV1" s="158" t="s">
        <v>241</v>
      </c>
      <c r="DW1" s="159" t="s">
        <v>242</v>
      </c>
      <c r="DX1" s="160" t="s">
        <v>90</v>
      </c>
    </row>
    <row r="3" spans="1:128" x14ac:dyDescent="0.35">
      <c r="C3" s="163"/>
    </row>
    <row r="4" spans="1:128" x14ac:dyDescent="0.35">
      <c r="A4" s="163">
        <f>RFPData!D4</f>
        <v>0</v>
      </c>
      <c r="DQ4" s="161" t="e">
        <f>VLOOKUP(D4,RFPStatus!$A$2:$CF$3125,5,FALSE)</f>
        <v>#N/A</v>
      </c>
      <c r="DR4" s="161" t="e">
        <f>VLOOKUP(D4,RFPStatus!$A$2:$CF$3125,6,FALSE)</f>
        <v>#N/A</v>
      </c>
      <c r="DS4" s="161" t="e">
        <f>VLOOKUP(D4,RFPStatus!$A$2:$CF$3125,7,FALSE)</f>
        <v>#N/A</v>
      </c>
      <c r="DT4" s="161" t="e">
        <f>VLOOKUP(D4,RFPStatus!$A$2:$CF$3125,8,FALSE)</f>
        <v>#N/A</v>
      </c>
      <c r="DU4" s="161" t="e">
        <f>VLOOKUP(D4,RFPStatus!$A$2:$CF$3125,9,FALSE)</f>
        <v>#N/A</v>
      </c>
      <c r="DV4" s="161" t="e">
        <f>VLOOKUP(D4,RFPStatus!$A$2:$CF$3125,10,FALSE)</f>
        <v>#N/A</v>
      </c>
      <c r="DW4" s="161" t="str">
        <f t="shared" ref="DW4:DW65" si="0">_xlfn.CONCAT(BU4:BY4)</f>
        <v/>
      </c>
    </row>
    <row r="5" spans="1:128" x14ac:dyDescent="0.35">
      <c r="A5" s="163">
        <f>RFPData!D5</f>
        <v>0</v>
      </c>
      <c r="DQ5" s="161" t="e">
        <f>VLOOKUP(D5,RFPStatus!$A$2:$CF$3125,5,FALSE)</f>
        <v>#N/A</v>
      </c>
      <c r="DR5" s="161" t="e">
        <f>VLOOKUP(D5,RFPStatus!$A$2:$CF$3125,6,FALSE)</f>
        <v>#N/A</v>
      </c>
      <c r="DS5" s="161" t="e">
        <f>VLOOKUP(D5,RFPStatus!$A$2:$CF$3125,7,FALSE)</f>
        <v>#N/A</v>
      </c>
      <c r="DT5" s="161" t="e">
        <f>VLOOKUP(D5,RFPStatus!$A$2:$CF$3125,8,FALSE)</f>
        <v>#N/A</v>
      </c>
      <c r="DU5" s="161" t="e">
        <f>VLOOKUP(D5,RFPStatus!$A$2:$CF$3125,9,FALSE)</f>
        <v>#N/A</v>
      </c>
      <c r="DV5" s="161" t="e">
        <f>VLOOKUP(D5,RFPStatus!$A$2:$CF$3125,10,FALSE)</f>
        <v>#N/A</v>
      </c>
      <c r="DW5" s="161" t="str">
        <f t="shared" si="0"/>
        <v/>
      </c>
    </row>
    <row r="6" spans="1:128" x14ac:dyDescent="0.35">
      <c r="A6" s="163">
        <f>RFPData!D6</f>
        <v>0</v>
      </c>
      <c r="DQ6" s="161" t="e">
        <f>VLOOKUP(D6,RFPStatus!$A$2:$CF$3125,5,FALSE)</f>
        <v>#N/A</v>
      </c>
      <c r="DR6" s="161" t="e">
        <f>VLOOKUP(D6,RFPStatus!$A$2:$CF$3125,6,FALSE)</f>
        <v>#N/A</v>
      </c>
      <c r="DS6" s="161" t="e">
        <f>VLOOKUP(D6,RFPStatus!$A$2:$CF$3125,7,FALSE)</f>
        <v>#N/A</v>
      </c>
      <c r="DT6" s="161" t="e">
        <f>VLOOKUP(D6,RFPStatus!$A$2:$CF$3125,8,FALSE)</f>
        <v>#N/A</v>
      </c>
      <c r="DU6" s="161" t="e">
        <f>VLOOKUP(D6,RFPStatus!$A$2:$CF$3125,9,FALSE)</f>
        <v>#N/A</v>
      </c>
      <c r="DV6" s="161" t="e">
        <f>VLOOKUP(D6,RFPStatus!$A$2:$CF$3125,10,FALSE)</f>
        <v>#N/A</v>
      </c>
      <c r="DW6" s="161" t="str">
        <f t="shared" si="0"/>
        <v/>
      </c>
    </row>
    <row r="7" spans="1:128" x14ac:dyDescent="0.35">
      <c r="A7" s="163">
        <f>RFPData!D7</f>
        <v>0</v>
      </c>
      <c r="DQ7" s="161" t="e">
        <f>VLOOKUP(D7,RFPStatus!$A$2:$CF$3125,5,FALSE)</f>
        <v>#N/A</v>
      </c>
      <c r="DR7" s="161" t="e">
        <f>VLOOKUP(D7,RFPStatus!$A$2:$CF$3125,6,FALSE)</f>
        <v>#N/A</v>
      </c>
      <c r="DS7" s="161" t="e">
        <f>VLOOKUP(D7,RFPStatus!$A$2:$CF$3125,7,FALSE)</f>
        <v>#N/A</v>
      </c>
      <c r="DT7" s="161" t="e">
        <f>VLOOKUP(D7,RFPStatus!$A$2:$CF$3125,8,FALSE)</f>
        <v>#N/A</v>
      </c>
      <c r="DU7" s="161" t="e">
        <f>VLOOKUP(D7,RFPStatus!$A$2:$CF$3125,9,FALSE)</f>
        <v>#N/A</v>
      </c>
      <c r="DV7" s="161" t="e">
        <f>VLOOKUP(D7,RFPStatus!$A$2:$CF$3125,10,FALSE)</f>
        <v>#N/A</v>
      </c>
      <c r="DW7" s="161" t="str">
        <f t="shared" si="0"/>
        <v/>
      </c>
    </row>
    <row r="8" spans="1:128" x14ac:dyDescent="0.35">
      <c r="A8" s="163">
        <f>RFPData!D8</f>
        <v>0</v>
      </c>
      <c r="DQ8" s="161" t="e">
        <f>VLOOKUP(D8,RFPStatus!$A$2:$CF$3125,5,FALSE)</f>
        <v>#N/A</v>
      </c>
      <c r="DR8" s="161" t="e">
        <f>VLOOKUP(D8,RFPStatus!$A$2:$CF$3125,6,FALSE)</f>
        <v>#N/A</v>
      </c>
      <c r="DS8" s="161" t="e">
        <f>VLOOKUP(D8,RFPStatus!$A$2:$CF$3125,7,FALSE)</f>
        <v>#N/A</v>
      </c>
      <c r="DT8" s="161" t="e">
        <f>VLOOKUP(D8,RFPStatus!$A$2:$CF$3125,8,FALSE)</f>
        <v>#N/A</v>
      </c>
      <c r="DU8" s="161" t="e">
        <f>VLOOKUP(D8,RFPStatus!$A$2:$CF$3125,9,FALSE)</f>
        <v>#N/A</v>
      </c>
      <c r="DV8" s="161" t="e">
        <f>VLOOKUP(D8,RFPStatus!$A$2:$CF$3125,10,FALSE)</f>
        <v>#N/A</v>
      </c>
      <c r="DW8" s="161" t="str">
        <f t="shared" si="0"/>
        <v/>
      </c>
    </row>
    <row r="9" spans="1:128" x14ac:dyDescent="0.35">
      <c r="A9" s="163">
        <f>RFPData!D9</f>
        <v>0</v>
      </c>
      <c r="DQ9" s="161" t="e">
        <f>VLOOKUP(D9,RFPStatus!$A$2:$CF$3125,5,FALSE)</f>
        <v>#N/A</v>
      </c>
      <c r="DR9" s="161" t="e">
        <f>VLOOKUP(D9,RFPStatus!$A$2:$CF$3125,6,FALSE)</f>
        <v>#N/A</v>
      </c>
      <c r="DS9" s="161" t="e">
        <f>VLOOKUP(D9,RFPStatus!$A$2:$CF$3125,7,FALSE)</f>
        <v>#N/A</v>
      </c>
      <c r="DT9" s="161" t="e">
        <f>VLOOKUP(D9,RFPStatus!$A$2:$CF$3125,8,FALSE)</f>
        <v>#N/A</v>
      </c>
      <c r="DU9" s="161" t="e">
        <f>VLOOKUP(D9,RFPStatus!$A$2:$CF$3125,9,FALSE)</f>
        <v>#N/A</v>
      </c>
      <c r="DV9" s="161" t="e">
        <f>VLOOKUP(D9,RFPStatus!$A$2:$CF$3125,10,FALSE)</f>
        <v>#N/A</v>
      </c>
      <c r="DW9" s="161" t="str">
        <f t="shared" si="0"/>
        <v/>
      </c>
    </row>
    <row r="10" spans="1:128" x14ac:dyDescent="0.35">
      <c r="A10" s="163">
        <f>RFPData!D10</f>
        <v>0</v>
      </c>
      <c r="DQ10" s="161" t="e">
        <f>VLOOKUP(D10,RFPStatus!$A$2:$CF$3125,5,FALSE)</f>
        <v>#N/A</v>
      </c>
      <c r="DR10" s="161" t="e">
        <f>VLOOKUP(D10,RFPStatus!$A$2:$CF$3125,6,FALSE)</f>
        <v>#N/A</v>
      </c>
      <c r="DS10" s="161" t="e">
        <f>VLOOKUP(D10,RFPStatus!$A$2:$CF$3125,7,FALSE)</f>
        <v>#N/A</v>
      </c>
      <c r="DT10" s="161" t="e">
        <f>VLOOKUP(D10,RFPStatus!$A$2:$CF$3125,8,FALSE)</f>
        <v>#N/A</v>
      </c>
      <c r="DU10" s="161" t="e">
        <f>VLOOKUP(D10,RFPStatus!$A$2:$CF$3125,9,FALSE)</f>
        <v>#N/A</v>
      </c>
      <c r="DV10" s="161" t="e">
        <f>VLOOKUP(D10,RFPStatus!$A$2:$CF$3125,10,FALSE)</f>
        <v>#N/A</v>
      </c>
      <c r="DW10" s="161" t="str">
        <f t="shared" si="0"/>
        <v/>
      </c>
    </row>
    <row r="11" spans="1:128" x14ac:dyDescent="0.35">
      <c r="A11" s="163">
        <f>RFPData!D11</f>
        <v>0</v>
      </c>
      <c r="DQ11" s="161" t="e">
        <f>VLOOKUP(D11,RFPStatus!$A$2:$CF$3125,5,FALSE)</f>
        <v>#N/A</v>
      </c>
      <c r="DR11" s="161" t="e">
        <f>VLOOKUP(D11,RFPStatus!$A$2:$CF$3125,6,FALSE)</f>
        <v>#N/A</v>
      </c>
      <c r="DS11" s="161" t="e">
        <f>VLOOKUP(D11,RFPStatus!$A$2:$CF$3125,7,FALSE)</f>
        <v>#N/A</v>
      </c>
      <c r="DT11" s="161" t="e">
        <f>VLOOKUP(D11,RFPStatus!$A$2:$CF$3125,8,FALSE)</f>
        <v>#N/A</v>
      </c>
      <c r="DU11" s="161" t="e">
        <f>VLOOKUP(D11,RFPStatus!$A$2:$CF$3125,9,FALSE)</f>
        <v>#N/A</v>
      </c>
      <c r="DV11" s="161" t="e">
        <f>VLOOKUP(D11,RFPStatus!$A$2:$CF$3125,10,FALSE)</f>
        <v>#N/A</v>
      </c>
      <c r="DW11" s="161" t="str">
        <f t="shared" si="0"/>
        <v/>
      </c>
    </row>
    <row r="12" spans="1:128" x14ac:dyDescent="0.35">
      <c r="A12" s="163">
        <f>RFPData!D12</f>
        <v>0</v>
      </c>
      <c r="DQ12" s="161" t="e">
        <f>VLOOKUP(D12,RFPStatus!$A$2:$CF$3125,5,FALSE)</f>
        <v>#N/A</v>
      </c>
      <c r="DR12" s="161" t="e">
        <f>VLOOKUP(D12,RFPStatus!$A$2:$CF$3125,6,FALSE)</f>
        <v>#N/A</v>
      </c>
      <c r="DS12" s="161" t="e">
        <f>VLOOKUP(D12,RFPStatus!$A$2:$CF$3125,7,FALSE)</f>
        <v>#N/A</v>
      </c>
      <c r="DT12" s="161" t="e">
        <f>VLOOKUP(D12,RFPStatus!$A$2:$CF$3125,8,FALSE)</f>
        <v>#N/A</v>
      </c>
      <c r="DU12" s="161" t="e">
        <f>VLOOKUP(D12,RFPStatus!$A$2:$CF$3125,9,FALSE)</f>
        <v>#N/A</v>
      </c>
      <c r="DV12" s="161" t="e">
        <f>VLOOKUP(D12,RFPStatus!$A$2:$CF$3125,10,FALSE)</f>
        <v>#N/A</v>
      </c>
      <c r="DW12" s="161" t="str">
        <f t="shared" si="0"/>
        <v/>
      </c>
    </row>
    <row r="13" spans="1:128" x14ac:dyDescent="0.35">
      <c r="A13" s="163">
        <f>RFPData!D13</f>
        <v>0</v>
      </c>
      <c r="DQ13" s="161" t="e">
        <f>VLOOKUP(D13,RFPStatus!$A$2:$CF$3125,5,FALSE)</f>
        <v>#N/A</v>
      </c>
      <c r="DR13" s="161" t="e">
        <f>VLOOKUP(D13,RFPStatus!$A$2:$CF$3125,6,FALSE)</f>
        <v>#N/A</v>
      </c>
      <c r="DS13" s="161" t="e">
        <f>VLOOKUP(D13,RFPStatus!$A$2:$CF$3125,7,FALSE)</f>
        <v>#N/A</v>
      </c>
      <c r="DT13" s="161" t="e">
        <f>VLOOKUP(D13,RFPStatus!$A$2:$CF$3125,8,FALSE)</f>
        <v>#N/A</v>
      </c>
      <c r="DU13" s="161" t="e">
        <f>VLOOKUP(D13,RFPStatus!$A$2:$CF$3125,9,FALSE)</f>
        <v>#N/A</v>
      </c>
      <c r="DV13" s="161" t="e">
        <f>VLOOKUP(D13,RFPStatus!$A$2:$CF$3125,10,FALSE)</f>
        <v>#N/A</v>
      </c>
      <c r="DW13" s="161" t="str">
        <f t="shared" si="0"/>
        <v/>
      </c>
    </row>
    <row r="14" spans="1:128" x14ac:dyDescent="0.35">
      <c r="A14" s="163">
        <f>RFPData!D14</f>
        <v>0</v>
      </c>
      <c r="DQ14" s="161" t="e">
        <f>VLOOKUP(D14,RFPStatus!$A$2:$CF$3125,5,FALSE)</f>
        <v>#N/A</v>
      </c>
      <c r="DR14" s="161" t="e">
        <f>VLOOKUP(D14,RFPStatus!$A$2:$CF$3125,6,FALSE)</f>
        <v>#N/A</v>
      </c>
      <c r="DS14" s="161" t="e">
        <f>VLOOKUP(D14,RFPStatus!$A$2:$CF$3125,7,FALSE)</f>
        <v>#N/A</v>
      </c>
      <c r="DT14" s="161" t="e">
        <f>VLOOKUP(D14,RFPStatus!$A$2:$CF$3125,8,FALSE)</f>
        <v>#N/A</v>
      </c>
      <c r="DU14" s="161" t="e">
        <f>VLOOKUP(D14,RFPStatus!$A$2:$CF$3125,9,FALSE)</f>
        <v>#N/A</v>
      </c>
      <c r="DV14" s="161" t="e">
        <f>VLOOKUP(D14,RFPStatus!$A$2:$CF$3125,10,FALSE)</f>
        <v>#N/A</v>
      </c>
      <c r="DW14" s="161" t="str">
        <f t="shared" si="0"/>
        <v/>
      </c>
    </row>
    <row r="15" spans="1:128" x14ac:dyDescent="0.35">
      <c r="A15" s="163">
        <f>RFPData!D15</f>
        <v>0</v>
      </c>
      <c r="DQ15" s="161" t="e">
        <f>VLOOKUP(D15,RFPStatus!$A$2:$CF$3125,5,FALSE)</f>
        <v>#N/A</v>
      </c>
      <c r="DR15" s="161" t="e">
        <f>VLOOKUP(D15,RFPStatus!$A$2:$CF$3125,6,FALSE)</f>
        <v>#N/A</v>
      </c>
      <c r="DS15" s="161" t="e">
        <f>VLOOKUP(D15,RFPStatus!$A$2:$CF$3125,7,FALSE)</f>
        <v>#N/A</v>
      </c>
      <c r="DT15" s="161" t="e">
        <f>VLOOKUP(D15,RFPStatus!$A$2:$CF$3125,8,FALSE)</f>
        <v>#N/A</v>
      </c>
      <c r="DU15" s="161" t="e">
        <f>VLOOKUP(D15,RFPStatus!$A$2:$CF$3125,9,FALSE)</f>
        <v>#N/A</v>
      </c>
      <c r="DV15" s="161" t="e">
        <f>VLOOKUP(D15,RFPStatus!$A$2:$CF$3125,10,FALSE)</f>
        <v>#N/A</v>
      </c>
      <c r="DW15" s="161" t="str">
        <f t="shared" si="0"/>
        <v/>
      </c>
    </row>
    <row r="16" spans="1:128" x14ac:dyDescent="0.35">
      <c r="A16" s="163">
        <f>RFPData!D16</f>
        <v>0</v>
      </c>
      <c r="DQ16" s="161" t="e">
        <f>VLOOKUP(D16,RFPStatus!$A$2:$CF$3125,5,FALSE)</f>
        <v>#N/A</v>
      </c>
      <c r="DR16" s="161" t="e">
        <f>VLOOKUP(D16,RFPStatus!$A$2:$CF$3125,6,FALSE)</f>
        <v>#N/A</v>
      </c>
      <c r="DS16" s="161" t="e">
        <f>VLOOKUP(D16,RFPStatus!$A$2:$CF$3125,7,FALSE)</f>
        <v>#N/A</v>
      </c>
      <c r="DT16" s="161" t="e">
        <f>VLOOKUP(D16,RFPStatus!$A$2:$CF$3125,8,FALSE)</f>
        <v>#N/A</v>
      </c>
      <c r="DU16" s="161" t="e">
        <f>VLOOKUP(D16,RFPStatus!$A$2:$CF$3125,9,FALSE)</f>
        <v>#N/A</v>
      </c>
      <c r="DV16" s="161" t="e">
        <f>VLOOKUP(D16,RFPStatus!$A$2:$CF$3125,10,FALSE)</f>
        <v>#N/A</v>
      </c>
      <c r="DW16" s="161" t="str">
        <f t="shared" si="0"/>
        <v/>
      </c>
    </row>
    <row r="17" spans="1:127" x14ac:dyDescent="0.35">
      <c r="A17" s="163">
        <f>RFPData!D17</f>
        <v>0</v>
      </c>
      <c r="DQ17" s="161" t="e">
        <f>VLOOKUP(D17,RFPStatus!$A$2:$CF$3125,5,FALSE)</f>
        <v>#N/A</v>
      </c>
      <c r="DR17" s="161" t="e">
        <f>VLOOKUP(D17,RFPStatus!$A$2:$CF$3125,6,FALSE)</f>
        <v>#N/A</v>
      </c>
      <c r="DS17" s="161" t="e">
        <f>VLOOKUP(D17,RFPStatus!$A$2:$CF$3125,7,FALSE)</f>
        <v>#N/A</v>
      </c>
      <c r="DT17" s="161" t="e">
        <f>VLOOKUP(D17,RFPStatus!$A$2:$CF$3125,8,FALSE)</f>
        <v>#N/A</v>
      </c>
      <c r="DU17" s="161" t="e">
        <f>VLOOKUP(D17,RFPStatus!$A$2:$CF$3125,9,FALSE)</f>
        <v>#N/A</v>
      </c>
      <c r="DV17" s="161" t="e">
        <f>VLOOKUP(D17,RFPStatus!$A$2:$CF$3125,10,FALSE)</f>
        <v>#N/A</v>
      </c>
      <c r="DW17" s="161" t="str">
        <f t="shared" si="0"/>
        <v/>
      </c>
    </row>
    <row r="18" spans="1:127" x14ac:dyDescent="0.35">
      <c r="A18" s="163">
        <f>RFPData!D18</f>
        <v>0</v>
      </c>
      <c r="DQ18" s="161" t="e">
        <f>VLOOKUP(D18,RFPStatus!$A$2:$CF$3125,5,FALSE)</f>
        <v>#N/A</v>
      </c>
      <c r="DR18" s="161" t="e">
        <f>VLOOKUP(D18,RFPStatus!$A$2:$CF$3125,6,FALSE)</f>
        <v>#N/A</v>
      </c>
      <c r="DS18" s="161" t="e">
        <f>VLOOKUP(D18,RFPStatus!$A$2:$CF$3125,7,FALSE)</f>
        <v>#N/A</v>
      </c>
      <c r="DT18" s="161" t="e">
        <f>VLOOKUP(D18,RFPStatus!$A$2:$CF$3125,8,FALSE)</f>
        <v>#N/A</v>
      </c>
      <c r="DU18" s="161" t="e">
        <f>VLOOKUP(D18,RFPStatus!$A$2:$CF$3125,9,FALSE)</f>
        <v>#N/A</v>
      </c>
      <c r="DV18" s="161" t="e">
        <f>VLOOKUP(D18,RFPStatus!$A$2:$CF$3125,10,FALSE)</f>
        <v>#N/A</v>
      </c>
      <c r="DW18" s="161" t="str">
        <f t="shared" si="0"/>
        <v/>
      </c>
    </row>
    <row r="19" spans="1:127" x14ac:dyDescent="0.35">
      <c r="A19" s="163">
        <f>RFPData!D19</f>
        <v>0</v>
      </c>
      <c r="DQ19" s="161" t="e">
        <f>VLOOKUP(D19,RFPStatus!$A$2:$CF$3125,5,FALSE)</f>
        <v>#N/A</v>
      </c>
      <c r="DR19" s="161" t="e">
        <f>VLOOKUP(D19,RFPStatus!$A$2:$CF$3125,6,FALSE)</f>
        <v>#N/A</v>
      </c>
      <c r="DS19" s="161" t="e">
        <f>VLOOKUP(D19,RFPStatus!$A$2:$CF$3125,7,FALSE)</f>
        <v>#N/A</v>
      </c>
      <c r="DT19" s="161" t="e">
        <f>VLOOKUP(D19,RFPStatus!$A$2:$CF$3125,8,FALSE)</f>
        <v>#N/A</v>
      </c>
      <c r="DU19" s="161" t="e">
        <f>VLOOKUP(D19,RFPStatus!$A$2:$CF$3125,9,FALSE)</f>
        <v>#N/A</v>
      </c>
      <c r="DV19" s="161" t="e">
        <f>VLOOKUP(D19,RFPStatus!$A$2:$CF$3125,10,FALSE)</f>
        <v>#N/A</v>
      </c>
      <c r="DW19" s="161" t="str">
        <f t="shared" si="0"/>
        <v/>
      </c>
    </row>
    <row r="20" spans="1:127" x14ac:dyDescent="0.35">
      <c r="A20" s="163">
        <f>RFPData!D20</f>
        <v>0</v>
      </c>
      <c r="DQ20" s="161" t="e">
        <f>VLOOKUP(D20,RFPStatus!$A$2:$CF$3125,5,FALSE)</f>
        <v>#N/A</v>
      </c>
      <c r="DR20" s="161" t="e">
        <f>VLOOKUP(D20,RFPStatus!$A$2:$CF$3125,6,FALSE)</f>
        <v>#N/A</v>
      </c>
      <c r="DS20" s="161" t="e">
        <f>VLOOKUP(D20,RFPStatus!$A$2:$CF$3125,7,FALSE)</f>
        <v>#N/A</v>
      </c>
      <c r="DT20" s="161" t="e">
        <f>VLOOKUP(D20,RFPStatus!$A$2:$CF$3125,8,FALSE)</f>
        <v>#N/A</v>
      </c>
      <c r="DU20" s="161" t="e">
        <f>VLOOKUP(D20,RFPStatus!$A$2:$CF$3125,9,FALSE)</f>
        <v>#N/A</v>
      </c>
      <c r="DV20" s="161" t="e">
        <f>VLOOKUP(D20,RFPStatus!$A$2:$CF$3125,10,FALSE)</f>
        <v>#N/A</v>
      </c>
      <c r="DW20" s="161" t="str">
        <f t="shared" si="0"/>
        <v/>
      </c>
    </row>
    <row r="21" spans="1:127" x14ac:dyDescent="0.35">
      <c r="A21" s="163">
        <f>RFPData!D21</f>
        <v>0</v>
      </c>
      <c r="DQ21" s="161" t="e">
        <f>VLOOKUP(D21,RFPStatus!$A$2:$CF$3125,5,FALSE)</f>
        <v>#N/A</v>
      </c>
      <c r="DR21" s="161" t="e">
        <f>VLOOKUP(D21,RFPStatus!$A$2:$CF$3125,6,FALSE)</f>
        <v>#N/A</v>
      </c>
      <c r="DS21" s="161" t="e">
        <f>VLOOKUP(D21,RFPStatus!$A$2:$CF$3125,7,FALSE)</f>
        <v>#N/A</v>
      </c>
      <c r="DT21" s="161" t="e">
        <f>VLOOKUP(D21,RFPStatus!$A$2:$CF$3125,8,FALSE)</f>
        <v>#N/A</v>
      </c>
      <c r="DU21" s="161" t="e">
        <f>VLOOKUP(D21,RFPStatus!$A$2:$CF$3125,9,FALSE)</f>
        <v>#N/A</v>
      </c>
      <c r="DV21" s="161" t="e">
        <f>VLOOKUP(D21,RFPStatus!$A$2:$CF$3125,10,FALSE)</f>
        <v>#N/A</v>
      </c>
      <c r="DW21" s="161" t="str">
        <f t="shared" si="0"/>
        <v/>
      </c>
    </row>
    <row r="22" spans="1:127" x14ac:dyDescent="0.35">
      <c r="A22" s="163">
        <f>RFPData!D22</f>
        <v>0</v>
      </c>
      <c r="DQ22" s="161" t="e">
        <f>VLOOKUP(D22,RFPStatus!$A$2:$CF$3125,5,FALSE)</f>
        <v>#N/A</v>
      </c>
      <c r="DR22" s="161" t="e">
        <f>VLOOKUP(D22,RFPStatus!$A$2:$CF$3125,6,FALSE)</f>
        <v>#N/A</v>
      </c>
      <c r="DS22" s="161" t="e">
        <f>VLOOKUP(D22,RFPStatus!$A$2:$CF$3125,7,FALSE)</f>
        <v>#N/A</v>
      </c>
      <c r="DT22" s="161" t="e">
        <f>VLOOKUP(D22,RFPStatus!$A$2:$CF$3125,8,FALSE)</f>
        <v>#N/A</v>
      </c>
      <c r="DU22" s="161" t="e">
        <f>VLOOKUP(D22,RFPStatus!$A$2:$CF$3125,9,FALSE)</f>
        <v>#N/A</v>
      </c>
      <c r="DV22" s="161" t="e">
        <f>VLOOKUP(D22,RFPStatus!$A$2:$CF$3125,10,FALSE)</f>
        <v>#N/A</v>
      </c>
      <c r="DW22" s="161" t="str">
        <f t="shared" si="0"/>
        <v/>
      </c>
    </row>
    <row r="23" spans="1:127" x14ac:dyDescent="0.35">
      <c r="A23" s="163">
        <f>RFPData!D23</f>
        <v>0</v>
      </c>
      <c r="DQ23" s="161" t="e">
        <f>VLOOKUP(D23,RFPStatus!$A$2:$CF$3125,5,FALSE)</f>
        <v>#N/A</v>
      </c>
      <c r="DR23" s="161" t="e">
        <f>VLOOKUP(D23,RFPStatus!$A$2:$CF$3125,6,FALSE)</f>
        <v>#N/A</v>
      </c>
      <c r="DS23" s="161" t="e">
        <f>VLOOKUP(D23,RFPStatus!$A$2:$CF$3125,7,FALSE)</f>
        <v>#N/A</v>
      </c>
      <c r="DT23" s="161" t="e">
        <f>VLOOKUP(D23,RFPStatus!$A$2:$CF$3125,8,FALSE)</f>
        <v>#N/A</v>
      </c>
      <c r="DU23" s="161" t="e">
        <f>VLOOKUP(D23,RFPStatus!$A$2:$CF$3125,9,FALSE)</f>
        <v>#N/A</v>
      </c>
      <c r="DV23" s="161" t="e">
        <f>VLOOKUP(D23,RFPStatus!$A$2:$CF$3125,10,FALSE)</f>
        <v>#N/A</v>
      </c>
      <c r="DW23" s="161" t="str">
        <f t="shared" si="0"/>
        <v/>
      </c>
    </row>
    <row r="24" spans="1:127" x14ac:dyDescent="0.35">
      <c r="A24" s="163">
        <f>RFPData!D24</f>
        <v>0</v>
      </c>
      <c r="DQ24" s="161" t="e">
        <f>VLOOKUP(D24,RFPStatus!$A$2:$CF$3125,5,FALSE)</f>
        <v>#N/A</v>
      </c>
      <c r="DR24" s="161" t="e">
        <f>VLOOKUP(D24,RFPStatus!$A$2:$CF$3125,6,FALSE)</f>
        <v>#N/A</v>
      </c>
      <c r="DS24" s="161" t="e">
        <f>VLOOKUP(D24,RFPStatus!$A$2:$CF$3125,7,FALSE)</f>
        <v>#N/A</v>
      </c>
      <c r="DT24" s="161" t="e">
        <f>VLOOKUP(D24,RFPStatus!$A$2:$CF$3125,8,FALSE)</f>
        <v>#N/A</v>
      </c>
      <c r="DU24" s="161" t="e">
        <f>VLOOKUP(D24,RFPStatus!$A$2:$CF$3125,9,FALSE)</f>
        <v>#N/A</v>
      </c>
      <c r="DV24" s="161" t="e">
        <f>VLOOKUP(D24,RFPStatus!$A$2:$CF$3125,10,FALSE)</f>
        <v>#N/A</v>
      </c>
      <c r="DW24" s="161" t="str">
        <f t="shared" si="0"/>
        <v/>
      </c>
    </row>
    <row r="25" spans="1:127" x14ac:dyDescent="0.35">
      <c r="A25" s="163">
        <f>RFPData!D25</f>
        <v>0</v>
      </c>
      <c r="DQ25" s="161" t="e">
        <f>VLOOKUP(D25,RFPStatus!$A$2:$CF$3125,5,FALSE)</f>
        <v>#N/A</v>
      </c>
      <c r="DR25" s="161" t="e">
        <f>VLOOKUP(D25,RFPStatus!$A$2:$CF$3125,6,FALSE)</f>
        <v>#N/A</v>
      </c>
      <c r="DS25" s="161" t="e">
        <f>VLOOKUP(D25,RFPStatus!$A$2:$CF$3125,7,FALSE)</f>
        <v>#N/A</v>
      </c>
      <c r="DT25" s="161" t="e">
        <f>VLOOKUP(D25,RFPStatus!$A$2:$CF$3125,8,FALSE)</f>
        <v>#N/A</v>
      </c>
      <c r="DU25" s="161" t="e">
        <f>VLOOKUP(D25,RFPStatus!$A$2:$CF$3125,9,FALSE)</f>
        <v>#N/A</v>
      </c>
      <c r="DV25" s="161" t="e">
        <f>VLOOKUP(D25,RFPStatus!$A$2:$CF$3125,10,FALSE)</f>
        <v>#N/A</v>
      </c>
      <c r="DW25" s="161" t="str">
        <f t="shared" si="0"/>
        <v/>
      </c>
    </row>
    <row r="26" spans="1:127" x14ac:dyDescent="0.35">
      <c r="A26" s="163">
        <f>RFPData!D26</f>
        <v>0</v>
      </c>
      <c r="DQ26" s="161" t="e">
        <f>VLOOKUP(D26,RFPStatus!$A$2:$CF$3125,5,FALSE)</f>
        <v>#N/A</v>
      </c>
      <c r="DR26" s="161" t="e">
        <f>VLOOKUP(D26,RFPStatus!$A$2:$CF$3125,6,FALSE)</f>
        <v>#N/A</v>
      </c>
      <c r="DS26" s="161" t="e">
        <f>VLOOKUP(D26,RFPStatus!$A$2:$CF$3125,7,FALSE)</f>
        <v>#N/A</v>
      </c>
      <c r="DT26" s="161" t="e">
        <f>VLOOKUP(D26,RFPStatus!$A$2:$CF$3125,8,FALSE)</f>
        <v>#N/A</v>
      </c>
      <c r="DU26" s="161" t="e">
        <f>VLOOKUP(D26,RFPStatus!$A$2:$CF$3125,9,FALSE)</f>
        <v>#N/A</v>
      </c>
      <c r="DV26" s="161" t="e">
        <f>VLOOKUP(D26,RFPStatus!$A$2:$CF$3125,10,FALSE)</f>
        <v>#N/A</v>
      </c>
      <c r="DW26" s="161" t="str">
        <f t="shared" si="0"/>
        <v/>
      </c>
    </row>
    <row r="27" spans="1:127" x14ac:dyDescent="0.35">
      <c r="A27" s="163">
        <f>RFPData!D27</f>
        <v>0</v>
      </c>
      <c r="DQ27" s="161" t="e">
        <f>VLOOKUP(D27,RFPStatus!$A$2:$CF$3125,5,FALSE)</f>
        <v>#N/A</v>
      </c>
      <c r="DR27" s="161" t="e">
        <f>VLOOKUP(D27,RFPStatus!$A$2:$CF$3125,6,FALSE)</f>
        <v>#N/A</v>
      </c>
      <c r="DS27" s="161" t="e">
        <f>VLOOKUP(D27,RFPStatus!$A$2:$CF$3125,7,FALSE)</f>
        <v>#N/A</v>
      </c>
      <c r="DT27" s="161" t="e">
        <f>VLOOKUP(D27,RFPStatus!$A$2:$CF$3125,8,FALSE)</f>
        <v>#N/A</v>
      </c>
      <c r="DU27" s="161" t="e">
        <f>VLOOKUP(D27,RFPStatus!$A$2:$CF$3125,9,FALSE)</f>
        <v>#N/A</v>
      </c>
      <c r="DV27" s="161" t="e">
        <f>VLOOKUP(D27,RFPStatus!$A$2:$CF$3125,10,FALSE)</f>
        <v>#N/A</v>
      </c>
      <c r="DW27" s="161" t="str">
        <f t="shared" si="0"/>
        <v/>
      </c>
    </row>
    <row r="28" spans="1:127" x14ac:dyDescent="0.35">
      <c r="A28" s="163">
        <f>RFPData!D28</f>
        <v>0</v>
      </c>
      <c r="DQ28" s="161" t="e">
        <f>VLOOKUP(D28,RFPStatus!$A$2:$CF$3125,5,FALSE)</f>
        <v>#N/A</v>
      </c>
      <c r="DR28" s="161" t="e">
        <f>VLOOKUP(D28,RFPStatus!$A$2:$CF$3125,6,FALSE)</f>
        <v>#N/A</v>
      </c>
      <c r="DS28" s="161" t="e">
        <f>VLOOKUP(D28,RFPStatus!$A$2:$CF$3125,7,FALSE)</f>
        <v>#N/A</v>
      </c>
      <c r="DT28" s="161" t="e">
        <f>VLOOKUP(D28,RFPStatus!$A$2:$CF$3125,8,FALSE)</f>
        <v>#N/A</v>
      </c>
      <c r="DU28" s="161" t="e">
        <f>VLOOKUP(D28,RFPStatus!$A$2:$CF$3125,9,FALSE)</f>
        <v>#N/A</v>
      </c>
      <c r="DV28" s="161" t="e">
        <f>VLOOKUP(D28,RFPStatus!$A$2:$CF$3125,10,FALSE)</f>
        <v>#N/A</v>
      </c>
      <c r="DW28" s="161" t="str">
        <f t="shared" si="0"/>
        <v/>
      </c>
    </row>
    <row r="29" spans="1:127" x14ac:dyDescent="0.35">
      <c r="A29" s="163">
        <f>RFPData!D29</f>
        <v>0</v>
      </c>
      <c r="DQ29" s="161" t="e">
        <f>VLOOKUP(D29,RFPStatus!$A$2:$CF$3125,5,FALSE)</f>
        <v>#N/A</v>
      </c>
      <c r="DR29" s="161" t="e">
        <f>VLOOKUP(D29,RFPStatus!$A$2:$CF$3125,6,FALSE)</f>
        <v>#N/A</v>
      </c>
      <c r="DS29" s="161" t="e">
        <f>VLOOKUP(D29,RFPStatus!$A$2:$CF$3125,7,FALSE)</f>
        <v>#N/A</v>
      </c>
      <c r="DT29" s="161" t="e">
        <f>VLOOKUP(D29,RFPStatus!$A$2:$CF$3125,8,FALSE)</f>
        <v>#N/A</v>
      </c>
      <c r="DU29" s="161" t="e">
        <f>VLOOKUP(D29,RFPStatus!$A$2:$CF$3125,9,FALSE)</f>
        <v>#N/A</v>
      </c>
      <c r="DV29" s="161" t="e">
        <f>VLOOKUP(D29,RFPStatus!$A$2:$CF$3125,10,FALSE)</f>
        <v>#N/A</v>
      </c>
      <c r="DW29" s="161" t="str">
        <f t="shared" si="0"/>
        <v/>
      </c>
    </row>
    <row r="30" spans="1:127" x14ac:dyDescent="0.35">
      <c r="A30" s="163">
        <f>RFPData!D30</f>
        <v>0</v>
      </c>
      <c r="DQ30" s="161" t="e">
        <f>VLOOKUP(D30,RFPStatus!$A$2:$CF$3125,5,FALSE)</f>
        <v>#N/A</v>
      </c>
      <c r="DR30" s="161" t="e">
        <f>VLOOKUP(D30,RFPStatus!$A$2:$CF$3125,6,FALSE)</f>
        <v>#N/A</v>
      </c>
      <c r="DS30" s="161" t="e">
        <f>VLOOKUP(D30,RFPStatus!$A$2:$CF$3125,7,FALSE)</f>
        <v>#N/A</v>
      </c>
      <c r="DT30" s="161" t="e">
        <f>VLOOKUP(D30,RFPStatus!$A$2:$CF$3125,8,FALSE)</f>
        <v>#N/A</v>
      </c>
      <c r="DU30" s="161" t="e">
        <f>VLOOKUP(D30,RFPStatus!$A$2:$CF$3125,9,FALSE)</f>
        <v>#N/A</v>
      </c>
      <c r="DV30" s="161" t="e">
        <f>VLOOKUP(D30,RFPStatus!$A$2:$CF$3125,10,FALSE)</f>
        <v>#N/A</v>
      </c>
      <c r="DW30" s="161" t="str">
        <f t="shared" si="0"/>
        <v/>
      </c>
    </row>
    <row r="31" spans="1:127" x14ac:dyDescent="0.35">
      <c r="A31" s="163">
        <f>RFPData!D31</f>
        <v>0</v>
      </c>
      <c r="DQ31" s="161" t="e">
        <f>VLOOKUP(D31,RFPStatus!$A$2:$CF$3125,5,FALSE)</f>
        <v>#N/A</v>
      </c>
      <c r="DR31" s="161" t="e">
        <f>VLOOKUP(D31,RFPStatus!$A$2:$CF$3125,6,FALSE)</f>
        <v>#N/A</v>
      </c>
      <c r="DS31" s="161" t="e">
        <f>VLOOKUP(D31,RFPStatus!$A$2:$CF$3125,7,FALSE)</f>
        <v>#N/A</v>
      </c>
      <c r="DT31" s="161" t="e">
        <f>VLOOKUP(D31,RFPStatus!$A$2:$CF$3125,8,FALSE)</f>
        <v>#N/A</v>
      </c>
      <c r="DU31" s="161" t="e">
        <f>VLOOKUP(D31,RFPStatus!$A$2:$CF$3125,9,FALSE)</f>
        <v>#N/A</v>
      </c>
      <c r="DV31" s="161" t="e">
        <f>VLOOKUP(D31,RFPStatus!$A$2:$CF$3125,10,FALSE)</f>
        <v>#N/A</v>
      </c>
      <c r="DW31" s="161" t="str">
        <f t="shared" si="0"/>
        <v/>
      </c>
    </row>
    <row r="32" spans="1:127" x14ac:dyDescent="0.35">
      <c r="A32" s="163">
        <f>RFPData!D32</f>
        <v>0</v>
      </c>
      <c r="DQ32" s="161" t="e">
        <f>VLOOKUP(D32,RFPStatus!$A$2:$CF$3125,5,FALSE)</f>
        <v>#N/A</v>
      </c>
      <c r="DR32" s="161" t="e">
        <f>VLOOKUP(D32,RFPStatus!$A$2:$CF$3125,6,FALSE)</f>
        <v>#N/A</v>
      </c>
      <c r="DS32" s="161" t="e">
        <f>VLOOKUP(D32,RFPStatus!$A$2:$CF$3125,7,FALSE)</f>
        <v>#N/A</v>
      </c>
      <c r="DT32" s="161" t="e">
        <f>VLOOKUP(D32,RFPStatus!$A$2:$CF$3125,8,FALSE)</f>
        <v>#N/A</v>
      </c>
      <c r="DU32" s="161" t="e">
        <f>VLOOKUP(D32,RFPStatus!$A$2:$CF$3125,9,FALSE)</f>
        <v>#N/A</v>
      </c>
      <c r="DV32" s="161" t="e">
        <f>VLOOKUP(D32,RFPStatus!$A$2:$CF$3125,10,FALSE)</f>
        <v>#N/A</v>
      </c>
      <c r="DW32" s="161" t="str">
        <f t="shared" si="0"/>
        <v/>
      </c>
    </row>
    <row r="33" spans="1:127" x14ac:dyDescent="0.35">
      <c r="A33" s="163">
        <f>RFPData!D33</f>
        <v>0</v>
      </c>
      <c r="DQ33" s="161" t="e">
        <f>VLOOKUP(D33,RFPStatus!$A$2:$CF$3125,5,FALSE)</f>
        <v>#N/A</v>
      </c>
      <c r="DR33" s="161" t="e">
        <f>VLOOKUP(D33,RFPStatus!$A$2:$CF$3125,6,FALSE)</f>
        <v>#N/A</v>
      </c>
      <c r="DS33" s="161" t="e">
        <f>VLOOKUP(D33,RFPStatus!$A$2:$CF$3125,7,FALSE)</f>
        <v>#N/A</v>
      </c>
      <c r="DT33" s="161" t="e">
        <f>VLOOKUP(D33,RFPStatus!$A$2:$CF$3125,8,FALSE)</f>
        <v>#N/A</v>
      </c>
      <c r="DU33" s="161" t="e">
        <f>VLOOKUP(D33,RFPStatus!$A$2:$CF$3125,9,FALSE)</f>
        <v>#N/A</v>
      </c>
      <c r="DV33" s="161" t="e">
        <f>VLOOKUP(D33,RFPStatus!$A$2:$CF$3125,10,FALSE)</f>
        <v>#N/A</v>
      </c>
      <c r="DW33" s="161" t="str">
        <f t="shared" si="0"/>
        <v/>
      </c>
    </row>
    <row r="34" spans="1:127" x14ac:dyDescent="0.35">
      <c r="A34" s="163">
        <f>RFPData!D34</f>
        <v>0</v>
      </c>
      <c r="DQ34" s="161" t="e">
        <f>VLOOKUP(D34,RFPStatus!$A$2:$CF$3125,5,FALSE)</f>
        <v>#N/A</v>
      </c>
      <c r="DR34" s="161" t="e">
        <f>VLOOKUP(D34,RFPStatus!$A$2:$CF$3125,6,FALSE)</f>
        <v>#N/A</v>
      </c>
      <c r="DS34" s="161" t="e">
        <f>VLOOKUP(D34,RFPStatus!$A$2:$CF$3125,7,FALSE)</f>
        <v>#N/A</v>
      </c>
      <c r="DT34" s="161" t="e">
        <f>VLOOKUP(D34,RFPStatus!$A$2:$CF$3125,8,FALSE)</f>
        <v>#N/A</v>
      </c>
      <c r="DU34" s="161" t="e">
        <f>VLOOKUP(D34,RFPStatus!$A$2:$CF$3125,9,FALSE)</f>
        <v>#N/A</v>
      </c>
      <c r="DV34" s="161" t="e">
        <f>VLOOKUP(D34,RFPStatus!$A$2:$CF$3125,10,FALSE)</f>
        <v>#N/A</v>
      </c>
      <c r="DW34" s="161" t="str">
        <f t="shared" si="0"/>
        <v/>
      </c>
    </row>
    <row r="35" spans="1:127" x14ac:dyDescent="0.35">
      <c r="A35" s="163">
        <f>RFPData!D35</f>
        <v>0</v>
      </c>
      <c r="DQ35" s="161" t="e">
        <f>VLOOKUP(D35,RFPStatus!$A$2:$CF$3125,5,FALSE)</f>
        <v>#N/A</v>
      </c>
      <c r="DR35" s="161" t="e">
        <f>VLOOKUP(D35,RFPStatus!$A$2:$CF$3125,6,FALSE)</f>
        <v>#N/A</v>
      </c>
      <c r="DS35" s="161" t="e">
        <f>VLOOKUP(D35,RFPStatus!$A$2:$CF$3125,7,FALSE)</f>
        <v>#N/A</v>
      </c>
      <c r="DT35" s="161" t="e">
        <f>VLOOKUP(D35,RFPStatus!$A$2:$CF$3125,8,FALSE)</f>
        <v>#N/A</v>
      </c>
      <c r="DU35" s="161" t="e">
        <f>VLOOKUP(D35,RFPStatus!$A$2:$CF$3125,9,FALSE)</f>
        <v>#N/A</v>
      </c>
      <c r="DV35" s="161" t="e">
        <f>VLOOKUP(D35,RFPStatus!$A$2:$CF$3125,10,FALSE)</f>
        <v>#N/A</v>
      </c>
      <c r="DW35" s="161" t="str">
        <f t="shared" si="0"/>
        <v/>
      </c>
    </row>
    <row r="36" spans="1:127" x14ac:dyDescent="0.35">
      <c r="A36" s="163">
        <f>RFPData!D36</f>
        <v>0</v>
      </c>
      <c r="DQ36" s="161" t="e">
        <f>VLOOKUP(D36,RFPStatus!$A$2:$CF$3125,5,FALSE)</f>
        <v>#N/A</v>
      </c>
      <c r="DR36" s="161" t="e">
        <f>VLOOKUP(D36,RFPStatus!$A$2:$CF$3125,6,FALSE)</f>
        <v>#N/A</v>
      </c>
      <c r="DS36" s="161" t="e">
        <f>VLOOKUP(D36,RFPStatus!$A$2:$CF$3125,7,FALSE)</f>
        <v>#N/A</v>
      </c>
      <c r="DT36" s="161" t="e">
        <f>VLOOKUP(D36,RFPStatus!$A$2:$CF$3125,8,FALSE)</f>
        <v>#N/A</v>
      </c>
      <c r="DU36" s="161" t="e">
        <f>VLOOKUP(D36,RFPStatus!$A$2:$CF$3125,9,FALSE)</f>
        <v>#N/A</v>
      </c>
      <c r="DV36" s="161" t="e">
        <f>VLOOKUP(D36,RFPStatus!$A$2:$CF$3125,10,FALSE)</f>
        <v>#N/A</v>
      </c>
      <c r="DW36" s="161" t="str">
        <f t="shared" si="0"/>
        <v/>
      </c>
    </row>
    <row r="37" spans="1:127" x14ac:dyDescent="0.35">
      <c r="A37" s="163">
        <f>RFPData!D37</f>
        <v>0</v>
      </c>
      <c r="DQ37" s="161" t="e">
        <f>VLOOKUP(D37,RFPStatus!$A$2:$CF$3125,5,FALSE)</f>
        <v>#N/A</v>
      </c>
      <c r="DR37" s="161" t="e">
        <f>VLOOKUP(D37,RFPStatus!$A$2:$CF$3125,6,FALSE)</f>
        <v>#N/A</v>
      </c>
      <c r="DS37" s="161" t="e">
        <f>VLOOKUP(D37,RFPStatus!$A$2:$CF$3125,7,FALSE)</f>
        <v>#N/A</v>
      </c>
      <c r="DT37" s="161" t="e">
        <f>VLOOKUP(D37,RFPStatus!$A$2:$CF$3125,8,FALSE)</f>
        <v>#N/A</v>
      </c>
      <c r="DU37" s="161" t="e">
        <f>VLOOKUP(D37,RFPStatus!$A$2:$CF$3125,9,FALSE)</f>
        <v>#N/A</v>
      </c>
      <c r="DV37" s="161" t="e">
        <f>VLOOKUP(D37,RFPStatus!$A$2:$CF$3125,10,FALSE)</f>
        <v>#N/A</v>
      </c>
      <c r="DW37" s="161" t="str">
        <f t="shared" si="0"/>
        <v/>
      </c>
    </row>
    <row r="38" spans="1:127" x14ac:dyDescent="0.35">
      <c r="A38" s="163">
        <f>RFPData!D38</f>
        <v>0</v>
      </c>
      <c r="DQ38" s="161" t="e">
        <f>VLOOKUP(D38,RFPStatus!$A$2:$CF$3125,5,FALSE)</f>
        <v>#N/A</v>
      </c>
      <c r="DR38" s="161" t="e">
        <f>VLOOKUP(D38,RFPStatus!$A$2:$CF$3125,6,FALSE)</f>
        <v>#N/A</v>
      </c>
      <c r="DS38" s="161" t="e">
        <f>VLOOKUP(D38,RFPStatus!$A$2:$CF$3125,7,FALSE)</f>
        <v>#N/A</v>
      </c>
      <c r="DT38" s="161" t="e">
        <f>VLOOKUP(D38,RFPStatus!$A$2:$CF$3125,8,FALSE)</f>
        <v>#N/A</v>
      </c>
      <c r="DU38" s="161" t="e">
        <f>VLOOKUP(D38,RFPStatus!$A$2:$CF$3125,9,FALSE)</f>
        <v>#N/A</v>
      </c>
      <c r="DV38" s="161" t="e">
        <f>VLOOKUP(D38,RFPStatus!$A$2:$CF$3125,10,FALSE)</f>
        <v>#N/A</v>
      </c>
      <c r="DW38" s="161" t="str">
        <f t="shared" si="0"/>
        <v/>
      </c>
    </row>
    <row r="39" spans="1:127" x14ac:dyDescent="0.35">
      <c r="A39" s="163">
        <f>RFPData!D39</f>
        <v>0</v>
      </c>
      <c r="DQ39" s="161" t="e">
        <f>VLOOKUP(D39,RFPStatus!$A$2:$CF$3125,5,FALSE)</f>
        <v>#N/A</v>
      </c>
      <c r="DR39" s="161" t="e">
        <f>VLOOKUP(D39,RFPStatus!$A$2:$CF$3125,6,FALSE)</f>
        <v>#N/A</v>
      </c>
      <c r="DS39" s="161" t="e">
        <f>VLOOKUP(D39,RFPStatus!$A$2:$CF$3125,7,FALSE)</f>
        <v>#N/A</v>
      </c>
      <c r="DT39" s="161" t="e">
        <f>VLOOKUP(D39,RFPStatus!$A$2:$CF$3125,8,FALSE)</f>
        <v>#N/A</v>
      </c>
      <c r="DU39" s="161" t="e">
        <f>VLOOKUP(D39,RFPStatus!$A$2:$CF$3125,9,FALSE)</f>
        <v>#N/A</v>
      </c>
      <c r="DV39" s="161" t="e">
        <f>VLOOKUP(D39,RFPStatus!$A$2:$CF$3125,10,FALSE)</f>
        <v>#N/A</v>
      </c>
      <c r="DW39" s="161" t="str">
        <f t="shared" si="0"/>
        <v/>
      </c>
    </row>
    <row r="40" spans="1:127" x14ac:dyDescent="0.35">
      <c r="A40" s="163">
        <f>RFPData!D40</f>
        <v>0</v>
      </c>
      <c r="DQ40" s="161" t="e">
        <f>VLOOKUP(D40,RFPStatus!$A$2:$CF$3125,5,FALSE)</f>
        <v>#N/A</v>
      </c>
      <c r="DR40" s="161" t="e">
        <f>VLOOKUP(D40,RFPStatus!$A$2:$CF$3125,6,FALSE)</f>
        <v>#N/A</v>
      </c>
      <c r="DS40" s="161" t="e">
        <f>VLOOKUP(D40,RFPStatus!$A$2:$CF$3125,7,FALSE)</f>
        <v>#N/A</v>
      </c>
      <c r="DT40" s="161" t="e">
        <f>VLOOKUP(D40,RFPStatus!$A$2:$CF$3125,8,FALSE)</f>
        <v>#N/A</v>
      </c>
      <c r="DU40" s="161" t="e">
        <f>VLOOKUP(D40,RFPStatus!$A$2:$CF$3125,9,FALSE)</f>
        <v>#N/A</v>
      </c>
      <c r="DV40" s="161" t="e">
        <f>VLOOKUP(D40,RFPStatus!$A$2:$CF$3125,10,FALSE)</f>
        <v>#N/A</v>
      </c>
      <c r="DW40" s="161" t="str">
        <f t="shared" si="0"/>
        <v/>
      </c>
    </row>
    <row r="41" spans="1:127" x14ac:dyDescent="0.35">
      <c r="A41" s="163">
        <f>RFPData!D41</f>
        <v>0</v>
      </c>
      <c r="DQ41" s="161" t="e">
        <f>VLOOKUP(D41,RFPStatus!$A$2:$CF$3125,5,FALSE)</f>
        <v>#N/A</v>
      </c>
      <c r="DR41" s="161" t="e">
        <f>VLOOKUP(D41,RFPStatus!$A$2:$CF$3125,6,FALSE)</f>
        <v>#N/A</v>
      </c>
      <c r="DS41" s="161" t="e">
        <f>VLOOKUP(D41,RFPStatus!$A$2:$CF$3125,7,FALSE)</f>
        <v>#N/A</v>
      </c>
      <c r="DT41" s="161" t="e">
        <f>VLOOKUP(D41,RFPStatus!$A$2:$CF$3125,8,FALSE)</f>
        <v>#N/A</v>
      </c>
      <c r="DU41" s="161" t="e">
        <f>VLOOKUP(D41,RFPStatus!$A$2:$CF$3125,9,FALSE)</f>
        <v>#N/A</v>
      </c>
      <c r="DV41" s="161" t="e">
        <f>VLOOKUP(D41,RFPStatus!$A$2:$CF$3125,10,FALSE)</f>
        <v>#N/A</v>
      </c>
      <c r="DW41" s="161" t="str">
        <f t="shared" si="0"/>
        <v/>
      </c>
    </row>
    <row r="42" spans="1:127" x14ac:dyDescent="0.35">
      <c r="A42" s="163">
        <f>RFPData!D42</f>
        <v>0</v>
      </c>
      <c r="DQ42" s="161" t="e">
        <f>VLOOKUP(D42,RFPStatus!$A$2:$CF$3125,5,FALSE)</f>
        <v>#N/A</v>
      </c>
      <c r="DR42" s="161" t="e">
        <f>VLOOKUP(D42,RFPStatus!$A$2:$CF$3125,6,FALSE)</f>
        <v>#N/A</v>
      </c>
      <c r="DS42" s="161" t="e">
        <f>VLOOKUP(D42,RFPStatus!$A$2:$CF$3125,7,FALSE)</f>
        <v>#N/A</v>
      </c>
      <c r="DT42" s="161" t="e">
        <f>VLOOKUP(D42,RFPStatus!$A$2:$CF$3125,8,FALSE)</f>
        <v>#N/A</v>
      </c>
      <c r="DU42" s="161" t="e">
        <f>VLOOKUP(D42,RFPStatus!$A$2:$CF$3125,9,FALSE)</f>
        <v>#N/A</v>
      </c>
      <c r="DV42" s="161" t="e">
        <f>VLOOKUP(D42,RFPStatus!$A$2:$CF$3125,10,FALSE)</f>
        <v>#N/A</v>
      </c>
      <c r="DW42" s="161" t="str">
        <f t="shared" si="0"/>
        <v/>
      </c>
    </row>
    <row r="43" spans="1:127" x14ac:dyDescent="0.35">
      <c r="A43" s="163">
        <f>RFPData!D43</f>
        <v>0</v>
      </c>
      <c r="DQ43" s="161" t="e">
        <f>VLOOKUP(D43,RFPStatus!$A$2:$CF$3125,5,FALSE)</f>
        <v>#N/A</v>
      </c>
      <c r="DR43" s="161" t="e">
        <f>VLOOKUP(D43,RFPStatus!$A$2:$CF$3125,6,FALSE)</f>
        <v>#N/A</v>
      </c>
      <c r="DS43" s="161" t="e">
        <f>VLOOKUP(D43,RFPStatus!$A$2:$CF$3125,7,FALSE)</f>
        <v>#N/A</v>
      </c>
      <c r="DT43" s="161" t="e">
        <f>VLOOKUP(D43,RFPStatus!$A$2:$CF$3125,8,FALSE)</f>
        <v>#N/A</v>
      </c>
      <c r="DU43" s="161" t="e">
        <f>VLOOKUP(D43,RFPStatus!$A$2:$CF$3125,9,FALSE)</f>
        <v>#N/A</v>
      </c>
      <c r="DV43" s="161" t="e">
        <f>VLOOKUP(D43,RFPStatus!$A$2:$CF$3125,10,FALSE)</f>
        <v>#N/A</v>
      </c>
      <c r="DW43" s="161" t="str">
        <f t="shared" si="0"/>
        <v/>
      </c>
    </row>
    <row r="44" spans="1:127" x14ac:dyDescent="0.35">
      <c r="A44" s="163">
        <f>RFPData!D44</f>
        <v>0</v>
      </c>
      <c r="DQ44" s="161" t="e">
        <f>VLOOKUP(D44,RFPStatus!$A$2:$CF$3125,5,FALSE)</f>
        <v>#N/A</v>
      </c>
      <c r="DR44" s="161" t="e">
        <f>VLOOKUP(D44,RFPStatus!$A$2:$CF$3125,6,FALSE)</f>
        <v>#N/A</v>
      </c>
      <c r="DS44" s="161" t="e">
        <f>VLOOKUP(D44,RFPStatus!$A$2:$CF$3125,7,FALSE)</f>
        <v>#N/A</v>
      </c>
      <c r="DT44" s="161" t="e">
        <f>VLOOKUP(D44,RFPStatus!$A$2:$CF$3125,8,FALSE)</f>
        <v>#N/A</v>
      </c>
      <c r="DU44" s="161" t="e">
        <f>VLOOKUP(D44,RFPStatus!$A$2:$CF$3125,9,FALSE)</f>
        <v>#N/A</v>
      </c>
      <c r="DV44" s="161" t="e">
        <f>VLOOKUP(D44,RFPStatus!$A$2:$CF$3125,10,FALSE)</f>
        <v>#N/A</v>
      </c>
      <c r="DW44" s="161" t="str">
        <f t="shared" si="0"/>
        <v/>
      </c>
    </row>
    <row r="45" spans="1:127" x14ac:dyDescent="0.35">
      <c r="A45" s="163">
        <f>RFPData!D45</f>
        <v>0</v>
      </c>
      <c r="DQ45" s="161" t="e">
        <f>VLOOKUP(D45,RFPStatus!$A$2:$CF$3125,5,FALSE)</f>
        <v>#N/A</v>
      </c>
      <c r="DR45" s="161" t="e">
        <f>VLOOKUP(D45,RFPStatus!$A$2:$CF$3125,6,FALSE)</f>
        <v>#N/A</v>
      </c>
      <c r="DS45" s="161" t="e">
        <f>VLOOKUP(D45,RFPStatus!$A$2:$CF$3125,7,FALSE)</f>
        <v>#N/A</v>
      </c>
      <c r="DT45" s="161" t="e">
        <f>VLOOKUP(D45,RFPStatus!$A$2:$CF$3125,8,FALSE)</f>
        <v>#N/A</v>
      </c>
      <c r="DU45" s="161" t="e">
        <f>VLOOKUP(D45,RFPStatus!$A$2:$CF$3125,9,FALSE)</f>
        <v>#N/A</v>
      </c>
      <c r="DV45" s="161" t="e">
        <f>VLOOKUP(D45,RFPStatus!$A$2:$CF$3125,10,FALSE)</f>
        <v>#N/A</v>
      </c>
      <c r="DW45" s="161" t="str">
        <f t="shared" si="0"/>
        <v/>
      </c>
    </row>
    <row r="46" spans="1:127" x14ac:dyDescent="0.35">
      <c r="A46" s="163">
        <f>RFPData!D46</f>
        <v>0</v>
      </c>
      <c r="DQ46" s="161" t="e">
        <f>VLOOKUP(D46,RFPStatus!$A$2:$CF$3125,5,FALSE)</f>
        <v>#N/A</v>
      </c>
      <c r="DR46" s="161" t="e">
        <f>VLOOKUP(D46,RFPStatus!$A$2:$CF$3125,6,FALSE)</f>
        <v>#N/A</v>
      </c>
      <c r="DS46" s="161" t="e">
        <f>VLOOKUP(D46,RFPStatus!$A$2:$CF$3125,7,FALSE)</f>
        <v>#N/A</v>
      </c>
      <c r="DT46" s="161" t="e">
        <f>VLOOKUP(D46,RFPStatus!$A$2:$CF$3125,8,FALSE)</f>
        <v>#N/A</v>
      </c>
      <c r="DU46" s="161" t="e">
        <f>VLOOKUP(D46,RFPStatus!$A$2:$CF$3125,9,FALSE)</f>
        <v>#N/A</v>
      </c>
      <c r="DV46" s="161" t="e">
        <f>VLOOKUP(D46,RFPStatus!$A$2:$CF$3125,10,FALSE)</f>
        <v>#N/A</v>
      </c>
      <c r="DW46" s="161" t="str">
        <f t="shared" si="0"/>
        <v/>
      </c>
    </row>
    <row r="47" spans="1:127" x14ac:dyDescent="0.35">
      <c r="A47" s="163">
        <f>RFPData!D47</f>
        <v>0</v>
      </c>
      <c r="DQ47" s="161" t="e">
        <f>VLOOKUP(D47,RFPStatus!$A$2:$CF$3125,5,FALSE)</f>
        <v>#N/A</v>
      </c>
      <c r="DR47" s="161" t="e">
        <f>VLOOKUP(D47,RFPStatus!$A$2:$CF$3125,6,FALSE)</f>
        <v>#N/A</v>
      </c>
      <c r="DS47" s="161" t="e">
        <f>VLOOKUP(D47,RFPStatus!$A$2:$CF$3125,7,FALSE)</f>
        <v>#N/A</v>
      </c>
      <c r="DT47" s="161" t="e">
        <f>VLOOKUP(D47,RFPStatus!$A$2:$CF$3125,8,FALSE)</f>
        <v>#N/A</v>
      </c>
      <c r="DU47" s="161" t="e">
        <f>VLOOKUP(D47,RFPStatus!$A$2:$CF$3125,9,FALSE)</f>
        <v>#N/A</v>
      </c>
      <c r="DV47" s="161" t="e">
        <f>VLOOKUP(D47,RFPStatus!$A$2:$CF$3125,10,FALSE)</f>
        <v>#N/A</v>
      </c>
      <c r="DW47" s="161" t="str">
        <f t="shared" si="0"/>
        <v/>
      </c>
    </row>
    <row r="48" spans="1:127" x14ac:dyDescent="0.35">
      <c r="A48" s="163">
        <f>RFPData!D48</f>
        <v>0</v>
      </c>
      <c r="DQ48" s="161" t="e">
        <f>VLOOKUP(D48,RFPStatus!$A$2:$CF$3125,5,FALSE)</f>
        <v>#N/A</v>
      </c>
      <c r="DR48" s="161" t="e">
        <f>VLOOKUP(D48,RFPStatus!$A$2:$CF$3125,6,FALSE)</f>
        <v>#N/A</v>
      </c>
      <c r="DS48" s="161" t="e">
        <f>VLOOKUP(D48,RFPStatus!$A$2:$CF$3125,7,FALSE)</f>
        <v>#N/A</v>
      </c>
      <c r="DT48" s="161" t="e">
        <f>VLOOKUP(D48,RFPStatus!$A$2:$CF$3125,8,FALSE)</f>
        <v>#N/A</v>
      </c>
      <c r="DU48" s="161" t="e">
        <f>VLOOKUP(D48,RFPStatus!$A$2:$CF$3125,9,FALSE)</f>
        <v>#N/A</v>
      </c>
      <c r="DV48" s="161" t="e">
        <f>VLOOKUP(D48,RFPStatus!$A$2:$CF$3125,10,FALSE)</f>
        <v>#N/A</v>
      </c>
      <c r="DW48" s="161" t="str">
        <f t="shared" si="0"/>
        <v/>
      </c>
    </row>
    <row r="49" spans="1:127" x14ac:dyDescent="0.35">
      <c r="A49" s="163">
        <f>RFPData!D49</f>
        <v>0</v>
      </c>
      <c r="DQ49" s="161" t="e">
        <f>VLOOKUP(D49,RFPStatus!$A$2:$CF$3125,5,FALSE)</f>
        <v>#N/A</v>
      </c>
      <c r="DR49" s="161" t="e">
        <f>VLOOKUP(D49,RFPStatus!$A$2:$CF$3125,6,FALSE)</f>
        <v>#N/A</v>
      </c>
      <c r="DS49" s="161" t="e">
        <f>VLOOKUP(D49,RFPStatus!$A$2:$CF$3125,7,FALSE)</f>
        <v>#N/A</v>
      </c>
      <c r="DT49" s="161" t="e">
        <f>VLOOKUP(D49,RFPStatus!$A$2:$CF$3125,8,FALSE)</f>
        <v>#N/A</v>
      </c>
      <c r="DU49" s="161" t="e">
        <f>VLOOKUP(D49,RFPStatus!$A$2:$CF$3125,9,FALSE)</f>
        <v>#N/A</v>
      </c>
      <c r="DV49" s="161" t="e">
        <f>VLOOKUP(D49,RFPStatus!$A$2:$CF$3125,10,FALSE)</f>
        <v>#N/A</v>
      </c>
      <c r="DW49" s="161" t="str">
        <f t="shared" si="0"/>
        <v/>
      </c>
    </row>
    <row r="50" spans="1:127" x14ac:dyDescent="0.35">
      <c r="A50" s="163">
        <f>RFPData!D50</f>
        <v>0</v>
      </c>
      <c r="DQ50" s="161" t="e">
        <f>VLOOKUP(D50,RFPStatus!$A$2:$CF$3125,5,FALSE)</f>
        <v>#N/A</v>
      </c>
      <c r="DR50" s="161" t="e">
        <f>VLOOKUP(D50,RFPStatus!$A$2:$CF$3125,6,FALSE)</f>
        <v>#N/A</v>
      </c>
      <c r="DS50" s="161" t="e">
        <f>VLOOKUP(D50,RFPStatus!$A$2:$CF$3125,7,FALSE)</f>
        <v>#N/A</v>
      </c>
      <c r="DT50" s="161" t="e">
        <f>VLOOKUP(D50,RFPStatus!$A$2:$CF$3125,8,FALSE)</f>
        <v>#N/A</v>
      </c>
      <c r="DU50" s="161" t="e">
        <f>VLOOKUP(D50,RFPStatus!$A$2:$CF$3125,9,FALSE)</f>
        <v>#N/A</v>
      </c>
      <c r="DV50" s="161" t="e">
        <f>VLOOKUP(D50,RFPStatus!$A$2:$CF$3125,10,FALSE)</f>
        <v>#N/A</v>
      </c>
      <c r="DW50" s="161" t="str">
        <f t="shared" si="0"/>
        <v/>
      </c>
    </row>
    <row r="51" spans="1:127" x14ac:dyDescent="0.35">
      <c r="A51" s="163">
        <f>RFPData!D51</f>
        <v>0</v>
      </c>
      <c r="DQ51" s="161" t="e">
        <f>VLOOKUP(D51,RFPStatus!$A$2:$CF$3125,5,FALSE)</f>
        <v>#N/A</v>
      </c>
      <c r="DR51" s="161" t="e">
        <f>VLOOKUP(D51,RFPStatus!$A$2:$CF$3125,6,FALSE)</f>
        <v>#N/A</v>
      </c>
      <c r="DS51" s="161" t="e">
        <f>VLOOKUP(D51,RFPStatus!$A$2:$CF$3125,7,FALSE)</f>
        <v>#N/A</v>
      </c>
      <c r="DT51" s="161" t="e">
        <f>VLOOKUP(D51,RFPStatus!$A$2:$CF$3125,8,FALSE)</f>
        <v>#N/A</v>
      </c>
      <c r="DU51" s="161" t="e">
        <f>VLOOKUP(D51,RFPStatus!$A$2:$CF$3125,9,FALSE)</f>
        <v>#N/A</v>
      </c>
      <c r="DV51" s="161" t="e">
        <f>VLOOKUP(D51,RFPStatus!$A$2:$CF$3125,10,FALSE)</f>
        <v>#N/A</v>
      </c>
      <c r="DW51" s="161" t="str">
        <f t="shared" si="0"/>
        <v/>
      </c>
    </row>
    <row r="52" spans="1:127" x14ac:dyDescent="0.35">
      <c r="A52" s="163">
        <f>RFPData!D52</f>
        <v>0</v>
      </c>
      <c r="DQ52" s="161" t="e">
        <f>VLOOKUP(D52,RFPStatus!$A$2:$CF$3125,5,FALSE)</f>
        <v>#N/A</v>
      </c>
      <c r="DR52" s="161" t="e">
        <f>VLOOKUP(D52,RFPStatus!$A$2:$CF$3125,6,FALSE)</f>
        <v>#N/A</v>
      </c>
      <c r="DS52" s="161" t="e">
        <f>VLOOKUP(D52,RFPStatus!$A$2:$CF$3125,7,FALSE)</f>
        <v>#N/A</v>
      </c>
      <c r="DT52" s="161" t="e">
        <f>VLOOKUP(D52,RFPStatus!$A$2:$CF$3125,8,FALSE)</f>
        <v>#N/A</v>
      </c>
      <c r="DU52" s="161" t="e">
        <f>VLOOKUP(D52,RFPStatus!$A$2:$CF$3125,9,FALSE)</f>
        <v>#N/A</v>
      </c>
      <c r="DV52" s="161" t="e">
        <f>VLOOKUP(D52,RFPStatus!$A$2:$CF$3125,10,FALSE)</f>
        <v>#N/A</v>
      </c>
      <c r="DW52" s="161" t="str">
        <f t="shared" si="0"/>
        <v/>
      </c>
    </row>
    <row r="53" spans="1:127" x14ac:dyDescent="0.35">
      <c r="A53" s="163">
        <f>RFPData!D53</f>
        <v>0</v>
      </c>
      <c r="DQ53" s="161" t="e">
        <f>VLOOKUP(D53,RFPStatus!$A$2:$CF$3125,5,FALSE)</f>
        <v>#N/A</v>
      </c>
      <c r="DR53" s="161" t="e">
        <f>VLOOKUP(D53,RFPStatus!$A$2:$CF$3125,6,FALSE)</f>
        <v>#N/A</v>
      </c>
      <c r="DS53" s="161" t="e">
        <f>VLOOKUP(D53,RFPStatus!$A$2:$CF$3125,7,FALSE)</f>
        <v>#N/A</v>
      </c>
      <c r="DT53" s="161" t="e">
        <f>VLOOKUP(D53,RFPStatus!$A$2:$CF$3125,8,FALSE)</f>
        <v>#N/A</v>
      </c>
      <c r="DU53" s="161" t="e">
        <f>VLOOKUP(D53,RFPStatus!$A$2:$CF$3125,9,FALSE)</f>
        <v>#N/A</v>
      </c>
      <c r="DV53" s="161" t="e">
        <f>VLOOKUP(D53,RFPStatus!$A$2:$CF$3125,10,FALSE)</f>
        <v>#N/A</v>
      </c>
      <c r="DW53" s="161" t="str">
        <f t="shared" si="0"/>
        <v/>
      </c>
    </row>
    <row r="54" spans="1:127" x14ac:dyDescent="0.35">
      <c r="A54" s="163">
        <f>RFPData!D54</f>
        <v>0</v>
      </c>
      <c r="DQ54" s="161" t="e">
        <f>VLOOKUP(D54,RFPStatus!$A$2:$CF$3125,5,FALSE)</f>
        <v>#N/A</v>
      </c>
      <c r="DR54" s="161" t="e">
        <f>VLOOKUP(D54,RFPStatus!$A$2:$CF$3125,6,FALSE)</f>
        <v>#N/A</v>
      </c>
      <c r="DS54" s="161" t="e">
        <f>VLOOKUP(D54,RFPStatus!$A$2:$CF$3125,7,FALSE)</f>
        <v>#N/A</v>
      </c>
      <c r="DT54" s="161" t="e">
        <f>VLOOKUP(D54,RFPStatus!$A$2:$CF$3125,8,FALSE)</f>
        <v>#N/A</v>
      </c>
      <c r="DU54" s="161" t="e">
        <f>VLOOKUP(D54,RFPStatus!$A$2:$CF$3125,9,FALSE)</f>
        <v>#N/A</v>
      </c>
      <c r="DV54" s="161" t="e">
        <f>VLOOKUP(D54,RFPStatus!$A$2:$CF$3125,10,FALSE)</f>
        <v>#N/A</v>
      </c>
      <c r="DW54" s="161" t="str">
        <f t="shared" si="0"/>
        <v/>
      </c>
    </row>
    <row r="55" spans="1:127" x14ac:dyDescent="0.35">
      <c r="A55" s="163">
        <f>RFPData!D55</f>
        <v>0</v>
      </c>
      <c r="DQ55" s="161" t="e">
        <f>VLOOKUP(D55,RFPStatus!$A$2:$CF$3125,5,FALSE)</f>
        <v>#N/A</v>
      </c>
      <c r="DR55" s="161" t="e">
        <f>VLOOKUP(D55,RFPStatus!$A$2:$CF$3125,6,FALSE)</f>
        <v>#N/A</v>
      </c>
      <c r="DS55" s="161" t="e">
        <f>VLOOKUP(D55,RFPStatus!$A$2:$CF$3125,7,FALSE)</f>
        <v>#N/A</v>
      </c>
      <c r="DT55" s="161" t="e">
        <f>VLOOKUP(D55,RFPStatus!$A$2:$CF$3125,8,FALSE)</f>
        <v>#N/A</v>
      </c>
      <c r="DU55" s="161" t="e">
        <f>VLOOKUP(D55,RFPStatus!$A$2:$CF$3125,9,FALSE)</f>
        <v>#N/A</v>
      </c>
      <c r="DV55" s="161" t="e">
        <f>VLOOKUP(D55,RFPStatus!$A$2:$CF$3125,10,FALSE)</f>
        <v>#N/A</v>
      </c>
      <c r="DW55" s="161" t="str">
        <f t="shared" si="0"/>
        <v/>
      </c>
    </row>
    <row r="56" spans="1:127" x14ac:dyDescent="0.35">
      <c r="A56" s="163">
        <f>RFPData!D56</f>
        <v>0</v>
      </c>
      <c r="DQ56" s="161" t="e">
        <f>VLOOKUP(D56,RFPStatus!$A$2:$CF$3125,5,FALSE)</f>
        <v>#N/A</v>
      </c>
      <c r="DR56" s="161" t="e">
        <f>VLOOKUP(D56,RFPStatus!$A$2:$CF$3125,6,FALSE)</f>
        <v>#N/A</v>
      </c>
      <c r="DS56" s="161" t="e">
        <f>VLOOKUP(D56,RFPStatus!$A$2:$CF$3125,7,FALSE)</f>
        <v>#N/A</v>
      </c>
      <c r="DT56" s="161" t="e">
        <f>VLOOKUP(D56,RFPStatus!$A$2:$CF$3125,8,FALSE)</f>
        <v>#N/A</v>
      </c>
      <c r="DU56" s="161" t="e">
        <f>VLOOKUP(D56,RFPStatus!$A$2:$CF$3125,9,FALSE)</f>
        <v>#N/A</v>
      </c>
      <c r="DV56" s="161" t="e">
        <f>VLOOKUP(D56,RFPStatus!$A$2:$CF$3125,10,FALSE)</f>
        <v>#N/A</v>
      </c>
      <c r="DW56" s="161" t="str">
        <f t="shared" si="0"/>
        <v/>
      </c>
    </row>
    <row r="57" spans="1:127" x14ac:dyDescent="0.35">
      <c r="A57" s="163">
        <f>RFPData!D57</f>
        <v>0</v>
      </c>
      <c r="DQ57" s="161" t="e">
        <f>VLOOKUP(D57,RFPStatus!$A$2:$CF$3125,5,FALSE)</f>
        <v>#N/A</v>
      </c>
      <c r="DR57" s="161" t="e">
        <f>VLOOKUP(D57,RFPStatus!$A$2:$CF$3125,6,FALSE)</f>
        <v>#N/A</v>
      </c>
      <c r="DS57" s="161" t="e">
        <f>VLOOKUP(D57,RFPStatus!$A$2:$CF$3125,7,FALSE)</f>
        <v>#N/A</v>
      </c>
      <c r="DT57" s="161" t="e">
        <f>VLOOKUP(D57,RFPStatus!$A$2:$CF$3125,8,FALSE)</f>
        <v>#N/A</v>
      </c>
      <c r="DU57" s="161" t="e">
        <f>VLOOKUP(D57,RFPStatus!$A$2:$CF$3125,9,FALSE)</f>
        <v>#N/A</v>
      </c>
      <c r="DV57" s="161" t="e">
        <f>VLOOKUP(D57,RFPStatus!$A$2:$CF$3125,10,FALSE)</f>
        <v>#N/A</v>
      </c>
      <c r="DW57" s="161" t="str">
        <f t="shared" si="0"/>
        <v/>
      </c>
    </row>
    <row r="58" spans="1:127" x14ac:dyDescent="0.35">
      <c r="A58" s="163">
        <f>RFPData!D58</f>
        <v>0</v>
      </c>
      <c r="DQ58" s="161" t="e">
        <f>VLOOKUP(D58,RFPStatus!$A$2:$CF$3125,5,FALSE)</f>
        <v>#N/A</v>
      </c>
      <c r="DR58" s="161" t="e">
        <f>VLOOKUP(D58,RFPStatus!$A$2:$CF$3125,6,FALSE)</f>
        <v>#N/A</v>
      </c>
      <c r="DS58" s="161" t="e">
        <f>VLOOKUP(D58,RFPStatus!$A$2:$CF$3125,7,FALSE)</f>
        <v>#N/A</v>
      </c>
      <c r="DT58" s="161" t="e">
        <f>VLOOKUP(D58,RFPStatus!$A$2:$CF$3125,8,FALSE)</f>
        <v>#N/A</v>
      </c>
      <c r="DU58" s="161" t="e">
        <f>VLOOKUP(D58,RFPStatus!$A$2:$CF$3125,9,FALSE)</f>
        <v>#N/A</v>
      </c>
      <c r="DV58" s="161" t="e">
        <f>VLOOKUP(D58,RFPStatus!$A$2:$CF$3125,10,FALSE)</f>
        <v>#N/A</v>
      </c>
      <c r="DW58" s="161" t="str">
        <f t="shared" si="0"/>
        <v/>
      </c>
    </row>
    <row r="59" spans="1:127" x14ac:dyDescent="0.35">
      <c r="A59" s="163">
        <f>RFPData!D59</f>
        <v>0</v>
      </c>
      <c r="DQ59" s="161" t="e">
        <f>VLOOKUP(D59,RFPStatus!$A$2:$CF$3125,5,FALSE)</f>
        <v>#N/A</v>
      </c>
      <c r="DR59" s="161" t="e">
        <f>VLOOKUP(D59,RFPStatus!$A$2:$CF$3125,6,FALSE)</f>
        <v>#N/A</v>
      </c>
      <c r="DS59" s="161" t="e">
        <f>VLOOKUP(D59,RFPStatus!$A$2:$CF$3125,7,FALSE)</f>
        <v>#N/A</v>
      </c>
      <c r="DT59" s="161" t="e">
        <f>VLOOKUP(D59,RFPStatus!$A$2:$CF$3125,8,FALSE)</f>
        <v>#N/A</v>
      </c>
      <c r="DU59" s="161" t="e">
        <f>VLOOKUP(D59,RFPStatus!$A$2:$CF$3125,9,FALSE)</f>
        <v>#N/A</v>
      </c>
      <c r="DV59" s="161" t="e">
        <f>VLOOKUP(D59,RFPStatus!$A$2:$CF$3125,10,FALSE)</f>
        <v>#N/A</v>
      </c>
      <c r="DW59" s="161" t="str">
        <f t="shared" si="0"/>
        <v/>
      </c>
    </row>
    <row r="60" spans="1:127" x14ac:dyDescent="0.35">
      <c r="A60" s="163">
        <f>RFPData!D60</f>
        <v>0</v>
      </c>
      <c r="DQ60" s="161" t="e">
        <f>VLOOKUP(D60,RFPStatus!$A$2:$CF$3125,5,FALSE)</f>
        <v>#N/A</v>
      </c>
      <c r="DR60" s="161" t="e">
        <f>VLOOKUP(D60,RFPStatus!$A$2:$CF$3125,6,FALSE)</f>
        <v>#N/A</v>
      </c>
      <c r="DS60" s="161" t="e">
        <f>VLOOKUP(D60,RFPStatus!$A$2:$CF$3125,7,FALSE)</f>
        <v>#N/A</v>
      </c>
      <c r="DT60" s="161" t="e">
        <f>VLOOKUP(D60,RFPStatus!$A$2:$CF$3125,8,FALSE)</f>
        <v>#N/A</v>
      </c>
      <c r="DU60" s="161" t="e">
        <f>VLOOKUP(D60,RFPStatus!$A$2:$CF$3125,9,FALSE)</f>
        <v>#N/A</v>
      </c>
      <c r="DV60" s="161" t="e">
        <f>VLOOKUP(D60,RFPStatus!$A$2:$CF$3125,10,FALSE)</f>
        <v>#N/A</v>
      </c>
      <c r="DW60" s="161" t="str">
        <f t="shared" si="0"/>
        <v/>
      </c>
    </row>
    <row r="61" spans="1:127" x14ac:dyDescent="0.35">
      <c r="A61" s="163">
        <f>RFPData!D61</f>
        <v>0</v>
      </c>
      <c r="DQ61" s="161" t="e">
        <f>VLOOKUP(D61,RFPStatus!$A$2:$CF$3125,5,FALSE)</f>
        <v>#N/A</v>
      </c>
      <c r="DR61" s="161" t="e">
        <f>VLOOKUP(D61,RFPStatus!$A$2:$CF$3125,6,FALSE)</f>
        <v>#N/A</v>
      </c>
      <c r="DS61" s="161" t="e">
        <f>VLOOKUP(D61,RFPStatus!$A$2:$CF$3125,7,FALSE)</f>
        <v>#N/A</v>
      </c>
      <c r="DT61" s="161" t="e">
        <f>VLOOKUP(D61,RFPStatus!$A$2:$CF$3125,8,FALSE)</f>
        <v>#N/A</v>
      </c>
      <c r="DU61" s="161" t="e">
        <f>VLOOKUP(D61,RFPStatus!$A$2:$CF$3125,9,FALSE)</f>
        <v>#N/A</v>
      </c>
      <c r="DV61" s="161" t="e">
        <f>VLOOKUP(D61,RFPStatus!$A$2:$CF$3125,10,FALSE)</f>
        <v>#N/A</v>
      </c>
      <c r="DW61" s="161" t="str">
        <f t="shared" si="0"/>
        <v/>
      </c>
    </row>
    <row r="62" spans="1:127" x14ac:dyDescent="0.35">
      <c r="A62" s="163">
        <f>RFPData!D62</f>
        <v>0</v>
      </c>
      <c r="DQ62" s="161" t="e">
        <f>VLOOKUP(D62,RFPStatus!$A$2:$CF$3125,5,FALSE)</f>
        <v>#N/A</v>
      </c>
      <c r="DR62" s="161" t="e">
        <f>VLOOKUP(D62,RFPStatus!$A$2:$CF$3125,6,FALSE)</f>
        <v>#N/A</v>
      </c>
      <c r="DS62" s="161" t="e">
        <f>VLOOKUP(D62,RFPStatus!$A$2:$CF$3125,7,FALSE)</f>
        <v>#N/A</v>
      </c>
      <c r="DT62" s="161" t="e">
        <f>VLOOKUP(D62,RFPStatus!$A$2:$CF$3125,8,FALSE)</f>
        <v>#N/A</v>
      </c>
      <c r="DU62" s="161" t="e">
        <f>VLOOKUP(D62,RFPStatus!$A$2:$CF$3125,9,FALSE)</f>
        <v>#N/A</v>
      </c>
      <c r="DV62" s="161" t="e">
        <f>VLOOKUP(D62,RFPStatus!$A$2:$CF$3125,10,FALSE)</f>
        <v>#N/A</v>
      </c>
      <c r="DW62" s="161" t="str">
        <f t="shared" si="0"/>
        <v/>
      </c>
    </row>
    <row r="63" spans="1:127" x14ac:dyDescent="0.35">
      <c r="A63" s="163">
        <f>RFPData!D63</f>
        <v>0</v>
      </c>
      <c r="DQ63" s="161" t="e">
        <f>VLOOKUP(D63,RFPStatus!$A$2:$CF$3125,5,FALSE)</f>
        <v>#N/A</v>
      </c>
      <c r="DR63" s="161" t="e">
        <f>VLOOKUP(D63,RFPStatus!$A$2:$CF$3125,6,FALSE)</f>
        <v>#N/A</v>
      </c>
      <c r="DS63" s="161" t="e">
        <f>VLOOKUP(D63,RFPStatus!$A$2:$CF$3125,7,FALSE)</f>
        <v>#N/A</v>
      </c>
      <c r="DT63" s="161" t="e">
        <f>VLOOKUP(D63,RFPStatus!$A$2:$CF$3125,8,FALSE)</f>
        <v>#N/A</v>
      </c>
      <c r="DU63" s="161" t="e">
        <f>VLOOKUP(D63,RFPStatus!$A$2:$CF$3125,9,FALSE)</f>
        <v>#N/A</v>
      </c>
      <c r="DV63" s="161" t="e">
        <f>VLOOKUP(D63,RFPStatus!$A$2:$CF$3125,10,FALSE)</f>
        <v>#N/A</v>
      </c>
      <c r="DW63" s="161" t="str">
        <f t="shared" si="0"/>
        <v/>
      </c>
    </row>
    <row r="64" spans="1:127" x14ac:dyDescent="0.35">
      <c r="A64" s="163">
        <f>RFPData!D64</f>
        <v>0</v>
      </c>
      <c r="DQ64" s="161" t="e">
        <f>VLOOKUP(D64,RFPStatus!$A$2:$CF$3125,5,FALSE)</f>
        <v>#N/A</v>
      </c>
      <c r="DR64" s="161" t="e">
        <f>VLOOKUP(D64,RFPStatus!$A$2:$CF$3125,6,FALSE)</f>
        <v>#N/A</v>
      </c>
      <c r="DS64" s="161" t="e">
        <f>VLOOKUP(D64,RFPStatus!$A$2:$CF$3125,7,FALSE)</f>
        <v>#N/A</v>
      </c>
      <c r="DT64" s="161" t="e">
        <f>VLOOKUP(D64,RFPStatus!$A$2:$CF$3125,8,FALSE)</f>
        <v>#N/A</v>
      </c>
      <c r="DU64" s="161" t="e">
        <f>VLOOKUP(D64,RFPStatus!$A$2:$CF$3125,9,FALSE)</f>
        <v>#N/A</v>
      </c>
      <c r="DV64" s="161" t="e">
        <f>VLOOKUP(D64,RFPStatus!$A$2:$CF$3125,10,FALSE)</f>
        <v>#N/A</v>
      </c>
      <c r="DW64" s="161" t="str">
        <f t="shared" si="0"/>
        <v/>
      </c>
    </row>
    <row r="65" spans="1:127" x14ac:dyDescent="0.35">
      <c r="A65" s="163">
        <f>RFPData!D65</f>
        <v>0</v>
      </c>
      <c r="DQ65" s="161" t="e">
        <f>VLOOKUP(D65,RFPStatus!$A$2:$CF$3125,5,FALSE)</f>
        <v>#N/A</v>
      </c>
      <c r="DR65" s="161" t="e">
        <f>VLOOKUP(D65,RFPStatus!$A$2:$CF$3125,6,FALSE)</f>
        <v>#N/A</v>
      </c>
      <c r="DS65" s="161" t="e">
        <f>VLOOKUP(D65,RFPStatus!$A$2:$CF$3125,7,FALSE)</f>
        <v>#N/A</v>
      </c>
      <c r="DT65" s="161" t="e">
        <f>VLOOKUP(D65,RFPStatus!$A$2:$CF$3125,8,FALSE)</f>
        <v>#N/A</v>
      </c>
      <c r="DU65" s="161" t="e">
        <f>VLOOKUP(D65,RFPStatus!$A$2:$CF$3125,9,FALSE)</f>
        <v>#N/A</v>
      </c>
      <c r="DV65" s="161" t="e">
        <f>VLOOKUP(D65,RFPStatus!$A$2:$CF$3125,10,FALSE)</f>
        <v>#N/A</v>
      </c>
      <c r="DW65" s="161" t="str">
        <f t="shared" si="0"/>
        <v/>
      </c>
    </row>
    <row r="66" spans="1:127" x14ac:dyDescent="0.35">
      <c r="A66" s="163">
        <f>RFPData!D66</f>
        <v>0</v>
      </c>
      <c r="DQ66" s="161" t="e">
        <f>VLOOKUP(D66,RFPStatus!$A$2:$CF$3125,5,FALSE)</f>
        <v>#N/A</v>
      </c>
      <c r="DR66" s="161" t="e">
        <f>VLOOKUP(D66,RFPStatus!$A$2:$CF$3125,6,FALSE)</f>
        <v>#N/A</v>
      </c>
      <c r="DS66" s="161" t="e">
        <f>VLOOKUP(D66,RFPStatus!$A$2:$CF$3125,7,FALSE)</f>
        <v>#N/A</v>
      </c>
      <c r="DT66" s="161" t="e">
        <f>VLOOKUP(D66,RFPStatus!$A$2:$CF$3125,8,FALSE)</f>
        <v>#N/A</v>
      </c>
      <c r="DU66" s="161" t="e">
        <f>VLOOKUP(D66,RFPStatus!$A$2:$CF$3125,9,FALSE)</f>
        <v>#N/A</v>
      </c>
      <c r="DV66" s="161" t="e">
        <f>VLOOKUP(D66,RFPStatus!$A$2:$CF$3125,10,FALSE)</f>
        <v>#N/A</v>
      </c>
      <c r="DW66" s="161" t="str">
        <f t="shared" ref="DW66:DW129" si="1">_xlfn.CONCAT(BU66:BY66)</f>
        <v/>
      </c>
    </row>
    <row r="67" spans="1:127" x14ac:dyDescent="0.35">
      <c r="A67" s="163">
        <f>RFPData!D67</f>
        <v>0</v>
      </c>
      <c r="DQ67" s="161" t="e">
        <f>VLOOKUP(D67,RFPStatus!$A$2:$CF$3125,5,FALSE)</f>
        <v>#N/A</v>
      </c>
      <c r="DR67" s="161" t="e">
        <f>VLOOKUP(D67,RFPStatus!$A$2:$CF$3125,6,FALSE)</f>
        <v>#N/A</v>
      </c>
      <c r="DS67" s="161" t="e">
        <f>VLOOKUP(D67,RFPStatus!$A$2:$CF$3125,7,FALSE)</f>
        <v>#N/A</v>
      </c>
      <c r="DT67" s="161" t="e">
        <f>VLOOKUP(D67,RFPStatus!$A$2:$CF$3125,8,FALSE)</f>
        <v>#N/A</v>
      </c>
      <c r="DU67" s="161" t="e">
        <f>VLOOKUP(D67,RFPStatus!$A$2:$CF$3125,9,FALSE)</f>
        <v>#N/A</v>
      </c>
      <c r="DV67" s="161" t="e">
        <f>VLOOKUP(D67,RFPStatus!$A$2:$CF$3125,10,FALSE)</f>
        <v>#N/A</v>
      </c>
      <c r="DW67" s="161" t="str">
        <f t="shared" si="1"/>
        <v/>
      </c>
    </row>
    <row r="68" spans="1:127" x14ac:dyDescent="0.35">
      <c r="A68" s="163">
        <f>RFPData!D68</f>
        <v>0</v>
      </c>
      <c r="DQ68" s="161" t="e">
        <f>VLOOKUP(D68,RFPStatus!$A$2:$CF$3125,5,FALSE)</f>
        <v>#N/A</v>
      </c>
      <c r="DR68" s="161" t="e">
        <f>VLOOKUP(D68,RFPStatus!$A$2:$CF$3125,6,FALSE)</f>
        <v>#N/A</v>
      </c>
      <c r="DS68" s="161" t="e">
        <f>VLOOKUP(D68,RFPStatus!$A$2:$CF$3125,7,FALSE)</f>
        <v>#N/A</v>
      </c>
      <c r="DT68" s="161" t="e">
        <f>VLOOKUP(D68,RFPStatus!$A$2:$CF$3125,8,FALSE)</f>
        <v>#N/A</v>
      </c>
      <c r="DU68" s="161" t="e">
        <f>VLOOKUP(D68,RFPStatus!$A$2:$CF$3125,9,FALSE)</f>
        <v>#N/A</v>
      </c>
      <c r="DV68" s="161" t="e">
        <f>VLOOKUP(D68,RFPStatus!$A$2:$CF$3125,10,FALSE)</f>
        <v>#N/A</v>
      </c>
      <c r="DW68" s="161" t="str">
        <f t="shared" si="1"/>
        <v/>
      </c>
    </row>
    <row r="69" spans="1:127" x14ac:dyDescent="0.35">
      <c r="A69" s="163">
        <f>RFPData!D69</f>
        <v>0</v>
      </c>
      <c r="DQ69" s="161" t="e">
        <f>VLOOKUP(D69,RFPStatus!$A$2:$CF$3125,5,FALSE)</f>
        <v>#N/A</v>
      </c>
      <c r="DR69" s="161" t="e">
        <f>VLOOKUP(D69,RFPStatus!$A$2:$CF$3125,6,FALSE)</f>
        <v>#N/A</v>
      </c>
      <c r="DS69" s="161" t="e">
        <f>VLOOKUP(D69,RFPStatus!$A$2:$CF$3125,7,FALSE)</f>
        <v>#N/A</v>
      </c>
      <c r="DT69" s="161" t="e">
        <f>VLOOKUP(D69,RFPStatus!$A$2:$CF$3125,8,FALSE)</f>
        <v>#N/A</v>
      </c>
      <c r="DU69" s="161" t="e">
        <f>VLOOKUP(D69,RFPStatus!$A$2:$CF$3125,9,FALSE)</f>
        <v>#N/A</v>
      </c>
      <c r="DV69" s="161" t="e">
        <f>VLOOKUP(D69,RFPStatus!$A$2:$CF$3125,10,FALSE)</f>
        <v>#N/A</v>
      </c>
      <c r="DW69" s="161" t="str">
        <f t="shared" si="1"/>
        <v/>
      </c>
    </row>
    <row r="70" spans="1:127" x14ac:dyDescent="0.35">
      <c r="A70" s="163">
        <f>RFPData!D70</f>
        <v>0</v>
      </c>
      <c r="DQ70" s="161" t="e">
        <f>VLOOKUP(D70,RFPStatus!$A$2:$CF$3125,5,FALSE)</f>
        <v>#N/A</v>
      </c>
      <c r="DR70" s="161" t="e">
        <f>VLOOKUP(D70,RFPStatus!$A$2:$CF$3125,6,FALSE)</f>
        <v>#N/A</v>
      </c>
      <c r="DS70" s="161" t="e">
        <f>VLOOKUP(D70,RFPStatus!$A$2:$CF$3125,7,FALSE)</f>
        <v>#N/A</v>
      </c>
      <c r="DT70" s="161" t="e">
        <f>VLOOKUP(D70,RFPStatus!$A$2:$CF$3125,8,FALSE)</f>
        <v>#N/A</v>
      </c>
      <c r="DU70" s="161" t="e">
        <f>VLOOKUP(D70,RFPStatus!$A$2:$CF$3125,9,FALSE)</f>
        <v>#N/A</v>
      </c>
      <c r="DV70" s="161" t="e">
        <f>VLOOKUP(D70,RFPStatus!$A$2:$CF$3125,10,FALSE)</f>
        <v>#N/A</v>
      </c>
      <c r="DW70" s="161" t="str">
        <f t="shared" si="1"/>
        <v/>
      </c>
    </row>
    <row r="71" spans="1:127" x14ac:dyDescent="0.35">
      <c r="A71" s="163">
        <f>RFPData!D71</f>
        <v>0</v>
      </c>
      <c r="DQ71" s="161" t="e">
        <f>VLOOKUP(D71,RFPStatus!$A$2:$CF$3125,5,FALSE)</f>
        <v>#N/A</v>
      </c>
      <c r="DR71" s="161" t="e">
        <f>VLOOKUP(D71,RFPStatus!$A$2:$CF$3125,6,FALSE)</f>
        <v>#N/A</v>
      </c>
      <c r="DS71" s="161" t="e">
        <f>VLOOKUP(D71,RFPStatus!$A$2:$CF$3125,7,FALSE)</f>
        <v>#N/A</v>
      </c>
      <c r="DT71" s="161" t="e">
        <f>VLOOKUP(D71,RFPStatus!$A$2:$CF$3125,8,FALSE)</f>
        <v>#N/A</v>
      </c>
      <c r="DU71" s="161" t="e">
        <f>VLOOKUP(D71,RFPStatus!$A$2:$CF$3125,9,FALSE)</f>
        <v>#N/A</v>
      </c>
      <c r="DV71" s="161" t="e">
        <f>VLOOKUP(D71,RFPStatus!$A$2:$CF$3125,10,FALSE)</f>
        <v>#N/A</v>
      </c>
      <c r="DW71" s="161" t="str">
        <f t="shared" si="1"/>
        <v/>
      </c>
    </row>
    <row r="72" spans="1:127" x14ac:dyDescent="0.35">
      <c r="A72" s="163">
        <f>RFPData!D72</f>
        <v>0</v>
      </c>
      <c r="DQ72" s="161" t="e">
        <f>VLOOKUP(D72,RFPStatus!$A$2:$CF$3125,5,FALSE)</f>
        <v>#N/A</v>
      </c>
      <c r="DR72" s="161" t="e">
        <f>VLOOKUP(D72,RFPStatus!$A$2:$CF$3125,6,FALSE)</f>
        <v>#N/A</v>
      </c>
      <c r="DS72" s="161" t="e">
        <f>VLOOKUP(D72,RFPStatus!$A$2:$CF$3125,7,FALSE)</f>
        <v>#N/A</v>
      </c>
      <c r="DT72" s="161" t="e">
        <f>VLOOKUP(D72,RFPStatus!$A$2:$CF$3125,8,FALSE)</f>
        <v>#N/A</v>
      </c>
      <c r="DU72" s="161" t="e">
        <f>VLOOKUP(D72,RFPStatus!$A$2:$CF$3125,9,FALSE)</f>
        <v>#N/A</v>
      </c>
      <c r="DV72" s="161" t="e">
        <f>VLOOKUP(D72,RFPStatus!$A$2:$CF$3125,10,FALSE)</f>
        <v>#N/A</v>
      </c>
      <c r="DW72" s="161" t="str">
        <f t="shared" si="1"/>
        <v/>
      </c>
    </row>
    <row r="73" spans="1:127" x14ac:dyDescent="0.35">
      <c r="A73" s="163">
        <f>RFPData!D73</f>
        <v>0</v>
      </c>
      <c r="DQ73" s="161" t="e">
        <f>VLOOKUP(D73,RFPStatus!$A$2:$CF$3125,5,FALSE)</f>
        <v>#N/A</v>
      </c>
      <c r="DR73" s="161" t="e">
        <f>VLOOKUP(D73,RFPStatus!$A$2:$CF$3125,6,FALSE)</f>
        <v>#N/A</v>
      </c>
      <c r="DS73" s="161" t="e">
        <f>VLOOKUP(D73,RFPStatus!$A$2:$CF$3125,7,FALSE)</f>
        <v>#N/A</v>
      </c>
      <c r="DT73" s="161" t="e">
        <f>VLOOKUP(D73,RFPStatus!$A$2:$CF$3125,8,FALSE)</f>
        <v>#N/A</v>
      </c>
      <c r="DU73" s="161" t="e">
        <f>VLOOKUP(D73,RFPStatus!$A$2:$CF$3125,9,FALSE)</f>
        <v>#N/A</v>
      </c>
      <c r="DV73" s="161" t="e">
        <f>VLOOKUP(D73,RFPStatus!$A$2:$CF$3125,10,FALSE)</f>
        <v>#N/A</v>
      </c>
      <c r="DW73" s="161" t="str">
        <f t="shared" si="1"/>
        <v/>
      </c>
    </row>
    <row r="74" spans="1:127" x14ac:dyDescent="0.35">
      <c r="A74" s="163">
        <f>RFPData!D74</f>
        <v>0</v>
      </c>
      <c r="DQ74" s="161" t="e">
        <f>VLOOKUP(D74,RFPStatus!$A$2:$CF$3125,5,FALSE)</f>
        <v>#N/A</v>
      </c>
      <c r="DR74" s="161" t="e">
        <f>VLOOKUP(D74,RFPStatus!$A$2:$CF$3125,6,FALSE)</f>
        <v>#N/A</v>
      </c>
      <c r="DS74" s="161" t="e">
        <f>VLOOKUP(D74,RFPStatus!$A$2:$CF$3125,7,FALSE)</f>
        <v>#N/A</v>
      </c>
      <c r="DT74" s="161" t="e">
        <f>VLOOKUP(D74,RFPStatus!$A$2:$CF$3125,8,FALSE)</f>
        <v>#N/A</v>
      </c>
      <c r="DU74" s="161" t="e">
        <f>VLOOKUP(D74,RFPStatus!$A$2:$CF$3125,9,FALSE)</f>
        <v>#N/A</v>
      </c>
      <c r="DV74" s="161" t="e">
        <f>VLOOKUP(D74,RFPStatus!$A$2:$CF$3125,10,FALSE)</f>
        <v>#N/A</v>
      </c>
      <c r="DW74" s="161" t="str">
        <f t="shared" si="1"/>
        <v/>
      </c>
    </row>
    <row r="75" spans="1:127" x14ac:dyDescent="0.35">
      <c r="A75" s="163">
        <f>RFPData!D75</f>
        <v>0</v>
      </c>
      <c r="DQ75" s="161" t="e">
        <f>VLOOKUP(D75,RFPStatus!$A$2:$CF$3125,5,FALSE)</f>
        <v>#N/A</v>
      </c>
      <c r="DR75" s="161" t="e">
        <f>VLOOKUP(D75,RFPStatus!$A$2:$CF$3125,6,FALSE)</f>
        <v>#N/A</v>
      </c>
      <c r="DS75" s="161" t="e">
        <f>VLOOKUP(D75,RFPStatus!$A$2:$CF$3125,7,FALSE)</f>
        <v>#N/A</v>
      </c>
      <c r="DT75" s="161" t="e">
        <f>VLOOKUP(D75,RFPStatus!$A$2:$CF$3125,8,FALSE)</f>
        <v>#N/A</v>
      </c>
      <c r="DU75" s="161" t="e">
        <f>VLOOKUP(D75,RFPStatus!$A$2:$CF$3125,9,FALSE)</f>
        <v>#N/A</v>
      </c>
      <c r="DV75" s="161" t="e">
        <f>VLOOKUP(D75,RFPStatus!$A$2:$CF$3125,10,FALSE)</f>
        <v>#N/A</v>
      </c>
      <c r="DW75" s="161" t="str">
        <f t="shared" si="1"/>
        <v/>
      </c>
    </row>
    <row r="76" spans="1:127" x14ac:dyDescent="0.35">
      <c r="A76" s="163">
        <f>RFPData!D76</f>
        <v>0</v>
      </c>
      <c r="DQ76" s="161" t="e">
        <f>VLOOKUP(D76,RFPStatus!$A$2:$CF$3125,5,FALSE)</f>
        <v>#N/A</v>
      </c>
      <c r="DR76" s="161" t="e">
        <f>VLOOKUP(D76,RFPStatus!$A$2:$CF$3125,6,FALSE)</f>
        <v>#N/A</v>
      </c>
      <c r="DS76" s="161" t="e">
        <f>VLOOKUP(D76,RFPStatus!$A$2:$CF$3125,7,FALSE)</f>
        <v>#N/A</v>
      </c>
      <c r="DT76" s="161" t="e">
        <f>VLOOKUP(D76,RFPStatus!$A$2:$CF$3125,8,FALSE)</f>
        <v>#N/A</v>
      </c>
      <c r="DU76" s="161" t="e">
        <f>VLOOKUP(D76,RFPStatus!$A$2:$CF$3125,9,FALSE)</f>
        <v>#N/A</v>
      </c>
      <c r="DV76" s="161" t="e">
        <f>VLOOKUP(D76,RFPStatus!$A$2:$CF$3125,10,FALSE)</f>
        <v>#N/A</v>
      </c>
      <c r="DW76" s="161" t="str">
        <f t="shared" si="1"/>
        <v/>
      </c>
    </row>
    <row r="77" spans="1:127" x14ac:dyDescent="0.35">
      <c r="A77" s="163">
        <f>RFPData!D77</f>
        <v>0</v>
      </c>
      <c r="DQ77" s="161" t="e">
        <f>VLOOKUP(D77,RFPStatus!$A$2:$CF$3125,5,FALSE)</f>
        <v>#N/A</v>
      </c>
      <c r="DR77" s="161" t="e">
        <f>VLOOKUP(D77,RFPStatus!$A$2:$CF$3125,6,FALSE)</f>
        <v>#N/A</v>
      </c>
      <c r="DS77" s="161" t="e">
        <f>VLOOKUP(D77,RFPStatus!$A$2:$CF$3125,7,FALSE)</f>
        <v>#N/A</v>
      </c>
      <c r="DT77" s="161" t="e">
        <f>VLOOKUP(D77,RFPStatus!$A$2:$CF$3125,8,FALSE)</f>
        <v>#N/A</v>
      </c>
      <c r="DU77" s="161" t="e">
        <f>VLOOKUP(D77,RFPStatus!$A$2:$CF$3125,9,FALSE)</f>
        <v>#N/A</v>
      </c>
      <c r="DV77" s="161" t="e">
        <f>VLOOKUP(D77,RFPStatus!$A$2:$CF$3125,10,FALSE)</f>
        <v>#N/A</v>
      </c>
      <c r="DW77" s="161" t="str">
        <f t="shared" si="1"/>
        <v/>
      </c>
    </row>
    <row r="78" spans="1:127" x14ac:dyDescent="0.35">
      <c r="A78" s="163">
        <f>RFPData!D78</f>
        <v>0</v>
      </c>
      <c r="DQ78" s="161" t="e">
        <f>VLOOKUP(D78,RFPStatus!$A$2:$CF$3125,5,FALSE)</f>
        <v>#N/A</v>
      </c>
      <c r="DR78" s="161" t="e">
        <f>VLOOKUP(D78,RFPStatus!$A$2:$CF$3125,6,FALSE)</f>
        <v>#N/A</v>
      </c>
      <c r="DS78" s="161" t="e">
        <f>VLOOKUP(D78,RFPStatus!$A$2:$CF$3125,7,FALSE)</f>
        <v>#N/A</v>
      </c>
      <c r="DT78" s="161" t="e">
        <f>VLOOKUP(D78,RFPStatus!$A$2:$CF$3125,8,FALSE)</f>
        <v>#N/A</v>
      </c>
      <c r="DU78" s="161" t="e">
        <f>VLOOKUP(D78,RFPStatus!$A$2:$CF$3125,9,FALSE)</f>
        <v>#N/A</v>
      </c>
      <c r="DV78" s="161" t="e">
        <f>VLOOKUP(D78,RFPStatus!$A$2:$CF$3125,10,FALSE)</f>
        <v>#N/A</v>
      </c>
      <c r="DW78" s="161" t="str">
        <f t="shared" si="1"/>
        <v/>
      </c>
    </row>
    <row r="79" spans="1:127" x14ac:dyDescent="0.35">
      <c r="A79" s="163">
        <f>RFPData!D79</f>
        <v>0</v>
      </c>
      <c r="DQ79" s="161" t="e">
        <f>VLOOKUP(D79,RFPStatus!$A$2:$CF$3125,5,FALSE)</f>
        <v>#N/A</v>
      </c>
      <c r="DR79" s="161" t="e">
        <f>VLOOKUP(D79,RFPStatus!$A$2:$CF$3125,6,FALSE)</f>
        <v>#N/A</v>
      </c>
      <c r="DS79" s="161" t="e">
        <f>VLOOKUP(D79,RFPStatus!$A$2:$CF$3125,7,FALSE)</f>
        <v>#N/A</v>
      </c>
      <c r="DT79" s="161" t="e">
        <f>VLOOKUP(D79,RFPStatus!$A$2:$CF$3125,8,FALSE)</f>
        <v>#N/A</v>
      </c>
      <c r="DU79" s="161" t="e">
        <f>VLOOKUP(D79,RFPStatus!$A$2:$CF$3125,9,FALSE)</f>
        <v>#N/A</v>
      </c>
      <c r="DV79" s="161" t="e">
        <f>VLOOKUP(D79,RFPStatus!$A$2:$CF$3125,10,FALSE)</f>
        <v>#N/A</v>
      </c>
      <c r="DW79" s="161" t="str">
        <f t="shared" si="1"/>
        <v/>
      </c>
    </row>
    <row r="80" spans="1:127" x14ac:dyDescent="0.35">
      <c r="A80" s="163">
        <f>RFPData!D80</f>
        <v>0</v>
      </c>
      <c r="DQ80" s="161" t="e">
        <f>VLOOKUP(D80,RFPStatus!$A$2:$CF$3125,5,FALSE)</f>
        <v>#N/A</v>
      </c>
      <c r="DR80" s="161" t="e">
        <f>VLOOKUP(D80,RFPStatus!$A$2:$CF$3125,6,FALSE)</f>
        <v>#N/A</v>
      </c>
      <c r="DS80" s="161" t="e">
        <f>VLOOKUP(D80,RFPStatus!$A$2:$CF$3125,7,FALSE)</f>
        <v>#N/A</v>
      </c>
      <c r="DT80" s="161" t="e">
        <f>VLOOKUP(D80,RFPStatus!$A$2:$CF$3125,8,FALSE)</f>
        <v>#N/A</v>
      </c>
      <c r="DU80" s="161" t="e">
        <f>VLOOKUP(D80,RFPStatus!$A$2:$CF$3125,9,FALSE)</f>
        <v>#N/A</v>
      </c>
      <c r="DV80" s="161" t="e">
        <f>VLOOKUP(D80,RFPStatus!$A$2:$CF$3125,10,FALSE)</f>
        <v>#N/A</v>
      </c>
      <c r="DW80" s="161" t="str">
        <f t="shared" si="1"/>
        <v/>
      </c>
    </row>
    <row r="81" spans="1:127" x14ac:dyDescent="0.35">
      <c r="A81" s="163">
        <f>RFPData!D81</f>
        <v>0</v>
      </c>
      <c r="DQ81" s="161" t="e">
        <f>VLOOKUP(D81,RFPStatus!$A$2:$CF$3125,5,FALSE)</f>
        <v>#N/A</v>
      </c>
      <c r="DR81" s="161" t="e">
        <f>VLOOKUP(D81,RFPStatus!$A$2:$CF$3125,6,FALSE)</f>
        <v>#N/A</v>
      </c>
      <c r="DS81" s="161" t="e">
        <f>VLOOKUP(D81,RFPStatus!$A$2:$CF$3125,7,FALSE)</f>
        <v>#N/A</v>
      </c>
      <c r="DT81" s="161" t="e">
        <f>VLOOKUP(D81,RFPStatus!$A$2:$CF$3125,8,FALSE)</f>
        <v>#N/A</v>
      </c>
      <c r="DU81" s="161" t="e">
        <f>VLOOKUP(D81,RFPStatus!$A$2:$CF$3125,9,FALSE)</f>
        <v>#N/A</v>
      </c>
      <c r="DV81" s="161" t="e">
        <f>VLOOKUP(D81,RFPStatus!$A$2:$CF$3125,10,FALSE)</f>
        <v>#N/A</v>
      </c>
      <c r="DW81" s="161" t="str">
        <f t="shared" si="1"/>
        <v/>
      </c>
    </row>
    <row r="82" spans="1:127" x14ac:dyDescent="0.35">
      <c r="A82" s="163">
        <f>RFPData!D82</f>
        <v>0</v>
      </c>
      <c r="DQ82" s="161" t="e">
        <f>VLOOKUP(D82,RFPStatus!$A$2:$CF$3125,5,FALSE)</f>
        <v>#N/A</v>
      </c>
      <c r="DR82" s="161" t="e">
        <f>VLOOKUP(D82,RFPStatus!$A$2:$CF$3125,6,FALSE)</f>
        <v>#N/A</v>
      </c>
      <c r="DS82" s="161" t="e">
        <f>VLOOKUP(D82,RFPStatus!$A$2:$CF$3125,7,FALSE)</f>
        <v>#N/A</v>
      </c>
      <c r="DT82" s="161" t="e">
        <f>VLOOKUP(D82,RFPStatus!$A$2:$CF$3125,8,FALSE)</f>
        <v>#N/A</v>
      </c>
      <c r="DU82" s="161" t="e">
        <f>VLOOKUP(D82,RFPStatus!$A$2:$CF$3125,9,FALSE)</f>
        <v>#N/A</v>
      </c>
      <c r="DV82" s="161" t="e">
        <f>VLOOKUP(D82,RFPStatus!$A$2:$CF$3125,10,FALSE)</f>
        <v>#N/A</v>
      </c>
      <c r="DW82" s="161" t="str">
        <f t="shared" si="1"/>
        <v/>
      </c>
    </row>
    <row r="83" spans="1:127" x14ac:dyDescent="0.35">
      <c r="A83" s="163">
        <f>RFPData!D83</f>
        <v>0</v>
      </c>
      <c r="DQ83" s="161" t="e">
        <f>VLOOKUP(D83,RFPStatus!$A$2:$CF$3125,5,FALSE)</f>
        <v>#N/A</v>
      </c>
      <c r="DR83" s="161" t="e">
        <f>VLOOKUP(D83,RFPStatus!$A$2:$CF$3125,6,FALSE)</f>
        <v>#N/A</v>
      </c>
      <c r="DS83" s="161" t="e">
        <f>VLOOKUP(D83,RFPStatus!$A$2:$CF$3125,7,FALSE)</f>
        <v>#N/A</v>
      </c>
      <c r="DT83" s="161" t="e">
        <f>VLOOKUP(D83,RFPStatus!$A$2:$CF$3125,8,FALSE)</f>
        <v>#N/A</v>
      </c>
      <c r="DU83" s="161" t="e">
        <f>VLOOKUP(D83,RFPStatus!$A$2:$CF$3125,9,FALSE)</f>
        <v>#N/A</v>
      </c>
      <c r="DV83" s="161" t="e">
        <f>VLOOKUP(D83,RFPStatus!$A$2:$CF$3125,10,FALSE)</f>
        <v>#N/A</v>
      </c>
      <c r="DW83" s="161" t="str">
        <f t="shared" si="1"/>
        <v/>
      </c>
    </row>
    <row r="84" spans="1:127" x14ac:dyDescent="0.35">
      <c r="A84" s="163">
        <f>RFPData!D84</f>
        <v>0</v>
      </c>
      <c r="DQ84" s="161" t="e">
        <f>VLOOKUP(D84,RFPStatus!$A$2:$CF$3125,5,FALSE)</f>
        <v>#N/A</v>
      </c>
      <c r="DR84" s="161" t="e">
        <f>VLOOKUP(D84,RFPStatus!$A$2:$CF$3125,6,FALSE)</f>
        <v>#N/A</v>
      </c>
      <c r="DS84" s="161" t="e">
        <f>VLOOKUP(D84,RFPStatus!$A$2:$CF$3125,7,FALSE)</f>
        <v>#N/A</v>
      </c>
      <c r="DT84" s="161" t="e">
        <f>VLOOKUP(D84,RFPStatus!$A$2:$CF$3125,8,FALSE)</f>
        <v>#N/A</v>
      </c>
      <c r="DU84" s="161" t="e">
        <f>VLOOKUP(D84,RFPStatus!$A$2:$CF$3125,9,FALSE)</f>
        <v>#N/A</v>
      </c>
      <c r="DV84" s="161" t="e">
        <f>VLOOKUP(D84,RFPStatus!$A$2:$CF$3125,10,FALSE)</f>
        <v>#N/A</v>
      </c>
      <c r="DW84" s="161" t="str">
        <f t="shared" si="1"/>
        <v/>
      </c>
    </row>
    <row r="85" spans="1:127" x14ac:dyDescent="0.35">
      <c r="A85" s="163">
        <f>RFPData!D85</f>
        <v>0</v>
      </c>
      <c r="DQ85" s="161" t="e">
        <f>VLOOKUP(D85,RFPStatus!$A$2:$CF$3125,5,FALSE)</f>
        <v>#N/A</v>
      </c>
      <c r="DR85" s="161" t="e">
        <f>VLOOKUP(D85,RFPStatus!$A$2:$CF$3125,6,FALSE)</f>
        <v>#N/A</v>
      </c>
      <c r="DS85" s="161" t="e">
        <f>VLOOKUP(D85,RFPStatus!$A$2:$CF$3125,7,FALSE)</f>
        <v>#N/A</v>
      </c>
      <c r="DT85" s="161" t="e">
        <f>VLOOKUP(D85,RFPStatus!$A$2:$CF$3125,8,FALSE)</f>
        <v>#N/A</v>
      </c>
      <c r="DU85" s="161" t="e">
        <f>VLOOKUP(D85,RFPStatus!$A$2:$CF$3125,9,FALSE)</f>
        <v>#N/A</v>
      </c>
      <c r="DV85" s="161" t="e">
        <f>VLOOKUP(D85,RFPStatus!$A$2:$CF$3125,10,FALSE)</f>
        <v>#N/A</v>
      </c>
      <c r="DW85" s="161" t="str">
        <f t="shared" si="1"/>
        <v/>
      </c>
    </row>
    <row r="86" spans="1:127" x14ac:dyDescent="0.35">
      <c r="A86" s="163">
        <f>RFPData!D86</f>
        <v>0</v>
      </c>
      <c r="DQ86" s="161" t="e">
        <f>VLOOKUP(D86,RFPStatus!$A$2:$CF$3125,5,FALSE)</f>
        <v>#N/A</v>
      </c>
      <c r="DR86" s="161" t="e">
        <f>VLOOKUP(D86,RFPStatus!$A$2:$CF$3125,6,FALSE)</f>
        <v>#N/A</v>
      </c>
      <c r="DS86" s="161" t="e">
        <f>VLOOKUP(D86,RFPStatus!$A$2:$CF$3125,7,FALSE)</f>
        <v>#N/A</v>
      </c>
      <c r="DT86" s="161" t="e">
        <f>VLOOKUP(D86,RFPStatus!$A$2:$CF$3125,8,FALSE)</f>
        <v>#N/A</v>
      </c>
      <c r="DU86" s="161" t="e">
        <f>VLOOKUP(D86,RFPStatus!$A$2:$CF$3125,9,FALSE)</f>
        <v>#N/A</v>
      </c>
      <c r="DV86" s="161" t="e">
        <f>VLOOKUP(D86,RFPStatus!$A$2:$CF$3125,10,FALSE)</f>
        <v>#N/A</v>
      </c>
      <c r="DW86" s="161" t="str">
        <f t="shared" si="1"/>
        <v/>
      </c>
    </row>
    <row r="87" spans="1:127" x14ac:dyDescent="0.35">
      <c r="A87" s="163">
        <f>RFPData!D87</f>
        <v>0</v>
      </c>
      <c r="DQ87" s="161" t="e">
        <f>VLOOKUP(D87,RFPStatus!$A$2:$CF$3125,5,FALSE)</f>
        <v>#N/A</v>
      </c>
      <c r="DR87" s="161" t="e">
        <f>VLOOKUP(D87,RFPStatus!$A$2:$CF$3125,6,FALSE)</f>
        <v>#N/A</v>
      </c>
      <c r="DS87" s="161" t="e">
        <f>VLOOKUP(D87,RFPStatus!$A$2:$CF$3125,7,FALSE)</f>
        <v>#N/A</v>
      </c>
      <c r="DT87" s="161" t="e">
        <f>VLOOKUP(D87,RFPStatus!$A$2:$CF$3125,8,FALSE)</f>
        <v>#N/A</v>
      </c>
      <c r="DU87" s="161" t="e">
        <f>VLOOKUP(D87,RFPStatus!$A$2:$CF$3125,9,FALSE)</f>
        <v>#N/A</v>
      </c>
      <c r="DV87" s="161" t="e">
        <f>VLOOKUP(D87,RFPStatus!$A$2:$CF$3125,10,FALSE)</f>
        <v>#N/A</v>
      </c>
      <c r="DW87" s="161" t="str">
        <f t="shared" si="1"/>
        <v/>
      </c>
    </row>
    <row r="88" spans="1:127" x14ac:dyDescent="0.35">
      <c r="A88" s="163">
        <f>RFPData!D88</f>
        <v>0</v>
      </c>
      <c r="DQ88" s="161" t="e">
        <f>VLOOKUP(D88,RFPStatus!$A$2:$CF$3125,5,FALSE)</f>
        <v>#N/A</v>
      </c>
      <c r="DR88" s="161" t="e">
        <f>VLOOKUP(D88,RFPStatus!$A$2:$CF$3125,6,FALSE)</f>
        <v>#N/A</v>
      </c>
      <c r="DS88" s="161" t="e">
        <f>VLOOKUP(D88,RFPStatus!$A$2:$CF$3125,7,FALSE)</f>
        <v>#N/A</v>
      </c>
      <c r="DT88" s="161" t="e">
        <f>VLOOKUP(D88,RFPStatus!$A$2:$CF$3125,8,FALSE)</f>
        <v>#N/A</v>
      </c>
      <c r="DU88" s="161" t="e">
        <f>VLOOKUP(D88,RFPStatus!$A$2:$CF$3125,9,FALSE)</f>
        <v>#N/A</v>
      </c>
      <c r="DV88" s="161" t="e">
        <f>VLOOKUP(D88,RFPStatus!$A$2:$CF$3125,10,FALSE)</f>
        <v>#N/A</v>
      </c>
      <c r="DW88" s="161" t="str">
        <f t="shared" si="1"/>
        <v/>
      </c>
    </row>
    <row r="89" spans="1:127" x14ac:dyDescent="0.35">
      <c r="A89" s="163">
        <f>RFPData!D89</f>
        <v>0</v>
      </c>
      <c r="DQ89" s="161" t="e">
        <f>VLOOKUP(D89,RFPStatus!$A$2:$CF$3125,5,FALSE)</f>
        <v>#N/A</v>
      </c>
      <c r="DR89" s="161" t="e">
        <f>VLOOKUP(D89,RFPStatus!$A$2:$CF$3125,6,FALSE)</f>
        <v>#N/A</v>
      </c>
      <c r="DS89" s="161" t="e">
        <f>VLOOKUP(D89,RFPStatus!$A$2:$CF$3125,7,FALSE)</f>
        <v>#N/A</v>
      </c>
      <c r="DT89" s="161" t="e">
        <f>VLOOKUP(D89,RFPStatus!$A$2:$CF$3125,8,FALSE)</f>
        <v>#N/A</v>
      </c>
      <c r="DU89" s="161" t="e">
        <f>VLOOKUP(D89,RFPStatus!$A$2:$CF$3125,9,FALSE)</f>
        <v>#N/A</v>
      </c>
      <c r="DV89" s="161" t="e">
        <f>VLOOKUP(D89,RFPStatus!$A$2:$CF$3125,10,FALSE)</f>
        <v>#N/A</v>
      </c>
      <c r="DW89" s="161" t="str">
        <f t="shared" si="1"/>
        <v/>
      </c>
    </row>
    <row r="90" spans="1:127" x14ac:dyDescent="0.35">
      <c r="A90" s="163">
        <f>RFPData!D90</f>
        <v>0</v>
      </c>
      <c r="DQ90" s="161" t="e">
        <f>VLOOKUP(D90,RFPStatus!$A$2:$CF$3125,5,FALSE)</f>
        <v>#N/A</v>
      </c>
      <c r="DR90" s="161" t="e">
        <f>VLOOKUP(D90,RFPStatus!$A$2:$CF$3125,6,FALSE)</f>
        <v>#N/A</v>
      </c>
      <c r="DS90" s="161" t="e">
        <f>VLOOKUP(D90,RFPStatus!$A$2:$CF$3125,7,FALSE)</f>
        <v>#N/A</v>
      </c>
      <c r="DT90" s="161" t="e">
        <f>VLOOKUP(D90,RFPStatus!$A$2:$CF$3125,8,FALSE)</f>
        <v>#N/A</v>
      </c>
      <c r="DU90" s="161" t="e">
        <f>VLOOKUP(D90,RFPStatus!$A$2:$CF$3125,9,FALSE)</f>
        <v>#N/A</v>
      </c>
      <c r="DV90" s="161" t="e">
        <f>VLOOKUP(D90,RFPStatus!$A$2:$CF$3125,10,FALSE)</f>
        <v>#N/A</v>
      </c>
      <c r="DW90" s="161" t="str">
        <f t="shared" si="1"/>
        <v/>
      </c>
    </row>
    <row r="91" spans="1:127" x14ac:dyDescent="0.35">
      <c r="A91" s="163">
        <f>RFPData!D91</f>
        <v>0</v>
      </c>
      <c r="DQ91" s="161" t="e">
        <f>VLOOKUP(D91,RFPStatus!$A$2:$CF$3125,5,FALSE)</f>
        <v>#N/A</v>
      </c>
      <c r="DR91" s="161" t="e">
        <f>VLOOKUP(D91,RFPStatus!$A$2:$CF$3125,6,FALSE)</f>
        <v>#N/A</v>
      </c>
      <c r="DS91" s="161" t="e">
        <f>VLOOKUP(D91,RFPStatus!$A$2:$CF$3125,7,FALSE)</f>
        <v>#N/A</v>
      </c>
      <c r="DT91" s="161" t="e">
        <f>VLOOKUP(D91,RFPStatus!$A$2:$CF$3125,8,FALSE)</f>
        <v>#N/A</v>
      </c>
      <c r="DU91" s="161" t="e">
        <f>VLOOKUP(D91,RFPStatus!$A$2:$CF$3125,9,FALSE)</f>
        <v>#N/A</v>
      </c>
      <c r="DV91" s="161" t="e">
        <f>VLOOKUP(D91,RFPStatus!$A$2:$CF$3125,10,FALSE)</f>
        <v>#N/A</v>
      </c>
      <c r="DW91" s="161" t="str">
        <f t="shared" si="1"/>
        <v/>
      </c>
    </row>
    <row r="92" spans="1:127" x14ac:dyDescent="0.35">
      <c r="A92" s="163">
        <f>RFPData!D92</f>
        <v>0</v>
      </c>
      <c r="DQ92" s="161" t="e">
        <f>VLOOKUP(D92,RFPStatus!$A$2:$CF$3125,5,FALSE)</f>
        <v>#N/A</v>
      </c>
      <c r="DR92" s="161" t="e">
        <f>VLOOKUP(D92,RFPStatus!$A$2:$CF$3125,6,FALSE)</f>
        <v>#N/A</v>
      </c>
      <c r="DS92" s="161" t="e">
        <f>VLOOKUP(D92,RFPStatus!$A$2:$CF$3125,7,FALSE)</f>
        <v>#N/A</v>
      </c>
      <c r="DT92" s="161" t="e">
        <f>VLOOKUP(D92,RFPStatus!$A$2:$CF$3125,8,FALSE)</f>
        <v>#N/A</v>
      </c>
      <c r="DU92" s="161" t="e">
        <f>VLOOKUP(D92,RFPStatus!$A$2:$CF$3125,9,FALSE)</f>
        <v>#N/A</v>
      </c>
      <c r="DV92" s="161" t="e">
        <f>VLOOKUP(D92,RFPStatus!$A$2:$CF$3125,10,FALSE)</f>
        <v>#N/A</v>
      </c>
      <c r="DW92" s="161" t="str">
        <f t="shared" si="1"/>
        <v/>
      </c>
    </row>
    <row r="93" spans="1:127" x14ac:dyDescent="0.35">
      <c r="A93" s="163">
        <f>RFPData!D93</f>
        <v>0</v>
      </c>
      <c r="DQ93" s="161" t="e">
        <f>VLOOKUP(D93,RFPStatus!$A$2:$CF$3125,5,FALSE)</f>
        <v>#N/A</v>
      </c>
      <c r="DR93" s="161" t="e">
        <f>VLOOKUP(D93,RFPStatus!$A$2:$CF$3125,6,FALSE)</f>
        <v>#N/A</v>
      </c>
      <c r="DS93" s="161" t="e">
        <f>VLOOKUP(D93,RFPStatus!$A$2:$CF$3125,7,FALSE)</f>
        <v>#N/A</v>
      </c>
      <c r="DT93" s="161" t="e">
        <f>VLOOKUP(D93,RFPStatus!$A$2:$CF$3125,8,FALSE)</f>
        <v>#N/A</v>
      </c>
      <c r="DU93" s="161" t="e">
        <f>VLOOKUP(D93,RFPStatus!$A$2:$CF$3125,9,FALSE)</f>
        <v>#N/A</v>
      </c>
      <c r="DV93" s="161" t="e">
        <f>VLOOKUP(D93,RFPStatus!$A$2:$CF$3125,10,FALSE)</f>
        <v>#N/A</v>
      </c>
      <c r="DW93" s="161" t="str">
        <f t="shared" si="1"/>
        <v/>
      </c>
    </row>
    <row r="94" spans="1:127" x14ac:dyDescent="0.35">
      <c r="A94" s="163">
        <f>RFPData!D94</f>
        <v>0</v>
      </c>
      <c r="DQ94" s="161" t="e">
        <f>VLOOKUP(D94,RFPStatus!$A$2:$CF$3125,5,FALSE)</f>
        <v>#N/A</v>
      </c>
      <c r="DR94" s="161" t="e">
        <f>VLOOKUP(D94,RFPStatus!$A$2:$CF$3125,6,FALSE)</f>
        <v>#N/A</v>
      </c>
      <c r="DS94" s="161" t="e">
        <f>VLOOKUP(D94,RFPStatus!$A$2:$CF$3125,7,FALSE)</f>
        <v>#N/A</v>
      </c>
      <c r="DT94" s="161" t="e">
        <f>VLOOKUP(D94,RFPStatus!$A$2:$CF$3125,8,FALSE)</f>
        <v>#N/A</v>
      </c>
      <c r="DU94" s="161" t="e">
        <f>VLOOKUP(D94,RFPStatus!$A$2:$CF$3125,9,FALSE)</f>
        <v>#N/A</v>
      </c>
      <c r="DV94" s="161" t="e">
        <f>VLOOKUP(D94,RFPStatus!$A$2:$CF$3125,10,FALSE)</f>
        <v>#N/A</v>
      </c>
      <c r="DW94" s="161" t="str">
        <f t="shared" si="1"/>
        <v/>
      </c>
    </row>
    <row r="95" spans="1:127" x14ac:dyDescent="0.35">
      <c r="A95" s="163">
        <f>RFPData!D95</f>
        <v>0</v>
      </c>
      <c r="DQ95" s="161" t="e">
        <f>VLOOKUP(D95,RFPStatus!$A$2:$CF$3125,5,FALSE)</f>
        <v>#N/A</v>
      </c>
      <c r="DR95" s="161" t="e">
        <f>VLOOKUP(D95,RFPStatus!$A$2:$CF$3125,6,FALSE)</f>
        <v>#N/A</v>
      </c>
      <c r="DS95" s="161" t="e">
        <f>VLOOKUP(D95,RFPStatus!$A$2:$CF$3125,7,FALSE)</f>
        <v>#N/A</v>
      </c>
      <c r="DT95" s="161" t="e">
        <f>VLOOKUP(D95,RFPStatus!$A$2:$CF$3125,8,FALSE)</f>
        <v>#N/A</v>
      </c>
      <c r="DU95" s="161" t="e">
        <f>VLOOKUP(D95,RFPStatus!$A$2:$CF$3125,9,FALSE)</f>
        <v>#N/A</v>
      </c>
      <c r="DV95" s="161" t="e">
        <f>VLOOKUP(D95,RFPStatus!$A$2:$CF$3125,10,FALSE)</f>
        <v>#N/A</v>
      </c>
      <c r="DW95" s="161" t="str">
        <f t="shared" si="1"/>
        <v/>
      </c>
    </row>
    <row r="96" spans="1:127" x14ac:dyDescent="0.35">
      <c r="A96" s="163">
        <f>RFPData!D96</f>
        <v>0</v>
      </c>
      <c r="DQ96" s="161" t="e">
        <f>VLOOKUP(D96,RFPStatus!$A$2:$CF$3125,5,FALSE)</f>
        <v>#N/A</v>
      </c>
      <c r="DR96" s="161" t="e">
        <f>VLOOKUP(D96,RFPStatus!$A$2:$CF$3125,6,FALSE)</f>
        <v>#N/A</v>
      </c>
      <c r="DS96" s="161" t="e">
        <f>VLOOKUP(D96,RFPStatus!$A$2:$CF$3125,7,FALSE)</f>
        <v>#N/A</v>
      </c>
      <c r="DT96" s="161" t="e">
        <f>VLOOKUP(D96,RFPStatus!$A$2:$CF$3125,8,FALSE)</f>
        <v>#N/A</v>
      </c>
      <c r="DU96" s="161" t="e">
        <f>VLOOKUP(D96,RFPStatus!$A$2:$CF$3125,9,FALSE)</f>
        <v>#N/A</v>
      </c>
      <c r="DV96" s="161" t="e">
        <f>VLOOKUP(D96,RFPStatus!$A$2:$CF$3125,10,FALSE)</f>
        <v>#N/A</v>
      </c>
      <c r="DW96" s="161" t="str">
        <f t="shared" si="1"/>
        <v/>
      </c>
    </row>
    <row r="97" spans="1:127" x14ac:dyDescent="0.35">
      <c r="A97" s="163">
        <f>RFPData!D97</f>
        <v>0</v>
      </c>
      <c r="DQ97" s="161" t="e">
        <f>VLOOKUP(D97,RFPStatus!$A$2:$CF$3125,5,FALSE)</f>
        <v>#N/A</v>
      </c>
      <c r="DR97" s="161" t="e">
        <f>VLOOKUP(D97,RFPStatus!$A$2:$CF$3125,6,FALSE)</f>
        <v>#N/A</v>
      </c>
      <c r="DS97" s="161" t="e">
        <f>VLOOKUP(D97,RFPStatus!$A$2:$CF$3125,7,FALSE)</f>
        <v>#N/A</v>
      </c>
      <c r="DT97" s="161" t="e">
        <f>VLOOKUP(D97,RFPStatus!$A$2:$CF$3125,8,FALSE)</f>
        <v>#N/A</v>
      </c>
      <c r="DU97" s="161" t="e">
        <f>VLOOKUP(D97,RFPStatus!$A$2:$CF$3125,9,FALSE)</f>
        <v>#N/A</v>
      </c>
      <c r="DV97" s="161" t="e">
        <f>VLOOKUP(D97,RFPStatus!$A$2:$CF$3125,10,FALSE)</f>
        <v>#N/A</v>
      </c>
      <c r="DW97" s="161" t="str">
        <f t="shared" si="1"/>
        <v/>
      </c>
    </row>
    <row r="98" spans="1:127" x14ac:dyDescent="0.35">
      <c r="A98" s="163">
        <f>RFPData!D98</f>
        <v>0</v>
      </c>
      <c r="DQ98" s="161" t="e">
        <f>VLOOKUP(D98,RFPStatus!$A$2:$CF$3125,5,FALSE)</f>
        <v>#N/A</v>
      </c>
      <c r="DR98" s="161" t="e">
        <f>VLOOKUP(D98,RFPStatus!$A$2:$CF$3125,6,FALSE)</f>
        <v>#N/A</v>
      </c>
      <c r="DS98" s="161" t="e">
        <f>VLOOKUP(D98,RFPStatus!$A$2:$CF$3125,7,FALSE)</f>
        <v>#N/A</v>
      </c>
      <c r="DT98" s="161" t="e">
        <f>VLOOKUP(D98,RFPStatus!$A$2:$CF$3125,8,FALSE)</f>
        <v>#N/A</v>
      </c>
      <c r="DU98" s="161" t="e">
        <f>VLOOKUP(D98,RFPStatus!$A$2:$CF$3125,9,FALSE)</f>
        <v>#N/A</v>
      </c>
      <c r="DV98" s="161" t="e">
        <f>VLOOKUP(D98,RFPStatus!$A$2:$CF$3125,10,FALSE)</f>
        <v>#N/A</v>
      </c>
      <c r="DW98" s="161" t="str">
        <f t="shared" si="1"/>
        <v/>
      </c>
    </row>
    <row r="99" spans="1:127" x14ac:dyDescent="0.35">
      <c r="A99" s="163">
        <f>RFPData!D99</f>
        <v>0</v>
      </c>
      <c r="DQ99" s="161" t="e">
        <f>VLOOKUP(D99,RFPStatus!$A$2:$CF$3125,5,FALSE)</f>
        <v>#N/A</v>
      </c>
      <c r="DR99" s="161" t="e">
        <f>VLOOKUP(D99,RFPStatus!$A$2:$CF$3125,6,FALSE)</f>
        <v>#N/A</v>
      </c>
      <c r="DS99" s="161" t="e">
        <f>VLOOKUP(D99,RFPStatus!$A$2:$CF$3125,7,FALSE)</f>
        <v>#N/A</v>
      </c>
      <c r="DT99" s="161" t="e">
        <f>VLOOKUP(D99,RFPStatus!$A$2:$CF$3125,8,FALSE)</f>
        <v>#N/A</v>
      </c>
      <c r="DU99" s="161" t="e">
        <f>VLOOKUP(D99,RFPStatus!$A$2:$CF$3125,9,FALSE)</f>
        <v>#N/A</v>
      </c>
      <c r="DV99" s="161" t="e">
        <f>VLOOKUP(D99,RFPStatus!$A$2:$CF$3125,10,FALSE)</f>
        <v>#N/A</v>
      </c>
      <c r="DW99" s="161" t="str">
        <f t="shared" si="1"/>
        <v/>
      </c>
    </row>
    <row r="100" spans="1:127" x14ac:dyDescent="0.35">
      <c r="A100" s="163">
        <f>RFPData!D100</f>
        <v>0</v>
      </c>
      <c r="DQ100" s="161" t="e">
        <f>VLOOKUP(D100,RFPStatus!$A$2:$CF$3125,5,FALSE)</f>
        <v>#N/A</v>
      </c>
      <c r="DR100" s="161" t="e">
        <f>VLOOKUP(D100,RFPStatus!$A$2:$CF$3125,6,FALSE)</f>
        <v>#N/A</v>
      </c>
      <c r="DS100" s="161" t="e">
        <f>VLOOKUP(D100,RFPStatus!$A$2:$CF$3125,7,FALSE)</f>
        <v>#N/A</v>
      </c>
      <c r="DT100" s="161" t="e">
        <f>VLOOKUP(D100,RFPStatus!$A$2:$CF$3125,8,FALSE)</f>
        <v>#N/A</v>
      </c>
      <c r="DU100" s="161" t="e">
        <f>VLOOKUP(D100,RFPStatus!$A$2:$CF$3125,9,FALSE)</f>
        <v>#N/A</v>
      </c>
      <c r="DV100" s="161" t="e">
        <f>VLOOKUP(D100,RFPStatus!$A$2:$CF$3125,10,FALSE)</f>
        <v>#N/A</v>
      </c>
      <c r="DW100" s="161" t="str">
        <f t="shared" si="1"/>
        <v/>
      </c>
    </row>
    <row r="101" spans="1:127" x14ac:dyDescent="0.35">
      <c r="A101" s="163">
        <f>RFPData!D101</f>
        <v>0</v>
      </c>
      <c r="DQ101" s="161" t="e">
        <f>VLOOKUP(D101,RFPStatus!$A$2:$CF$3125,5,FALSE)</f>
        <v>#N/A</v>
      </c>
      <c r="DR101" s="161" t="e">
        <f>VLOOKUP(D101,RFPStatus!$A$2:$CF$3125,6,FALSE)</f>
        <v>#N/A</v>
      </c>
      <c r="DS101" s="161" t="e">
        <f>VLOOKUP(D101,RFPStatus!$A$2:$CF$3125,7,FALSE)</f>
        <v>#N/A</v>
      </c>
      <c r="DT101" s="161" t="e">
        <f>VLOOKUP(D101,RFPStatus!$A$2:$CF$3125,8,FALSE)</f>
        <v>#N/A</v>
      </c>
      <c r="DU101" s="161" t="e">
        <f>VLOOKUP(D101,RFPStatus!$A$2:$CF$3125,9,FALSE)</f>
        <v>#N/A</v>
      </c>
      <c r="DV101" s="161" t="e">
        <f>VLOOKUP(D101,RFPStatus!$A$2:$CF$3125,10,FALSE)</f>
        <v>#N/A</v>
      </c>
      <c r="DW101" s="161" t="str">
        <f t="shared" si="1"/>
        <v/>
      </c>
    </row>
    <row r="102" spans="1:127" x14ac:dyDescent="0.35">
      <c r="A102" s="163">
        <f>RFPData!D102</f>
        <v>0</v>
      </c>
      <c r="DQ102" s="161" t="e">
        <f>VLOOKUP(D102,RFPStatus!$A$2:$CF$3125,5,FALSE)</f>
        <v>#N/A</v>
      </c>
      <c r="DR102" s="161" t="e">
        <f>VLOOKUP(D102,RFPStatus!$A$2:$CF$3125,6,FALSE)</f>
        <v>#N/A</v>
      </c>
      <c r="DS102" s="161" t="e">
        <f>VLOOKUP(D102,RFPStatus!$A$2:$CF$3125,7,FALSE)</f>
        <v>#N/A</v>
      </c>
      <c r="DT102" s="161" t="e">
        <f>VLOOKUP(D102,RFPStatus!$A$2:$CF$3125,8,FALSE)</f>
        <v>#N/A</v>
      </c>
      <c r="DU102" s="161" t="e">
        <f>VLOOKUP(D102,RFPStatus!$A$2:$CF$3125,9,FALSE)</f>
        <v>#N/A</v>
      </c>
      <c r="DV102" s="161" t="e">
        <f>VLOOKUP(D102,RFPStatus!$A$2:$CF$3125,10,FALSE)</f>
        <v>#N/A</v>
      </c>
      <c r="DW102" s="161" t="str">
        <f t="shared" si="1"/>
        <v/>
      </c>
    </row>
    <row r="103" spans="1:127" x14ac:dyDescent="0.35">
      <c r="A103" s="163">
        <f>RFPData!D103</f>
        <v>0</v>
      </c>
      <c r="DQ103" s="161" t="e">
        <f>VLOOKUP(D103,RFPStatus!$A$2:$CF$3125,5,FALSE)</f>
        <v>#N/A</v>
      </c>
      <c r="DR103" s="161" t="e">
        <f>VLOOKUP(D103,RFPStatus!$A$2:$CF$3125,6,FALSE)</f>
        <v>#N/A</v>
      </c>
      <c r="DS103" s="161" t="e">
        <f>VLOOKUP(D103,RFPStatus!$A$2:$CF$3125,7,FALSE)</f>
        <v>#N/A</v>
      </c>
      <c r="DT103" s="161" t="e">
        <f>VLOOKUP(D103,RFPStatus!$A$2:$CF$3125,8,FALSE)</f>
        <v>#N/A</v>
      </c>
      <c r="DU103" s="161" t="e">
        <f>VLOOKUP(D103,RFPStatus!$A$2:$CF$3125,9,FALSE)</f>
        <v>#N/A</v>
      </c>
      <c r="DV103" s="161" t="e">
        <f>VLOOKUP(D103,RFPStatus!$A$2:$CF$3125,10,FALSE)</f>
        <v>#N/A</v>
      </c>
      <c r="DW103" s="161" t="str">
        <f t="shared" si="1"/>
        <v/>
      </c>
    </row>
    <row r="104" spans="1:127" x14ac:dyDescent="0.35">
      <c r="A104" s="163">
        <f>RFPData!D104</f>
        <v>0</v>
      </c>
      <c r="DQ104" s="161" t="e">
        <f>VLOOKUP(D104,RFPStatus!$A$2:$CF$3125,5,FALSE)</f>
        <v>#N/A</v>
      </c>
      <c r="DR104" s="161" t="e">
        <f>VLOOKUP(D104,RFPStatus!$A$2:$CF$3125,6,FALSE)</f>
        <v>#N/A</v>
      </c>
      <c r="DS104" s="161" t="e">
        <f>VLOOKUP(D104,RFPStatus!$A$2:$CF$3125,7,FALSE)</f>
        <v>#N/A</v>
      </c>
      <c r="DT104" s="161" t="e">
        <f>VLOOKUP(D104,RFPStatus!$A$2:$CF$3125,8,FALSE)</f>
        <v>#N/A</v>
      </c>
      <c r="DU104" s="161" t="e">
        <f>VLOOKUP(D104,RFPStatus!$A$2:$CF$3125,9,FALSE)</f>
        <v>#N/A</v>
      </c>
      <c r="DV104" s="161" t="e">
        <f>VLOOKUP(D104,RFPStatus!$A$2:$CF$3125,10,FALSE)</f>
        <v>#N/A</v>
      </c>
      <c r="DW104" s="161" t="str">
        <f t="shared" si="1"/>
        <v/>
      </c>
    </row>
    <row r="105" spans="1:127" x14ac:dyDescent="0.35">
      <c r="A105" s="163">
        <f>RFPData!D105</f>
        <v>0</v>
      </c>
      <c r="DQ105" s="161" t="e">
        <f>VLOOKUP(D105,RFPStatus!$A$2:$CF$3125,5,FALSE)</f>
        <v>#N/A</v>
      </c>
      <c r="DR105" s="161" t="e">
        <f>VLOOKUP(D105,RFPStatus!$A$2:$CF$3125,6,FALSE)</f>
        <v>#N/A</v>
      </c>
      <c r="DS105" s="161" t="e">
        <f>VLOOKUP(D105,RFPStatus!$A$2:$CF$3125,7,FALSE)</f>
        <v>#N/A</v>
      </c>
      <c r="DT105" s="161" t="e">
        <f>VLOOKUP(D105,RFPStatus!$A$2:$CF$3125,8,FALSE)</f>
        <v>#N/A</v>
      </c>
      <c r="DU105" s="161" t="e">
        <f>VLOOKUP(D105,RFPStatus!$A$2:$CF$3125,9,FALSE)</f>
        <v>#N/A</v>
      </c>
      <c r="DV105" s="161" t="e">
        <f>VLOOKUP(D105,RFPStatus!$A$2:$CF$3125,10,FALSE)</f>
        <v>#N/A</v>
      </c>
      <c r="DW105" s="161" t="str">
        <f t="shared" si="1"/>
        <v/>
      </c>
    </row>
    <row r="106" spans="1:127" x14ac:dyDescent="0.35">
      <c r="A106" s="163">
        <f>RFPData!D106</f>
        <v>0</v>
      </c>
      <c r="DQ106" s="161" t="e">
        <f>VLOOKUP(D106,RFPStatus!$A$2:$CF$3125,5,FALSE)</f>
        <v>#N/A</v>
      </c>
      <c r="DR106" s="161" t="e">
        <f>VLOOKUP(D106,RFPStatus!$A$2:$CF$3125,6,FALSE)</f>
        <v>#N/A</v>
      </c>
      <c r="DS106" s="161" t="e">
        <f>VLOOKUP(D106,RFPStatus!$A$2:$CF$3125,7,FALSE)</f>
        <v>#N/A</v>
      </c>
      <c r="DT106" s="161" t="e">
        <f>VLOOKUP(D106,RFPStatus!$A$2:$CF$3125,8,FALSE)</f>
        <v>#N/A</v>
      </c>
      <c r="DU106" s="161" t="e">
        <f>VLOOKUP(D106,RFPStatus!$A$2:$CF$3125,9,FALSE)</f>
        <v>#N/A</v>
      </c>
      <c r="DV106" s="161" t="e">
        <f>VLOOKUP(D106,RFPStatus!$A$2:$CF$3125,10,FALSE)</f>
        <v>#N/A</v>
      </c>
      <c r="DW106" s="161" t="str">
        <f t="shared" si="1"/>
        <v/>
      </c>
    </row>
    <row r="107" spans="1:127" x14ac:dyDescent="0.35">
      <c r="A107" s="163">
        <f>RFPData!D107</f>
        <v>0</v>
      </c>
      <c r="DQ107" s="161" t="e">
        <f>VLOOKUP(D107,RFPStatus!$A$2:$CF$3125,5,FALSE)</f>
        <v>#N/A</v>
      </c>
      <c r="DR107" s="161" t="e">
        <f>VLOOKUP(D107,RFPStatus!$A$2:$CF$3125,6,FALSE)</f>
        <v>#N/A</v>
      </c>
      <c r="DS107" s="161" t="e">
        <f>VLOOKUP(D107,RFPStatus!$A$2:$CF$3125,7,FALSE)</f>
        <v>#N/A</v>
      </c>
      <c r="DT107" s="161" t="e">
        <f>VLOOKUP(D107,RFPStatus!$A$2:$CF$3125,8,FALSE)</f>
        <v>#N/A</v>
      </c>
      <c r="DU107" s="161" t="e">
        <f>VLOOKUP(D107,RFPStatus!$A$2:$CF$3125,9,FALSE)</f>
        <v>#N/A</v>
      </c>
      <c r="DV107" s="161" t="e">
        <f>VLOOKUP(D107,RFPStatus!$A$2:$CF$3125,10,FALSE)</f>
        <v>#N/A</v>
      </c>
      <c r="DW107" s="161" t="str">
        <f t="shared" si="1"/>
        <v/>
      </c>
    </row>
    <row r="108" spans="1:127" x14ac:dyDescent="0.35">
      <c r="A108" s="163">
        <f>RFPData!D108</f>
        <v>0</v>
      </c>
      <c r="DQ108" s="161" t="e">
        <f>VLOOKUP(D108,RFPStatus!$A$2:$CF$3125,5,FALSE)</f>
        <v>#N/A</v>
      </c>
      <c r="DR108" s="161" t="e">
        <f>VLOOKUP(D108,RFPStatus!$A$2:$CF$3125,6,FALSE)</f>
        <v>#N/A</v>
      </c>
      <c r="DS108" s="161" t="e">
        <f>VLOOKUP(D108,RFPStatus!$A$2:$CF$3125,7,FALSE)</f>
        <v>#N/A</v>
      </c>
      <c r="DT108" s="161" t="e">
        <f>VLOOKUP(D108,RFPStatus!$A$2:$CF$3125,8,FALSE)</f>
        <v>#N/A</v>
      </c>
      <c r="DU108" s="161" t="e">
        <f>VLOOKUP(D108,RFPStatus!$A$2:$CF$3125,9,FALSE)</f>
        <v>#N/A</v>
      </c>
      <c r="DV108" s="161" t="e">
        <f>VLOOKUP(D108,RFPStatus!$A$2:$CF$3125,10,FALSE)</f>
        <v>#N/A</v>
      </c>
      <c r="DW108" s="161" t="str">
        <f t="shared" si="1"/>
        <v/>
      </c>
    </row>
    <row r="109" spans="1:127" x14ac:dyDescent="0.35">
      <c r="A109" s="163">
        <f>RFPData!D109</f>
        <v>0</v>
      </c>
      <c r="DQ109" s="161" t="e">
        <f>VLOOKUP(D109,RFPStatus!$A$2:$CF$3125,5,FALSE)</f>
        <v>#N/A</v>
      </c>
      <c r="DR109" s="161" t="e">
        <f>VLOOKUP(D109,RFPStatus!$A$2:$CF$3125,6,FALSE)</f>
        <v>#N/A</v>
      </c>
      <c r="DS109" s="161" t="e">
        <f>VLOOKUP(D109,RFPStatus!$A$2:$CF$3125,7,FALSE)</f>
        <v>#N/A</v>
      </c>
      <c r="DT109" s="161" t="e">
        <f>VLOOKUP(D109,RFPStatus!$A$2:$CF$3125,8,FALSE)</f>
        <v>#N/A</v>
      </c>
      <c r="DU109" s="161" t="e">
        <f>VLOOKUP(D109,RFPStatus!$A$2:$CF$3125,9,FALSE)</f>
        <v>#N/A</v>
      </c>
      <c r="DV109" s="161" t="e">
        <f>VLOOKUP(D109,RFPStatus!$A$2:$CF$3125,10,FALSE)</f>
        <v>#N/A</v>
      </c>
      <c r="DW109" s="161" t="str">
        <f t="shared" si="1"/>
        <v/>
      </c>
    </row>
    <row r="110" spans="1:127" x14ac:dyDescent="0.35">
      <c r="A110" s="163">
        <f>RFPData!D110</f>
        <v>0</v>
      </c>
      <c r="DQ110" s="161" t="e">
        <f>VLOOKUP(D110,RFPStatus!$A$2:$CF$3125,5,FALSE)</f>
        <v>#N/A</v>
      </c>
      <c r="DR110" s="161" t="e">
        <f>VLOOKUP(D110,RFPStatus!$A$2:$CF$3125,6,FALSE)</f>
        <v>#N/A</v>
      </c>
      <c r="DS110" s="161" t="e">
        <f>VLOOKUP(D110,RFPStatus!$A$2:$CF$3125,7,FALSE)</f>
        <v>#N/A</v>
      </c>
      <c r="DT110" s="161" t="e">
        <f>VLOOKUP(D110,RFPStatus!$A$2:$CF$3125,8,FALSE)</f>
        <v>#N/A</v>
      </c>
      <c r="DU110" s="161" t="e">
        <f>VLOOKUP(D110,RFPStatus!$A$2:$CF$3125,9,FALSE)</f>
        <v>#N/A</v>
      </c>
      <c r="DV110" s="161" t="e">
        <f>VLOOKUP(D110,RFPStatus!$A$2:$CF$3125,10,FALSE)</f>
        <v>#N/A</v>
      </c>
      <c r="DW110" s="161" t="str">
        <f t="shared" si="1"/>
        <v/>
      </c>
    </row>
    <row r="111" spans="1:127" x14ac:dyDescent="0.35">
      <c r="A111" s="163">
        <f>RFPData!D111</f>
        <v>0</v>
      </c>
      <c r="DQ111" s="161" t="e">
        <f>VLOOKUP(D111,RFPStatus!$A$2:$CF$3125,5,FALSE)</f>
        <v>#N/A</v>
      </c>
      <c r="DR111" s="161" t="e">
        <f>VLOOKUP(D111,RFPStatus!$A$2:$CF$3125,6,FALSE)</f>
        <v>#N/A</v>
      </c>
      <c r="DS111" s="161" t="e">
        <f>VLOOKUP(D111,RFPStatus!$A$2:$CF$3125,7,FALSE)</f>
        <v>#N/A</v>
      </c>
      <c r="DT111" s="161" t="e">
        <f>VLOOKUP(D111,RFPStatus!$A$2:$CF$3125,8,FALSE)</f>
        <v>#N/A</v>
      </c>
      <c r="DU111" s="161" t="e">
        <f>VLOOKUP(D111,RFPStatus!$A$2:$CF$3125,9,FALSE)</f>
        <v>#N/A</v>
      </c>
      <c r="DV111" s="161" t="e">
        <f>VLOOKUP(D111,RFPStatus!$A$2:$CF$3125,10,FALSE)</f>
        <v>#N/A</v>
      </c>
      <c r="DW111" s="161" t="str">
        <f t="shared" si="1"/>
        <v/>
      </c>
    </row>
    <row r="112" spans="1:127" x14ac:dyDescent="0.35">
      <c r="A112" s="163">
        <f>RFPData!D112</f>
        <v>0</v>
      </c>
      <c r="DQ112" s="161" t="e">
        <f>VLOOKUP(D112,RFPStatus!$A$2:$CF$3125,5,FALSE)</f>
        <v>#N/A</v>
      </c>
      <c r="DR112" s="161" t="e">
        <f>VLOOKUP(D112,RFPStatus!$A$2:$CF$3125,6,FALSE)</f>
        <v>#N/A</v>
      </c>
      <c r="DS112" s="161" t="e">
        <f>VLOOKUP(D112,RFPStatus!$A$2:$CF$3125,7,FALSE)</f>
        <v>#N/A</v>
      </c>
      <c r="DT112" s="161" t="e">
        <f>VLOOKUP(D112,RFPStatus!$A$2:$CF$3125,8,FALSE)</f>
        <v>#N/A</v>
      </c>
      <c r="DU112" s="161" t="e">
        <f>VLOOKUP(D112,RFPStatus!$A$2:$CF$3125,9,FALSE)</f>
        <v>#N/A</v>
      </c>
      <c r="DV112" s="161" t="e">
        <f>VLOOKUP(D112,RFPStatus!$A$2:$CF$3125,10,FALSE)</f>
        <v>#N/A</v>
      </c>
      <c r="DW112" s="161" t="str">
        <f t="shared" si="1"/>
        <v/>
      </c>
    </row>
    <row r="113" spans="1:127" x14ac:dyDescent="0.35">
      <c r="A113" s="163">
        <f>RFPData!D113</f>
        <v>0</v>
      </c>
      <c r="DQ113" s="161" t="e">
        <f>VLOOKUP(D113,RFPStatus!$A$2:$CF$3125,5,FALSE)</f>
        <v>#N/A</v>
      </c>
      <c r="DR113" s="161" t="e">
        <f>VLOOKUP(D113,RFPStatus!$A$2:$CF$3125,6,FALSE)</f>
        <v>#N/A</v>
      </c>
      <c r="DS113" s="161" t="e">
        <f>VLOOKUP(D113,RFPStatus!$A$2:$CF$3125,7,FALSE)</f>
        <v>#N/A</v>
      </c>
      <c r="DT113" s="161" t="e">
        <f>VLOOKUP(D113,RFPStatus!$A$2:$CF$3125,8,FALSE)</f>
        <v>#N/A</v>
      </c>
      <c r="DU113" s="161" t="e">
        <f>VLOOKUP(D113,RFPStatus!$A$2:$CF$3125,9,FALSE)</f>
        <v>#N/A</v>
      </c>
      <c r="DV113" s="161" t="e">
        <f>VLOOKUP(D113,RFPStatus!$A$2:$CF$3125,10,FALSE)</f>
        <v>#N/A</v>
      </c>
      <c r="DW113" s="161" t="str">
        <f t="shared" si="1"/>
        <v/>
      </c>
    </row>
    <row r="114" spans="1:127" x14ac:dyDescent="0.35">
      <c r="A114" s="163">
        <f>RFPData!D114</f>
        <v>0</v>
      </c>
      <c r="DQ114" s="161" t="e">
        <f>VLOOKUP(D114,RFPStatus!$A$2:$CF$3125,5,FALSE)</f>
        <v>#N/A</v>
      </c>
      <c r="DR114" s="161" t="e">
        <f>VLOOKUP(D114,RFPStatus!$A$2:$CF$3125,6,FALSE)</f>
        <v>#N/A</v>
      </c>
      <c r="DS114" s="161" t="e">
        <f>VLOOKUP(D114,RFPStatus!$A$2:$CF$3125,7,FALSE)</f>
        <v>#N/A</v>
      </c>
      <c r="DT114" s="161" t="e">
        <f>VLOOKUP(D114,RFPStatus!$A$2:$CF$3125,8,FALSE)</f>
        <v>#N/A</v>
      </c>
      <c r="DU114" s="161" t="e">
        <f>VLOOKUP(D114,RFPStatus!$A$2:$CF$3125,9,FALSE)</f>
        <v>#N/A</v>
      </c>
      <c r="DV114" s="161" t="e">
        <f>VLOOKUP(D114,RFPStatus!$A$2:$CF$3125,10,FALSE)</f>
        <v>#N/A</v>
      </c>
      <c r="DW114" s="161" t="str">
        <f t="shared" si="1"/>
        <v/>
      </c>
    </row>
    <row r="115" spans="1:127" x14ac:dyDescent="0.35">
      <c r="A115" s="163">
        <f>RFPData!D115</f>
        <v>0</v>
      </c>
      <c r="DQ115" s="161" t="e">
        <f>VLOOKUP(D115,RFPStatus!$A$2:$CF$3125,5,FALSE)</f>
        <v>#N/A</v>
      </c>
      <c r="DR115" s="161" t="e">
        <f>VLOOKUP(D115,RFPStatus!$A$2:$CF$3125,6,FALSE)</f>
        <v>#N/A</v>
      </c>
      <c r="DS115" s="161" t="e">
        <f>VLOOKUP(D115,RFPStatus!$A$2:$CF$3125,7,FALSE)</f>
        <v>#N/A</v>
      </c>
      <c r="DT115" s="161" t="e">
        <f>VLOOKUP(D115,RFPStatus!$A$2:$CF$3125,8,FALSE)</f>
        <v>#N/A</v>
      </c>
      <c r="DU115" s="161" t="e">
        <f>VLOOKUP(D115,RFPStatus!$A$2:$CF$3125,9,FALSE)</f>
        <v>#N/A</v>
      </c>
      <c r="DV115" s="161" t="e">
        <f>VLOOKUP(D115,RFPStatus!$A$2:$CF$3125,10,FALSE)</f>
        <v>#N/A</v>
      </c>
      <c r="DW115" s="161" t="str">
        <f t="shared" si="1"/>
        <v/>
      </c>
    </row>
    <row r="116" spans="1:127" x14ac:dyDescent="0.35">
      <c r="A116" s="163">
        <f>RFPData!D116</f>
        <v>0</v>
      </c>
      <c r="DQ116" s="161" t="e">
        <f>VLOOKUP(D116,RFPStatus!$A$2:$CF$3125,5,FALSE)</f>
        <v>#N/A</v>
      </c>
      <c r="DR116" s="161" t="e">
        <f>VLOOKUP(D116,RFPStatus!$A$2:$CF$3125,6,FALSE)</f>
        <v>#N/A</v>
      </c>
      <c r="DS116" s="161" t="e">
        <f>VLOOKUP(D116,RFPStatus!$A$2:$CF$3125,7,FALSE)</f>
        <v>#N/A</v>
      </c>
      <c r="DT116" s="161" t="e">
        <f>VLOOKUP(D116,RFPStatus!$A$2:$CF$3125,8,FALSE)</f>
        <v>#N/A</v>
      </c>
      <c r="DU116" s="161" t="e">
        <f>VLOOKUP(D116,RFPStatus!$A$2:$CF$3125,9,FALSE)</f>
        <v>#N/A</v>
      </c>
      <c r="DV116" s="161" t="e">
        <f>VLOOKUP(D116,RFPStatus!$A$2:$CF$3125,10,FALSE)</f>
        <v>#N/A</v>
      </c>
      <c r="DW116" s="161" t="str">
        <f t="shared" si="1"/>
        <v/>
      </c>
    </row>
    <row r="117" spans="1:127" x14ac:dyDescent="0.35">
      <c r="A117" s="163">
        <f>RFPData!D117</f>
        <v>0</v>
      </c>
      <c r="DQ117" s="161" t="e">
        <f>VLOOKUP(D117,RFPStatus!$A$2:$CF$3125,5,FALSE)</f>
        <v>#N/A</v>
      </c>
      <c r="DR117" s="161" t="e">
        <f>VLOOKUP(D117,RFPStatus!$A$2:$CF$3125,6,FALSE)</f>
        <v>#N/A</v>
      </c>
      <c r="DS117" s="161" t="e">
        <f>VLOOKUP(D117,RFPStatus!$A$2:$CF$3125,7,FALSE)</f>
        <v>#N/A</v>
      </c>
      <c r="DT117" s="161" t="e">
        <f>VLOOKUP(D117,RFPStatus!$A$2:$CF$3125,8,FALSE)</f>
        <v>#N/A</v>
      </c>
      <c r="DU117" s="161" t="e">
        <f>VLOOKUP(D117,RFPStatus!$A$2:$CF$3125,9,FALSE)</f>
        <v>#N/A</v>
      </c>
      <c r="DV117" s="161" t="e">
        <f>VLOOKUP(D117,RFPStatus!$A$2:$CF$3125,10,FALSE)</f>
        <v>#N/A</v>
      </c>
      <c r="DW117" s="161" t="str">
        <f t="shared" si="1"/>
        <v/>
      </c>
    </row>
    <row r="118" spans="1:127" x14ac:dyDescent="0.35">
      <c r="A118" s="163">
        <f>RFPData!D118</f>
        <v>0</v>
      </c>
      <c r="DQ118" s="161" t="e">
        <f>VLOOKUP(D118,RFPStatus!$A$2:$CF$3125,5,FALSE)</f>
        <v>#N/A</v>
      </c>
      <c r="DR118" s="161" t="e">
        <f>VLOOKUP(D118,RFPStatus!$A$2:$CF$3125,6,FALSE)</f>
        <v>#N/A</v>
      </c>
      <c r="DS118" s="161" t="e">
        <f>VLOOKUP(D118,RFPStatus!$A$2:$CF$3125,7,FALSE)</f>
        <v>#N/A</v>
      </c>
      <c r="DT118" s="161" t="e">
        <f>VLOOKUP(D118,RFPStatus!$A$2:$CF$3125,8,FALSE)</f>
        <v>#N/A</v>
      </c>
      <c r="DU118" s="161" t="e">
        <f>VLOOKUP(D118,RFPStatus!$A$2:$CF$3125,9,FALSE)</f>
        <v>#N/A</v>
      </c>
      <c r="DV118" s="161" t="e">
        <f>VLOOKUP(D118,RFPStatus!$A$2:$CF$3125,10,FALSE)</f>
        <v>#N/A</v>
      </c>
      <c r="DW118" s="161" t="str">
        <f t="shared" si="1"/>
        <v/>
      </c>
    </row>
    <row r="119" spans="1:127" x14ac:dyDescent="0.35">
      <c r="A119" s="163">
        <f>RFPData!D119</f>
        <v>0</v>
      </c>
      <c r="DQ119" s="161" t="e">
        <f>VLOOKUP(D119,RFPStatus!$A$2:$CF$3125,5,FALSE)</f>
        <v>#N/A</v>
      </c>
      <c r="DR119" s="161" t="e">
        <f>VLOOKUP(D119,RFPStatus!$A$2:$CF$3125,6,FALSE)</f>
        <v>#N/A</v>
      </c>
      <c r="DS119" s="161" t="e">
        <f>VLOOKUP(D119,RFPStatus!$A$2:$CF$3125,7,FALSE)</f>
        <v>#N/A</v>
      </c>
      <c r="DT119" s="161" t="e">
        <f>VLOOKUP(D119,RFPStatus!$A$2:$CF$3125,8,FALSE)</f>
        <v>#N/A</v>
      </c>
      <c r="DU119" s="161" t="e">
        <f>VLOOKUP(D119,RFPStatus!$A$2:$CF$3125,9,FALSE)</f>
        <v>#N/A</v>
      </c>
      <c r="DV119" s="161" t="e">
        <f>VLOOKUP(D119,RFPStatus!$A$2:$CF$3125,10,FALSE)</f>
        <v>#N/A</v>
      </c>
      <c r="DW119" s="161" t="str">
        <f t="shared" si="1"/>
        <v/>
      </c>
    </row>
    <row r="120" spans="1:127" x14ac:dyDescent="0.35">
      <c r="A120" s="163">
        <f>RFPData!D120</f>
        <v>0</v>
      </c>
      <c r="DQ120" s="161" t="e">
        <f>VLOOKUP(D120,RFPStatus!$A$2:$CF$3125,5,FALSE)</f>
        <v>#N/A</v>
      </c>
      <c r="DR120" s="161" t="e">
        <f>VLOOKUP(D120,RFPStatus!$A$2:$CF$3125,6,FALSE)</f>
        <v>#N/A</v>
      </c>
      <c r="DS120" s="161" t="e">
        <f>VLOOKUP(D120,RFPStatus!$A$2:$CF$3125,7,FALSE)</f>
        <v>#N/A</v>
      </c>
      <c r="DT120" s="161" t="e">
        <f>VLOOKUP(D120,RFPStatus!$A$2:$CF$3125,8,FALSE)</f>
        <v>#N/A</v>
      </c>
      <c r="DU120" s="161" t="e">
        <f>VLOOKUP(D120,RFPStatus!$A$2:$CF$3125,9,FALSE)</f>
        <v>#N/A</v>
      </c>
      <c r="DV120" s="161" t="e">
        <f>VLOOKUP(D120,RFPStatus!$A$2:$CF$3125,10,FALSE)</f>
        <v>#N/A</v>
      </c>
      <c r="DW120" s="161" t="str">
        <f t="shared" si="1"/>
        <v/>
      </c>
    </row>
    <row r="121" spans="1:127" x14ac:dyDescent="0.35">
      <c r="A121" s="163">
        <f>RFPData!D121</f>
        <v>0</v>
      </c>
      <c r="DQ121" s="161" t="e">
        <f>VLOOKUP(D121,RFPStatus!$A$2:$CF$3125,5,FALSE)</f>
        <v>#N/A</v>
      </c>
      <c r="DR121" s="161" t="e">
        <f>VLOOKUP(D121,RFPStatus!$A$2:$CF$3125,6,FALSE)</f>
        <v>#N/A</v>
      </c>
      <c r="DS121" s="161" t="e">
        <f>VLOOKUP(D121,RFPStatus!$A$2:$CF$3125,7,FALSE)</f>
        <v>#N/A</v>
      </c>
      <c r="DT121" s="161" t="e">
        <f>VLOOKUP(D121,RFPStatus!$A$2:$CF$3125,8,FALSE)</f>
        <v>#N/A</v>
      </c>
      <c r="DU121" s="161" t="e">
        <f>VLOOKUP(D121,RFPStatus!$A$2:$CF$3125,9,FALSE)</f>
        <v>#N/A</v>
      </c>
      <c r="DV121" s="161" t="e">
        <f>VLOOKUP(D121,RFPStatus!$A$2:$CF$3125,10,FALSE)</f>
        <v>#N/A</v>
      </c>
      <c r="DW121" s="161" t="str">
        <f t="shared" si="1"/>
        <v/>
      </c>
    </row>
    <row r="122" spans="1:127" x14ac:dyDescent="0.35">
      <c r="A122" s="163">
        <f>RFPData!D122</f>
        <v>0</v>
      </c>
      <c r="DQ122" s="161" t="e">
        <f>VLOOKUP(D122,RFPStatus!$A$2:$CF$3125,5,FALSE)</f>
        <v>#N/A</v>
      </c>
      <c r="DR122" s="161" t="e">
        <f>VLOOKUP(D122,RFPStatus!$A$2:$CF$3125,6,FALSE)</f>
        <v>#N/A</v>
      </c>
      <c r="DS122" s="161" t="e">
        <f>VLOOKUP(D122,RFPStatus!$A$2:$CF$3125,7,FALSE)</f>
        <v>#N/A</v>
      </c>
      <c r="DT122" s="161" t="e">
        <f>VLOOKUP(D122,RFPStatus!$A$2:$CF$3125,8,FALSE)</f>
        <v>#N/A</v>
      </c>
      <c r="DU122" s="161" t="e">
        <f>VLOOKUP(D122,RFPStatus!$A$2:$CF$3125,9,FALSE)</f>
        <v>#N/A</v>
      </c>
      <c r="DV122" s="161" t="e">
        <f>VLOOKUP(D122,RFPStatus!$A$2:$CF$3125,10,FALSE)</f>
        <v>#N/A</v>
      </c>
      <c r="DW122" s="161" t="str">
        <f t="shared" si="1"/>
        <v/>
      </c>
    </row>
    <row r="123" spans="1:127" x14ac:dyDescent="0.35">
      <c r="A123" s="163">
        <f>RFPData!D123</f>
        <v>0</v>
      </c>
      <c r="DQ123" s="161" t="e">
        <f>VLOOKUP(D123,RFPStatus!$A$2:$CF$3125,5,FALSE)</f>
        <v>#N/A</v>
      </c>
      <c r="DR123" s="161" t="e">
        <f>VLOOKUP(D123,RFPStatus!$A$2:$CF$3125,6,FALSE)</f>
        <v>#N/A</v>
      </c>
      <c r="DS123" s="161" t="e">
        <f>VLOOKUP(D123,RFPStatus!$A$2:$CF$3125,7,FALSE)</f>
        <v>#N/A</v>
      </c>
      <c r="DT123" s="161" t="e">
        <f>VLOOKUP(D123,RFPStatus!$A$2:$CF$3125,8,FALSE)</f>
        <v>#N/A</v>
      </c>
      <c r="DU123" s="161" t="e">
        <f>VLOOKUP(D123,RFPStatus!$A$2:$CF$3125,9,FALSE)</f>
        <v>#N/A</v>
      </c>
      <c r="DV123" s="161" t="e">
        <f>VLOOKUP(D123,RFPStatus!$A$2:$CF$3125,10,FALSE)</f>
        <v>#N/A</v>
      </c>
      <c r="DW123" s="161" t="str">
        <f t="shared" si="1"/>
        <v/>
      </c>
    </row>
    <row r="124" spans="1:127" x14ac:dyDescent="0.35">
      <c r="A124" s="163">
        <f>RFPData!D124</f>
        <v>0</v>
      </c>
      <c r="DQ124" s="161" t="e">
        <f>VLOOKUP(D124,RFPStatus!$A$2:$CF$3125,5,FALSE)</f>
        <v>#N/A</v>
      </c>
      <c r="DR124" s="161" t="e">
        <f>VLOOKUP(D124,RFPStatus!$A$2:$CF$3125,6,FALSE)</f>
        <v>#N/A</v>
      </c>
      <c r="DS124" s="161" t="e">
        <f>VLOOKUP(D124,RFPStatus!$A$2:$CF$3125,7,FALSE)</f>
        <v>#N/A</v>
      </c>
      <c r="DT124" s="161" t="e">
        <f>VLOOKUP(D124,RFPStatus!$A$2:$CF$3125,8,FALSE)</f>
        <v>#N/A</v>
      </c>
      <c r="DU124" s="161" t="e">
        <f>VLOOKUP(D124,RFPStatus!$A$2:$CF$3125,9,FALSE)</f>
        <v>#N/A</v>
      </c>
      <c r="DV124" s="161" t="e">
        <f>VLOOKUP(D124,RFPStatus!$A$2:$CF$3125,10,FALSE)</f>
        <v>#N/A</v>
      </c>
      <c r="DW124" s="161" t="str">
        <f t="shared" si="1"/>
        <v/>
      </c>
    </row>
    <row r="125" spans="1:127" x14ac:dyDescent="0.35">
      <c r="A125" s="163">
        <f>RFPData!D125</f>
        <v>0</v>
      </c>
      <c r="DQ125" s="161" t="e">
        <f>VLOOKUP(D125,RFPStatus!$A$2:$CF$3125,5,FALSE)</f>
        <v>#N/A</v>
      </c>
      <c r="DR125" s="161" t="e">
        <f>VLOOKUP(D125,RFPStatus!$A$2:$CF$3125,6,FALSE)</f>
        <v>#N/A</v>
      </c>
      <c r="DS125" s="161" t="e">
        <f>VLOOKUP(D125,RFPStatus!$A$2:$CF$3125,7,FALSE)</f>
        <v>#N/A</v>
      </c>
      <c r="DT125" s="161" t="e">
        <f>VLOOKUP(D125,RFPStatus!$A$2:$CF$3125,8,FALSE)</f>
        <v>#N/A</v>
      </c>
      <c r="DU125" s="161" t="e">
        <f>VLOOKUP(D125,RFPStatus!$A$2:$CF$3125,9,FALSE)</f>
        <v>#N/A</v>
      </c>
      <c r="DV125" s="161" t="e">
        <f>VLOOKUP(D125,RFPStatus!$A$2:$CF$3125,10,FALSE)</f>
        <v>#N/A</v>
      </c>
      <c r="DW125" s="161" t="str">
        <f t="shared" si="1"/>
        <v/>
      </c>
    </row>
    <row r="126" spans="1:127" x14ac:dyDescent="0.35">
      <c r="A126" s="163">
        <f>RFPData!D126</f>
        <v>0</v>
      </c>
      <c r="DQ126" s="161" t="e">
        <f>VLOOKUP(D126,RFPStatus!$A$2:$CF$3125,5,FALSE)</f>
        <v>#N/A</v>
      </c>
      <c r="DR126" s="161" t="e">
        <f>VLOOKUP(D126,RFPStatus!$A$2:$CF$3125,6,FALSE)</f>
        <v>#N/A</v>
      </c>
      <c r="DS126" s="161" t="e">
        <f>VLOOKUP(D126,RFPStatus!$A$2:$CF$3125,7,FALSE)</f>
        <v>#N/A</v>
      </c>
      <c r="DT126" s="161" t="e">
        <f>VLOOKUP(D126,RFPStatus!$A$2:$CF$3125,8,FALSE)</f>
        <v>#N/A</v>
      </c>
      <c r="DU126" s="161" t="e">
        <f>VLOOKUP(D126,RFPStatus!$A$2:$CF$3125,9,FALSE)</f>
        <v>#N/A</v>
      </c>
      <c r="DV126" s="161" t="e">
        <f>VLOOKUP(D126,RFPStatus!$A$2:$CF$3125,10,FALSE)</f>
        <v>#N/A</v>
      </c>
      <c r="DW126" s="161" t="str">
        <f t="shared" si="1"/>
        <v/>
      </c>
    </row>
    <row r="127" spans="1:127" x14ac:dyDescent="0.35">
      <c r="A127" s="163">
        <f>RFPData!D127</f>
        <v>0</v>
      </c>
      <c r="DQ127" s="161" t="e">
        <f>VLOOKUP(D127,RFPStatus!$A$2:$CF$3125,5,FALSE)</f>
        <v>#N/A</v>
      </c>
      <c r="DR127" s="161" t="e">
        <f>VLOOKUP(D127,RFPStatus!$A$2:$CF$3125,6,FALSE)</f>
        <v>#N/A</v>
      </c>
      <c r="DS127" s="161" t="e">
        <f>VLOOKUP(D127,RFPStatus!$A$2:$CF$3125,7,FALSE)</f>
        <v>#N/A</v>
      </c>
      <c r="DT127" s="161" t="e">
        <f>VLOOKUP(D127,RFPStatus!$A$2:$CF$3125,8,FALSE)</f>
        <v>#N/A</v>
      </c>
      <c r="DU127" s="161" t="e">
        <f>VLOOKUP(D127,RFPStatus!$A$2:$CF$3125,9,FALSE)</f>
        <v>#N/A</v>
      </c>
      <c r="DV127" s="161" t="e">
        <f>VLOOKUP(D127,RFPStatus!$A$2:$CF$3125,10,FALSE)</f>
        <v>#N/A</v>
      </c>
      <c r="DW127" s="161" t="str">
        <f t="shared" si="1"/>
        <v/>
      </c>
    </row>
    <row r="128" spans="1:127" x14ac:dyDescent="0.35">
      <c r="A128" s="163">
        <f>RFPData!D128</f>
        <v>0</v>
      </c>
      <c r="DQ128" s="161" t="e">
        <f>VLOOKUP(D128,RFPStatus!$A$2:$CF$3125,5,FALSE)</f>
        <v>#N/A</v>
      </c>
      <c r="DR128" s="161" t="e">
        <f>VLOOKUP(D128,RFPStatus!$A$2:$CF$3125,6,FALSE)</f>
        <v>#N/A</v>
      </c>
      <c r="DS128" s="161" t="e">
        <f>VLOOKUP(D128,RFPStatus!$A$2:$CF$3125,7,FALSE)</f>
        <v>#N/A</v>
      </c>
      <c r="DT128" s="161" t="e">
        <f>VLOOKUP(D128,RFPStatus!$A$2:$CF$3125,8,FALSE)</f>
        <v>#N/A</v>
      </c>
      <c r="DU128" s="161" t="e">
        <f>VLOOKUP(D128,RFPStatus!$A$2:$CF$3125,9,FALSE)</f>
        <v>#N/A</v>
      </c>
      <c r="DV128" s="161" t="e">
        <f>VLOOKUP(D128,RFPStatus!$A$2:$CF$3125,10,FALSE)</f>
        <v>#N/A</v>
      </c>
      <c r="DW128" s="161" t="str">
        <f t="shared" si="1"/>
        <v/>
      </c>
    </row>
    <row r="129" spans="1:127" x14ac:dyDescent="0.35">
      <c r="A129" s="163">
        <f>RFPData!D129</f>
        <v>0</v>
      </c>
      <c r="DQ129" s="161" t="e">
        <f>VLOOKUP(D129,RFPStatus!$A$2:$CF$3125,5,FALSE)</f>
        <v>#N/A</v>
      </c>
      <c r="DR129" s="161" t="e">
        <f>VLOOKUP(D129,RFPStatus!$A$2:$CF$3125,6,FALSE)</f>
        <v>#N/A</v>
      </c>
      <c r="DS129" s="161" t="e">
        <f>VLOOKUP(D129,RFPStatus!$A$2:$CF$3125,7,FALSE)</f>
        <v>#N/A</v>
      </c>
      <c r="DT129" s="161" t="e">
        <f>VLOOKUP(D129,RFPStatus!$A$2:$CF$3125,8,FALSE)</f>
        <v>#N/A</v>
      </c>
      <c r="DU129" s="161" t="e">
        <f>VLOOKUP(D129,RFPStatus!$A$2:$CF$3125,9,FALSE)</f>
        <v>#N/A</v>
      </c>
      <c r="DV129" s="161" t="e">
        <f>VLOOKUP(D129,RFPStatus!$A$2:$CF$3125,10,FALSE)</f>
        <v>#N/A</v>
      </c>
      <c r="DW129" s="161" t="str">
        <f t="shared" si="1"/>
        <v/>
      </c>
    </row>
    <row r="130" spans="1:127" x14ac:dyDescent="0.35">
      <c r="A130" s="163">
        <f>RFPData!D130</f>
        <v>0</v>
      </c>
      <c r="DQ130" s="161" t="e">
        <f>VLOOKUP(D130,RFPStatus!$A$2:$CF$3125,5,FALSE)</f>
        <v>#N/A</v>
      </c>
      <c r="DR130" s="161" t="e">
        <f>VLOOKUP(D130,RFPStatus!$A$2:$CF$3125,6,FALSE)</f>
        <v>#N/A</v>
      </c>
      <c r="DS130" s="161" t="e">
        <f>VLOOKUP(D130,RFPStatus!$A$2:$CF$3125,7,FALSE)</f>
        <v>#N/A</v>
      </c>
      <c r="DT130" s="161" t="e">
        <f>VLOOKUP(D130,RFPStatus!$A$2:$CF$3125,8,FALSE)</f>
        <v>#N/A</v>
      </c>
      <c r="DU130" s="161" t="e">
        <f>VLOOKUP(D130,RFPStatus!$A$2:$CF$3125,9,FALSE)</f>
        <v>#N/A</v>
      </c>
      <c r="DV130" s="161" t="e">
        <f>VLOOKUP(D130,RFPStatus!$A$2:$CF$3125,10,FALSE)</f>
        <v>#N/A</v>
      </c>
      <c r="DW130" s="161" t="str">
        <f t="shared" ref="DW130:DW193" si="2">_xlfn.CONCAT(BU130:BY130)</f>
        <v/>
      </c>
    </row>
    <row r="131" spans="1:127" x14ac:dyDescent="0.35">
      <c r="A131" s="163">
        <f>RFPData!D131</f>
        <v>0</v>
      </c>
      <c r="DQ131" s="161" t="e">
        <f>VLOOKUP(D131,RFPStatus!$A$2:$CF$3125,5,FALSE)</f>
        <v>#N/A</v>
      </c>
      <c r="DR131" s="161" t="e">
        <f>VLOOKUP(D131,RFPStatus!$A$2:$CF$3125,6,FALSE)</f>
        <v>#N/A</v>
      </c>
      <c r="DS131" s="161" t="e">
        <f>VLOOKUP(D131,RFPStatus!$A$2:$CF$3125,7,FALSE)</f>
        <v>#N/A</v>
      </c>
      <c r="DT131" s="161" t="e">
        <f>VLOOKUP(D131,RFPStatus!$A$2:$CF$3125,8,FALSE)</f>
        <v>#N/A</v>
      </c>
      <c r="DU131" s="161" t="e">
        <f>VLOOKUP(D131,RFPStatus!$A$2:$CF$3125,9,FALSE)</f>
        <v>#N/A</v>
      </c>
      <c r="DV131" s="161" t="e">
        <f>VLOOKUP(D131,RFPStatus!$A$2:$CF$3125,10,FALSE)</f>
        <v>#N/A</v>
      </c>
      <c r="DW131" s="161" t="str">
        <f t="shared" si="2"/>
        <v/>
      </c>
    </row>
    <row r="132" spans="1:127" x14ac:dyDescent="0.35">
      <c r="A132" s="163">
        <f>RFPData!D132</f>
        <v>0</v>
      </c>
      <c r="DQ132" s="161" t="e">
        <f>VLOOKUP(D132,RFPStatus!$A$2:$CF$3125,5,FALSE)</f>
        <v>#N/A</v>
      </c>
      <c r="DR132" s="161" t="e">
        <f>VLOOKUP(D132,RFPStatus!$A$2:$CF$3125,6,FALSE)</f>
        <v>#N/A</v>
      </c>
      <c r="DS132" s="161" t="e">
        <f>VLOOKUP(D132,RFPStatus!$A$2:$CF$3125,7,FALSE)</f>
        <v>#N/A</v>
      </c>
      <c r="DT132" s="161" t="e">
        <f>VLOOKUP(D132,RFPStatus!$A$2:$CF$3125,8,FALSE)</f>
        <v>#N/A</v>
      </c>
      <c r="DU132" s="161" t="e">
        <f>VLOOKUP(D132,RFPStatus!$A$2:$CF$3125,9,FALSE)</f>
        <v>#N/A</v>
      </c>
      <c r="DV132" s="161" t="e">
        <f>VLOOKUP(D132,RFPStatus!$A$2:$CF$3125,10,FALSE)</f>
        <v>#N/A</v>
      </c>
      <c r="DW132" s="161" t="str">
        <f t="shared" si="2"/>
        <v/>
      </c>
    </row>
    <row r="133" spans="1:127" x14ac:dyDescent="0.35">
      <c r="A133" s="163">
        <f>RFPData!D133</f>
        <v>0</v>
      </c>
      <c r="DQ133" s="161" t="e">
        <f>VLOOKUP(D133,RFPStatus!$A$2:$CF$3125,5,FALSE)</f>
        <v>#N/A</v>
      </c>
      <c r="DR133" s="161" t="e">
        <f>VLOOKUP(D133,RFPStatus!$A$2:$CF$3125,6,FALSE)</f>
        <v>#N/A</v>
      </c>
      <c r="DS133" s="161" t="e">
        <f>VLOOKUP(D133,RFPStatus!$A$2:$CF$3125,7,FALSE)</f>
        <v>#N/A</v>
      </c>
      <c r="DT133" s="161" t="e">
        <f>VLOOKUP(D133,RFPStatus!$A$2:$CF$3125,8,FALSE)</f>
        <v>#N/A</v>
      </c>
      <c r="DU133" s="161" t="e">
        <f>VLOOKUP(D133,RFPStatus!$A$2:$CF$3125,9,FALSE)</f>
        <v>#N/A</v>
      </c>
      <c r="DV133" s="161" t="e">
        <f>VLOOKUP(D133,RFPStatus!$A$2:$CF$3125,10,FALSE)</f>
        <v>#N/A</v>
      </c>
      <c r="DW133" s="161" t="str">
        <f t="shared" si="2"/>
        <v/>
      </c>
    </row>
    <row r="134" spans="1:127" x14ac:dyDescent="0.35">
      <c r="A134" s="163">
        <f>RFPData!D134</f>
        <v>0</v>
      </c>
      <c r="DQ134" s="161" t="e">
        <f>VLOOKUP(D134,RFPStatus!$A$2:$CF$3125,5,FALSE)</f>
        <v>#N/A</v>
      </c>
      <c r="DR134" s="161" t="e">
        <f>VLOOKUP(D134,RFPStatus!$A$2:$CF$3125,6,FALSE)</f>
        <v>#N/A</v>
      </c>
      <c r="DS134" s="161" t="e">
        <f>VLOOKUP(D134,RFPStatus!$A$2:$CF$3125,7,FALSE)</f>
        <v>#N/A</v>
      </c>
      <c r="DT134" s="161" t="e">
        <f>VLOOKUP(D134,RFPStatus!$A$2:$CF$3125,8,FALSE)</f>
        <v>#N/A</v>
      </c>
      <c r="DU134" s="161" t="e">
        <f>VLOOKUP(D134,RFPStatus!$A$2:$CF$3125,9,FALSE)</f>
        <v>#N/A</v>
      </c>
      <c r="DV134" s="161" t="e">
        <f>VLOOKUP(D134,RFPStatus!$A$2:$CF$3125,10,FALSE)</f>
        <v>#N/A</v>
      </c>
      <c r="DW134" s="161" t="str">
        <f t="shared" si="2"/>
        <v/>
      </c>
    </row>
    <row r="135" spans="1:127" x14ac:dyDescent="0.35">
      <c r="A135" s="163">
        <f>RFPData!D135</f>
        <v>0</v>
      </c>
      <c r="DQ135" s="161" t="e">
        <f>VLOOKUP(D135,RFPStatus!$A$2:$CF$3125,5,FALSE)</f>
        <v>#N/A</v>
      </c>
      <c r="DR135" s="161" t="e">
        <f>VLOOKUP(D135,RFPStatus!$A$2:$CF$3125,6,FALSE)</f>
        <v>#N/A</v>
      </c>
      <c r="DS135" s="161" t="e">
        <f>VLOOKUP(D135,RFPStatus!$A$2:$CF$3125,7,FALSE)</f>
        <v>#N/A</v>
      </c>
      <c r="DT135" s="161" t="e">
        <f>VLOOKUP(D135,RFPStatus!$A$2:$CF$3125,8,FALSE)</f>
        <v>#N/A</v>
      </c>
      <c r="DU135" s="161" t="e">
        <f>VLOOKUP(D135,RFPStatus!$A$2:$CF$3125,9,FALSE)</f>
        <v>#N/A</v>
      </c>
      <c r="DV135" s="161" t="e">
        <f>VLOOKUP(D135,RFPStatus!$A$2:$CF$3125,10,FALSE)</f>
        <v>#N/A</v>
      </c>
      <c r="DW135" s="161" t="str">
        <f t="shared" si="2"/>
        <v/>
      </c>
    </row>
    <row r="136" spans="1:127" x14ac:dyDescent="0.35">
      <c r="A136" s="163">
        <f>RFPData!D136</f>
        <v>0</v>
      </c>
      <c r="DQ136" s="161" t="e">
        <f>VLOOKUP(D136,RFPStatus!$A$2:$CF$3125,5,FALSE)</f>
        <v>#N/A</v>
      </c>
      <c r="DR136" s="161" t="e">
        <f>VLOOKUP(D136,RFPStatus!$A$2:$CF$3125,6,FALSE)</f>
        <v>#N/A</v>
      </c>
      <c r="DS136" s="161" t="e">
        <f>VLOOKUP(D136,RFPStatus!$A$2:$CF$3125,7,FALSE)</f>
        <v>#N/A</v>
      </c>
      <c r="DT136" s="161" t="e">
        <f>VLOOKUP(D136,RFPStatus!$A$2:$CF$3125,8,FALSE)</f>
        <v>#N/A</v>
      </c>
      <c r="DU136" s="161" t="e">
        <f>VLOOKUP(D136,RFPStatus!$A$2:$CF$3125,9,FALSE)</f>
        <v>#N/A</v>
      </c>
      <c r="DV136" s="161" t="e">
        <f>VLOOKUP(D136,RFPStatus!$A$2:$CF$3125,10,FALSE)</f>
        <v>#N/A</v>
      </c>
      <c r="DW136" s="161" t="str">
        <f t="shared" si="2"/>
        <v/>
      </c>
    </row>
    <row r="137" spans="1:127" x14ac:dyDescent="0.35">
      <c r="A137" s="163">
        <f>RFPData!D137</f>
        <v>0</v>
      </c>
      <c r="DQ137" s="161" t="e">
        <f>VLOOKUP(D137,RFPStatus!$A$2:$CF$3125,5,FALSE)</f>
        <v>#N/A</v>
      </c>
      <c r="DR137" s="161" t="e">
        <f>VLOOKUP(D137,RFPStatus!$A$2:$CF$3125,6,FALSE)</f>
        <v>#N/A</v>
      </c>
      <c r="DS137" s="161" t="e">
        <f>VLOOKUP(D137,RFPStatus!$A$2:$CF$3125,7,FALSE)</f>
        <v>#N/A</v>
      </c>
      <c r="DT137" s="161" t="e">
        <f>VLOOKUP(D137,RFPStatus!$A$2:$CF$3125,8,FALSE)</f>
        <v>#N/A</v>
      </c>
      <c r="DU137" s="161" t="e">
        <f>VLOOKUP(D137,RFPStatus!$A$2:$CF$3125,9,FALSE)</f>
        <v>#N/A</v>
      </c>
      <c r="DV137" s="161" t="e">
        <f>VLOOKUP(D137,RFPStatus!$A$2:$CF$3125,10,FALSE)</f>
        <v>#N/A</v>
      </c>
      <c r="DW137" s="161" t="str">
        <f t="shared" si="2"/>
        <v/>
      </c>
    </row>
    <row r="138" spans="1:127" x14ac:dyDescent="0.35">
      <c r="A138" s="163">
        <f>RFPData!D138</f>
        <v>0</v>
      </c>
      <c r="DQ138" s="161" t="e">
        <f>VLOOKUP(D138,RFPStatus!$A$2:$CF$3125,5,FALSE)</f>
        <v>#N/A</v>
      </c>
      <c r="DR138" s="161" t="e">
        <f>VLOOKUP(D138,RFPStatus!$A$2:$CF$3125,6,FALSE)</f>
        <v>#N/A</v>
      </c>
      <c r="DS138" s="161" t="e">
        <f>VLOOKUP(D138,RFPStatus!$A$2:$CF$3125,7,FALSE)</f>
        <v>#N/A</v>
      </c>
      <c r="DT138" s="161" t="e">
        <f>VLOOKUP(D138,RFPStatus!$A$2:$CF$3125,8,FALSE)</f>
        <v>#N/A</v>
      </c>
      <c r="DU138" s="161" t="e">
        <f>VLOOKUP(D138,RFPStatus!$A$2:$CF$3125,9,FALSE)</f>
        <v>#N/A</v>
      </c>
      <c r="DV138" s="161" t="e">
        <f>VLOOKUP(D138,RFPStatus!$A$2:$CF$3125,10,FALSE)</f>
        <v>#N/A</v>
      </c>
      <c r="DW138" s="161" t="str">
        <f t="shared" si="2"/>
        <v/>
      </c>
    </row>
    <row r="139" spans="1:127" x14ac:dyDescent="0.35">
      <c r="A139" s="163">
        <f>RFPData!D139</f>
        <v>0</v>
      </c>
      <c r="DQ139" s="161" t="e">
        <f>VLOOKUP(D139,RFPStatus!$A$2:$CF$3125,5,FALSE)</f>
        <v>#N/A</v>
      </c>
      <c r="DR139" s="161" t="e">
        <f>VLOOKUP(D139,RFPStatus!$A$2:$CF$3125,6,FALSE)</f>
        <v>#N/A</v>
      </c>
      <c r="DS139" s="161" t="e">
        <f>VLOOKUP(D139,RFPStatus!$A$2:$CF$3125,7,FALSE)</f>
        <v>#N/A</v>
      </c>
      <c r="DT139" s="161" t="e">
        <f>VLOOKUP(D139,RFPStatus!$A$2:$CF$3125,8,FALSE)</f>
        <v>#N/A</v>
      </c>
      <c r="DU139" s="161" t="e">
        <f>VLOOKUP(D139,RFPStatus!$A$2:$CF$3125,9,FALSE)</f>
        <v>#N/A</v>
      </c>
      <c r="DV139" s="161" t="e">
        <f>VLOOKUP(D139,RFPStatus!$A$2:$CF$3125,10,FALSE)</f>
        <v>#N/A</v>
      </c>
      <c r="DW139" s="161" t="str">
        <f t="shared" si="2"/>
        <v/>
      </c>
    </row>
    <row r="140" spans="1:127" x14ac:dyDescent="0.35">
      <c r="A140" s="163">
        <f>RFPData!D140</f>
        <v>0</v>
      </c>
      <c r="DQ140" s="161" t="e">
        <f>VLOOKUP(D140,RFPStatus!$A$2:$CF$3125,5,FALSE)</f>
        <v>#N/A</v>
      </c>
      <c r="DR140" s="161" t="e">
        <f>VLOOKUP(D140,RFPStatus!$A$2:$CF$3125,6,FALSE)</f>
        <v>#N/A</v>
      </c>
      <c r="DS140" s="161" t="e">
        <f>VLOOKUP(D140,RFPStatus!$A$2:$CF$3125,7,FALSE)</f>
        <v>#N/A</v>
      </c>
      <c r="DT140" s="161" t="e">
        <f>VLOOKUP(D140,RFPStatus!$A$2:$CF$3125,8,FALSE)</f>
        <v>#N/A</v>
      </c>
      <c r="DU140" s="161" t="e">
        <f>VLOOKUP(D140,RFPStatus!$A$2:$CF$3125,9,FALSE)</f>
        <v>#N/A</v>
      </c>
      <c r="DV140" s="161" t="e">
        <f>VLOOKUP(D140,RFPStatus!$A$2:$CF$3125,10,FALSE)</f>
        <v>#N/A</v>
      </c>
      <c r="DW140" s="161" t="str">
        <f t="shared" si="2"/>
        <v/>
      </c>
    </row>
    <row r="141" spans="1:127" x14ac:dyDescent="0.35">
      <c r="A141" s="163">
        <f>RFPData!D141</f>
        <v>0</v>
      </c>
      <c r="DQ141" s="161" t="e">
        <f>VLOOKUP(D141,RFPStatus!$A$2:$CF$3125,5,FALSE)</f>
        <v>#N/A</v>
      </c>
      <c r="DR141" s="161" t="e">
        <f>VLOOKUP(D141,RFPStatus!$A$2:$CF$3125,6,FALSE)</f>
        <v>#N/A</v>
      </c>
      <c r="DS141" s="161" t="e">
        <f>VLOOKUP(D141,RFPStatus!$A$2:$CF$3125,7,FALSE)</f>
        <v>#N/A</v>
      </c>
      <c r="DT141" s="161" t="e">
        <f>VLOOKUP(D141,RFPStatus!$A$2:$CF$3125,8,FALSE)</f>
        <v>#N/A</v>
      </c>
      <c r="DU141" s="161" t="e">
        <f>VLOOKUP(D141,RFPStatus!$A$2:$CF$3125,9,FALSE)</f>
        <v>#N/A</v>
      </c>
      <c r="DV141" s="161" t="e">
        <f>VLOOKUP(D141,RFPStatus!$A$2:$CF$3125,10,FALSE)</f>
        <v>#N/A</v>
      </c>
      <c r="DW141" s="161" t="str">
        <f t="shared" si="2"/>
        <v/>
      </c>
    </row>
    <row r="142" spans="1:127" x14ac:dyDescent="0.35">
      <c r="A142" s="163">
        <f>RFPData!D142</f>
        <v>0</v>
      </c>
      <c r="DQ142" s="161" t="e">
        <f>VLOOKUP(D142,RFPStatus!$A$2:$CF$3125,5,FALSE)</f>
        <v>#N/A</v>
      </c>
      <c r="DR142" s="161" t="e">
        <f>VLOOKUP(D142,RFPStatus!$A$2:$CF$3125,6,FALSE)</f>
        <v>#N/A</v>
      </c>
      <c r="DS142" s="161" t="e">
        <f>VLOOKUP(D142,RFPStatus!$A$2:$CF$3125,7,FALSE)</f>
        <v>#N/A</v>
      </c>
      <c r="DT142" s="161" t="e">
        <f>VLOOKUP(D142,RFPStatus!$A$2:$CF$3125,8,FALSE)</f>
        <v>#N/A</v>
      </c>
      <c r="DU142" s="161" t="e">
        <f>VLOOKUP(D142,RFPStatus!$A$2:$CF$3125,9,FALSE)</f>
        <v>#N/A</v>
      </c>
      <c r="DV142" s="161" t="e">
        <f>VLOOKUP(D142,RFPStatus!$A$2:$CF$3125,10,FALSE)</f>
        <v>#N/A</v>
      </c>
      <c r="DW142" s="161" t="str">
        <f t="shared" si="2"/>
        <v/>
      </c>
    </row>
    <row r="143" spans="1:127" x14ac:dyDescent="0.35">
      <c r="A143" s="163">
        <f>RFPData!D143</f>
        <v>0</v>
      </c>
      <c r="DQ143" s="161" t="e">
        <f>VLOOKUP(D143,RFPStatus!$A$2:$CF$3125,5,FALSE)</f>
        <v>#N/A</v>
      </c>
      <c r="DR143" s="161" t="e">
        <f>VLOOKUP(D143,RFPStatus!$A$2:$CF$3125,6,FALSE)</f>
        <v>#N/A</v>
      </c>
      <c r="DS143" s="161" t="e">
        <f>VLOOKUP(D143,RFPStatus!$A$2:$CF$3125,7,FALSE)</f>
        <v>#N/A</v>
      </c>
      <c r="DT143" s="161" t="e">
        <f>VLOOKUP(D143,RFPStatus!$A$2:$CF$3125,8,FALSE)</f>
        <v>#N/A</v>
      </c>
      <c r="DU143" s="161" t="e">
        <f>VLOOKUP(D143,RFPStatus!$A$2:$CF$3125,9,FALSE)</f>
        <v>#N/A</v>
      </c>
      <c r="DV143" s="161" t="e">
        <f>VLOOKUP(D143,RFPStatus!$A$2:$CF$3125,10,FALSE)</f>
        <v>#N/A</v>
      </c>
      <c r="DW143" s="161" t="str">
        <f t="shared" si="2"/>
        <v/>
      </c>
    </row>
    <row r="144" spans="1:127" x14ac:dyDescent="0.35">
      <c r="A144" s="163">
        <f>RFPData!D144</f>
        <v>0</v>
      </c>
      <c r="DQ144" s="161" t="e">
        <f>VLOOKUP(D144,RFPStatus!$A$2:$CF$3125,5,FALSE)</f>
        <v>#N/A</v>
      </c>
      <c r="DR144" s="161" t="e">
        <f>VLOOKUP(D144,RFPStatus!$A$2:$CF$3125,6,FALSE)</f>
        <v>#N/A</v>
      </c>
      <c r="DS144" s="161" t="e">
        <f>VLOOKUP(D144,RFPStatus!$A$2:$CF$3125,7,FALSE)</f>
        <v>#N/A</v>
      </c>
      <c r="DT144" s="161" t="e">
        <f>VLOOKUP(D144,RFPStatus!$A$2:$CF$3125,8,FALSE)</f>
        <v>#N/A</v>
      </c>
      <c r="DU144" s="161" t="e">
        <f>VLOOKUP(D144,RFPStatus!$A$2:$CF$3125,9,FALSE)</f>
        <v>#N/A</v>
      </c>
      <c r="DV144" s="161" t="e">
        <f>VLOOKUP(D144,RFPStatus!$A$2:$CF$3125,10,FALSE)</f>
        <v>#N/A</v>
      </c>
      <c r="DW144" s="161" t="str">
        <f t="shared" si="2"/>
        <v/>
      </c>
    </row>
    <row r="145" spans="1:127" x14ac:dyDescent="0.35">
      <c r="A145" s="163">
        <f>RFPData!D145</f>
        <v>0</v>
      </c>
      <c r="DQ145" s="161" t="e">
        <f>VLOOKUP(D145,RFPStatus!$A$2:$CF$3125,5,FALSE)</f>
        <v>#N/A</v>
      </c>
      <c r="DR145" s="161" t="e">
        <f>VLOOKUP(D145,RFPStatus!$A$2:$CF$3125,6,FALSE)</f>
        <v>#N/A</v>
      </c>
      <c r="DS145" s="161" t="e">
        <f>VLOOKUP(D145,RFPStatus!$A$2:$CF$3125,7,FALSE)</f>
        <v>#N/A</v>
      </c>
      <c r="DT145" s="161" t="e">
        <f>VLOOKUP(D145,RFPStatus!$A$2:$CF$3125,8,FALSE)</f>
        <v>#N/A</v>
      </c>
      <c r="DU145" s="161" t="e">
        <f>VLOOKUP(D145,RFPStatus!$A$2:$CF$3125,9,FALSE)</f>
        <v>#N/A</v>
      </c>
      <c r="DV145" s="161" t="e">
        <f>VLOOKUP(D145,RFPStatus!$A$2:$CF$3125,10,FALSE)</f>
        <v>#N/A</v>
      </c>
      <c r="DW145" s="161" t="str">
        <f t="shared" si="2"/>
        <v/>
      </c>
    </row>
    <row r="146" spans="1:127" x14ac:dyDescent="0.35">
      <c r="A146" s="163">
        <f>RFPData!D146</f>
        <v>0</v>
      </c>
      <c r="DQ146" s="161" t="e">
        <f>VLOOKUP(D146,RFPStatus!$A$2:$CF$3125,5,FALSE)</f>
        <v>#N/A</v>
      </c>
      <c r="DR146" s="161" t="e">
        <f>VLOOKUP(D146,RFPStatus!$A$2:$CF$3125,6,FALSE)</f>
        <v>#N/A</v>
      </c>
      <c r="DS146" s="161" t="e">
        <f>VLOOKUP(D146,RFPStatus!$A$2:$CF$3125,7,FALSE)</f>
        <v>#N/A</v>
      </c>
      <c r="DT146" s="161" t="e">
        <f>VLOOKUP(D146,RFPStatus!$A$2:$CF$3125,8,FALSE)</f>
        <v>#N/A</v>
      </c>
      <c r="DU146" s="161" t="e">
        <f>VLOOKUP(D146,RFPStatus!$A$2:$CF$3125,9,FALSE)</f>
        <v>#N/A</v>
      </c>
      <c r="DV146" s="161" t="e">
        <f>VLOOKUP(D146,RFPStatus!$A$2:$CF$3125,10,FALSE)</f>
        <v>#N/A</v>
      </c>
      <c r="DW146" s="161" t="str">
        <f t="shared" si="2"/>
        <v/>
      </c>
    </row>
    <row r="147" spans="1:127" x14ac:dyDescent="0.35">
      <c r="A147" s="163">
        <f>RFPData!D147</f>
        <v>0</v>
      </c>
      <c r="DQ147" s="161" t="e">
        <f>VLOOKUP(D147,RFPStatus!$A$2:$CF$3125,5,FALSE)</f>
        <v>#N/A</v>
      </c>
      <c r="DR147" s="161" t="e">
        <f>VLOOKUP(D147,RFPStatus!$A$2:$CF$3125,6,FALSE)</f>
        <v>#N/A</v>
      </c>
      <c r="DS147" s="161" t="e">
        <f>VLOOKUP(D147,RFPStatus!$A$2:$CF$3125,7,FALSE)</f>
        <v>#N/A</v>
      </c>
      <c r="DT147" s="161" t="e">
        <f>VLOOKUP(D147,RFPStatus!$A$2:$CF$3125,8,FALSE)</f>
        <v>#N/A</v>
      </c>
      <c r="DU147" s="161" t="e">
        <f>VLOOKUP(D147,RFPStatus!$A$2:$CF$3125,9,FALSE)</f>
        <v>#N/A</v>
      </c>
      <c r="DV147" s="161" t="e">
        <f>VLOOKUP(D147,RFPStatus!$A$2:$CF$3125,10,FALSE)</f>
        <v>#N/A</v>
      </c>
      <c r="DW147" s="161" t="str">
        <f t="shared" si="2"/>
        <v/>
      </c>
    </row>
    <row r="148" spans="1:127" x14ac:dyDescent="0.35">
      <c r="A148" s="163">
        <f>RFPData!D148</f>
        <v>0</v>
      </c>
      <c r="DQ148" s="161" t="e">
        <f>VLOOKUP(D148,RFPStatus!$A$2:$CF$3125,5,FALSE)</f>
        <v>#N/A</v>
      </c>
      <c r="DR148" s="161" t="e">
        <f>VLOOKUP(D148,RFPStatus!$A$2:$CF$3125,6,FALSE)</f>
        <v>#N/A</v>
      </c>
      <c r="DS148" s="161" t="e">
        <f>VLOOKUP(D148,RFPStatus!$A$2:$CF$3125,7,FALSE)</f>
        <v>#N/A</v>
      </c>
      <c r="DT148" s="161" t="e">
        <f>VLOOKUP(D148,RFPStatus!$A$2:$CF$3125,8,FALSE)</f>
        <v>#N/A</v>
      </c>
      <c r="DU148" s="161" t="e">
        <f>VLOOKUP(D148,RFPStatus!$A$2:$CF$3125,9,FALSE)</f>
        <v>#N/A</v>
      </c>
      <c r="DV148" s="161" t="e">
        <f>VLOOKUP(D148,RFPStatus!$A$2:$CF$3125,10,FALSE)</f>
        <v>#N/A</v>
      </c>
      <c r="DW148" s="161" t="str">
        <f t="shared" si="2"/>
        <v/>
      </c>
    </row>
    <row r="149" spans="1:127" x14ac:dyDescent="0.35">
      <c r="A149" s="163">
        <f>RFPData!D149</f>
        <v>0</v>
      </c>
      <c r="DQ149" s="161" t="e">
        <f>VLOOKUP(D149,RFPStatus!$A$2:$CF$3125,5,FALSE)</f>
        <v>#N/A</v>
      </c>
      <c r="DR149" s="161" t="e">
        <f>VLOOKUP(D149,RFPStatus!$A$2:$CF$3125,6,FALSE)</f>
        <v>#N/A</v>
      </c>
      <c r="DS149" s="161" t="e">
        <f>VLOOKUP(D149,RFPStatus!$A$2:$CF$3125,7,FALSE)</f>
        <v>#N/A</v>
      </c>
      <c r="DT149" s="161" t="e">
        <f>VLOOKUP(D149,RFPStatus!$A$2:$CF$3125,8,FALSE)</f>
        <v>#N/A</v>
      </c>
      <c r="DU149" s="161" t="e">
        <f>VLOOKUP(D149,RFPStatus!$A$2:$CF$3125,9,FALSE)</f>
        <v>#N/A</v>
      </c>
      <c r="DV149" s="161" t="e">
        <f>VLOOKUP(D149,RFPStatus!$A$2:$CF$3125,10,FALSE)</f>
        <v>#N/A</v>
      </c>
      <c r="DW149" s="161" t="str">
        <f t="shared" si="2"/>
        <v/>
      </c>
    </row>
    <row r="150" spans="1:127" x14ac:dyDescent="0.35">
      <c r="A150" s="163">
        <f>RFPData!D150</f>
        <v>0</v>
      </c>
      <c r="DQ150" s="161" t="e">
        <f>VLOOKUP(D150,RFPStatus!$A$2:$CF$3125,5,FALSE)</f>
        <v>#N/A</v>
      </c>
      <c r="DR150" s="161" t="e">
        <f>VLOOKUP(D150,RFPStatus!$A$2:$CF$3125,6,FALSE)</f>
        <v>#N/A</v>
      </c>
      <c r="DS150" s="161" t="e">
        <f>VLOOKUP(D150,RFPStatus!$A$2:$CF$3125,7,FALSE)</f>
        <v>#N/A</v>
      </c>
      <c r="DT150" s="161" t="e">
        <f>VLOOKUP(D150,RFPStatus!$A$2:$CF$3125,8,FALSE)</f>
        <v>#N/A</v>
      </c>
      <c r="DU150" s="161" t="e">
        <f>VLOOKUP(D150,RFPStatus!$A$2:$CF$3125,9,FALSE)</f>
        <v>#N/A</v>
      </c>
      <c r="DV150" s="161" t="e">
        <f>VLOOKUP(D150,RFPStatus!$A$2:$CF$3125,10,FALSE)</f>
        <v>#N/A</v>
      </c>
      <c r="DW150" s="161" t="str">
        <f t="shared" si="2"/>
        <v/>
      </c>
    </row>
    <row r="151" spans="1:127" x14ac:dyDescent="0.35">
      <c r="A151" s="163">
        <f>RFPData!D151</f>
        <v>0</v>
      </c>
      <c r="DQ151" s="161" t="e">
        <f>VLOOKUP(D151,RFPStatus!$A$2:$CF$3125,5,FALSE)</f>
        <v>#N/A</v>
      </c>
      <c r="DR151" s="161" t="e">
        <f>VLOOKUP(D151,RFPStatus!$A$2:$CF$3125,6,FALSE)</f>
        <v>#N/A</v>
      </c>
      <c r="DS151" s="161" t="e">
        <f>VLOOKUP(D151,RFPStatus!$A$2:$CF$3125,7,FALSE)</f>
        <v>#N/A</v>
      </c>
      <c r="DT151" s="161" t="e">
        <f>VLOOKUP(D151,RFPStatus!$A$2:$CF$3125,8,FALSE)</f>
        <v>#N/A</v>
      </c>
      <c r="DU151" s="161" t="e">
        <f>VLOOKUP(D151,RFPStatus!$A$2:$CF$3125,9,FALSE)</f>
        <v>#N/A</v>
      </c>
      <c r="DV151" s="161" t="e">
        <f>VLOOKUP(D151,RFPStatus!$A$2:$CF$3125,10,FALSE)</f>
        <v>#N/A</v>
      </c>
      <c r="DW151" s="161" t="str">
        <f t="shared" si="2"/>
        <v/>
      </c>
    </row>
    <row r="152" spans="1:127" x14ac:dyDescent="0.35">
      <c r="A152" s="163">
        <f>RFPData!D152</f>
        <v>0</v>
      </c>
      <c r="DQ152" s="161" t="e">
        <f>VLOOKUP(D152,RFPStatus!$A$2:$CF$3125,5,FALSE)</f>
        <v>#N/A</v>
      </c>
      <c r="DR152" s="161" t="e">
        <f>VLOOKUP(D152,RFPStatus!$A$2:$CF$3125,6,FALSE)</f>
        <v>#N/A</v>
      </c>
      <c r="DS152" s="161" t="e">
        <f>VLOOKUP(D152,RFPStatus!$A$2:$CF$3125,7,FALSE)</f>
        <v>#N/A</v>
      </c>
      <c r="DT152" s="161" t="e">
        <f>VLOOKUP(D152,RFPStatus!$A$2:$CF$3125,8,FALSE)</f>
        <v>#N/A</v>
      </c>
      <c r="DU152" s="161" t="e">
        <f>VLOOKUP(D152,RFPStatus!$A$2:$CF$3125,9,FALSE)</f>
        <v>#N/A</v>
      </c>
      <c r="DV152" s="161" t="e">
        <f>VLOOKUP(D152,RFPStatus!$A$2:$CF$3125,10,FALSE)</f>
        <v>#N/A</v>
      </c>
      <c r="DW152" s="161" t="str">
        <f t="shared" si="2"/>
        <v/>
      </c>
    </row>
    <row r="153" spans="1:127" x14ac:dyDescent="0.35">
      <c r="A153" s="163">
        <f>RFPData!D153</f>
        <v>0</v>
      </c>
      <c r="DQ153" s="161" t="e">
        <f>VLOOKUP(D153,RFPStatus!$A$2:$CF$3125,5,FALSE)</f>
        <v>#N/A</v>
      </c>
      <c r="DR153" s="161" t="e">
        <f>VLOOKUP(D153,RFPStatus!$A$2:$CF$3125,6,FALSE)</f>
        <v>#N/A</v>
      </c>
      <c r="DS153" s="161" t="e">
        <f>VLOOKUP(D153,RFPStatus!$A$2:$CF$3125,7,FALSE)</f>
        <v>#N/A</v>
      </c>
      <c r="DT153" s="161" t="e">
        <f>VLOOKUP(D153,RFPStatus!$A$2:$CF$3125,8,FALSE)</f>
        <v>#N/A</v>
      </c>
      <c r="DU153" s="161" t="e">
        <f>VLOOKUP(D153,RFPStatus!$A$2:$CF$3125,9,FALSE)</f>
        <v>#N/A</v>
      </c>
      <c r="DV153" s="161" t="e">
        <f>VLOOKUP(D153,RFPStatus!$A$2:$CF$3125,10,FALSE)</f>
        <v>#N/A</v>
      </c>
      <c r="DW153" s="161" t="str">
        <f t="shared" si="2"/>
        <v/>
      </c>
    </row>
    <row r="154" spans="1:127" x14ac:dyDescent="0.35">
      <c r="A154" s="163">
        <f>RFPData!D154</f>
        <v>0</v>
      </c>
      <c r="DQ154" s="161" t="e">
        <f>VLOOKUP(D154,RFPStatus!$A$2:$CF$3125,5,FALSE)</f>
        <v>#N/A</v>
      </c>
      <c r="DR154" s="161" t="e">
        <f>VLOOKUP(D154,RFPStatus!$A$2:$CF$3125,6,FALSE)</f>
        <v>#N/A</v>
      </c>
      <c r="DS154" s="161" t="e">
        <f>VLOOKUP(D154,RFPStatus!$A$2:$CF$3125,7,FALSE)</f>
        <v>#N/A</v>
      </c>
      <c r="DT154" s="161" t="e">
        <f>VLOOKUP(D154,RFPStatus!$A$2:$CF$3125,8,FALSE)</f>
        <v>#N/A</v>
      </c>
      <c r="DU154" s="161" t="e">
        <f>VLOOKUP(D154,RFPStatus!$A$2:$CF$3125,9,FALSE)</f>
        <v>#N/A</v>
      </c>
      <c r="DV154" s="161" t="e">
        <f>VLOOKUP(D154,RFPStatus!$A$2:$CF$3125,10,FALSE)</f>
        <v>#N/A</v>
      </c>
      <c r="DW154" s="161" t="str">
        <f t="shared" si="2"/>
        <v/>
      </c>
    </row>
    <row r="155" spans="1:127" x14ac:dyDescent="0.35">
      <c r="A155" s="163">
        <f>RFPData!D155</f>
        <v>0</v>
      </c>
      <c r="DQ155" s="161" t="e">
        <f>VLOOKUP(D155,RFPStatus!$A$2:$CF$3125,5,FALSE)</f>
        <v>#N/A</v>
      </c>
      <c r="DR155" s="161" t="e">
        <f>VLOOKUP(D155,RFPStatus!$A$2:$CF$3125,6,FALSE)</f>
        <v>#N/A</v>
      </c>
      <c r="DS155" s="161" t="e">
        <f>VLOOKUP(D155,RFPStatus!$A$2:$CF$3125,7,FALSE)</f>
        <v>#N/A</v>
      </c>
      <c r="DT155" s="161" t="e">
        <f>VLOOKUP(D155,RFPStatus!$A$2:$CF$3125,8,FALSE)</f>
        <v>#N/A</v>
      </c>
      <c r="DU155" s="161" t="e">
        <f>VLOOKUP(D155,RFPStatus!$A$2:$CF$3125,9,FALSE)</f>
        <v>#N/A</v>
      </c>
      <c r="DV155" s="161" t="e">
        <f>VLOOKUP(D155,RFPStatus!$A$2:$CF$3125,10,FALSE)</f>
        <v>#N/A</v>
      </c>
      <c r="DW155" s="161" t="str">
        <f t="shared" si="2"/>
        <v/>
      </c>
    </row>
    <row r="156" spans="1:127" x14ac:dyDescent="0.35">
      <c r="A156" s="163">
        <f>RFPData!D156</f>
        <v>0</v>
      </c>
      <c r="DQ156" s="161" t="e">
        <f>VLOOKUP(D156,RFPStatus!$A$2:$CF$3125,5,FALSE)</f>
        <v>#N/A</v>
      </c>
      <c r="DR156" s="161" t="e">
        <f>VLOOKUP(D156,RFPStatus!$A$2:$CF$3125,6,FALSE)</f>
        <v>#N/A</v>
      </c>
      <c r="DS156" s="161" t="e">
        <f>VLOOKUP(D156,RFPStatus!$A$2:$CF$3125,7,FALSE)</f>
        <v>#N/A</v>
      </c>
      <c r="DT156" s="161" t="e">
        <f>VLOOKUP(D156,RFPStatus!$A$2:$CF$3125,8,FALSE)</f>
        <v>#N/A</v>
      </c>
      <c r="DU156" s="161" t="e">
        <f>VLOOKUP(D156,RFPStatus!$A$2:$CF$3125,9,FALSE)</f>
        <v>#N/A</v>
      </c>
      <c r="DV156" s="161" t="e">
        <f>VLOOKUP(D156,RFPStatus!$A$2:$CF$3125,10,FALSE)</f>
        <v>#N/A</v>
      </c>
      <c r="DW156" s="161" t="str">
        <f t="shared" si="2"/>
        <v/>
      </c>
    </row>
    <row r="157" spans="1:127" x14ac:dyDescent="0.35">
      <c r="A157" s="163">
        <f>RFPData!D157</f>
        <v>0</v>
      </c>
      <c r="DQ157" s="161" t="e">
        <f>VLOOKUP(D157,RFPStatus!$A$2:$CF$3125,5,FALSE)</f>
        <v>#N/A</v>
      </c>
      <c r="DR157" s="161" t="e">
        <f>VLOOKUP(D157,RFPStatus!$A$2:$CF$3125,6,FALSE)</f>
        <v>#N/A</v>
      </c>
      <c r="DS157" s="161" t="e">
        <f>VLOOKUP(D157,RFPStatus!$A$2:$CF$3125,7,FALSE)</f>
        <v>#N/A</v>
      </c>
      <c r="DT157" s="161" t="e">
        <f>VLOOKUP(D157,RFPStatus!$A$2:$CF$3125,8,FALSE)</f>
        <v>#N/A</v>
      </c>
      <c r="DU157" s="161" t="e">
        <f>VLOOKUP(D157,RFPStatus!$A$2:$CF$3125,9,FALSE)</f>
        <v>#N/A</v>
      </c>
      <c r="DV157" s="161" t="e">
        <f>VLOOKUP(D157,RFPStatus!$A$2:$CF$3125,10,FALSE)</f>
        <v>#N/A</v>
      </c>
      <c r="DW157" s="161" t="str">
        <f t="shared" si="2"/>
        <v/>
      </c>
    </row>
    <row r="158" spans="1:127" x14ac:dyDescent="0.35">
      <c r="A158" s="163">
        <f>RFPData!D158</f>
        <v>0</v>
      </c>
      <c r="DQ158" s="161" t="e">
        <f>VLOOKUP(D158,RFPStatus!$A$2:$CF$3125,5,FALSE)</f>
        <v>#N/A</v>
      </c>
      <c r="DR158" s="161" t="e">
        <f>VLOOKUP(D158,RFPStatus!$A$2:$CF$3125,6,FALSE)</f>
        <v>#N/A</v>
      </c>
      <c r="DS158" s="161" t="e">
        <f>VLOOKUP(D158,RFPStatus!$A$2:$CF$3125,7,FALSE)</f>
        <v>#N/A</v>
      </c>
      <c r="DT158" s="161" t="e">
        <f>VLOOKUP(D158,RFPStatus!$A$2:$CF$3125,8,FALSE)</f>
        <v>#N/A</v>
      </c>
      <c r="DU158" s="161" t="e">
        <f>VLOOKUP(D158,RFPStatus!$A$2:$CF$3125,9,FALSE)</f>
        <v>#N/A</v>
      </c>
      <c r="DV158" s="161" t="e">
        <f>VLOOKUP(D158,RFPStatus!$A$2:$CF$3125,10,FALSE)</f>
        <v>#N/A</v>
      </c>
      <c r="DW158" s="161" t="str">
        <f t="shared" si="2"/>
        <v/>
      </c>
    </row>
    <row r="159" spans="1:127" x14ac:dyDescent="0.35">
      <c r="A159" s="163">
        <f>RFPData!D159</f>
        <v>0</v>
      </c>
      <c r="DQ159" s="161" t="e">
        <f>VLOOKUP(D159,RFPStatus!$A$2:$CF$3125,5,FALSE)</f>
        <v>#N/A</v>
      </c>
      <c r="DR159" s="161" t="e">
        <f>VLOOKUP(D159,RFPStatus!$A$2:$CF$3125,6,FALSE)</f>
        <v>#N/A</v>
      </c>
      <c r="DS159" s="161" t="e">
        <f>VLOOKUP(D159,RFPStatus!$A$2:$CF$3125,7,FALSE)</f>
        <v>#N/A</v>
      </c>
      <c r="DT159" s="161" t="e">
        <f>VLOOKUP(D159,RFPStatus!$A$2:$CF$3125,8,FALSE)</f>
        <v>#N/A</v>
      </c>
      <c r="DU159" s="161" t="e">
        <f>VLOOKUP(D159,RFPStatus!$A$2:$CF$3125,9,FALSE)</f>
        <v>#N/A</v>
      </c>
      <c r="DV159" s="161" t="e">
        <f>VLOOKUP(D159,RFPStatus!$A$2:$CF$3125,10,FALSE)</f>
        <v>#N/A</v>
      </c>
      <c r="DW159" s="161" t="str">
        <f t="shared" si="2"/>
        <v/>
      </c>
    </row>
    <row r="160" spans="1:127" x14ac:dyDescent="0.35">
      <c r="A160" s="163">
        <f>RFPData!D160</f>
        <v>0</v>
      </c>
      <c r="DQ160" s="161" t="e">
        <f>VLOOKUP(D160,RFPStatus!$A$2:$CF$3125,5,FALSE)</f>
        <v>#N/A</v>
      </c>
      <c r="DR160" s="161" t="e">
        <f>VLOOKUP(D160,RFPStatus!$A$2:$CF$3125,6,FALSE)</f>
        <v>#N/A</v>
      </c>
      <c r="DS160" s="161" t="e">
        <f>VLOOKUP(D160,RFPStatus!$A$2:$CF$3125,7,FALSE)</f>
        <v>#N/A</v>
      </c>
      <c r="DT160" s="161" t="e">
        <f>VLOOKUP(D160,RFPStatus!$A$2:$CF$3125,8,FALSE)</f>
        <v>#N/A</v>
      </c>
      <c r="DU160" s="161" t="e">
        <f>VLOOKUP(D160,RFPStatus!$A$2:$CF$3125,9,FALSE)</f>
        <v>#N/A</v>
      </c>
      <c r="DV160" s="161" t="e">
        <f>VLOOKUP(D160,RFPStatus!$A$2:$CF$3125,10,FALSE)</f>
        <v>#N/A</v>
      </c>
      <c r="DW160" s="161" t="str">
        <f t="shared" si="2"/>
        <v/>
      </c>
    </row>
    <row r="161" spans="1:127" x14ac:dyDescent="0.35">
      <c r="A161" s="163">
        <f>RFPData!D161</f>
        <v>0</v>
      </c>
      <c r="DQ161" s="161" t="e">
        <f>VLOOKUP(D161,RFPStatus!$A$2:$CF$3125,5,FALSE)</f>
        <v>#N/A</v>
      </c>
      <c r="DR161" s="161" t="e">
        <f>VLOOKUP(D161,RFPStatus!$A$2:$CF$3125,6,FALSE)</f>
        <v>#N/A</v>
      </c>
      <c r="DS161" s="161" t="e">
        <f>VLOOKUP(D161,RFPStatus!$A$2:$CF$3125,7,FALSE)</f>
        <v>#N/A</v>
      </c>
      <c r="DT161" s="161" t="e">
        <f>VLOOKUP(D161,RFPStatus!$A$2:$CF$3125,8,FALSE)</f>
        <v>#N/A</v>
      </c>
      <c r="DU161" s="161" t="e">
        <f>VLOOKUP(D161,RFPStatus!$A$2:$CF$3125,9,FALSE)</f>
        <v>#N/A</v>
      </c>
      <c r="DV161" s="161" t="e">
        <f>VLOOKUP(D161,RFPStatus!$A$2:$CF$3125,10,FALSE)</f>
        <v>#N/A</v>
      </c>
      <c r="DW161" s="161" t="str">
        <f t="shared" si="2"/>
        <v/>
      </c>
    </row>
    <row r="162" spans="1:127" x14ac:dyDescent="0.35">
      <c r="A162" s="163">
        <f>RFPData!D162</f>
        <v>0</v>
      </c>
      <c r="DQ162" s="161" t="e">
        <f>VLOOKUP(D162,RFPStatus!$A$2:$CF$3125,5,FALSE)</f>
        <v>#N/A</v>
      </c>
      <c r="DR162" s="161" t="e">
        <f>VLOOKUP(D162,RFPStatus!$A$2:$CF$3125,6,FALSE)</f>
        <v>#N/A</v>
      </c>
      <c r="DS162" s="161" t="e">
        <f>VLOOKUP(D162,RFPStatus!$A$2:$CF$3125,7,FALSE)</f>
        <v>#N/A</v>
      </c>
      <c r="DT162" s="161" t="e">
        <f>VLOOKUP(D162,RFPStatus!$A$2:$CF$3125,8,FALSE)</f>
        <v>#N/A</v>
      </c>
      <c r="DU162" s="161" t="e">
        <f>VLOOKUP(D162,RFPStatus!$A$2:$CF$3125,9,FALSE)</f>
        <v>#N/A</v>
      </c>
      <c r="DV162" s="161" t="e">
        <f>VLOOKUP(D162,RFPStatus!$A$2:$CF$3125,10,FALSE)</f>
        <v>#N/A</v>
      </c>
      <c r="DW162" s="161" t="str">
        <f t="shared" si="2"/>
        <v/>
      </c>
    </row>
    <row r="163" spans="1:127" x14ac:dyDescent="0.35">
      <c r="A163" s="163">
        <f>RFPData!D163</f>
        <v>0</v>
      </c>
      <c r="DQ163" s="161" t="e">
        <f>VLOOKUP(D163,RFPStatus!$A$2:$CF$3125,5,FALSE)</f>
        <v>#N/A</v>
      </c>
      <c r="DR163" s="161" t="e">
        <f>VLOOKUP(D163,RFPStatus!$A$2:$CF$3125,6,FALSE)</f>
        <v>#N/A</v>
      </c>
      <c r="DS163" s="161" t="e">
        <f>VLOOKUP(D163,RFPStatus!$A$2:$CF$3125,7,FALSE)</f>
        <v>#N/A</v>
      </c>
      <c r="DT163" s="161" t="e">
        <f>VLOOKUP(D163,RFPStatus!$A$2:$CF$3125,8,FALSE)</f>
        <v>#N/A</v>
      </c>
      <c r="DU163" s="161" t="e">
        <f>VLOOKUP(D163,RFPStatus!$A$2:$CF$3125,9,FALSE)</f>
        <v>#N/A</v>
      </c>
      <c r="DV163" s="161" t="e">
        <f>VLOOKUP(D163,RFPStatus!$A$2:$CF$3125,10,FALSE)</f>
        <v>#N/A</v>
      </c>
      <c r="DW163" s="161" t="str">
        <f t="shared" si="2"/>
        <v/>
      </c>
    </row>
    <row r="164" spans="1:127" x14ac:dyDescent="0.35">
      <c r="A164" s="163">
        <f>RFPData!D164</f>
        <v>0</v>
      </c>
      <c r="DQ164" s="161" t="e">
        <f>VLOOKUP(D164,RFPStatus!$A$2:$CF$3125,5,FALSE)</f>
        <v>#N/A</v>
      </c>
      <c r="DR164" s="161" t="e">
        <f>VLOOKUP(D164,RFPStatus!$A$2:$CF$3125,6,FALSE)</f>
        <v>#N/A</v>
      </c>
      <c r="DS164" s="161" t="e">
        <f>VLOOKUP(D164,RFPStatus!$A$2:$CF$3125,7,FALSE)</f>
        <v>#N/A</v>
      </c>
      <c r="DT164" s="161" t="e">
        <f>VLOOKUP(D164,RFPStatus!$A$2:$CF$3125,8,FALSE)</f>
        <v>#N/A</v>
      </c>
      <c r="DU164" s="161" t="e">
        <f>VLOOKUP(D164,RFPStatus!$A$2:$CF$3125,9,FALSE)</f>
        <v>#N/A</v>
      </c>
      <c r="DV164" s="161" t="e">
        <f>VLOOKUP(D164,RFPStatus!$A$2:$CF$3125,10,FALSE)</f>
        <v>#N/A</v>
      </c>
      <c r="DW164" s="161" t="str">
        <f t="shared" si="2"/>
        <v/>
      </c>
    </row>
    <row r="165" spans="1:127" x14ac:dyDescent="0.35">
      <c r="A165" s="163">
        <f>RFPData!D165</f>
        <v>0</v>
      </c>
      <c r="DQ165" s="161" t="e">
        <f>VLOOKUP(D165,RFPStatus!$A$2:$CF$3125,5,FALSE)</f>
        <v>#N/A</v>
      </c>
      <c r="DR165" s="161" t="e">
        <f>VLOOKUP(D165,RFPStatus!$A$2:$CF$3125,6,FALSE)</f>
        <v>#N/A</v>
      </c>
      <c r="DS165" s="161" t="e">
        <f>VLOOKUP(D165,RFPStatus!$A$2:$CF$3125,7,FALSE)</f>
        <v>#N/A</v>
      </c>
      <c r="DT165" s="161" t="e">
        <f>VLOOKUP(D165,RFPStatus!$A$2:$CF$3125,8,FALSE)</f>
        <v>#N/A</v>
      </c>
      <c r="DU165" s="161" t="e">
        <f>VLOOKUP(D165,RFPStatus!$A$2:$CF$3125,9,FALSE)</f>
        <v>#N/A</v>
      </c>
      <c r="DV165" s="161" t="e">
        <f>VLOOKUP(D165,RFPStatus!$A$2:$CF$3125,10,FALSE)</f>
        <v>#N/A</v>
      </c>
      <c r="DW165" s="161" t="str">
        <f t="shared" si="2"/>
        <v/>
      </c>
    </row>
    <row r="166" spans="1:127" x14ac:dyDescent="0.35">
      <c r="A166" s="163">
        <f>RFPData!D166</f>
        <v>0</v>
      </c>
      <c r="DQ166" s="161" t="e">
        <f>VLOOKUP(D166,RFPStatus!$A$2:$CF$3125,5,FALSE)</f>
        <v>#N/A</v>
      </c>
      <c r="DR166" s="161" t="e">
        <f>VLOOKUP(D166,RFPStatus!$A$2:$CF$3125,6,FALSE)</f>
        <v>#N/A</v>
      </c>
      <c r="DS166" s="161" t="e">
        <f>VLOOKUP(D166,RFPStatus!$A$2:$CF$3125,7,FALSE)</f>
        <v>#N/A</v>
      </c>
      <c r="DT166" s="161" t="e">
        <f>VLOOKUP(D166,RFPStatus!$A$2:$CF$3125,8,FALSE)</f>
        <v>#N/A</v>
      </c>
      <c r="DU166" s="161" t="e">
        <f>VLOOKUP(D166,RFPStatus!$A$2:$CF$3125,9,FALSE)</f>
        <v>#N/A</v>
      </c>
      <c r="DV166" s="161" t="e">
        <f>VLOOKUP(D166,RFPStatus!$A$2:$CF$3125,10,FALSE)</f>
        <v>#N/A</v>
      </c>
      <c r="DW166" s="161" t="str">
        <f t="shared" si="2"/>
        <v/>
      </c>
    </row>
    <row r="167" spans="1:127" x14ac:dyDescent="0.35">
      <c r="A167" s="163">
        <f>RFPData!D167</f>
        <v>0</v>
      </c>
      <c r="DQ167" s="161" t="e">
        <f>VLOOKUP(D167,RFPStatus!$A$2:$CF$3125,5,FALSE)</f>
        <v>#N/A</v>
      </c>
      <c r="DR167" s="161" t="e">
        <f>VLOOKUP(D167,RFPStatus!$A$2:$CF$3125,6,FALSE)</f>
        <v>#N/A</v>
      </c>
      <c r="DS167" s="161" t="e">
        <f>VLOOKUP(D167,RFPStatus!$A$2:$CF$3125,7,FALSE)</f>
        <v>#N/A</v>
      </c>
      <c r="DT167" s="161" t="e">
        <f>VLOOKUP(D167,RFPStatus!$A$2:$CF$3125,8,FALSE)</f>
        <v>#N/A</v>
      </c>
      <c r="DU167" s="161" t="e">
        <f>VLOOKUP(D167,RFPStatus!$A$2:$CF$3125,9,FALSE)</f>
        <v>#N/A</v>
      </c>
      <c r="DV167" s="161" t="e">
        <f>VLOOKUP(D167,RFPStatus!$A$2:$CF$3125,10,FALSE)</f>
        <v>#N/A</v>
      </c>
      <c r="DW167" s="161" t="str">
        <f t="shared" si="2"/>
        <v/>
      </c>
    </row>
    <row r="168" spans="1:127" x14ac:dyDescent="0.35">
      <c r="A168" s="163">
        <f>RFPData!D168</f>
        <v>0</v>
      </c>
      <c r="DQ168" s="161" t="e">
        <f>VLOOKUP(D168,RFPStatus!$A$2:$CF$3125,5,FALSE)</f>
        <v>#N/A</v>
      </c>
      <c r="DR168" s="161" t="e">
        <f>VLOOKUP(D168,RFPStatus!$A$2:$CF$3125,6,FALSE)</f>
        <v>#N/A</v>
      </c>
      <c r="DS168" s="161" t="e">
        <f>VLOOKUP(D168,RFPStatus!$A$2:$CF$3125,7,FALSE)</f>
        <v>#N/A</v>
      </c>
      <c r="DT168" s="161" t="e">
        <f>VLOOKUP(D168,RFPStatus!$A$2:$CF$3125,8,FALSE)</f>
        <v>#N/A</v>
      </c>
      <c r="DU168" s="161" t="e">
        <f>VLOOKUP(D168,RFPStatus!$A$2:$CF$3125,9,FALSE)</f>
        <v>#N/A</v>
      </c>
      <c r="DV168" s="161" t="e">
        <f>VLOOKUP(D168,RFPStatus!$A$2:$CF$3125,10,FALSE)</f>
        <v>#N/A</v>
      </c>
      <c r="DW168" s="161" t="str">
        <f t="shared" si="2"/>
        <v/>
      </c>
    </row>
    <row r="169" spans="1:127" x14ac:dyDescent="0.35">
      <c r="A169" s="163">
        <f>RFPData!D169</f>
        <v>0</v>
      </c>
      <c r="DQ169" s="161" t="e">
        <f>VLOOKUP(D169,RFPStatus!$A$2:$CF$3125,5,FALSE)</f>
        <v>#N/A</v>
      </c>
      <c r="DR169" s="161" t="e">
        <f>VLOOKUP(D169,RFPStatus!$A$2:$CF$3125,6,FALSE)</f>
        <v>#N/A</v>
      </c>
      <c r="DS169" s="161" t="e">
        <f>VLOOKUP(D169,RFPStatus!$A$2:$CF$3125,7,FALSE)</f>
        <v>#N/A</v>
      </c>
      <c r="DT169" s="161" t="e">
        <f>VLOOKUP(D169,RFPStatus!$A$2:$CF$3125,8,FALSE)</f>
        <v>#N/A</v>
      </c>
      <c r="DU169" s="161" t="e">
        <f>VLOOKUP(D169,RFPStatus!$A$2:$CF$3125,9,FALSE)</f>
        <v>#N/A</v>
      </c>
      <c r="DV169" s="161" t="e">
        <f>VLOOKUP(D169,RFPStatus!$A$2:$CF$3125,10,FALSE)</f>
        <v>#N/A</v>
      </c>
      <c r="DW169" s="161" t="str">
        <f t="shared" si="2"/>
        <v/>
      </c>
    </row>
    <row r="170" spans="1:127" x14ac:dyDescent="0.35">
      <c r="A170" s="163">
        <f>RFPData!D170</f>
        <v>0</v>
      </c>
      <c r="DQ170" s="161" t="e">
        <f>VLOOKUP(D170,RFPStatus!$A$2:$CF$3125,5,FALSE)</f>
        <v>#N/A</v>
      </c>
      <c r="DR170" s="161" t="e">
        <f>VLOOKUP(D170,RFPStatus!$A$2:$CF$3125,6,FALSE)</f>
        <v>#N/A</v>
      </c>
      <c r="DS170" s="161" t="e">
        <f>VLOOKUP(D170,RFPStatus!$A$2:$CF$3125,7,FALSE)</f>
        <v>#N/A</v>
      </c>
      <c r="DT170" s="161" t="e">
        <f>VLOOKUP(D170,RFPStatus!$A$2:$CF$3125,8,FALSE)</f>
        <v>#N/A</v>
      </c>
      <c r="DU170" s="161" t="e">
        <f>VLOOKUP(D170,RFPStatus!$A$2:$CF$3125,9,FALSE)</f>
        <v>#N/A</v>
      </c>
      <c r="DV170" s="161" t="e">
        <f>VLOOKUP(D170,RFPStatus!$A$2:$CF$3125,10,FALSE)</f>
        <v>#N/A</v>
      </c>
      <c r="DW170" s="161" t="str">
        <f t="shared" si="2"/>
        <v/>
      </c>
    </row>
    <row r="171" spans="1:127" x14ac:dyDescent="0.35">
      <c r="A171" s="163">
        <f>RFPData!D171</f>
        <v>0</v>
      </c>
      <c r="DQ171" s="161" t="e">
        <f>VLOOKUP(D171,RFPStatus!$A$2:$CF$3125,5,FALSE)</f>
        <v>#N/A</v>
      </c>
      <c r="DR171" s="161" t="e">
        <f>VLOOKUP(D171,RFPStatus!$A$2:$CF$3125,6,FALSE)</f>
        <v>#N/A</v>
      </c>
      <c r="DS171" s="161" t="e">
        <f>VLOOKUP(D171,RFPStatus!$A$2:$CF$3125,7,FALSE)</f>
        <v>#N/A</v>
      </c>
      <c r="DT171" s="161" t="e">
        <f>VLOOKUP(D171,RFPStatus!$A$2:$CF$3125,8,FALSE)</f>
        <v>#N/A</v>
      </c>
      <c r="DU171" s="161" t="e">
        <f>VLOOKUP(D171,RFPStatus!$A$2:$CF$3125,9,FALSE)</f>
        <v>#N/A</v>
      </c>
      <c r="DV171" s="161" t="e">
        <f>VLOOKUP(D171,RFPStatus!$A$2:$CF$3125,10,FALSE)</f>
        <v>#N/A</v>
      </c>
      <c r="DW171" s="161" t="str">
        <f t="shared" si="2"/>
        <v/>
      </c>
    </row>
    <row r="172" spans="1:127" x14ac:dyDescent="0.35">
      <c r="A172" s="163">
        <f>RFPData!D172</f>
        <v>0</v>
      </c>
      <c r="DQ172" s="161" t="e">
        <f>VLOOKUP(D172,RFPStatus!$A$2:$CF$3125,5,FALSE)</f>
        <v>#N/A</v>
      </c>
      <c r="DR172" s="161" t="e">
        <f>VLOOKUP(D172,RFPStatus!$A$2:$CF$3125,6,FALSE)</f>
        <v>#N/A</v>
      </c>
      <c r="DS172" s="161" t="e">
        <f>VLOOKUP(D172,RFPStatus!$A$2:$CF$3125,7,FALSE)</f>
        <v>#N/A</v>
      </c>
      <c r="DT172" s="161" t="e">
        <f>VLOOKUP(D172,RFPStatus!$A$2:$CF$3125,8,FALSE)</f>
        <v>#N/A</v>
      </c>
      <c r="DU172" s="161" t="e">
        <f>VLOOKUP(D172,RFPStatus!$A$2:$CF$3125,9,FALSE)</f>
        <v>#N/A</v>
      </c>
      <c r="DV172" s="161" t="e">
        <f>VLOOKUP(D172,RFPStatus!$A$2:$CF$3125,10,FALSE)</f>
        <v>#N/A</v>
      </c>
      <c r="DW172" s="161" t="str">
        <f t="shared" si="2"/>
        <v/>
      </c>
    </row>
    <row r="173" spans="1:127" x14ac:dyDescent="0.35">
      <c r="A173" s="163">
        <f>RFPData!D173</f>
        <v>0</v>
      </c>
      <c r="DQ173" s="161" t="e">
        <f>VLOOKUP(D173,RFPStatus!$A$2:$CF$3125,5,FALSE)</f>
        <v>#N/A</v>
      </c>
      <c r="DR173" s="161" t="e">
        <f>VLOOKUP(D173,RFPStatus!$A$2:$CF$3125,6,FALSE)</f>
        <v>#N/A</v>
      </c>
      <c r="DS173" s="161" t="e">
        <f>VLOOKUP(D173,RFPStatus!$A$2:$CF$3125,7,FALSE)</f>
        <v>#N/A</v>
      </c>
      <c r="DT173" s="161" t="e">
        <f>VLOOKUP(D173,RFPStatus!$A$2:$CF$3125,8,FALSE)</f>
        <v>#N/A</v>
      </c>
      <c r="DU173" s="161" t="e">
        <f>VLOOKUP(D173,RFPStatus!$A$2:$CF$3125,9,FALSE)</f>
        <v>#N/A</v>
      </c>
      <c r="DV173" s="161" t="e">
        <f>VLOOKUP(D173,RFPStatus!$A$2:$CF$3125,10,FALSE)</f>
        <v>#N/A</v>
      </c>
      <c r="DW173" s="161" t="str">
        <f t="shared" si="2"/>
        <v/>
      </c>
    </row>
    <row r="174" spans="1:127" x14ac:dyDescent="0.35">
      <c r="A174" s="163">
        <f>RFPData!D174</f>
        <v>0</v>
      </c>
      <c r="DQ174" s="161" t="e">
        <f>VLOOKUP(D174,RFPStatus!$A$2:$CF$3125,5,FALSE)</f>
        <v>#N/A</v>
      </c>
      <c r="DR174" s="161" t="e">
        <f>VLOOKUP(D174,RFPStatus!$A$2:$CF$3125,6,FALSE)</f>
        <v>#N/A</v>
      </c>
      <c r="DS174" s="161" t="e">
        <f>VLOOKUP(D174,RFPStatus!$A$2:$CF$3125,7,FALSE)</f>
        <v>#N/A</v>
      </c>
      <c r="DT174" s="161" t="e">
        <f>VLOOKUP(D174,RFPStatus!$A$2:$CF$3125,8,FALSE)</f>
        <v>#N/A</v>
      </c>
      <c r="DU174" s="161" t="e">
        <f>VLOOKUP(D174,RFPStatus!$A$2:$CF$3125,9,FALSE)</f>
        <v>#N/A</v>
      </c>
      <c r="DV174" s="161" t="e">
        <f>VLOOKUP(D174,RFPStatus!$A$2:$CF$3125,10,FALSE)</f>
        <v>#N/A</v>
      </c>
      <c r="DW174" s="161" t="str">
        <f t="shared" si="2"/>
        <v/>
      </c>
    </row>
    <row r="175" spans="1:127" x14ac:dyDescent="0.35">
      <c r="A175" s="163">
        <f>RFPData!D175</f>
        <v>0</v>
      </c>
      <c r="DQ175" s="161" t="e">
        <f>VLOOKUP(D175,RFPStatus!$A$2:$CF$3125,5,FALSE)</f>
        <v>#N/A</v>
      </c>
      <c r="DR175" s="161" t="e">
        <f>VLOOKUP(D175,RFPStatus!$A$2:$CF$3125,6,FALSE)</f>
        <v>#N/A</v>
      </c>
      <c r="DS175" s="161" t="e">
        <f>VLOOKUP(D175,RFPStatus!$A$2:$CF$3125,7,FALSE)</f>
        <v>#N/A</v>
      </c>
      <c r="DT175" s="161" t="e">
        <f>VLOOKUP(D175,RFPStatus!$A$2:$CF$3125,8,FALSE)</f>
        <v>#N/A</v>
      </c>
      <c r="DU175" s="161" t="e">
        <f>VLOOKUP(D175,RFPStatus!$A$2:$CF$3125,9,FALSE)</f>
        <v>#N/A</v>
      </c>
      <c r="DV175" s="161" t="e">
        <f>VLOOKUP(D175,RFPStatus!$A$2:$CF$3125,10,FALSE)</f>
        <v>#N/A</v>
      </c>
      <c r="DW175" s="161" t="str">
        <f t="shared" si="2"/>
        <v/>
      </c>
    </row>
    <row r="176" spans="1:127" x14ac:dyDescent="0.35">
      <c r="A176" s="163">
        <f>RFPData!D176</f>
        <v>0</v>
      </c>
      <c r="DQ176" s="161" t="e">
        <f>VLOOKUP(D176,RFPStatus!$A$2:$CF$3125,5,FALSE)</f>
        <v>#N/A</v>
      </c>
      <c r="DR176" s="161" t="e">
        <f>VLOOKUP(D176,RFPStatus!$A$2:$CF$3125,6,FALSE)</f>
        <v>#N/A</v>
      </c>
      <c r="DS176" s="161" t="e">
        <f>VLOOKUP(D176,RFPStatus!$A$2:$CF$3125,7,FALSE)</f>
        <v>#N/A</v>
      </c>
      <c r="DT176" s="161" t="e">
        <f>VLOOKUP(D176,RFPStatus!$A$2:$CF$3125,8,FALSE)</f>
        <v>#N/A</v>
      </c>
      <c r="DU176" s="161" t="e">
        <f>VLOOKUP(D176,RFPStatus!$A$2:$CF$3125,9,FALSE)</f>
        <v>#N/A</v>
      </c>
      <c r="DV176" s="161" t="e">
        <f>VLOOKUP(D176,RFPStatus!$A$2:$CF$3125,10,FALSE)</f>
        <v>#N/A</v>
      </c>
      <c r="DW176" s="161" t="str">
        <f t="shared" si="2"/>
        <v/>
      </c>
    </row>
    <row r="177" spans="1:127" x14ac:dyDescent="0.35">
      <c r="A177" s="163">
        <f>RFPData!D177</f>
        <v>0</v>
      </c>
      <c r="DQ177" s="161" t="e">
        <f>VLOOKUP(D177,RFPStatus!$A$2:$CF$3125,5,FALSE)</f>
        <v>#N/A</v>
      </c>
      <c r="DR177" s="161" t="e">
        <f>VLOOKUP(D177,RFPStatus!$A$2:$CF$3125,6,FALSE)</f>
        <v>#N/A</v>
      </c>
      <c r="DS177" s="161" t="e">
        <f>VLOOKUP(D177,RFPStatus!$A$2:$CF$3125,7,FALSE)</f>
        <v>#N/A</v>
      </c>
      <c r="DT177" s="161" t="e">
        <f>VLOOKUP(D177,RFPStatus!$A$2:$CF$3125,8,FALSE)</f>
        <v>#N/A</v>
      </c>
      <c r="DU177" s="161" t="e">
        <f>VLOOKUP(D177,RFPStatus!$A$2:$CF$3125,9,FALSE)</f>
        <v>#N/A</v>
      </c>
      <c r="DV177" s="161" t="e">
        <f>VLOOKUP(D177,RFPStatus!$A$2:$CF$3125,10,FALSE)</f>
        <v>#N/A</v>
      </c>
      <c r="DW177" s="161" t="str">
        <f t="shared" si="2"/>
        <v/>
      </c>
    </row>
    <row r="178" spans="1:127" x14ac:dyDescent="0.35">
      <c r="A178" s="163">
        <f>RFPData!D178</f>
        <v>0</v>
      </c>
      <c r="DQ178" s="161" t="e">
        <f>VLOOKUP(D178,RFPStatus!$A$2:$CF$3125,5,FALSE)</f>
        <v>#N/A</v>
      </c>
      <c r="DR178" s="161" t="e">
        <f>VLOOKUP(D178,RFPStatus!$A$2:$CF$3125,6,FALSE)</f>
        <v>#N/A</v>
      </c>
      <c r="DS178" s="161" t="e">
        <f>VLOOKUP(D178,RFPStatus!$A$2:$CF$3125,7,FALSE)</f>
        <v>#N/A</v>
      </c>
      <c r="DT178" s="161" t="e">
        <f>VLOOKUP(D178,RFPStatus!$A$2:$CF$3125,8,FALSE)</f>
        <v>#N/A</v>
      </c>
      <c r="DU178" s="161" t="e">
        <f>VLOOKUP(D178,RFPStatus!$A$2:$CF$3125,9,FALSE)</f>
        <v>#N/A</v>
      </c>
      <c r="DV178" s="161" t="e">
        <f>VLOOKUP(D178,RFPStatus!$A$2:$CF$3125,10,FALSE)</f>
        <v>#N/A</v>
      </c>
      <c r="DW178" s="161" t="str">
        <f t="shared" si="2"/>
        <v/>
      </c>
    </row>
    <row r="179" spans="1:127" x14ac:dyDescent="0.35">
      <c r="A179" s="163">
        <f>RFPData!D179</f>
        <v>0</v>
      </c>
      <c r="DQ179" s="161" t="e">
        <f>VLOOKUP(D179,RFPStatus!$A$2:$CF$3125,5,FALSE)</f>
        <v>#N/A</v>
      </c>
      <c r="DR179" s="161" t="e">
        <f>VLOOKUP(D179,RFPStatus!$A$2:$CF$3125,6,FALSE)</f>
        <v>#N/A</v>
      </c>
      <c r="DS179" s="161" t="e">
        <f>VLOOKUP(D179,RFPStatus!$A$2:$CF$3125,7,FALSE)</f>
        <v>#N/A</v>
      </c>
      <c r="DT179" s="161" t="e">
        <f>VLOOKUP(D179,RFPStatus!$A$2:$CF$3125,8,FALSE)</f>
        <v>#N/A</v>
      </c>
      <c r="DU179" s="161" t="e">
        <f>VLOOKUP(D179,RFPStatus!$A$2:$CF$3125,9,FALSE)</f>
        <v>#N/A</v>
      </c>
      <c r="DV179" s="161" t="e">
        <f>VLOOKUP(D179,RFPStatus!$A$2:$CF$3125,10,FALSE)</f>
        <v>#N/A</v>
      </c>
      <c r="DW179" s="161" t="str">
        <f t="shared" si="2"/>
        <v/>
      </c>
    </row>
    <row r="180" spans="1:127" x14ac:dyDescent="0.35">
      <c r="A180" s="163">
        <f>RFPData!D180</f>
        <v>0</v>
      </c>
      <c r="DQ180" s="161" t="e">
        <f>VLOOKUP(D180,RFPStatus!$A$2:$CF$3125,5,FALSE)</f>
        <v>#N/A</v>
      </c>
      <c r="DR180" s="161" t="e">
        <f>VLOOKUP(D180,RFPStatus!$A$2:$CF$3125,6,FALSE)</f>
        <v>#N/A</v>
      </c>
      <c r="DS180" s="161" t="e">
        <f>VLOOKUP(D180,RFPStatus!$A$2:$CF$3125,7,FALSE)</f>
        <v>#N/A</v>
      </c>
      <c r="DT180" s="161" t="e">
        <f>VLOOKUP(D180,RFPStatus!$A$2:$CF$3125,8,FALSE)</f>
        <v>#N/A</v>
      </c>
      <c r="DU180" s="161" t="e">
        <f>VLOOKUP(D180,RFPStatus!$A$2:$CF$3125,9,FALSE)</f>
        <v>#N/A</v>
      </c>
      <c r="DV180" s="161" t="e">
        <f>VLOOKUP(D180,RFPStatus!$A$2:$CF$3125,10,FALSE)</f>
        <v>#N/A</v>
      </c>
      <c r="DW180" s="161" t="str">
        <f t="shared" si="2"/>
        <v/>
      </c>
    </row>
    <row r="181" spans="1:127" x14ac:dyDescent="0.35">
      <c r="A181" s="163">
        <f>RFPData!D181</f>
        <v>0</v>
      </c>
      <c r="DQ181" s="161" t="e">
        <f>VLOOKUP(D181,RFPStatus!$A$2:$CF$3125,5,FALSE)</f>
        <v>#N/A</v>
      </c>
      <c r="DR181" s="161" t="e">
        <f>VLOOKUP(D181,RFPStatus!$A$2:$CF$3125,6,FALSE)</f>
        <v>#N/A</v>
      </c>
      <c r="DS181" s="161" t="e">
        <f>VLOOKUP(D181,RFPStatus!$A$2:$CF$3125,7,FALSE)</f>
        <v>#N/A</v>
      </c>
      <c r="DT181" s="161" t="e">
        <f>VLOOKUP(D181,RFPStatus!$A$2:$CF$3125,8,FALSE)</f>
        <v>#N/A</v>
      </c>
      <c r="DU181" s="161" t="e">
        <f>VLOOKUP(D181,RFPStatus!$A$2:$CF$3125,9,FALSE)</f>
        <v>#N/A</v>
      </c>
      <c r="DV181" s="161" t="e">
        <f>VLOOKUP(D181,RFPStatus!$A$2:$CF$3125,10,FALSE)</f>
        <v>#N/A</v>
      </c>
      <c r="DW181" s="161" t="str">
        <f t="shared" si="2"/>
        <v/>
      </c>
    </row>
    <row r="182" spans="1:127" x14ac:dyDescent="0.35">
      <c r="A182" s="163">
        <f>RFPData!D182</f>
        <v>0</v>
      </c>
      <c r="DQ182" s="161" t="e">
        <f>VLOOKUP(D182,RFPStatus!$A$2:$CF$3125,5,FALSE)</f>
        <v>#N/A</v>
      </c>
      <c r="DR182" s="161" t="e">
        <f>VLOOKUP(D182,RFPStatus!$A$2:$CF$3125,6,FALSE)</f>
        <v>#N/A</v>
      </c>
      <c r="DS182" s="161" t="e">
        <f>VLOOKUP(D182,RFPStatus!$A$2:$CF$3125,7,FALSE)</f>
        <v>#N/A</v>
      </c>
      <c r="DT182" s="161" t="e">
        <f>VLOOKUP(D182,RFPStatus!$A$2:$CF$3125,8,FALSE)</f>
        <v>#N/A</v>
      </c>
      <c r="DU182" s="161" t="e">
        <f>VLOOKUP(D182,RFPStatus!$A$2:$CF$3125,9,FALSE)</f>
        <v>#N/A</v>
      </c>
      <c r="DV182" s="161" t="e">
        <f>VLOOKUP(D182,RFPStatus!$A$2:$CF$3125,10,FALSE)</f>
        <v>#N/A</v>
      </c>
      <c r="DW182" s="161" t="str">
        <f t="shared" si="2"/>
        <v/>
      </c>
    </row>
    <row r="183" spans="1:127" x14ac:dyDescent="0.35">
      <c r="A183" s="163">
        <f>RFPData!D183</f>
        <v>0</v>
      </c>
      <c r="DQ183" s="161" t="e">
        <f>VLOOKUP(D183,RFPStatus!$A$2:$CF$3125,5,FALSE)</f>
        <v>#N/A</v>
      </c>
      <c r="DR183" s="161" t="e">
        <f>VLOOKUP(D183,RFPStatus!$A$2:$CF$3125,6,FALSE)</f>
        <v>#N/A</v>
      </c>
      <c r="DS183" s="161" t="e">
        <f>VLOOKUP(D183,RFPStatus!$A$2:$CF$3125,7,FALSE)</f>
        <v>#N/A</v>
      </c>
      <c r="DT183" s="161" t="e">
        <f>VLOOKUP(D183,RFPStatus!$A$2:$CF$3125,8,FALSE)</f>
        <v>#N/A</v>
      </c>
      <c r="DU183" s="161" t="e">
        <f>VLOOKUP(D183,RFPStatus!$A$2:$CF$3125,9,FALSE)</f>
        <v>#N/A</v>
      </c>
      <c r="DV183" s="161" t="e">
        <f>VLOOKUP(D183,RFPStatus!$A$2:$CF$3125,10,FALSE)</f>
        <v>#N/A</v>
      </c>
      <c r="DW183" s="161" t="str">
        <f t="shared" si="2"/>
        <v/>
      </c>
    </row>
    <row r="184" spans="1:127" x14ac:dyDescent="0.35">
      <c r="A184" s="163">
        <f>RFPData!D184</f>
        <v>0</v>
      </c>
      <c r="DQ184" s="161" t="e">
        <f>VLOOKUP(D184,RFPStatus!$A$2:$CF$3125,5,FALSE)</f>
        <v>#N/A</v>
      </c>
      <c r="DR184" s="161" t="e">
        <f>VLOOKUP(D184,RFPStatus!$A$2:$CF$3125,6,FALSE)</f>
        <v>#N/A</v>
      </c>
      <c r="DS184" s="161" t="e">
        <f>VLOOKUP(D184,RFPStatus!$A$2:$CF$3125,7,FALSE)</f>
        <v>#N/A</v>
      </c>
      <c r="DT184" s="161" t="e">
        <f>VLOOKUP(D184,RFPStatus!$A$2:$CF$3125,8,FALSE)</f>
        <v>#N/A</v>
      </c>
      <c r="DU184" s="161" t="e">
        <f>VLOOKUP(D184,RFPStatus!$A$2:$CF$3125,9,FALSE)</f>
        <v>#N/A</v>
      </c>
      <c r="DV184" s="161" t="e">
        <f>VLOOKUP(D184,RFPStatus!$A$2:$CF$3125,10,FALSE)</f>
        <v>#N/A</v>
      </c>
      <c r="DW184" s="161" t="str">
        <f t="shared" si="2"/>
        <v/>
      </c>
    </row>
    <row r="185" spans="1:127" x14ac:dyDescent="0.35">
      <c r="A185" s="163">
        <f>RFPData!D185</f>
        <v>0</v>
      </c>
      <c r="DQ185" s="161" t="e">
        <f>VLOOKUP(D185,RFPStatus!$A$2:$CF$3125,5,FALSE)</f>
        <v>#N/A</v>
      </c>
      <c r="DR185" s="161" t="e">
        <f>VLOOKUP(D185,RFPStatus!$A$2:$CF$3125,6,FALSE)</f>
        <v>#N/A</v>
      </c>
      <c r="DS185" s="161" t="e">
        <f>VLOOKUP(D185,RFPStatus!$A$2:$CF$3125,7,FALSE)</f>
        <v>#N/A</v>
      </c>
      <c r="DT185" s="161" t="e">
        <f>VLOOKUP(D185,RFPStatus!$A$2:$CF$3125,8,FALSE)</f>
        <v>#N/A</v>
      </c>
      <c r="DU185" s="161" t="e">
        <f>VLOOKUP(D185,RFPStatus!$A$2:$CF$3125,9,FALSE)</f>
        <v>#N/A</v>
      </c>
      <c r="DV185" s="161" t="e">
        <f>VLOOKUP(D185,RFPStatus!$A$2:$CF$3125,10,FALSE)</f>
        <v>#N/A</v>
      </c>
      <c r="DW185" s="161" t="str">
        <f t="shared" si="2"/>
        <v/>
      </c>
    </row>
    <row r="186" spans="1:127" x14ac:dyDescent="0.35">
      <c r="A186" s="163">
        <f>RFPData!D186</f>
        <v>0</v>
      </c>
      <c r="DQ186" s="161" t="e">
        <f>VLOOKUP(D186,RFPStatus!$A$2:$CF$3125,5,FALSE)</f>
        <v>#N/A</v>
      </c>
      <c r="DR186" s="161" t="e">
        <f>VLOOKUP(D186,RFPStatus!$A$2:$CF$3125,6,FALSE)</f>
        <v>#N/A</v>
      </c>
      <c r="DS186" s="161" t="e">
        <f>VLOOKUP(D186,RFPStatus!$A$2:$CF$3125,7,FALSE)</f>
        <v>#N/A</v>
      </c>
      <c r="DT186" s="161" t="e">
        <f>VLOOKUP(D186,RFPStatus!$A$2:$CF$3125,8,FALSE)</f>
        <v>#N/A</v>
      </c>
      <c r="DU186" s="161" t="e">
        <f>VLOOKUP(D186,RFPStatus!$A$2:$CF$3125,9,FALSE)</f>
        <v>#N/A</v>
      </c>
      <c r="DV186" s="161" t="e">
        <f>VLOOKUP(D186,RFPStatus!$A$2:$CF$3125,10,FALSE)</f>
        <v>#N/A</v>
      </c>
      <c r="DW186" s="161" t="str">
        <f t="shared" si="2"/>
        <v/>
      </c>
    </row>
    <row r="187" spans="1:127" x14ac:dyDescent="0.35">
      <c r="A187" s="163">
        <f>RFPData!D187</f>
        <v>0</v>
      </c>
      <c r="DQ187" s="161" t="e">
        <f>VLOOKUP(D187,RFPStatus!$A$2:$CF$3125,5,FALSE)</f>
        <v>#N/A</v>
      </c>
      <c r="DR187" s="161" t="e">
        <f>VLOOKUP(D187,RFPStatus!$A$2:$CF$3125,6,FALSE)</f>
        <v>#N/A</v>
      </c>
      <c r="DS187" s="161" t="e">
        <f>VLOOKUP(D187,RFPStatus!$A$2:$CF$3125,7,FALSE)</f>
        <v>#N/A</v>
      </c>
      <c r="DT187" s="161" t="e">
        <f>VLOOKUP(D187,RFPStatus!$A$2:$CF$3125,8,FALSE)</f>
        <v>#N/A</v>
      </c>
      <c r="DU187" s="161" t="e">
        <f>VLOOKUP(D187,RFPStatus!$A$2:$CF$3125,9,FALSE)</f>
        <v>#N/A</v>
      </c>
      <c r="DV187" s="161" t="e">
        <f>VLOOKUP(D187,RFPStatus!$A$2:$CF$3125,10,FALSE)</f>
        <v>#N/A</v>
      </c>
      <c r="DW187" s="161" t="str">
        <f t="shared" si="2"/>
        <v/>
      </c>
    </row>
    <row r="188" spans="1:127" x14ac:dyDescent="0.35">
      <c r="A188" s="163">
        <f>RFPData!D188</f>
        <v>0</v>
      </c>
      <c r="DQ188" s="161" t="e">
        <f>VLOOKUP(D188,RFPStatus!$A$2:$CF$3125,5,FALSE)</f>
        <v>#N/A</v>
      </c>
      <c r="DR188" s="161" t="e">
        <f>VLOOKUP(D188,RFPStatus!$A$2:$CF$3125,6,FALSE)</f>
        <v>#N/A</v>
      </c>
      <c r="DS188" s="161" t="e">
        <f>VLOOKUP(D188,RFPStatus!$A$2:$CF$3125,7,FALSE)</f>
        <v>#N/A</v>
      </c>
      <c r="DT188" s="161" t="e">
        <f>VLOOKUP(D188,RFPStatus!$A$2:$CF$3125,8,FALSE)</f>
        <v>#N/A</v>
      </c>
      <c r="DU188" s="161" t="e">
        <f>VLOOKUP(D188,RFPStatus!$A$2:$CF$3125,9,FALSE)</f>
        <v>#N/A</v>
      </c>
      <c r="DV188" s="161" t="e">
        <f>VLOOKUP(D188,RFPStatus!$A$2:$CF$3125,10,FALSE)</f>
        <v>#N/A</v>
      </c>
      <c r="DW188" s="161" t="str">
        <f t="shared" si="2"/>
        <v/>
      </c>
    </row>
    <row r="189" spans="1:127" x14ac:dyDescent="0.35">
      <c r="A189" s="163">
        <f>RFPData!D189</f>
        <v>0</v>
      </c>
      <c r="DQ189" s="161" t="e">
        <f>VLOOKUP(D189,RFPStatus!$A$2:$CF$3125,5,FALSE)</f>
        <v>#N/A</v>
      </c>
      <c r="DR189" s="161" t="e">
        <f>VLOOKUP(D189,RFPStatus!$A$2:$CF$3125,6,FALSE)</f>
        <v>#N/A</v>
      </c>
      <c r="DS189" s="161" t="e">
        <f>VLOOKUP(D189,RFPStatus!$A$2:$CF$3125,7,FALSE)</f>
        <v>#N/A</v>
      </c>
      <c r="DT189" s="161" t="e">
        <f>VLOOKUP(D189,RFPStatus!$A$2:$CF$3125,8,FALSE)</f>
        <v>#N/A</v>
      </c>
      <c r="DU189" s="161" t="e">
        <f>VLOOKUP(D189,RFPStatus!$A$2:$CF$3125,9,FALSE)</f>
        <v>#N/A</v>
      </c>
      <c r="DV189" s="161" t="e">
        <f>VLOOKUP(D189,RFPStatus!$A$2:$CF$3125,10,FALSE)</f>
        <v>#N/A</v>
      </c>
      <c r="DW189" s="161" t="str">
        <f t="shared" si="2"/>
        <v/>
      </c>
    </row>
    <row r="190" spans="1:127" x14ac:dyDescent="0.35">
      <c r="A190" s="163">
        <f>RFPData!D190</f>
        <v>0</v>
      </c>
      <c r="DQ190" s="161" t="e">
        <f>VLOOKUP(D190,RFPStatus!$A$2:$CF$3125,5,FALSE)</f>
        <v>#N/A</v>
      </c>
      <c r="DR190" s="161" t="e">
        <f>VLOOKUP(D190,RFPStatus!$A$2:$CF$3125,6,FALSE)</f>
        <v>#N/A</v>
      </c>
      <c r="DS190" s="161" t="e">
        <f>VLOOKUP(D190,RFPStatus!$A$2:$CF$3125,7,FALSE)</f>
        <v>#N/A</v>
      </c>
      <c r="DT190" s="161" t="e">
        <f>VLOOKUP(D190,RFPStatus!$A$2:$CF$3125,8,FALSE)</f>
        <v>#N/A</v>
      </c>
      <c r="DU190" s="161" t="e">
        <f>VLOOKUP(D190,RFPStatus!$A$2:$CF$3125,9,FALSE)</f>
        <v>#N/A</v>
      </c>
      <c r="DV190" s="161" t="e">
        <f>VLOOKUP(D190,RFPStatus!$A$2:$CF$3125,10,FALSE)</f>
        <v>#N/A</v>
      </c>
      <c r="DW190" s="161" t="str">
        <f t="shared" si="2"/>
        <v/>
      </c>
    </row>
    <row r="191" spans="1:127" x14ac:dyDescent="0.35">
      <c r="A191" s="163">
        <f>RFPData!D191</f>
        <v>0</v>
      </c>
      <c r="DQ191" s="161" t="e">
        <f>VLOOKUP(D191,RFPStatus!$A$2:$CF$3125,5,FALSE)</f>
        <v>#N/A</v>
      </c>
      <c r="DR191" s="161" t="e">
        <f>VLOOKUP(D191,RFPStatus!$A$2:$CF$3125,6,FALSE)</f>
        <v>#N/A</v>
      </c>
      <c r="DS191" s="161" t="e">
        <f>VLOOKUP(D191,RFPStatus!$A$2:$CF$3125,7,FALSE)</f>
        <v>#N/A</v>
      </c>
      <c r="DT191" s="161" t="e">
        <f>VLOOKUP(D191,RFPStatus!$A$2:$CF$3125,8,FALSE)</f>
        <v>#N/A</v>
      </c>
      <c r="DU191" s="161" t="e">
        <f>VLOOKUP(D191,RFPStatus!$A$2:$CF$3125,9,FALSE)</f>
        <v>#N/A</v>
      </c>
      <c r="DV191" s="161" t="e">
        <f>VLOOKUP(D191,RFPStatus!$A$2:$CF$3125,10,FALSE)</f>
        <v>#N/A</v>
      </c>
      <c r="DW191" s="161" t="str">
        <f t="shared" si="2"/>
        <v/>
      </c>
    </row>
    <row r="192" spans="1:127" x14ac:dyDescent="0.35">
      <c r="A192" s="163">
        <f>RFPData!D192</f>
        <v>0</v>
      </c>
      <c r="DQ192" s="161" t="e">
        <f>VLOOKUP(D192,RFPStatus!$A$2:$CF$3125,5,FALSE)</f>
        <v>#N/A</v>
      </c>
      <c r="DR192" s="161" t="e">
        <f>VLOOKUP(D192,RFPStatus!$A$2:$CF$3125,6,FALSE)</f>
        <v>#N/A</v>
      </c>
      <c r="DS192" s="161" t="e">
        <f>VLOOKUP(D192,RFPStatus!$A$2:$CF$3125,7,FALSE)</f>
        <v>#N/A</v>
      </c>
      <c r="DT192" s="161" t="e">
        <f>VLOOKUP(D192,RFPStatus!$A$2:$CF$3125,8,FALSE)</f>
        <v>#N/A</v>
      </c>
      <c r="DU192" s="161" t="e">
        <f>VLOOKUP(D192,RFPStatus!$A$2:$CF$3125,9,FALSE)</f>
        <v>#N/A</v>
      </c>
      <c r="DV192" s="161" t="e">
        <f>VLOOKUP(D192,RFPStatus!$A$2:$CF$3125,10,FALSE)</f>
        <v>#N/A</v>
      </c>
      <c r="DW192" s="161" t="str">
        <f t="shared" si="2"/>
        <v/>
      </c>
    </row>
    <row r="193" spans="1:127" x14ac:dyDescent="0.35">
      <c r="A193" s="163">
        <f>RFPData!D193</f>
        <v>0</v>
      </c>
      <c r="DQ193" s="161" t="e">
        <f>VLOOKUP(D193,RFPStatus!$A$2:$CF$3125,5,FALSE)</f>
        <v>#N/A</v>
      </c>
      <c r="DR193" s="161" t="e">
        <f>VLOOKUP(D193,RFPStatus!$A$2:$CF$3125,6,FALSE)</f>
        <v>#N/A</v>
      </c>
      <c r="DS193" s="161" t="e">
        <f>VLOOKUP(D193,RFPStatus!$A$2:$CF$3125,7,FALSE)</f>
        <v>#N/A</v>
      </c>
      <c r="DT193" s="161" t="e">
        <f>VLOOKUP(D193,RFPStatus!$A$2:$CF$3125,8,FALSE)</f>
        <v>#N/A</v>
      </c>
      <c r="DU193" s="161" t="e">
        <f>VLOOKUP(D193,RFPStatus!$A$2:$CF$3125,9,FALSE)</f>
        <v>#N/A</v>
      </c>
      <c r="DV193" s="161" t="e">
        <f>VLOOKUP(D193,RFPStatus!$A$2:$CF$3125,10,FALSE)</f>
        <v>#N/A</v>
      </c>
      <c r="DW193" s="161" t="str">
        <f t="shared" si="2"/>
        <v/>
      </c>
    </row>
    <row r="194" spans="1:127" x14ac:dyDescent="0.35">
      <c r="A194" s="163">
        <f>RFPData!D194</f>
        <v>0</v>
      </c>
      <c r="DQ194" s="161" t="e">
        <f>VLOOKUP(D194,RFPStatus!$A$2:$CF$3125,5,FALSE)</f>
        <v>#N/A</v>
      </c>
      <c r="DR194" s="161" t="e">
        <f>VLOOKUP(D194,RFPStatus!$A$2:$CF$3125,6,FALSE)</f>
        <v>#N/A</v>
      </c>
      <c r="DS194" s="161" t="e">
        <f>VLOOKUP(D194,RFPStatus!$A$2:$CF$3125,7,FALSE)</f>
        <v>#N/A</v>
      </c>
      <c r="DT194" s="161" t="e">
        <f>VLOOKUP(D194,RFPStatus!$A$2:$CF$3125,8,FALSE)</f>
        <v>#N/A</v>
      </c>
      <c r="DU194" s="161" t="e">
        <f>VLOOKUP(D194,RFPStatus!$A$2:$CF$3125,9,FALSE)</f>
        <v>#N/A</v>
      </c>
      <c r="DV194" s="161" t="e">
        <f>VLOOKUP(D194,RFPStatus!$A$2:$CF$3125,10,FALSE)</f>
        <v>#N/A</v>
      </c>
      <c r="DW194" s="161" t="str">
        <f t="shared" ref="DW194:DW257" si="3">_xlfn.CONCAT(BU194:BY194)</f>
        <v/>
      </c>
    </row>
    <row r="195" spans="1:127" x14ac:dyDescent="0.35">
      <c r="A195" s="163">
        <f>RFPData!D195</f>
        <v>0</v>
      </c>
      <c r="DQ195" s="161" t="e">
        <f>VLOOKUP(D195,RFPStatus!$A$2:$CF$3125,5,FALSE)</f>
        <v>#N/A</v>
      </c>
      <c r="DR195" s="161" t="e">
        <f>VLOOKUP(D195,RFPStatus!$A$2:$CF$3125,6,FALSE)</f>
        <v>#N/A</v>
      </c>
      <c r="DS195" s="161" t="e">
        <f>VLOOKUP(D195,RFPStatus!$A$2:$CF$3125,7,FALSE)</f>
        <v>#N/A</v>
      </c>
      <c r="DT195" s="161" t="e">
        <f>VLOOKUP(D195,RFPStatus!$A$2:$CF$3125,8,FALSE)</f>
        <v>#N/A</v>
      </c>
      <c r="DU195" s="161" t="e">
        <f>VLOOKUP(D195,RFPStatus!$A$2:$CF$3125,9,FALSE)</f>
        <v>#N/A</v>
      </c>
      <c r="DV195" s="161" t="e">
        <f>VLOOKUP(D195,RFPStatus!$A$2:$CF$3125,10,FALSE)</f>
        <v>#N/A</v>
      </c>
      <c r="DW195" s="161" t="str">
        <f t="shared" si="3"/>
        <v/>
      </c>
    </row>
    <row r="196" spans="1:127" x14ac:dyDescent="0.35">
      <c r="A196" s="163">
        <f>RFPData!D196</f>
        <v>0</v>
      </c>
      <c r="DQ196" s="161" t="e">
        <f>VLOOKUP(D196,RFPStatus!$A$2:$CF$3125,5,FALSE)</f>
        <v>#N/A</v>
      </c>
      <c r="DR196" s="161" t="e">
        <f>VLOOKUP(D196,RFPStatus!$A$2:$CF$3125,6,FALSE)</f>
        <v>#N/A</v>
      </c>
      <c r="DS196" s="161" t="e">
        <f>VLOOKUP(D196,RFPStatus!$A$2:$CF$3125,7,FALSE)</f>
        <v>#N/A</v>
      </c>
      <c r="DT196" s="161" t="e">
        <f>VLOOKUP(D196,RFPStatus!$A$2:$CF$3125,8,FALSE)</f>
        <v>#N/A</v>
      </c>
      <c r="DU196" s="161" t="e">
        <f>VLOOKUP(D196,RFPStatus!$A$2:$CF$3125,9,FALSE)</f>
        <v>#N/A</v>
      </c>
      <c r="DV196" s="161" t="e">
        <f>VLOOKUP(D196,RFPStatus!$A$2:$CF$3125,10,FALSE)</f>
        <v>#N/A</v>
      </c>
      <c r="DW196" s="161" t="str">
        <f t="shared" si="3"/>
        <v/>
      </c>
    </row>
    <row r="197" spans="1:127" x14ac:dyDescent="0.35">
      <c r="A197" s="163">
        <f>RFPData!D197</f>
        <v>0</v>
      </c>
      <c r="DQ197" s="161" t="e">
        <f>VLOOKUP(D197,RFPStatus!$A$2:$CF$3125,5,FALSE)</f>
        <v>#N/A</v>
      </c>
      <c r="DR197" s="161" t="e">
        <f>VLOOKUP(D197,RFPStatus!$A$2:$CF$3125,6,FALSE)</f>
        <v>#N/A</v>
      </c>
      <c r="DS197" s="161" t="e">
        <f>VLOOKUP(D197,RFPStatus!$A$2:$CF$3125,7,FALSE)</f>
        <v>#N/A</v>
      </c>
      <c r="DT197" s="161" t="e">
        <f>VLOOKUP(D197,RFPStatus!$A$2:$CF$3125,8,FALSE)</f>
        <v>#N/A</v>
      </c>
      <c r="DU197" s="161" t="e">
        <f>VLOOKUP(D197,RFPStatus!$A$2:$CF$3125,9,FALSE)</f>
        <v>#N/A</v>
      </c>
      <c r="DV197" s="161" t="e">
        <f>VLOOKUP(D197,RFPStatus!$A$2:$CF$3125,10,FALSE)</f>
        <v>#N/A</v>
      </c>
      <c r="DW197" s="161" t="str">
        <f t="shared" si="3"/>
        <v/>
      </c>
    </row>
    <row r="198" spans="1:127" x14ac:dyDescent="0.35">
      <c r="A198" s="163">
        <f>RFPData!D198</f>
        <v>0</v>
      </c>
      <c r="DQ198" s="161" t="e">
        <f>VLOOKUP(D198,RFPStatus!$A$2:$CF$3125,5,FALSE)</f>
        <v>#N/A</v>
      </c>
      <c r="DR198" s="161" t="e">
        <f>VLOOKUP(D198,RFPStatus!$A$2:$CF$3125,6,FALSE)</f>
        <v>#N/A</v>
      </c>
      <c r="DS198" s="161" t="e">
        <f>VLOOKUP(D198,RFPStatus!$A$2:$CF$3125,7,FALSE)</f>
        <v>#N/A</v>
      </c>
      <c r="DT198" s="161" t="e">
        <f>VLOOKUP(D198,RFPStatus!$A$2:$CF$3125,8,FALSE)</f>
        <v>#N/A</v>
      </c>
      <c r="DU198" s="161" t="e">
        <f>VLOOKUP(D198,RFPStatus!$A$2:$CF$3125,9,FALSE)</f>
        <v>#N/A</v>
      </c>
      <c r="DV198" s="161" t="e">
        <f>VLOOKUP(D198,RFPStatus!$A$2:$CF$3125,10,FALSE)</f>
        <v>#N/A</v>
      </c>
      <c r="DW198" s="161" t="str">
        <f t="shared" si="3"/>
        <v/>
      </c>
    </row>
    <row r="199" spans="1:127" x14ac:dyDescent="0.35">
      <c r="A199" s="163">
        <f>RFPData!D199</f>
        <v>0</v>
      </c>
      <c r="DQ199" s="161" t="e">
        <f>VLOOKUP(D199,RFPStatus!$A$2:$CF$3125,5,FALSE)</f>
        <v>#N/A</v>
      </c>
      <c r="DR199" s="161" t="e">
        <f>VLOOKUP(D199,RFPStatus!$A$2:$CF$3125,6,FALSE)</f>
        <v>#N/A</v>
      </c>
      <c r="DS199" s="161" t="e">
        <f>VLOOKUP(D199,RFPStatus!$A$2:$CF$3125,7,FALSE)</f>
        <v>#N/A</v>
      </c>
      <c r="DT199" s="161" t="e">
        <f>VLOOKUP(D199,RFPStatus!$A$2:$CF$3125,8,FALSE)</f>
        <v>#N/A</v>
      </c>
      <c r="DU199" s="161" t="e">
        <f>VLOOKUP(D199,RFPStatus!$A$2:$CF$3125,9,FALSE)</f>
        <v>#N/A</v>
      </c>
      <c r="DV199" s="161" t="e">
        <f>VLOOKUP(D199,RFPStatus!$A$2:$CF$3125,10,FALSE)</f>
        <v>#N/A</v>
      </c>
      <c r="DW199" s="161" t="str">
        <f t="shared" si="3"/>
        <v/>
      </c>
    </row>
    <row r="200" spans="1:127" x14ac:dyDescent="0.35">
      <c r="A200" s="163">
        <f>RFPData!D200</f>
        <v>0</v>
      </c>
      <c r="DQ200" s="161" t="e">
        <f>VLOOKUP(D200,RFPStatus!$A$2:$CF$3125,5,FALSE)</f>
        <v>#N/A</v>
      </c>
      <c r="DR200" s="161" t="e">
        <f>VLOOKUP(D200,RFPStatus!$A$2:$CF$3125,6,FALSE)</f>
        <v>#N/A</v>
      </c>
      <c r="DS200" s="161" t="e">
        <f>VLOOKUP(D200,RFPStatus!$A$2:$CF$3125,7,FALSE)</f>
        <v>#N/A</v>
      </c>
      <c r="DT200" s="161" t="e">
        <f>VLOOKUP(D200,RFPStatus!$A$2:$CF$3125,8,FALSE)</f>
        <v>#N/A</v>
      </c>
      <c r="DU200" s="161" t="e">
        <f>VLOOKUP(D200,RFPStatus!$A$2:$CF$3125,9,FALSE)</f>
        <v>#N/A</v>
      </c>
      <c r="DV200" s="161" t="e">
        <f>VLOOKUP(D200,RFPStatus!$A$2:$CF$3125,10,FALSE)</f>
        <v>#N/A</v>
      </c>
      <c r="DW200" s="161" t="str">
        <f t="shared" si="3"/>
        <v/>
      </c>
    </row>
    <row r="201" spans="1:127" x14ac:dyDescent="0.35">
      <c r="A201" s="163">
        <f>RFPData!D201</f>
        <v>0</v>
      </c>
      <c r="DQ201" s="161" t="e">
        <f>VLOOKUP(D201,RFPStatus!$A$2:$CF$3125,5,FALSE)</f>
        <v>#N/A</v>
      </c>
      <c r="DR201" s="161" t="e">
        <f>VLOOKUP(D201,RFPStatus!$A$2:$CF$3125,6,FALSE)</f>
        <v>#N/A</v>
      </c>
      <c r="DS201" s="161" t="e">
        <f>VLOOKUP(D201,RFPStatus!$A$2:$CF$3125,7,FALSE)</f>
        <v>#N/A</v>
      </c>
      <c r="DT201" s="161" t="e">
        <f>VLOOKUP(D201,RFPStatus!$A$2:$CF$3125,8,FALSE)</f>
        <v>#N/A</v>
      </c>
      <c r="DU201" s="161" t="e">
        <f>VLOOKUP(D201,RFPStatus!$A$2:$CF$3125,9,FALSE)</f>
        <v>#N/A</v>
      </c>
      <c r="DV201" s="161" t="e">
        <f>VLOOKUP(D201,RFPStatus!$A$2:$CF$3125,10,FALSE)</f>
        <v>#N/A</v>
      </c>
      <c r="DW201" s="161" t="str">
        <f t="shared" si="3"/>
        <v/>
      </c>
    </row>
    <row r="202" spans="1:127" x14ac:dyDescent="0.35">
      <c r="A202" s="163">
        <f>RFPData!D202</f>
        <v>0</v>
      </c>
      <c r="DQ202" s="161" t="e">
        <f>VLOOKUP(D202,RFPStatus!$A$2:$CF$3125,5,FALSE)</f>
        <v>#N/A</v>
      </c>
      <c r="DR202" s="161" t="e">
        <f>VLOOKUP(D202,RFPStatus!$A$2:$CF$3125,6,FALSE)</f>
        <v>#N/A</v>
      </c>
      <c r="DS202" s="161" t="e">
        <f>VLOOKUP(D202,RFPStatus!$A$2:$CF$3125,7,FALSE)</f>
        <v>#N/A</v>
      </c>
      <c r="DT202" s="161" t="e">
        <f>VLOOKUP(D202,RFPStatus!$A$2:$CF$3125,8,FALSE)</f>
        <v>#N/A</v>
      </c>
      <c r="DU202" s="161" t="e">
        <f>VLOOKUP(D202,RFPStatus!$A$2:$CF$3125,9,FALSE)</f>
        <v>#N/A</v>
      </c>
      <c r="DV202" s="161" t="e">
        <f>VLOOKUP(D202,RFPStatus!$A$2:$CF$3125,10,FALSE)</f>
        <v>#N/A</v>
      </c>
      <c r="DW202" s="161" t="str">
        <f t="shared" si="3"/>
        <v/>
      </c>
    </row>
    <row r="203" spans="1:127" x14ac:dyDescent="0.35">
      <c r="A203" s="163">
        <f>RFPData!D203</f>
        <v>0</v>
      </c>
      <c r="DQ203" s="161" t="e">
        <f>VLOOKUP(D203,RFPStatus!$A$2:$CF$3125,5,FALSE)</f>
        <v>#N/A</v>
      </c>
      <c r="DR203" s="161" t="e">
        <f>VLOOKUP(D203,RFPStatus!$A$2:$CF$3125,6,FALSE)</f>
        <v>#N/A</v>
      </c>
      <c r="DS203" s="161" t="e">
        <f>VLOOKUP(D203,RFPStatus!$A$2:$CF$3125,7,FALSE)</f>
        <v>#N/A</v>
      </c>
      <c r="DT203" s="161" t="e">
        <f>VLOOKUP(D203,RFPStatus!$A$2:$CF$3125,8,FALSE)</f>
        <v>#N/A</v>
      </c>
      <c r="DU203" s="161" t="e">
        <f>VLOOKUP(D203,RFPStatus!$A$2:$CF$3125,9,FALSE)</f>
        <v>#N/A</v>
      </c>
      <c r="DV203" s="161" t="e">
        <f>VLOOKUP(D203,RFPStatus!$A$2:$CF$3125,10,FALSE)</f>
        <v>#N/A</v>
      </c>
      <c r="DW203" s="161" t="str">
        <f t="shared" si="3"/>
        <v/>
      </c>
    </row>
    <row r="204" spans="1:127" x14ac:dyDescent="0.35">
      <c r="A204" s="163">
        <f>RFPData!D204</f>
        <v>0</v>
      </c>
      <c r="DQ204" s="161" t="e">
        <f>VLOOKUP(D204,RFPStatus!$A$2:$CF$3125,5,FALSE)</f>
        <v>#N/A</v>
      </c>
      <c r="DR204" s="161" t="e">
        <f>VLOOKUP(D204,RFPStatus!$A$2:$CF$3125,6,FALSE)</f>
        <v>#N/A</v>
      </c>
      <c r="DS204" s="161" t="e">
        <f>VLOOKUP(D204,RFPStatus!$A$2:$CF$3125,7,FALSE)</f>
        <v>#N/A</v>
      </c>
      <c r="DT204" s="161" t="e">
        <f>VLOOKUP(D204,RFPStatus!$A$2:$CF$3125,8,FALSE)</f>
        <v>#N/A</v>
      </c>
      <c r="DU204" s="161" t="e">
        <f>VLOOKUP(D204,RFPStatus!$A$2:$CF$3125,9,FALSE)</f>
        <v>#N/A</v>
      </c>
      <c r="DV204" s="161" t="e">
        <f>VLOOKUP(D204,RFPStatus!$A$2:$CF$3125,10,FALSE)</f>
        <v>#N/A</v>
      </c>
      <c r="DW204" s="161" t="str">
        <f t="shared" si="3"/>
        <v/>
      </c>
    </row>
    <row r="205" spans="1:127" x14ac:dyDescent="0.35">
      <c r="A205" s="163">
        <f>RFPData!D205</f>
        <v>0</v>
      </c>
      <c r="DQ205" s="161" t="e">
        <f>VLOOKUP(D205,RFPStatus!$A$2:$CF$3125,5,FALSE)</f>
        <v>#N/A</v>
      </c>
      <c r="DR205" s="161" t="e">
        <f>VLOOKUP(D205,RFPStatus!$A$2:$CF$3125,6,FALSE)</f>
        <v>#N/A</v>
      </c>
      <c r="DS205" s="161" t="e">
        <f>VLOOKUP(D205,RFPStatus!$A$2:$CF$3125,7,FALSE)</f>
        <v>#N/A</v>
      </c>
      <c r="DT205" s="161" t="e">
        <f>VLOOKUP(D205,RFPStatus!$A$2:$CF$3125,8,FALSE)</f>
        <v>#N/A</v>
      </c>
      <c r="DU205" s="161" t="e">
        <f>VLOOKUP(D205,RFPStatus!$A$2:$CF$3125,9,FALSE)</f>
        <v>#N/A</v>
      </c>
      <c r="DV205" s="161" t="e">
        <f>VLOOKUP(D205,RFPStatus!$A$2:$CF$3125,10,FALSE)</f>
        <v>#N/A</v>
      </c>
      <c r="DW205" s="161" t="str">
        <f t="shared" si="3"/>
        <v/>
      </c>
    </row>
    <row r="206" spans="1:127" x14ac:dyDescent="0.35">
      <c r="A206" s="163">
        <f>RFPData!D206</f>
        <v>0</v>
      </c>
      <c r="DQ206" s="161" t="e">
        <f>VLOOKUP(D206,RFPStatus!$A$2:$CF$3125,5,FALSE)</f>
        <v>#N/A</v>
      </c>
      <c r="DR206" s="161" t="e">
        <f>VLOOKUP(D206,RFPStatus!$A$2:$CF$3125,6,FALSE)</f>
        <v>#N/A</v>
      </c>
      <c r="DS206" s="161" t="e">
        <f>VLOOKUP(D206,RFPStatus!$A$2:$CF$3125,7,FALSE)</f>
        <v>#N/A</v>
      </c>
      <c r="DT206" s="161" t="e">
        <f>VLOOKUP(D206,RFPStatus!$A$2:$CF$3125,8,FALSE)</f>
        <v>#N/A</v>
      </c>
      <c r="DU206" s="161" t="e">
        <f>VLOOKUP(D206,RFPStatus!$A$2:$CF$3125,9,FALSE)</f>
        <v>#N/A</v>
      </c>
      <c r="DV206" s="161" t="e">
        <f>VLOOKUP(D206,RFPStatus!$A$2:$CF$3125,10,FALSE)</f>
        <v>#N/A</v>
      </c>
      <c r="DW206" s="161" t="str">
        <f t="shared" si="3"/>
        <v/>
      </c>
    </row>
    <row r="207" spans="1:127" x14ac:dyDescent="0.35">
      <c r="A207" s="163">
        <f>RFPData!D207</f>
        <v>0</v>
      </c>
      <c r="DQ207" s="161" t="e">
        <f>VLOOKUP(D207,RFPStatus!$A$2:$CF$3125,5,FALSE)</f>
        <v>#N/A</v>
      </c>
      <c r="DR207" s="161" t="e">
        <f>VLOOKUP(D207,RFPStatus!$A$2:$CF$3125,6,FALSE)</f>
        <v>#N/A</v>
      </c>
      <c r="DS207" s="161" t="e">
        <f>VLOOKUP(D207,RFPStatus!$A$2:$CF$3125,7,FALSE)</f>
        <v>#N/A</v>
      </c>
      <c r="DT207" s="161" t="e">
        <f>VLOOKUP(D207,RFPStatus!$A$2:$CF$3125,8,FALSE)</f>
        <v>#N/A</v>
      </c>
      <c r="DU207" s="161" t="e">
        <f>VLOOKUP(D207,RFPStatus!$A$2:$CF$3125,9,FALSE)</f>
        <v>#N/A</v>
      </c>
      <c r="DV207" s="161" t="e">
        <f>VLOOKUP(D207,RFPStatus!$A$2:$CF$3125,10,FALSE)</f>
        <v>#N/A</v>
      </c>
      <c r="DW207" s="161" t="str">
        <f t="shared" si="3"/>
        <v/>
      </c>
    </row>
    <row r="208" spans="1:127" x14ac:dyDescent="0.35">
      <c r="A208" s="163">
        <f>RFPData!D208</f>
        <v>0</v>
      </c>
      <c r="DQ208" s="161" t="e">
        <f>VLOOKUP(D208,RFPStatus!$A$2:$CF$3125,5,FALSE)</f>
        <v>#N/A</v>
      </c>
      <c r="DR208" s="161" t="e">
        <f>VLOOKUP(D208,RFPStatus!$A$2:$CF$3125,6,FALSE)</f>
        <v>#N/A</v>
      </c>
      <c r="DS208" s="161" t="e">
        <f>VLOOKUP(D208,RFPStatus!$A$2:$CF$3125,7,FALSE)</f>
        <v>#N/A</v>
      </c>
      <c r="DT208" s="161" t="e">
        <f>VLOOKUP(D208,RFPStatus!$A$2:$CF$3125,8,FALSE)</f>
        <v>#N/A</v>
      </c>
      <c r="DU208" s="161" t="e">
        <f>VLOOKUP(D208,RFPStatus!$A$2:$CF$3125,9,FALSE)</f>
        <v>#N/A</v>
      </c>
      <c r="DV208" s="161" t="e">
        <f>VLOOKUP(D208,RFPStatus!$A$2:$CF$3125,10,FALSE)</f>
        <v>#N/A</v>
      </c>
      <c r="DW208" s="161" t="str">
        <f t="shared" si="3"/>
        <v/>
      </c>
    </row>
    <row r="209" spans="1:127" x14ac:dyDescent="0.35">
      <c r="A209" s="163">
        <f>RFPData!D209</f>
        <v>0</v>
      </c>
      <c r="DQ209" s="161" t="e">
        <f>VLOOKUP(D209,RFPStatus!$A$2:$CF$3125,5,FALSE)</f>
        <v>#N/A</v>
      </c>
      <c r="DR209" s="161" t="e">
        <f>VLOOKUP(D209,RFPStatus!$A$2:$CF$3125,6,FALSE)</f>
        <v>#N/A</v>
      </c>
      <c r="DS209" s="161" t="e">
        <f>VLOOKUP(D209,RFPStatus!$A$2:$CF$3125,7,FALSE)</f>
        <v>#N/A</v>
      </c>
      <c r="DT209" s="161" t="e">
        <f>VLOOKUP(D209,RFPStatus!$A$2:$CF$3125,8,FALSE)</f>
        <v>#N/A</v>
      </c>
      <c r="DU209" s="161" t="e">
        <f>VLOOKUP(D209,RFPStatus!$A$2:$CF$3125,9,FALSE)</f>
        <v>#N/A</v>
      </c>
      <c r="DV209" s="161" t="e">
        <f>VLOOKUP(D209,RFPStatus!$A$2:$CF$3125,10,FALSE)</f>
        <v>#N/A</v>
      </c>
      <c r="DW209" s="161" t="str">
        <f t="shared" si="3"/>
        <v/>
      </c>
    </row>
    <row r="210" spans="1:127" x14ac:dyDescent="0.35">
      <c r="A210" s="163">
        <f>RFPData!D210</f>
        <v>0</v>
      </c>
      <c r="DQ210" s="161" t="e">
        <f>VLOOKUP(D210,RFPStatus!$A$2:$CF$3125,5,FALSE)</f>
        <v>#N/A</v>
      </c>
      <c r="DR210" s="161" t="e">
        <f>VLOOKUP(D210,RFPStatus!$A$2:$CF$3125,6,FALSE)</f>
        <v>#N/A</v>
      </c>
      <c r="DS210" s="161" t="e">
        <f>VLOOKUP(D210,RFPStatus!$A$2:$CF$3125,7,FALSE)</f>
        <v>#N/A</v>
      </c>
      <c r="DT210" s="161" t="e">
        <f>VLOOKUP(D210,RFPStatus!$A$2:$CF$3125,8,FALSE)</f>
        <v>#N/A</v>
      </c>
      <c r="DU210" s="161" t="e">
        <f>VLOOKUP(D210,RFPStatus!$A$2:$CF$3125,9,FALSE)</f>
        <v>#N/A</v>
      </c>
      <c r="DV210" s="161" t="e">
        <f>VLOOKUP(D210,RFPStatus!$A$2:$CF$3125,10,FALSE)</f>
        <v>#N/A</v>
      </c>
      <c r="DW210" s="161" t="str">
        <f t="shared" si="3"/>
        <v/>
      </c>
    </row>
    <row r="211" spans="1:127" x14ac:dyDescent="0.35">
      <c r="A211" s="163">
        <f>RFPData!D211</f>
        <v>0</v>
      </c>
      <c r="DQ211" s="161" t="e">
        <f>VLOOKUP(D211,RFPStatus!$A$2:$CF$3125,5,FALSE)</f>
        <v>#N/A</v>
      </c>
      <c r="DR211" s="161" t="e">
        <f>VLOOKUP(D211,RFPStatus!$A$2:$CF$3125,6,FALSE)</f>
        <v>#N/A</v>
      </c>
      <c r="DS211" s="161" t="e">
        <f>VLOOKUP(D211,RFPStatus!$A$2:$CF$3125,7,FALSE)</f>
        <v>#N/A</v>
      </c>
      <c r="DT211" s="161" t="e">
        <f>VLOOKUP(D211,RFPStatus!$A$2:$CF$3125,8,FALSE)</f>
        <v>#N/A</v>
      </c>
      <c r="DU211" s="161" t="e">
        <f>VLOOKUP(D211,RFPStatus!$A$2:$CF$3125,9,FALSE)</f>
        <v>#N/A</v>
      </c>
      <c r="DV211" s="161" t="e">
        <f>VLOOKUP(D211,RFPStatus!$A$2:$CF$3125,10,FALSE)</f>
        <v>#N/A</v>
      </c>
      <c r="DW211" s="161" t="str">
        <f t="shared" si="3"/>
        <v/>
      </c>
    </row>
    <row r="212" spans="1:127" x14ac:dyDescent="0.35">
      <c r="A212" s="163">
        <f>RFPData!D212</f>
        <v>0</v>
      </c>
      <c r="DQ212" s="161" t="e">
        <f>VLOOKUP(D212,RFPStatus!$A$2:$CF$3125,5,FALSE)</f>
        <v>#N/A</v>
      </c>
      <c r="DR212" s="161" t="e">
        <f>VLOOKUP(D212,RFPStatus!$A$2:$CF$3125,6,FALSE)</f>
        <v>#N/A</v>
      </c>
      <c r="DS212" s="161" t="e">
        <f>VLOOKUP(D212,RFPStatus!$A$2:$CF$3125,7,FALSE)</f>
        <v>#N/A</v>
      </c>
      <c r="DT212" s="161" t="e">
        <f>VLOOKUP(D212,RFPStatus!$A$2:$CF$3125,8,FALSE)</f>
        <v>#N/A</v>
      </c>
      <c r="DU212" s="161" t="e">
        <f>VLOOKUP(D212,RFPStatus!$A$2:$CF$3125,9,FALSE)</f>
        <v>#N/A</v>
      </c>
      <c r="DV212" s="161" t="e">
        <f>VLOOKUP(D212,RFPStatus!$A$2:$CF$3125,10,FALSE)</f>
        <v>#N/A</v>
      </c>
      <c r="DW212" s="161" t="str">
        <f t="shared" si="3"/>
        <v/>
      </c>
    </row>
    <row r="213" spans="1:127" x14ac:dyDescent="0.35">
      <c r="A213" s="163">
        <f>RFPData!D213</f>
        <v>0</v>
      </c>
      <c r="DQ213" s="161" t="e">
        <f>VLOOKUP(D213,RFPStatus!$A$2:$CF$3125,5,FALSE)</f>
        <v>#N/A</v>
      </c>
      <c r="DR213" s="161" t="e">
        <f>VLOOKUP(D213,RFPStatus!$A$2:$CF$3125,6,FALSE)</f>
        <v>#N/A</v>
      </c>
      <c r="DS213" s="161" t="e">
        <f>VLOOKUP(D213,RFPStatus!$A$2:$CF$3125,7,FALSE)</f>
        <v>#N/A</v>
      </c>
      <c r="DT213" s="161" t="e">
        <f>VLOOKUP(D213,RFPStatus!$A$2:$CF$3125,8,FALSE)</f>
        <v>#N/A</v>
      </c>
      <c r="DU213" s="161" t="e">
        <f>VLOOKUP(D213,RFPStatus!$A$2:$CF$3125,9,FALSE)</f>
        <v>#N/A</v>
      </c>
      <c r="DV213" s="161" t="e">
        <f>VLOOKUP(D213,RFPStatus!$A$2:$CF$3125,10,FALSE)</f>
        <v>#N/A</v>
      </c>
      <c r="DW213" s="161" t="str">
        <f t="shared" si="3"/>
        <v/>
      </c>
    </row>
    <row r="214" spans="1:127" x14ac:dyDescent="0.35">
      <c r="A214" s="163">
        <f>RFPData!D214</f>
        <v>0</v>
      </c>
      <c r="DQ214" s="161" t="e">
        <f>VLOOKUP(D214,RFPStatus!$A$2:$CF$3125,5,FALSE)</f>
        <v>#N/A</v>
      </c>
      <c r="DR214" s="161" t="e">
        <f>VLOOKUP(D214,RFPStatus!$A$2:$CF$3125,6,FALSE)</f>
        <v>#N/A</v>
      </c>
      <c r="DS214" s="161" t="e">
        <f>VLOOKUP(D214,RFPStatus!$A$2:$CF$3125,7,FALSE)</f>
        <v>#N/A</v>
      </c>
      <c r="DT214" s="161" t="e">
        <f>VLOOKUP(D214,RFPStatus!$A$2:$CF$3125,8,FALSE)</f>
        <v>#N/A</v>
      </c>
      <c r="DU214" s="161" t="e">
        <f>VLOOKUP(D214,RFPStatus!$A$2:$CF$3125,9,FALSE)</f>
        <v>#N/A</v>
      </c>
      <c r="DV214" s="161" t="e">
        <f>VLOOKUP(D214,RFPStatus!$A$2:$CF$3125,10,FALSE)</f>
        <v>#N/A</v>
      </c>
      <c r="DW214" s="161" t="str">
        <f t="shared" si="3"/>
        <v/>
      </c>
    </row>
    <row r="215" spans="1:127" x14ac:dyDescent="0.35">
      <c r="A215" s="163">
        <f>RFPData!D215</f>
        <v>0</v>
      </c>
      <c r="DQ215" s="161" t="e">
        <f>VLOOKUP(D215,RFPStatus!$A$2:$CF$3125,5,FALSE)</f>
        <v>#N/A</v>
      </c>
      <c r="DR215" s="161" t="e">
        <f>VLOOKUP(D215,RFPStatus!$A$2:$CF$3125,6,FALSE)</f>
        <v>#N/A</v>
      </c>
      <c r="DS215" s="161" t="e">
        <f>VLOOKUP(D215,RFPStatus!$A$2:$CF$3125,7,FALSE)</f>
        <v>#N/A</v>
      </c>
      <c r="DT215" s="161" t="e">
        <f>VLOOKUP(D215,RFPStatus!$A$2:$CF$3125,8,FALSE)</f>
        <v>#N/A</v>
      </c>
      <c r="DU215" s="161" t="e">
        <f>VLOOKUP(D215,RFPStatus!$A$2:$CF$3125,9,FALSE)</f>
        <v>#N/A</v>
      </c>
      <c r="DV215" s="161" t="e">
        <f>VLOOKUP(D215,RFPStatus!$A$2:$CF$3125,10,FALSE)</f>
        <v>#N/A</v>
      </c>
      <c r="DW215" s="161" t="str">
        <f t="shared" si="3"/>
        <v/>
      </c>
    </row>
    <row r="216" spans="1:127" x14ac:dyDescent="0.35">
      <c r="A216" s="163">
        <f>RFPData!D216</f>
        <v>0</v>
      </c>
      <c r="DQ216" s="161" t="e">
        <f>VLOOKUP(D216,RFPStatus!$A$2:$CF$3125,5,FALSE)</f>
        <v>#N/A</v>
      </c>
      <c r="DR216" s="161" t="e">
        <f>VLOOKUP(D216,RFPStatus!$A$2:$CF$3125,6,FALSE)</f>
        <v>#N/A</v>
      </c>
      <c r="DS216" s="161" t="e">
        <f>VLOOKUP(D216,RFPStatus!$A$2:$CF$3125,7,FALSE)</f>
        <v>#N/A</v>
      </c>
      <c r="DT216" s="161" t="e">
        <f>VLOOKUP(D216,RFPStatus!$A$2:$CF$3125,8,FALSE)</f>
        <v>#N/A</v>
      </c>
      <c r="DU216" s="161" t="e">
        <f>VLOOKUP(D216,RFPStatus!$A$2:$CF$3125,9,FALSE)</f>
        <v>#N/A</v>
      </c>
      <c r="DV216" s="161" t="e">
        <f>VLOOKUP(D216,RFPStatus!$A$2:$CF$3125,10,FALSE)</f>
        <v>#N/A</v>
      </c>
      <c r="DW216" s="161" t="str">
        <f t="shared" si="3"/>
        <v/>
      </c>
    </row>
    <row r="217" spans="1:127" x14ac:dyDescent="0.35">
      <c r="A217" s="163">
        <f>RFPData!D217</f>
        <v>0</v>
      </c>
      <c r="DQ217" s="161" t="e">
        <f>VLOOKUP(D217,RFPStatus!$A$2:$CF$3125,5,FALSE)</f>
        <v>#N/A</v>
      </c>
      <c r="DR217" s="161" t="e">
        <f>VLOOKUP(D217,RFPStatus!$A$2:$CF$3125,6,FALSE)</f>
        <v>#N/A</v>
      </c>
      <c r="DS217" s="161" t="e">
        <f>VLOOKUP(D217,RFPStatus!$A$2:$CF$3125,7,FALSE)</f>
        <v>#N/A</v>
      </c>
      <c r="DT217" s="161" t="e">
        <f>VLOOKUP(D217,RFPStatus!$A$2:$CF$3125,8,FALSE)</f>
        <v>#N/A</v>
      </c>
      <c r="DU217" s="161" t="e">
        <f>VLOOKUP(D217,RFPStatus!$A$2:$CF$3125,9,FALSE)</f>
        <v>#N/A</v>
      </c>
      <c r="DV217" s="161" t="e">
        <f>VLOOKUP(D217,RFPStatus!$A$2:$CF$3125,10,FALSE)</f>
        <v>#N/A</v>
      </c>
      <c r="DW217" s="161" t="str">
        <f t="shared" si="3"/>
        <v/>
      </c>
    </row>
    <row r="218" spans="1:127" x14ac:dyDescent="0.35">
      <c r="A218" s="163">
        <f>RFPData!D218</f>
        <v>0</v>
      </c>
      <c r="DQ218" s="161" t="e">
        <f>VLOOKUP(D218,RFPStatus!$A$2:$CF$3125,5,FALSE)</f>
        <v>#N/A</v>
      </c>
      <c r="DR218" s="161" t="e">
        <f>VLOOKUP(D218,RFPStatus!$A$2:$CF$3125,6,FALSE)</f>
        <v>#N/A</v>
      </c>
      <c r="DS218" s="161" t="e">
        <f>VLOOKUP(D218,RFPStatus!$A$2:$CF$3125,7,FALSE)</f>
        <v>#N/A</v>
      </c>
      <c r="DT218" s="161" t="e">
        <f>VLOOKUP(D218,RFPStatus!$A$2:$CF$3125,8,FALSE)</f>
        <v>#N/A</v>
      </c>
      <c r="DU218" s="161" t="e">
        <f>VLOOKUP(D218,RFPStatus!$A$2:$CF$3125,9,FALSE)</f>
        <v>#N/A</v>
      </c>
      <c r="DV218" s="161" t="e">
        <f>VLOOKUP(D218,RFPStatus!$A$2:$CF$3125,10,FALSE)</f>
        <v>#N/A</v>
      </c>
      <c r="DW218" s="161" t="str">
        <f t="shared" si="3"/>
        <v/>
      </c>
    </row>
    <row r="219" spans="1:127" x14ac:dyDescent="0.35">
      <c r="A219" s="163">
        <f>RFPData!D219</f>
        <v>0</v>
      </c>
      <c r="DQ219" s="161" t="e">
        <f>VLOOKUP(D219,RFPStatus!$A$2:$CF$3125,5,FALSE)</f>
        <v>#N/A</v>
      </c>
      <c r="DR219" s="161" t="e">
        <f>VLOOKUP(D219,RFPStatus!$A$2:$CF$3125,6,FALSE)</f>
        <v>#N/A</v>
      </c>
      <c r="DS219" s="161" t="e">
        <f>VLOOKUP(D219,RFPStatus!$A$2:$CF$3125,7,FALSE)</f>
        <v>#N/A</v>
      </c>
      <c r="DT219" s="161" t="e">
        <f>VLOOKUP(D219,RFPStatus!$A$2:$CF$3125,8,FALSE)</f>
        <v>#N/A</v>
      </c>
      <c r="DU219" s="161" t="e">
        <f>VLOOKUP(D219,RFPStatus!$A$2:$CF$3125,9,FALSE)</f>
        <v>#N/A</v>
      </c>
      <c r="DV219" s="161" t="e">
        <f>VLOOKUP(D219,RFPStatus!$A$2:$CF$3125,10,FALSE)</f>
        <v>#N/A</v>
      </c>
      <c r="DW219" s="161" t="str">
        <f t="shared" si="3"/>
        <v/>
      </c>
    </row>
    <row r="220" spans="1:127" x14ac:dyDescent="0.35">
      <c r="A220" s="163">
        <f>RFPData!D220</f>
        <v>0</v>
      </c>
      <c r="DQ220" s="161" t="e">
        <f>VLOOKUP(D220,RFPStatus!$A$2:$CF$3125,5,FALSE)</f>
        <v>#N/A</v>
      </c>
      <c r="DR220" s="161" t="e">
        <f>VLOOKUP(D220,RFPStatus!$A$2:$CF$3125,6,FALSE)</f>
        <v>#N/A</v>
      </c>
      <c r="DS220" s="161" t="e">
        <f>VLOOKUP(D220,RFPStatus!$A$2:$CF$3125,7,FALSE)</f>
        <v>#N/A</v>
      </c>
      <c r="DT220" s="161" t="e">
        <f>VLOOKUP(D220,RFPStatus!$A$2:$CF$3125,8,FALSE)</f>
        <v>#N/A</v>
      </c>
      <c r="DU220" s="161" t="e">
        <f>VLOOKUP(D220,RFPStatus!$A$2:$CF$3125,9,FALSE)</f>
        <v>#N/A</v>
      </c>
      <c r="DV220" s="161" t="e">
        <f>VLOOKUP(D220,RFPStatus!$A$2:$CF$3125,10,FALSE)</f>
        <v>#N/A</v>
      </c>
      <c r="DW220" s="161" t="str">
        <f t="shared" si="3"/>
        <v/>
      </c>
    </row>
    <row r="221" spans="1:127" x14ac:dyDescent="0.35">
      <c r="A221" s="163">
        <f>RFPData!D221</f>
        <v>0</v>
      </c>
      <c r="DQ221" s="161" t="e">
        <f>VLOOKUP(D221,RFPStatus!$A$2:$CF$3125,5,FALSE)</f>
        <v>#N/A</v>
      </c>
      <c r="DR221" s="161" t="e">
        <f>VLOOKUP(D221,RFPStatus!$A$2:$CF$3125,6,FALSE)</f>
        <v>#N/A</v>
      </c>
      <c r="DS221" s="161" t="e">
        <f>VLOOKUP(D221,RFPStatus!$A$2:$CF$3125,7,FALSE)</f>
        <v>#N/A</v>
      </c>
      <c r="DT221" s="161" t="e">
        <f>VLOOKUP(D221,RFPStatus!$A$2:$CF$3125,8,FALSE)</f>
        <v>#N/A</v>
      </c>
      <c r="DU221" s="161" t="e">
        <f>VLOOKUP(D221,RFPStatus!$A$2:$CF$3125,9,FALSE)</f>
        <v>#N/A</v>
      </c>
      <c r="DV221" s="161" t="e">
        <f>VLOOKUP(D221,RFPStatus!$A$2:$CF$3125,10,FALSE)</f>
        <v>#N/A</v>
      </c>
      <c r="DW221" s="161" t="str">
        <f t="shared" si="3"/>
        <v/>
      </c>
    </row>
    <row r="222" spans="1:127" x14ac:dyDescent="0.35">
      <c r="A222" s="163">
        <f>RFPData!D222</f>
        <v>0</v>
      </c>
      <c r="DQ222" s="161" t="e">
        <f>VLOOKUP(D222,RFPStatus!$A$2:$CF$3125,5,FALSE)</f>
        <v>#N/A</v>
      </c>
      <c r="DR222" s="161" t="e">
        <f>VLOOKUP(D222,RFPStatus!$A$2:$CF$3125,6,FALSE)</f>
        <v>#N/A</v>
      </c>
      <c r="DS222" s="161" t="e">
        <f>VLOOKUP(D222,RFPStatus!$A$2:$CF$3125,7,FALSE)</f>
        <v>#N/A</v>
      </c>
      <c r="DT222" s="161" t="e">
        <f>VLOOKUP(D222,RFPStatus!$A$2:$CF$3125,8,FALSE)</f>
        <v>#N/A</v>
      </c>
      <c r="DU222" s="161" t="e">
        <f>VLOOKUP(D222,RFPStatus!$A$2:$CF$3125,9,FALSE)</f>
        <v>#N/A</v>
      </c>
      <c r="DV222" s="161" t="e">
        <f>VLOOKUP(D222,RFPStatus!$A$2:$CF$3125,10,FALSE)</f>
        <v>#N/A</v>
      </c>
      <c r="DW222" s="161" t="str">
        <f t="shared" si="3"/>
        <v/>
      </c>
    </row>
    <row r="223" spans="1:127" x14ac:dyDescent="0.35">
      <c r="A223" s="163">
        <f>RFPData!D223</f>
        <v>0</v>
      </c>
      <c r="DQ223" s="161" t="e">
        <f>VLOOKUP(D223,RFPStatus!$A$2:$CF$3125,5,FALSE)</f>
        <v>#N/A</v>
      </c>
      <c r="DR223" s="161" t="e">
        <f>VLOOKUP(D223,RFPStatus!$A$2:$CF$3125,6,FALSE)</f>
        <v>#N/A</v>
      </c>
      <c r="DS223" s="161" t="e">
        <f>VLOOKUP(D223,RFPStatus!$A$2:$CF$3125,7,FALSE)</f>
        <v>#N/A</v>
      </c>
      <c r="DT223" s="161" t="e">
        <f>VLOOKUP(D223,RFPStatus!$A$2:$CF$3125,8,FALSE)</f>
        <v>#N/A</v>
      </c>
      <c r="DU223" s="161" t="e">
        <f>VLOOKUP(D223,RFPStatus!$A$2:$CF$3125,9,FALSE)</f>
        <v>#N/A</v>
      </c>
      <c r="DV223" s="161" t="e">
        <f>VLOOKUP(D223,RFPStatus!$A$2:$CF$3125,10,FALSE)</f>
        <v>#N/A</v>
      </c>
      <c r="DW223" s="161" t="str">
        <f t="shared" si="3"/>
        <v/>
      </c>
    </row>
    <row r="224" spans="1:127" x14ac:dyDescent="0.35">
      <c r="A224" s="163">
        <f>RFPData!D224</f>
        <v>0</v>
      </c>
      <c r="DQ224" s="161" t="e">
        <f>VLOOKUP(D224,RFPStatus!$A$2:$CF$3125,5,FALSE)</f>
        <v>#N/A</v>
      </c>
      <c r="DR224" s="161" t="e">
        <f>VLOOKUP(D224,RFPStatus!$A$2:$CF$3125,6,FALSE)</f>
        <v>#N/A</v>
      </c>
      <c r="DS224" s="161" t="e">
        <f>VLOOKUP(D224,RFPStatus!$A$2:$CF$3125,7,FALSE)</f>
        <v>#N/A</v>
      </c>
      <c r="DT224" s="161" t="e">
        <f>VLOOKUP(D224,RFPStatus!$A$2:$CF$3125,8,FALSE)</f>
        <v>#N/A</v>
      </c>
      <c r="DU224" s="161" t="e">
        <f>VLOOKUP(D224,RFPStatus!$A$2:$CF$3125,9,FALSE)</f>
        <v>#N/A</v>
      </c>
      <c r="DV224" s="161" t="e">
        <f>VLOOKUP(D224,RFPStatus!$A$2:$CF$3125,10,FALSE)</f>
        <v>#N/A</v>
      </c>
      <c r="DW224" s="161" t="str">
        <f t="shared" si="3"/>
        <v/>
      </c>
    </row>
    <row r="225" spans="1:127" x14ac:dyDescent="0.35">
      <c r="A225" s="163">
        <f>RFPData!D225</f>
        <v>0</v>
      </c>
      <c r="DQ225" s="161" t="e">
        <f>VLOOKUP(D225,RFPStatus!$A$2:$CF$3125,5,FALSE)</f>
        <v>#N/A</v>
      </c>
      <c r="DR225" s="161" t="e">
        <f>VLOOKUP(D225,RFPStatus!$A$2:$CF$3125,6,FALSE)</f>
        <v>#N/A</v>
      </c>
      <c r="DS225" s="161" t="e">
        <f>VLOOKUP(D225,RFPStatus!$A$2:$CF$3125,7,FALSE)</f>
        <v>#N/A</v>
      </c>
      <c r="DT225" s="161" t="e">
        <f>VLOOKUP(D225,RFPStatus!$A$2:$CF$3125,8,FALSE)</f>
        <v>#N/A</v>
      </c>
      <c r="DU225" s="161" t="e">
        <f>VLOOKUP(D225,RFPStatus!$A$2:$CF$3125,9,FALSE)</f>
        <v>#N/A</v>
      </c>
      <c r="DV225" s="161" t="e">
        <f>VLOOKUP(D225,RFPStatus!$A$2:$CF$3125,10,FALSE)</f>
        <v>#N/A</v>
      </c>
      <c r="DW225" s="161" t="str">
        <f t="shared" si="3"/>
        <v/>
      </c>
    </row>
    <row r="226" spans="1:127" x14ac:dyDescent="0.35">
      <c r="A226" s="163">
        <f>RFPData!D226</f>
        <v>0</v>
      </c>
      <c r="DQ226" s="161" t="e">
        <f>VLOOKUP(D226,RFPStatus!$A$2:$CF$3125,5,FALSE)</f>
        <v>#N/A</v>
      </c>
      <c r="DR226" s="161" t="e">
        <f>VLOOKUP(D226,RFPStatus!$A$2:$CF$3125,6,FALSE)</f>
        <v>#N/A</v>
      </c>
      <c r="DS226" s="161" t="e">
        <f>VLOOKUP(D226,RFPStatus!$A$2:$CF$3125,7,FALSE)</f>
        <v>#N/A</v>
      </c>
      <c r="DT226" s="161" t="e">
        <f>VLOOKUP(D226,RFPStatus!$A$2:$CF$3125,8,FALSE)</f>
        <v>#N/A</v>
      </c>
      <c r="DU226" s="161" t="e">
        <f>VLOOKUP(D226,RFPStatus!$A$2:$CF$3125,9,FALSE)</f>
        <v>#N/A</v>
      </c>
      <c r="DV226" s="161" t="e">
        <f>VLOOKUP(D226,RFPStatus!$A$2:$CF$3125,10,FALSE)</f>
        <v>#N/A</v>
      </c>
      <c r="DW226" s="161" t="str">
        <f t="shared" si="3"/>
        <v/>
      </c>
    </row>
    <row r="227" spans="1:127" x14ac:dyDescent="0.35">
      <c r="A227" s="163">
        <f>RFPData!D227</f>
        <v>0</v>
      </c>
      <c r="DQ227" s="161" t="e">
        <f>VLOOKUP(D227,RFPStatus!$A$2:$CF$3125,5,FALSE)</f>
        <v>#N/A</v>
      </c>
      <c r="DR227" s="161" t="e">
        <f>VLOOKUP(D227,RFPStatus!$A$2:$CF$3125,6,FALSE)</f>
        <v>#N/A</v>
      </c>
      <c r="DS227" s="161" t="e">
        <f>VLOOKUP(D227,RFPStatus!$A$2:$CF$3125,7,FALSE)</f>
        <v>#N/A</v>
      </c>
      <c r="DT227" s="161" t="e">
        <f>VLOOKUP(D227,RFPStatus!$A$2:$CF$3125,8,FALSE)</f>
        <v>#N/A</v>
      </c>
      <c r="DU227" s="161" t="e">
        <f>VLOOKUP(D227,RFPStatus!$A$2:$CF$3125,9,FALSE)</f>
        <v>#N/A</v>
      </c>
      <c r="DV227" s="161" t="e">
        <f>VLOOKUP(D227,RFPStatus!$A$2:$CF$3125,10,FALSE)</f>
        <v>#N/A</v>
      </c>
      <c r="DW227" s="161" t="str">
        <f t="shared" si="3"/>
        <v/>
      </c>
    </row>
    <row r="228" spans="1:127" x14ac:dyDescent="0.35">
      <c r="A228" s="163">
        <f>RFPData!D228</f>
        <v>0</v>
      </c>
      <c r="DQ228" s="161" t="e">
        <f>VLOOKUP(D228,RFPStatus!$A$2:$CF$3125,5,FALSE)</f>
        <v>#N/A</v>
      </c>
      <c r="DR228" s="161" t="e">
        <f>VLOOKUP(D228,RFPStatus!$A$2:$CF$3125,6,FALSE)</f>
        <v>#N/A</v>
      </c>
      <c r="DS228" s="161" t="e">
        <f>VLOOKUP(D228,RFPStatus!$A$2:$CF$3125,7,FALSE)</f>
        <v>#N/A</v>
      </c>
      <c r="DT228" s="161" t="e">
        <f>VLOOKUP(D228,RFPStatus!$A$2:$CF$3125,8,FALSE)</f>
        <v>#N/A</v>
      </c>
      <c r="DU228" s="161" t="e">
        <f>VLOOKUP(D228,RFPStatus!$A$2:$CF$3125,9,FALSE)</f>
        <v>#N/A</v>
      </c>
      <c r="DV228" s="161" t="e">
        <f>VLOOKUP(D228,RFPStatus!$A$2:$CF$3125,10,FALSE)</f>
        <v>#N/A</v>
      </c>
      <c r="DW228" s="161" t="str">
        <f t="shared" si="3"/>
        <v/>
      </c>
    </row>
    <row r="229" spans="1:127" x14ac:dyDescent="0.35">
      <c r="A229" s="163">
        <f>RFPData!D229</f>
        <v>0</v>
      </c>
      <c r="DQ229" s="161" t="e">
        <f>VLOOKUP(D229,RFPStatus!$A$2:$CF$3125,5,FALSE)</f>
        <v>#N/A</v>
      </c>
      <c r="DR229" s="161" t="e">
        <f>VLOOKUP(D229,RFPStatus!$A$2:$CF$3125,6,FALSE)</f>
        <v>#N/A</v>
      </c>
      <c r="DS229" s="161" t="e">
        <f>VLOOKUP(D229,RFPStatus!$A$2:$CF$3125,7,FALSE)</f>
        <v>#N/A</v>
      </c>
      <c r="DT229" s="161" t="e">
        <f>VLOOKUP(D229,RFPStatus!$A$2:$CF$3125,8,FALSE)</f>
        <v>#N/A</v>
      </c>
      <c r="DU229" s="161" t="e">
        <f>VLOOKUP(D229,RFPStatus!$A$2:$CF$3125,9,FALSE)</f>
        <v>#N/A</v>
      </c>
      <c r="DV229" s="161" t="e">
        <f>VLOOKUP(D229,RFPStatus!$A$2:$CF$3125,10,FALSE)</f>
        <v>#N/A</v>
      </c>
      <c r="DW229" s="161" t="str">
        <f t="shared" si="3"/>
        <v/>
      </c>
    </row>
    <row r="230" spans="1:127" x14ac:dyDescent="0.35">
      <c r="A230" s="163">
        <f>RFPData!D230</f>
        <v>0</v>
      </c>
      <c r="DQ230" s="161" t="e">
        <f>VLOOKUP(D230,RFPStatus!$A$2:$CF$3125,5,FALSE)</f>
        <v>#N/A</v>
      </c>
      <c r="DR230" s="161" t="e">
        <f>VLOOKUP(D230,RFPStatus!$A$2:$CF$3125,6,FALSE)</f>
        <v>#N/A</v>
      </c>
      <c r="DS230" s="161" t="e">
        <f>VLOOKUP(D230,RFPStatus!$A$2:$CF$3125,7,FALSE)</f>
        <v>#N/A</v>
      </c>
      <c r="DT230" s="161" t="e">
        <f>VLOOKUP(D230,RFPStatus!$A$2:$CF$3125,8,FALSE)</f>
        <v>#N/A</v>
      </c>
      <c r="DU230" s="161" t="e">
        <f>VLOOKUP(D230,RFPStatus!$A$2:$CF$3125,9,FALSE)</f>
        <v>#N/A</v>
      </c>
      <c r="DV230" s="161" t="e">
        <f>VLOOKUP(D230,RFPStatus!$A$2:$CF$3125,10,FALSE)</f>
        <v>#N/A</v>
      </c>
      <c r="DW230" s="161" t="str">
        <f t="shared" si="3"/>
        <v/>
      </c>
    </row>
    <row r="231" spans="1:127" x14ac:dyDescent="0.35">
      <c r="A231" s="163">
        <f>RFPData!D231</f>
        <v>0</v>
      </c>
      <c r="DQ231" s="161" t="e">
        <f>VLOOKUP(D231,RFPStatus!$A$2:$CF$3125,5,FALSE)</f>
        <v>#N/A</v>
      </c>
      <c r="DR231" s="161" t="e">
        <f>VLOOKUP(D231,RFPStatus!$A$2:$CF$3125,6,FALSE)</f>
        <v>#N/A</v>
      </c>
      <c r="DS231" s="161" t="e">
        <f>VLOOKUP(D231,RFPStatus!$A$2:$CF$3125,7,FALSE)</f>
        <v>#N/A</v>
      </c>
      <c r="DT231" s="161" t="e">
        <f>VLOOKUP(D231,RFPStatus!$A$2:$CF$3125,8,FALSE)</f>
        <v>#N/A</v>
      </c>
      <c r="DU231" s="161" t="e">
        <f>VLOOKUP(D231,RFPStatus!$A$2:$CF$3125,9,FALSE)</f>
        <v>#N/A</v>
      </c>
      <c r="DV231" s="161" t="e">
        <f>VLOOKUP(D231,RFPStatus!$A$2:$CF$3125,10,FALSE)</f>
        <v>#N/A</v>
      </c>
      <c r="DW231" s="161" t="str">
        <f t="shared" si="3"/>
        <v/>
      </c>
    </row>
    <row r="232" spans="1:127" x14ac:dyDescent="0.35">
      <c r="A232" s="163">
        <f>RFPData!D232</f>
        <v>0</v>
      </c>
      <c r="DQ232" s="161" t="e">
        <f>VLOOKUP(D232,RFPStatus!$A$2:$CF$3125,5,FALSE)</f>
        <v>#N/A</v>
      </c>
      <c r="DR232" s="161" t="e">
        <f>VLOOKUP(D232,RFPStatus!$A$2:$CF$3125,6,FALSE)</f>
        <v>#N/A</v>
      </c>
      <c r="DS232" s="161" t="e">
        <f>VLOOKUP(D232,RFPStatus!$A$2:$CF$3125,7,FALSE)</f>
        <v>#N/A</v>
      </c>
      <c r="DT232" s="161" t="e">
        <f>VLOOKUP(D232,RFPStatus!$A$2:$CF$3125,8,FALSE)</f>
        <v>#N/A</v>
      </c>
      <c r="DU232" s="161" t="e">
        <f>VLOOKUP(D232,RFPStatus!$A$2:$CF$3125,9,FALSE)</f>
        <v>#N/A</v>
      </c>
      <c r="DV232" s="161" t="e">
        <f>VLOOKUP(D232,RFPStatus!$A$2:$CF$3125,10,FALSE)</f>
        <v>#N/A</v>
      </c>
      <c r="DW232" s="161" t="str">
        <f t="shared" si="3"/>
        <v/>
      </c>
    </row>
    <row r="233" spans="1:127" x14ac:dyDescent="0.35">
      <c r="A233" s="163">
        <f>RFPData!D233</f>
        <v>0</v>
      </c>
      <c r="DQ233" s="161" t="e">
        <f>VLOOKUP(D233,RFPStatus!$A$2:$CF$3125,5,FALSE)</f>
        <v>#N/A</v>
      </c>
      <c r="DR233" s="161" t="e">
        <f>VLOOKUP(D233,RFPStatus!$A$2:$CF$3125,6,FALSE)</f>
        <v>#N/A</v>
      </c>
      <c r="DS233" s="161" t="e">
        <f>VLOOKUP(D233,RFPStatus!$A$2:$CF$3125,7,FALSE)</f>
        <v>#N/A</v>
      </c>
      <c r="DT233" s="161" t="e">
        <f>VLOOKUP(D233,RFPStatus!$A$2:$CF$3125,8,FALSE)</f>
        <v>#N/A</v>
      </c>
      <c r="DU233" s="161" t="e">
        <f>VLOOKUP(D233,RFPStatus!$A$2:$CF$3125,9,FALSE)</f>
        <v>#N/A</v>
      </c>
      <c r="DV233" s="161" t="e">
        <f>VLOOKUP(D233,RFPStatus!$A$2:$CF$3125,10,FALSE)</f>
        <v>#N/A</v>
      </c>
      <c r="DW233" s="161" t="str">
        <f t="shared" si="3"/>
        <v/>
      </c>
    </row>
    <row r="234" spans="1:127" x14ac:dyDescent="0.35">
      <c r="A234" s="163">
        <f>RFPData!D234</f>
        <v>0</v>
      </c>
      <c r="DQ234" s="161" t="e">
        <f>VLOOKUP(D234,RFPStatus!$A$2:$CF$3125,5,FALSE)</f>
        <v>#N/A</v>
      </c>
      <c r="DR234" s="161" t="e">
        <f>VLOOKUP(D234,RFPStatus!$A$2:$CF$3125,6,FALSE)</f>
        <v>#N/A</v>
      </c>
      <c r="DS234" s="161" t="e">
        <f>VLOOKUP(D234,RFPStatus!$A$2:$CF$3125,7,FALSE)</f>
        <v>#N/A</v>
      </c>
      <c r="DT234" s="161" t="e">
        <f>VLOOKUP(D234,RFPStatus!$A$2:$CF$3125,8,FALSE)</f>
        <v>#N/A</v>
      </c>
      <c r="DU234" s="161" t="e">
        <f>VLOOKUP(D234,RFPStatus!$A$2:$CF$3125,9,FALSE)</f>
        <v>#N/A</v>
      </c>
      <c r="DV234" s="161" t="e">
        <f>VLOOKUP(D234,RFPStatus!$A$2:$CF$3125,10,FALSE)</f>
        <v>#N/A</v>
      </c>
      <c r="DW234" s="161" t="str">
        <f t="shared" si="3"/>
        <v/>
      </c>
    </row>
    <row r="235" spans="1:127" x14ac:dyDescent="0.35">
      <c r="A235" s="163">
        <f>RFPData!D235</f>
        <v>0</v>
      </c>
      <c r="DQ235" s="161" t="e">
        <f>VLOOKUP(D235,RFPStatus!$A$2:$CF$3125,5,FALSE)</f>
        <v>#N/A</v>
      </c>
      <c r="DR235" s="161" t="e">
        <f>VLOOKUP(D235,RFPStatus!$A$2:$CF$3125,6,FALSE)</f>
        <v>#N/A</v>
      </c>
      <c r="DS235" s="161" t="e">
        <f>VLOOKUP(D235,RFPStatus!$A$2:$CF$3125,7,FALSE)</f>
        <v>#N/A</v>
      </c>
      <c r="DT235" s="161" t="e">
        <f>VLOOKUP(D235,RFPStatus!$A$2:$CF$3125,8,FALSE)</f>
        <v>#N/A</v>
      </c>
      <c r="DU235" s="161" t="e">
        <f>VLOOKUP(D235,RFPStatus!$A$2:$CF$3125,9,FALSE)</f>
        <v>#N/A</v>
      </c>
      <c r="DV235" s="161" t="e">
        <f>VLOOKUP(D235,RFPStatus!$A$2:$CF$3125,10,FALSE)</f>
        <v>#N/A</v>
      </c>
      <c r="DW235" s="161" t="str">
        <f t="shared" si="3"/>
        <v/>
      </c>
    </row>
    <row r="236" spans="1:127" x14ac:dyDescent="0.35">
      <c r="A236" s="163">
        <f>RFPData!D236</f>
        <v>0</v>
      </c>
      <c r="DQ236" s="161" t="e">
        <f>VLOOKUP(D236,RFPStatus!$A$2:$CF$3125,5,FALSE)</f>
        <v>#N/A</v>
      </c>
      <c r="DR236" s="161" t="e">
        <f>VLOOKUP(D236,RFPStatus!$A$2:$CF$3125,6,FALSE)</f>
        <v>#N/A</v>
      </c>
      <c r="DS236" s="161" t="e">
        <f>VLOOKUP(D236,RFPStatus!$A$2:$CF$3125,7,FALSE)</f>
        <v>#N/A</v>
      </c>
      <c r="DT236" s="161" t="e">
        <f>VLOOKUP(D236,RFPStatus!$A$2:$CF$3125,8,FALSE)</f>
        <v>#N/A</v>
      </c>
      <c r="DU236" s="161" t="e">
        <f>VLOOKUP(D236,RFPStatus!$A$2:$CF$3125,9,FALSE)</f>
        <v>#N/A</v>
      </c>
      <c r="DV236" s="161" t="e">
        <f>VLOOKUP(D236,RFPStatus!$A$2:$CF$3125,10,FALSE)</f>
        <v>#N/A</v>
      </c>
      <c r="DW236" s="161" t="str">
        <f t="shared" si="3"/>
        <v/>
      </c>
    </row>
    <row r="237" spans="1:127" x14ac:dyDescent="0.35">
      <c r="A237" s="163">
        <f>RFPData!D237</f>
        <v>0</v>
      </c>
      <c r="DQ237" s="161" t="e">
        <f>VLOOKUP(D237,RFPStatus!$A$2:$CF$3125,5,FALSE)</f>
        <v>#N/A</v>
      </c>
      <c r="DR237" s="161" t="e">
        <f>VLOOKUP(D237,RFPStatus!$A$2:$CF$3125,6,FALSE)</f>
        <v>#N/A</v>
      </c>
      <c r="DS237" s="161" t="e">
        <f>VLOOKUP(D237,RFPStatus!$A$2:$CF$3125,7,FALSE)</f>
        <v>#N/A</v>
      </c>
      <c r="DT237" s="161" t="e">
        <f>VLOOKUP(D237,RFPStatus!$A$2:$CF$3125,8,FALSE)</f>
        <v>#N/A</v>
      </c>
      <c r="DU237" s="161" t="e">
        <f>VLOOKUP(D237,RFPStatus!$A$2:$CF$3125,9,FALSE)</f>
        <v>#N/A</v>
      </c>
      <c r="DV237" s="161" t="e">
        <f>VLOOKUP(D237,RFPStatus!$A$2:$CF$3125,10,FALSE)</f>
        <v>#N/A</v>
      </c>
      <c r="DW237" s="161" t="str">
        <f t="shared" si="3"/>
        <v/>
      </c>
    </row>
    <row r="238" spans="1:127" x14ac:dyDescent="0.35">
      <c r="A238" s="163">
        <f>RFPData!D238</f>
        <v>0</v>
      </c>
      <c r="DQ238" s="161" t="e">
        <f>VLOOKUP(D238,RFPStatus!$A$2:$CF$3125,5,FALSE)</f>
        <v>#N/A</v>
      </c>
      <c r="DR238" s="161" t="e">
        <f>VLOOKUP(D238,RFPStatus!$A$2:$CF$3125,6,FALSE)</f>
        <v>#N/A</v>
      </c>
      <c r="DS238" s="161" t="e">
        <f>VLOOKUP(D238,RFPStatus!$A$2:$CF$3125,7,FALSE)</f>
        <v>#N/A</v>
      </c>
      <c r="DT238" s="161" t="e">
        <f>VLOOKUP(D238,RFPStatus!$A$2:$CF$3125,8,FALSE)</f>
        <v>#N/A</v>
      </c>
      <c r="DU238" s="161" t="e">
        <f>VLOOKUP(D238,RFPStatus!$A$2:$CF$3125,9,FALSE)</f>
        <v>#N/A</v>
      </c>
      <c r="DV238" s="161" t="e">
        <f>VLOOKUP(D238,RFPStatus!$A$2:$CF$3125,10,FALSE)</f>
        <v>#N/A</v>
      </c>
      <c r="DW238" s="161" t="str">
        <f t="shared" si="3"/>
        <v/>
      </c>
    </row>
    <row r="239" spans="1:127" x14ac:dyDescent="0.35">
      <c r="A239" s="163">
        <f>RFPData!D239</f>
        <v>0</v>
      </c>
      <c r="DQ239" s="161" t="e">
        <f>VLOOKUP(D239,RFPStatus!$A$2:$CF$3125,5,FALSE)</f>
        <v>#N/A</v>
      </c>
      <c r="DR239" s="161" t="e">
        <f>VLOOKUP(D239,RFPStatus!$A$2:$CF$3125,6,FALSE)</f>
        <v>#N/A</v>
      </c>
      <c r="DS239" s="161" t="e">
        <f>VLOOKUP(D239,RFPStatus!$A$2:$CF$3125,7,FALSE)</f>
        <v>#N/A</v>
      </c>
      <c r="DT239" s="161" t="e">
        <f>VLOOKUP(D239,RFPStatus!$A$2:$CF$3125,8,FALSE)</f>
        <v>#N/A</v>
      </c>
      <c r="DU239" s="161" t="e">
        <f>VLOOKUP(D239,RFPStatus!$A$2:$CF$3125,9,FALSE)</f>
        <v>#N/A</v>
      </c>
      <c r="DV239" s="161" t="e">
        <f>VLOOKUP(D239,RFPStatus!$A$2:$CF$3125,10,FALSE)</f>
        <v>#N/A</v>
      </c>
      <c r="DW239" s="161" t="str">
        <f t="shared" si="3"/>
        <v/>
      </c>
    </row>
    <row r="240" spans="1:127" x14ac:dyDescent="0.35">
      <c r="A240" s="163">
        <f>RFPData!D240</f>
        <v>0</v>
      </c>
      <c r="DQ240" s="161" t="e">
        <f>VLOOKUP(D240,RFPStatus!$A$2:$CF$3125,5,FALSE)</f>
        <v>#N/A</v>
      </c>
      <c r="DR240" s="161" t="e">
        <f>VLOOKUP(D240,RFPStatus!$A$2:$CF$3125,6,FALSE)</f>
        <v>#N/A</v>
      </c>
      <c r="DS240" s="161" t="e">
        <f>VLOOKUP(D240,RFPStatus!$A$2:$CF$3125,7,FALSE)</f>
        <v>#N/A</v>
      </c>
      <c r="DT240" s="161" t="e">
        <f>VLOOKUP(D240,RFPStatus!$A$2:$CF$3125,8,FALSE)</f>
        <v>#N/A</v>
      </c>
      <c r="DU240" s="161" t="e">
        <f>VLOOKUP(D240,RFPStatus!$A$2:$CF$3125,9,FALSE)</f>
        <v>#N/A</v>
      </c>
      <c r="DV240" s="161" t="e">
        <f>VLOOKUP(D240,RFPStatus!$A$2:$CF$3125,10,FALSE)</f>
        <v>#N/A</v>
      </c>
      <c r="DW240" s="161" t="str">
        <f t="shared" si="3"/>
        <v/>
      </c>
    </row>
    <row r="241" spans="1:127" x14ac:dyDescent="0.35">
      <c r="A241" s="163">
        <f>RFPData!D241</f>
        <v>0</v>
      </c>
      <c r="DQ241" s="161" t="e">
        <f>VLOOKUP(D241,RFPStatus!$A$2:$CF$3125,5,FALSE)</f>
        <v>#N/A</v>
      </c>
      <c r="DR241" s="161" t="e">
        <f>VLOOKUP(D241,RFPStatus!$A$2:$CF$3125,6,FALSE)</f>
        <v>#N/A</v>
      </c>
      <c r="DS241" s="161" t="e">
        <f>VLOOKUP(D241,RFPStatus!$A$2:$CF$3125,7,FALSE)</f>
        <v>#N/A</v>
      </c>
      <c r="DT241" s="161" t="e">
        <f>VLOOKUP(D241,RFPStatus!$A$2:$CF$3125,8,FALSE)</f>
        <v>#N/A</v>
      </c>
      <c r="DU241" s="161" t="e">
        <f>VLOOKUP(D241,RFPStatus!$A$2:$CF$3125,9,FALSE)</f>
        <v>#N/A</v>
      </c>
      <c r="DV241" s="161" t="e">
        <f>VLOOKUP(D241,RFPStatus!$A$2:$CF$3125,10,FALSE)</f>
        <v>#N/A</v>
      </c>
      <c r="DW241" s="161" t="str">
        <f t="shared" si="3"/>
        <v/>
      </c>
    </row>
    <row r="242" spans="1:127" x14ac:dyDescent="0.35">
      <c r="A242" s="163">
        <f>RFPData!D242</f>
        <v>0</v>
      </c>
      <c r="DQ242" s="161" t="e">
        <f>VLOOKUP(D242,RFPStatus!$A$2:$CF$3125,5,FALSE)</f>
        <v>#N/A</v>
      </c>
      <c r="DR242" s="161" t="e">
        <f>VLOOKUP(D242,RFPStatus!$A$2:$CF$3125,6,FALSE)</f>
        <v>#N/A</v>
      </c>
      <c r="DS242" s="161" t="e">
        <f>VLOOKUP(D242,RFPStatus!$A$2:$CF$3125,7,FALSE)</f>
        <v>#N/A</v>
      </c>
      <c r="DT242" s="161" t="e">
        <f>VLOOKUP(D242,RFPStatus!$A$2:$CF$3125,8,FALSE)</f>
        <v>#N/A</v>
      </c>
      <c r="DU242" s="161" t="e">
        <f>VLOOKUP(D242,RFPStatus!$A$2:$CF$3125,9,FALSE)</f>
        <v>#N/A</v>
      </c>
      <c r="DV242" s="161" t="e">
        <f>VLOOKUP(D242,RFPStatus!$A$2:$CF$3125,10,FALSE)</f>
        <v>#N/A</v>
      </c>
      <c r="DW242" s="161" t="str">
        <f t="shared" si="3"/>
        <v/>
      </c>
    </row>
    <row r="243" spans="1:127" x14ac:dyDescent="0.35">
      <c r="A243" s="163">
        <f>RFPData!D243</f>
        <v>0</v>
      </c>
      <c r="DQ243" s="161" t="e">
        <f>VLOOKUP(D243,RFPStatus!$A$2:$CF$3125,5,FALSE)</f>
        <v>#N/A</v>
      </c>
      <c r="DR243" s="161" t="e">
        <f>VLOOKUP(D243,RFPStatus!$A$2:$CF$3125,6,FALSE)</f>
        <v>#N/A</v>
      </c>
      <c r="DS243" s="161" t="e">
        <f>VLOOKUP(D243,RFPStatus!$A$2:$CF$3125,7,FALSE)</f>
        <v>#N/A</v>
      </c>
      <c r="DT243" s="161" t="e">
        <f>VLOOKUP(D243,RFPStatus!$A$2:$CF$3125,8,FALSE)</f>
        <v>#N/A</v>
      </c>
      <c r="DU243" s="161" t="e">
        <f>VLOOKUP(D243,RFPStatus!$A$2:$CF$3125,9,FALSE)</f>
        <v>#N/A</v>
      </c>
      <c r="DV243" s="161" t="e">
        <f>VLOOKUP(D243,RFPStatus!$A$2:$CF$3125,10,FALSE)</f>
        <v>#N/A</v>
      </c>
      <c r="DW243" s="161" t="str">
        <f t="shared" si="3"/>
        <v/>
      </c>
    </row>
    <row r="244" spans="1:127" x14ac:dyDescent="0.35">
      <c r="A244" s="163">
        <f>RFPData!D244</f>
        <v>0</v>
      </c>
      <c r="DQ244" s="161" t="e">
        <f>VLOOKUP(D244,RFPStatus!$A$2:$CF$3125,5,FALSE)</f>
        <v>#N/A</v>
      </c>
      <c r="DR244" s="161" t="e">
        <f>VLOOKUP(D244,RFPStatus!$A$2:$CF$3125,6,FALSE)</f>
        <v>#N/A</v>
      </c>
      <c r="DS244" s="161" t="e">
        <f>VLOOKUP(D244,RFPStatus!$A$2:$CF$3125,7,FALSE)</f>
        <v>#N/A</v>
      </c>
      <c r="DT244" s="161" t="e">
        <f>VLOOKUP(D244,RFPStatus!$A$2:$CF$3125,8,FALSE)</f>
        <v>#N/A</v>
      </c>
      <c r="DU244" s="161" t="e">
        <f>VLOOKUP(D244,RFPStatus!$A$2:$CF$3125,9,FALSE)</f>
        <v>#N/A</v>
      </c>
      <c r="DV244" s="161" t="e">
        <f>VLOOKUP(D244,RFPStatus!$A$2:$CF$3125,10,FALSE)</f>
        <v>#N/A</v>
      </c>
      <c r="DW244" s="161" t="str">
        <f t="shared" si="3"/>
        <v/>
      </c>
    </row>
    <row r="245" spans="1:127" x14ac:dyDescent="0.35">
      <c r="A245" s="163">
        <f>RFPData!D245</f>
        <v>0</v>
      </c>
      <c r="DQ245" s="161" t="e">
        <f>VLOOKUP(D245,RFPStatus!$A$2:$CF$3125,5,FALSE)</f>
        <v>#N/A</v>
      </c>
      <c r="DR245" s="161" t="e">
        <f>VLOOKUP(D245,RFPStatus!$A$2:$CF$3125,6,FALSE)</f>
        <v>#N/A</v>
      </c>
      <c r="DS245" s="161" t="e">
        <f>VLOOKUP(D245,RFPStatus!$A$2:$CF$3125,7,FALSE)</f>
        <v>#N/A</v>
      </c>
      <c r="DT245" s="161" t="e">
        <f>VLOOKUP(D245,RFPStatus!$A$2:$CF$3125,8,FALSE)</f>
        <v>#N/A</v>
      </c>
      <c r="DU245" s="161" t="e">
        <f>VLOOKUP(D245,RFPStatus!$A$2:$CF$3125,9,FALSE)</f>
        <v>#N/A</v>
      </c>
      <c r="DV245" s="161" t="e">
        <f>VLOOKUP(D245,RFPStatus!$A$2:$CF$3125,10,FALSE)</f>
        <v>#N/A</v>
      </c>
      <c r="DW245" s="161" t="str">
        <f t="shared" si="3"/>
        <v/>
      </c>
    </row>
    <row r="246" spans="1:127" x14ac:dyDescent="0.35">
      <c r="A246" s="163">
        <f>RFPData!D246</f>
        <v>0</v>
      </c>
      <c r="DQ246" s="161" t="e">
        <f>VLOOKUP(D246,RFPStatus!$A$2:$CF$3125,5,FALSE)</f>
        <v>#N/A</v>
      </c>
      <c r="DR246" s="161" t="e">
        <f>VLOOKUP(D246,RFPStatus!$A$2:$CF$3125,6,FALSE)</f>
        <v>#N/A</v>
      </c>
      <c r="DS246" s="161" t="e">
        <f>VLOOKUP(D246,RFPStatus!$A$2:$CF$3125,7,FALSE)</f>
        <v>#N/A</v>
      </c>
      <c r="DT246" s="161" t="e">
        <f>VLOOKUP(D246,RFPStatus!$A$2:$CF$3125,8,FALSE)</f>
        <v>#N/A</v>
      </c>
      <c r="DU246" s="161" t="e">
        <f>VLOOKUP(D246,RFPStatus!$A$2:$CF$3125,9,FALSE)</f>
        <v>#N/A</v>
      </c>
      <c r="DV246" s="161" t="e">
        <f>VLOOKUP(D246,RFPStatus!$A$2:$CF$3125,10,FALSE)</f>
        <v>#N/A</v>
      </c>
      <c r="DW246" s="161" t="str">
        <f t="shared" si="3"/>
        <v/>
      </c>
    </row>
    <row r="247" spans="1:127" x14ac:dyDescent="0.35">
      <c r="A247" s="163">
        <f>RFPData!D247</f>
        <v>0</v>
      </c>
      <c r="DQ247" s="161" t="e">
        <f>VLOOKUP(D247,RFPStatus!$A$2:$CF$3125,5,FALSE)</f>
        <v>#N/A</v>
      </c>
      <c r="DR247" s="161" t="e">
        <f>VLOOKUP(D247,RFPStatus!$A$2:$CF$3125,6,FALSE)</f>
        <v>#N/A</v>
      </c>
      <c r="DS247" s="161" t="e">
        <f>VLOOKUP(D247,RFPStatus!$A$2:$CF$3125,7,FALSE)</f>
        <v>#N/A</v>
      </c>
      <c r="DT247" s="161" t="e">
        <f>VLOOKUP(D247,RFPStatus!$A$2:$CF$3125,8,FALSE)</f>
        <v>#N/A</v>
      </c>
      <c r="DU247" s="161" t="e">
        <f>VLOOKUP(D247,RFPStatus!$A$2:$CF$3125,9,FALSE)</f>
        <v>#N/A</v>
      </c>
      <c r="DV247" s="161" t="e">
        <f>VLOOKUP(D247,RFPStatus!$A$2:$CF$3125,10,FALSE)</f>
        <v>#N/A</v>
      </c>
      <c r="DW247" s="161" t="str">
        <f t="shared" si="3"/>
        <v/>
      </c>
    </row>
    <row r="248" spans="1:127" x14ac:dyDescent="0.35">
      <c r="A248" s="163">
        <f>RFPData!D248</f>
        <v>0</v>
      </c>
      <c r="DQ248" s="161" t="e">
        <f>VLOOKUP(D248,RFPStatus!$A$2:$CF$3125,5,FALSE)</f>
        <v>#N/A</v>
      </c>
      <c r="DR248" s="161" t="e">
        <f>VLOOKUP(D248,RFPStatus!$A$2:$CF$3125,6,FALSE)</f>
        <v>#N/A</v>
      </c>
      <c r="DS248" s="161" t="e">
        <f>VLOOKUP(D248,RFPStatus!$A$2:$CF$3125,7,FALSE)</f>
        <v>#N/A</v>
      </c>
      <c r="DT248" s="161" t="e">
        <f>VLOOKUP(D248,RFPStatus!$A$2:$CF$3125,8,FALSE)</f>
        <v>#N/A</v>
      </c>
      <c r="DU248" s="161" t="e">
        <f>VLOOKUP(D248,RFPStatus!$A$2:$CF$3125,9,FALSE)</f>
        <v>#N/A</v>
      </c>
      <c r="DV248" s="161" t="e">
        <f>VLOOKUP(D248,RFPStatus!$A$2:$CF$3125,10,FALSE)</f>
        <v>#N/A</v>
      </c>
      <c r="DW248" s="161" t="str">
        <f t="shared" si="3"/>
        <v/>
      </c>
    </row>
    <row r="249" spans="1:127" x14ac:dyDescent="0.35">
      <c r="A249" s="163">
        <f>RFPData!D249</f>
        <v>0</v>
      </c>
      <c r="DQ249" s="161" t="e">
        <f>VLOOKUP(D249,RFPStatus!$A$2:$CF$3125,5,FALSE)</f>
        <v>#N/A</v>
      </c>
      <c r="DR249" s="161" t="e">
        <f>VLOOKUP(D249,RFPStatus!$A$2:$CF$3125,6,FALSE)</f>
        <v>#N/A</v>
      </c>
      <c r="DS249" s="161" t="e">
        <f>VLOOKUP(D249,RFPStatus!$A$2:$CF$3125,7,FALSE)</f>
        <v>#N/A</v>
      </c>
      <c r="DT249" s="161" t="e">
        <f>VLOOKUP(D249,RFPStatus!$A$2:$CF$3125,8,FALSE)</f>
        <v>#N/A</v>
      </c>
      <c r="DU249" s="161" t="e">
        <f>VLOOKUP(D249,RFPStatus!$A$2:$CF$3125,9,FALSE)</f>
        <v>#N/A</v>
      </c>
      <c r="DV249" s="161" t="e">
        <f>VLOOKUP(D249,RFPStatus!$A$2:$CF$3125,10,FALSE)</f>
        <v>#N/A</v>
      </c>
      <c r="DW249" s="161" t="str">
        <f t="shared" si="3"/>
        <v/>
      </c>
    </row>
    <row r="250" spans="1:127" x14ac:dyDescent="0.35">
      <c r="A250" s="163">
        <f>RFPData!D250</f>
        <v>0</v>
      </c>
      <c r="DQ250" s="161" t="e">
        <f>VLOOKUP(D250,RFPStatus!$A$2:$CF$3125,5,FALSE)</f>
        <v>#N/A</v>
      </c>
      <c r="DR250" s="161" t="e">
        <f>VLOOKUP(D250,RFPStatus!$A$2:$CF$3125,6,FALSE)</f>
        <v>#N/A</v>
      </c>
      <c r="DS250" s="161" t="e">
        <f>VLOOKUP(D250,RFPStatus!$A$2:$CF$3125,7,FALSE)</f>
        <v>#N/A</v>
      </c>
      <c r="DT250" s="161" t="e">
        <f>VLOOKUP(D250,RFPStatus!$A$2:$CF$3125,8,FALSE)</f>
        <v>#N/A</v>
      </c>
      <c r="DU250" s="161" t="e">
        <f>VLOOKUP(D250,RFPStatus!$A$2:$CF$3125,9,FALSE)</f>
        <v>#N/A</v>
      </c>
      <c r="DV250" s="161" t="e">
        <f>VLOOKUP(D250,RFPStatus!$A$2:$CF$3125,10,FALSE)</f>
        <v>#N/A</v>
      </c>
      <c r="DW250" s="161" t="str">
        <f t="shared" si="3"/>
        <v/>
      </c>
    </row>
    <row r="251" spans="1:127" x14ac:dyDescent="0.35">
      <c r="A251" s="163">
        <f>RFPData!D251</f>
        <v>0</v>
      </c>
      <c r="DQ251" s="161" t="e">
        <f>VLOOKUP(D251,RFPStatus!$A$2:$CF$3125,5,FALSE)</f>
        <v>#N/A</v>
      </c>
      <c r="DR251" s="161" t="e">
        <f>VLOOKUP(D251,RFPStatus!$A$2:$CF$3125,6,FALSE)</f>
        <v>#N/A</v>
      </c>
      <c r="DS251" s="161" t="e">
        <f>VLOOKUP(D251,RFPStatus!$A$2:$CF$3125,7,FALSE)</f>
        <v>#N/A</v>
      </c>
      <c r="DT251" s="161" t="e">
        <f>VLOOKUP(D251,RFPStatus!$A$2:$CF$3125,8,FALSE)</f>
        <v>#N/A</v>
      </c>
      <c r="DU251" s="161" t="e">
        <f>VLOOKUP(D251,RFPStatus!$A$2:$CF$3125,9,FALSE)</f>
        <v>#N/A</v>
      </c>
      <c r="DV251" s="161" t="e">
        <f>VLOOKUP(D251,RFPStatus!$A$2:$CF$3125,10,FALSE)</f>
        <v>#N/A</v>
      </c>
      <c r="DW251" s="161" t="str">
        <f t="shared" si="3"/>
        <v/>
      </c>
    </row>
    <row r="252" spans="1:127" x14ac:dyDescent="0.35">
      <c r="A252" s="163">
        <f>RFPData!D252</f>
        <v>0</v>
      </c>
      <c r="DQ252" s="161" t="e">
        <f>VLOOKUP(D252,RFPStatus!$A$2:$CF$3125,5,FALSE)</f>
        <v>#N/A</v>
      </c>
      <c r="DR252" s="161" t="e">
        <f>VLOOKUP(D252,RFPStatus!$A$2:$CF$3125,6,FALSE)</f>
        <v>#N/A</v>
      </c>
      <c r="DS252" s="161" t="e">
        <f>VLOOKUP(D252,RFPStatus!$A$2:$CF$3125,7,FALSE)</f>
        <v>#N/A</v>
      </c>
      <c r="DT252" s="161" t="e">
        <f>VLOOKUP(D252,RFPStatus!$A$2:$CF$3125,8,FALSE)</f>
        <v>#N/A</v>
      </c>
      <c r="DU252" s="161" t="e">
        <f>VLOOKUP(D252,RFPStatus!$A$2:$CF$3125,9,FALSE)</f>
        <v>#N/A</v>
      </c>
      <c r="DV252" s="161" t="e">
        <f>VLOOKUP(D252,RFPStatus!$A$2:$CF$3125,10,FALSE)</f>
        <v>#N/A</v>
      </c>
      <c r="DW252" s="161" t="str">
        <f t="shared" si="3"/>
        <v/>
      </c>
    </row>
    <row r="253" spans="1:127" x14ac:dyDescent="0.35">
      <c r="A253" s="163">
        <f>RFPData!D253</f>
        <v>0</v>
      </c>
      <c r="DQ253" s="161" t="e">
        <f>VLOOKUP(D253,RFPStatus!$A$2:$CF$3125,5,FALSE)</f>
        <v>#N/A</v>
      </c>
      <c r="DR253" s="161" t="e">
        <f>VLOOKUP(D253,RFPStatus!$A$2:$CF$3125,6,FALSE)</f>
        <v>#N/A</v>
      </c>
      <c r="DS253" s="161" t="e">
        <f>VLOOKUP(D253,RFPStatus!$A$2:$CF$3125,7,FALSE)</f>
        <v>#N/A</v>
      </c>
      <c r="DT253" s="161" t="e">
        <f>VLOOKUP(D253,RFPStatus!$A$2:$CF$3125,8,FALSE)</f>
        <v>#N/A</v>
      </c>
      <c r="DU253" s="161" t="e">
        <f>VLOOKUP(D253,RFPStatus!$A$2:$CF$3125,9,FALSE)</f>
        <v>#N/A</v>
      </c>
      <c r="DV253" s="161" t="e">
        <f>VLOOKUP(D253,RFPStatus!$A$2:$CF$3125,10,FALSE)</f>
        <v>#N/A</v>
      </c>
      <c r="DW253" s="161" t="str">
        <f t="shared" si="3"/>
        <v/>
      </c>
    </row>
    <row r="254" spans="1:127" x14ac:dyDescent="0.35">
      <c r="A254" s="163">
        <f>RFPData!D254</f>
        <v>0</v>
      </c>
      <c r="DQ254" s="161" t="e">
        <f>VLOOKUP(D254,RFPStatus!$A$2:$CF$3125,5,FALSE)</f>
        <v>#N/A</v>
      </c>
      <c r="DR254" s="161" t="e">
        <f>VLOOKUP(D254,RFPStatus!$A$2:$CF$3125,6,FALSE)</f>
        <v>#N/A</v>
      </c>
      <c r="DS254" s="161" t="e">
        <f>VLOOKUP(D254,RFPStatus!$A$2:$CF$3125,7,FALSE)</f>
        <v>#N/A</v>
      </c>
      <c r="DT254" s="161" t="e">
        <f>VLOOKUP(D254,RFPStatus!$A$2:$CF$3125,8,FALSE)</f>
        <v>#N/A</v>
      </c>
      <c r="DU254" s="161" t="e">
        <f>VLOOKUP(D254,RFPStatus!$A$2:$CF$3125,9,FALSE)</f>
        <v>#N/A</v>
      </c>
      <c r="DV254" s="161" t="e">
        <f>VLOOKUP(D254,RFPStatus!$A$2:$CF$3125,10,FALSE)</f>
        <v>#N/A</v>
      </c>
      <c r="DW254" s="161" t="str">
        <f t="shared" si="3"/>
        <v/>
      </c>
    </row>
    <row r="255" spans="1:127" x14ac:dyDescent="0.35">
      <c r="A255" s="163">
        <f>RFPData!D255</f>
        <v>0</v>
      </c>
      <c r="DQ255" s="161" t="e">
        <f>VLOOKUP(D255,RFPStatus!$A$2:$CF$3125,5,FALSE)</f>
        <v>#N/A</v>
      </c>
      <c r="DR255" s="161" t="e">
        <f>VLOOKUP(D255,RFPStatus!$A$2:$CF$3125,6,FALSE)</f>
        <v>#N/A</v>
      </c>
      <c r="DS255" s="161" t="e">
        <f>VLOOKUP(D255,RFPStatus!$A$2:$CF$3125,7,FALSE)</f>
        <v>#N/A</v>
      </c>
      <c r="DT255" s="161" t="e">
        <f>VLOOKUP(D255,RFPStatus!$A$2:$CF$3125,8,FALSE)</f>
        <v>#N/A</v>
      </c>
      <c r="DU255" s="161" t="e">
        <f>VLOOKUP(D255,RFPStatus!$A$2:$CF$3125,9,FALSE)</f>
        <v>#N/A</v>
      </c>
      <c r="DV255" s="161" t="e">
        <f>VLOOKUP(D255,RFPStatus!$A$2:$CF$3125,10,FALSE)</f>
        <v>#N/A</v>
      </c>
      <c r="DW255" s="161" t="str">
        <f t="shared" si="3"/>
        <v/>
      </c>
    </row>
    <row r="256" spans="1:127" x14ac:dyDescent="0.35">
      <c r="A256" s="163">
        <f>RFPData!D256</f>
        <v>0</v>
      </c>
      <c r="DQ256" s="161" t="e">
        <f>VLOOKUP(D256,RFPStatus!$A$2:$CF$3125,5,FALSE)</f>
        <v>#N/A</v>
      </c>
      <c r="DR256" s="161" t="e">
        <f>VLOOKUP(D256,RFPStatus!$A$2:$CF$3125,6,FALSE)</f>
        <v>#N/A</v>
      </c>
      <c r="DS256" s="161" t="e">
        <f>VLOOKUP(D256,RFPStatus!$A$2:$CF$3125,7,FALSE)</f>
        <v>#N/A</v>
      </c>
      <c r="DT256" s="161" t="e">
        <f>VLOOKUP(D256,RFPStatus!$A$2:$CF$3125,8,FALSE)</f>
        <v>#N/A</v>
      </c>
      <c r="DU256" s="161" t="e">
        <f>VLOOKUP(D256,RFPStatus!$A$2:$CF$3125,9,FALSE)</f>
        <v>#N/A</v>
      </c>
      <c r="DV256" s="161" t="e">
        <f>VLOOKUP(D256,RFPStatus!$A$2:$CF$3125,10,FALSE)</f>
        <v>#N/A</v>
      </c>
      <c r="DW256" s="161" t="str">
        <f t="shared" si="3"/>
        <v/>
      </c>
    </row>
    <row r="257" spans="1:127" x14ac:dyDescent="0.35">
      <c r="A257" s="163">
        <f>RFPData!D257</f>
        <v>0</v>
      </c>
      <c r="DQ257" s="161" t="e">
        <f>VLOOKUP(D257,RFPStatus!$A$2:$CF$3125,5,FALSE)</f>
        <v>#N/A</v>
      </c>
      <c r="DR257" s="161" t="e">
        <f>VLOOKUP(D257,RFPStatus!$A$2:$CF$3125,6,FALSE)</f>
        <v>#N/A</v>
      </c>
      <c r="DS257" s="161" t="e">
        <f>VLOOKUP(D257,RFPStatus!$A$2:$CF$3125,7,FALSE)</f>
        <v>#N/A</v>
      </c>
      <c r="DT257" s="161" t="e">
        <f>VLOOKUP(D257,RFPStatus!$A$2:$CF$3125,8,FALSE)</f>
        <v>#N/A</v>
      </c>
      <c r="DU257" s="161" t="e">
        <f>VLOOKUP(D257,RFPStatus!$A$2:$CF$3125,9,FALSE)</f>
        <v>#N/A</v>
      </c>
      <c r="DV257" s="161" t="e">
        <f>VLOOKUP(D257,RFPStatus!$A$2:$CF$3125,10,FALSE)</f>
        <v>#N/A</v>
      </c>
      <c r="DW257" s="161" t="str">
        <f t="shared" si="3"/>
        <v/>
      </c>
    </row>
    <row r="258" spans="1:127" x14ac:dyDescent="0.35">
      <c r="A258" s="163">
        <f>RFPData!D258</f>
        <v>0</v>
      </c>
      <c r="DQ258" s="161" t="e">
        <f>VLOOKUP(D258,RFPStatus!$A$2:$CF$3125,5,FALSE)</f>
        <v>#N/A</v>
      </c>
      <c r="DR258" s="161" t="e">
        <f>VLOOKUP(D258,RFPStatus!$A$2:$CF$3125,6,FALSE)</f>
        <v>#N/A</v>
      </c>
      <c r="DS258" s="161" t="e">
        <f>VLOOKUP(D258,RFPStatus!$A$2:$CF$3125,7,FALSE)</f>
        <v>#N/A</v>
      </c>
      <c r="DT258" s="161" t="e">
        <f>VLOOKUP(D258,RFPStatus!$A$2:$CF$3125,8,FALSE)</f>
        <v>#N/A</v>
      </c>
      <c r="DU258" s="161" t="e">
        <f>VLOOKUP(D258,RFPStatus!$A$2:$CF$3125,9,FALSE)</f>
        <v>#N/A</v>
      </c>
      <c r="DV258" s="161" t="e">
        <f>VLOOKUP(D258,RFPStatus!$A$2:$CF$3125,10,FALSE)</f>
        <v>#N/A</v>
      </c>
      <c r="DW258" s="161" t="str">
        <f t="shared" ref="DW258:DW321" si="4">_xlfn.CONCAT(BU258:BY258)</f>
        <v/>
      </c>
    </row>
    <row r="259" spans="1:127" x14ac:dyDescent="0.35">
      <c r="A259" s="163">
        <f>RFPData!D259</f>
        <v>0</v>
      </c>
      <c r="DQ259" s="161" t="e">
        <f>VLOOKUP(D259,RFPStatus!$A$2:$CF$3125,5,FALSE)</f>
        <v>#N/A</v>
      </c>
      <c r="DR259" s="161" t="e">
        <f>VLOOKUP(D259,RFPStatus!$A$2:$CF$3125,6,FALSE)</f>
        <v>#N/A</v>
      </c>
      <c r="DS259" s="161" t="e">
        <f>VLOOKUP(D259,RFPStatus!$A$2:$CF$3125,7,FALSE)</f>
        <v>#N/A</v>
      </c>
      <c r="DT259" s="161" t="e">
        <f>VLOOKUP(D259,RFPStatus!$A$2:$CF$3125,8,FALSE)</f>
        <v>#N/A</v>
      </c>
      <c r="DU259" s="161" t="e">
        <f>VLOOKUP(D259,RFPStatus!$A$2:$CF$3125,9,FALSE)</f>
        <v>#N/A</v>
      </c>
      <c r="DV259" s="161" t="e">
        <f>VLOOKUP(D259,RFPStatus!$A$2:$CF$3125,10,FALSE)</f>
        <v>#N/A</v>
      </c>
      <c r="DW259" s="161" t="str">
        <f t="shared" si="4"/>
        <v/>
      </c>
    </row>
    <row r="260" spans="1:127" x14ac:dyDescent="0.35">
      <c r="A260" s="163">
        <f>RFPData!D260</f>
        <v>0</v>
      </c>
      <c r="DQ260" s="161" t="e">
        <f>VLOOKUP(D260,RFPStatus!$A$2:$CF$3125,5,FALSE)</f>
        <v>#N/A</v>
      </c>
      <c r="DR260" s="161" t="e">
        <f>VLOOKUP(D260,RFPStatus!$A$2:$CF$3125,6,FALSE)</f>
        <v>#N/A</v>
      </c>
      <c r="DS260" s="161" t="e">
        <f>VLOOKUP(D260,RFPStatus!$A$2:$CF$3125,7,FALSE)</f>
        <v>#N/A</v>
      </c>
      <c r="DT260" s="161" t="e">
        <f>VLOOKUP(D260,RFPStatus!$A$2:$CF$3125,8,FALSE)</f>
        <v>#N/A</v>
      </c>
      <c r="DU260" s="161" t="e">
        <f>VLOOKUP(D260,RFPStatus!$A$2:$CF$3125,9,FALSE)</f>
        <v>#N/A</v>
      </c>
      <c r="DV260" s="161" t="e">
        <f>VLOOKUP(D260,RFPStatus!$A$2:$CF$3125,10,FALSE)</f>
        <v>#N/A</v>
      </c>
      <c r="DW260" s="161" t="str">
        <f t="shared" si="4"/>
        <v/>
      </c>
    </row>
    <row r="261" spans="1:127" x14ac:dyDescent="0.35">
      <c r="A261" s="163">
        <f>RFPData!D261</f>
        <v>0</v>
      </c>
      <c r="DQ261" s="161" t="e">
        <f>VLOOKUP(D261,RFPStatus!$A$2:$CF$3125,5,FALSE)</f>
        <v>#N/A</v>
      </c>
      <c r="DR261" s="161" t="e">
        <f>VLOOKUP(D261,RFPStatus!$A$2:$CF$3125,6,FALSE)</f>
        <v>#N/A</v>
      </c>
      <c r="DS261" s="161" t="e">
        <f>VLOOKUP(D261,RFPStatus!$A$2:$CF$3125,7,FALSE)</f>
        <v>#N/A</v>
      </c>
      <c r="DT261" s="161" t="e">
        <f>VLOOKUP(D261,RFPStatus!$A$2:$CF$3125,8,FALSE)</f>
        <v>#N/A</v>
      </c>
      <c r="DU261" s="161" t="e">
        <f>VLOOKUP(D261,RFPStatus!$A$2:$CF$3125,9,FALSE)</f>
        <v>#N/A</v>
      </c>
      <c r="DV261" s="161" t="e">
        <f>VLOOKUP(D261,RFPStatus!$A$2:$CF$3125,10,FALSE)</f>
        <v>#N/A</v>
      </c>
      <c r="DW261" s="161" t="str">
        <f t="shared" si="4"/>
        <v/>
      </c>
    </row>
    <row r="262" spans="1:127" x14ac:dyDescent="0.35">
      <c r="A262" s="163">
        <f>RFPData!D262</f>
        <v>0</v>
      </c>
      <c r="DQ262" s="161" t="e">
        <f>VLOOKUP(D262,RFPStatus!$A$2:$CF$3125,5,FALSE)</f>
        <v>#N/A</v>
      </c>
      <c r="DR262" s="161" t="e">
        <f>VLOOKUP(D262,RFPStatus!$A$2:$CF$3125,6,FALSE)</f>
        <v>#N/A</v>
      </c>
      <c r="DS262" s="161" t="e">
        <f>VLOOKUP(D262,RFPStatus!$A$2:$CF$3125,7,FALSE)</f>
        <v>#N/A</v>
      </c>
      <c r="DT262" s="161" t="e">
        <f>VLOOKUP(D262,RFPStatus!$A$2:$CF$3125,8,FALSE)</f>
        <v>#N/A</v>
      </c>
      <c r="DU262" s="161" t="e">
        <f>VLOOKUP(D262,RFPStatus!$A$2:$CF$3125,9,FALSE)</f>
        <v>#N/A</v>
      </c>
      <c r="DV262" s="161" t="e">
        <f>VLOOKUP(D262,RFPStatus!$A$2:$CF$3125,10,FALSE)</f>
        <v>#N/A</v>
      </c>
      <c r="DW262" s="161" t="str">
        <f t="shared" si="4"/>
        <v/>
      </c>
    </row>
    <row r="263" spans="1:127" x14ac:dyDescent="0.35">
      <c r="A263" s="163">
        <f>RFPData!D263</f>
        <v>0</v>
      </c>
      <c r="DQ263" s="161" t="e">
        <f>VLOOKUP(D263,RFPStatus!$A$2:$CF$3125,5,FALSE)</f>
        <v>#N/A</v>
      </c>
      <c r="DR263" s="161" t="e">
        <f>VLOOKUP(D263,RFPStatus!$A$2:$CF$3125,6,FALSE)</f>
        <v>#N/A</v>
      </c>
      <c r="DS263" s="161" t="e">
        <f>VLOOKUP(D263,RFPStatus!$A$2:$CF$3125,7,FALSE)</f>
        <v>#N/A</v>
      </c>
      <c r="DT263" s="161" t="e">
        <f>VLOOKUP(D263,RFPStatus!$A$2:$CF$3125,8,FALSE)</f>
        <v>#N/A</v>
      </c>
      <c r="DU263" s="161" t="e">
        <f>VLOOKUP(D263,RFPStatus!$A$2:$CF$3125,9,FALSE)</f>
        <v>#N/A</v>
      </c>
      <c r="DV263" s="161" t="e">
        <f>VLOOKUP(D263,RFPStatus!$A$2:$CF$3125,10,FALSE)</f>
        <v>#N/A</v>
      </c>
      <c r="DW263" s="161" t="str">
        <f t="shared" si="4"/>
        <v/>
      </c>
    </row>
    <row r="264" spans="1:127" x14ac:dyDescent="0.35">
      <c r="A264" s="163">
        <f>RFPData!D264</f>
        <v>0</v>
      </c>
      <c r="DQ264" s="161" t="e">
        <f>VLOOKUP(D264,RFPStatus!$A$2:$CF$3125,5,FALSE)</f>
        <v>#N/A</v>
      </c>
      <c r="DR264" s="161" t="e">
        <f>VLOOKUP(D264,RFPStatus!$A$2:$CF$3125,6,FALSE)</f>
        <v>#N/A</v>
      </c>
      <c r="DS264" s="161" t="e">
        <f>VLOOKUP(D264,RFPStatus!$A$2:$CF$3125,7,FALSE)</f>
        <v>#N/A</v>
      </c>
      <c r="DT264" s="161" t="e">
        <f>VLOOKUP(D264,RFPStatus!$A$2:$CF$3125,8,FALSE)</f>
        <v>#N/A</v>
      </c>
      <c r="DU264" s="161" t="e">
        <f>VLOOKUP(D264,RFPStatus!$A$2:$CF$3125,9,FALSE)</f>
        <v>#N/A</v>
      </c>
      <c r="DV264" s="161" t="e">
        <f>VLOOKUP(D264,RFPStatus!$A$2:$CF$3125,10,FALSE)</f>
        <v>#N/A</v>
      </c>
      <c r="DW264" s="161" t="str">
        <f t="shared" si="4"/>
        <v/>
      </c>
    </row>
    <row r="265" spans="1:127" x14ac:dyDescent="0.35">
      <c r="A265" s="163">
        <f>RFPData!D265</f>
        <v>0</v>
      </c>
      <c r="DQ265" s="161" t="e">
        <f>VLOOKUP(D265,RFPStatus!$A$2:$CF$3125,5,FALSE)</f>
        <v>#N/A</v>
      </c>
      <c r="DR265" s="161" t="e">
        <f>VLOOKUP(D265,RFPStatus!$A$2:$CF$3125,6,FALSE)</f>
        <v>#N/A</v>
      </c>
      <c r="DS265" s="161" t="e">
        <f>VLOOKUP(D265,RFPStatus!$A$2:$CF$3125,7,FALSE)</f>
        <v>#N/A</v>
      </c>
      <c r="DT265" s="161" t="e">
        <f>VLOOKUP(D265,RFPStatus!$A$2:$CF$3125,8,FALSE)</f>
        <v>#N/A</v>
      </c>
      <c r="DU265" s="161" t="e">
        <f>VLOOKUP(D265,RFPStatus!$A$2:$CF$3125,9,FALSE)</f>
        <v>#N/A</v>
      </c>
      <c r="DV265" s="161" t="e">
        <f>VLOOKUP(D265,RFPStatus!$A$2:$CF$3125,10,FALSE)</f>
        <v>#N/A</v>
      </c>
      <c r="DW265" s="161" t="str">
        <f t="shared" si="4"/>
        <v/>
      </c>
    </row>
    <row r="266" spans="1:127" x14ac:dyDescent="0.35">
      <c r="A266" s="163">
        <f>RFPData!D266</f>
        <v>0</v>
      </c>
      <c r="DQ266" s="161" t="e">
        <f>VLOOKUP(D266,RFPStatus!$A$2:$CF$3125,5,FALSE)</f>
        <v>#N/A</v>
      </c>
      <c r="DR266" s="161" t="e">
        <f>VLOOKUP(D266,RFPStatus!$A$2:$CF$3125,6,FALSE)</f>
        <v>#N/A</v>
      </c>
      <c r="DS266" s="161" t="e">
        <f>VLOOKUP(D266,RFPStatus!$A$2:$CF$3125,7,FALSE)</f>
        <v>#N/A</v>
      </c>
      <c r="DT266" s="161" t="e">
        <f>VLOOKUP(D266,RFPStatus!$A$2:$CF$3125,8,FALSE)</f>
        <v>#N/A</v>
      </c>
      <c r="DU266" s="161" t="e">
        <f>VLOOKUP(D266,RFPStatus!$A$2:$CF$3125,9,FALSE)</f>
        <v>#N/A</v>
      </c>
      <c r="DV266" s="161" t="e">
        <f>VLOOKUP(D266,RFPStatus!$A$2:$CF$3125,10,FALSE)</f>
        <v>#N/A</v>
      </c>
      <c r="DW266" s="161" t="str">
        <f t="shared" si="4"/>
        <v/>
      </c>
    </row>
    <row r="267" spans="1:127" x14ac:dyDescent="0.35">
      <c r="A267" s="163">
        <f>RFPData!D267</f>
        <v>0</v>
      </c>
      <c r="DQ267" s="161" t="e">
        <f>VLOOKUP(D267,RFPStatus!$A$2:$CF$3125,5,FALSE)</f>
        <v>#N/A</v>
      </c>
      <c r="DR267" s="161" t="e">
        <f>VLOOKUP(D267,RFPStatus!$A$2:$CF$3125,6,FALSE)</f>
        <v>#N/A</v>
      </c>
      <c r="DS267" s="161" t="e">
        <f>VLOOKUP(D267,RFPStatus!$A$2:$CF$3125,7,FALSE)</f>
        <v>#N/A</v>
      </c>
      <c r="DT267" s="161" t="e">
        <f>VLOOKUP(D267,RFPStatus!$A$2:$CF$3125,8,FALSE)</f>
        <v>#N/A</v>
      </c>
      <c r="DU267" s="161" t="e">
        <f>VLOOKUP(D267,RFPStatus!$A$2:$CF$3125,9,FALSE)</f>
        <v>#N/A</v>
      </c>
      <c r="DV267" s="161" t="e">
        <f>VLOOKUP(D267,RFPStatus!$A$2:$CF$3125,10,FALSE)</f>
        <v>#N/A</v>
      </c>
      <c r="DW267" s="161" t="str">
        <f t="shared" si="4"/>
        <v/>
      </c>
    </row>
    <row r="268" spans="1:127" x14ac:dyDescent="0.35">
      <c r="A268" s="163">
        <f>RFPData!D268</f>
        <v>0</v>
      </c>
      <c r="DQ268" s="161" t="e">
        <f>VLOOKUP(D268,RFPStatus!$A$2:$CF$3125,5,FALSE)</f>
        <v>#N/A</v>
      </c>
      <c r="DR268" s="161" t="e">
        <f>VLOOKUP(D268,RFPStatus!$A$2:$CF$3125,6,FALSE)</f>
        <v>#N/A</v>
      </c>
      <c r="DS268" s="161" t="e">
        <f>VLOOKUP(D268,RFPStatus!$A$2:$CF$3125,7,FALSE)</f>
        <v>#N/A</v>
      </c>
      <c r="DT268" s="161" t="e">
        <f>VLOOKUP(D268,RFPStatus!$A$2:$CF$3125,8,FALSE)</f>
        <v>#N/A</v>
      </c>
      <c r="DU268" s="161" t="e">
        <f>VLOOKUP(D268,RFPStatus!$A$2:$CF$3125,9,FALSE)</f>
        <v>#N/A</v>
      </c>
      <c r="DV268" s="161" t="e">
        <f>VLOOKUP(D268,RFPStatus!$A$2:$CF$3125,10,FALSE)</f>
        <v>#N/A</v>
      </c>
      <c r="DW268" s="161" t="str">
        <f t="shared" si="4"/>
        <v/>
      </c>
    </row>
    <row r="269" spans="1:127" x14ac:dyDescent="0.35">
      <c r="A269" s="163">
        <f>RFPData!D269</f>
        <v>0</v>
      </c>
      <c r="DQ269" s="161" t="e">
        <f>VLOOKUP(D269,RFPStatus!$A$2:$CF$3125,5,FALSE)</f>
        <v>#N/A</v>
      </c>
      <c r="DR269" s="161" t="e">
        <f>VLOOKUP(D269,RFPStatus!$A$2:$CF$3125,6,FALSE)</f>
        <v>#N/A</v>
      </c>
      <c r="DS269" s="161" t="e">
        <f>VLOOKUP(D269,RFPStatus!$A$2:$CF$3125,7,FALSE)</f>
        <v>#N/A</v>
      </c>
      <c r="DT269" s="161" t="e">
        <f>VLOOKUP(D269,RFPStatus!$A$2:$CF$3125,8,FALSE)</f>
        <v>#N/A</v>
      </c>
      <c r="DU269" s="161" t="e">
        <f>VLOOKUP(D269,RFPStatus!$A$2:$CF$3125,9,FALSE)</f>
        <v>#N/A</v>
      </c>
      <c r="DV269" s="161" t="e">
        <f>VLOOKUP(D269,RFPStatus!$A$2:$CF$3125,10,FALSE)</f>
        <v>#N/A</v>
      </c>
      <c r="DW269" s="161" t="str">
        <f t="shared" si="4"/>
        <v/>
      </c>
    </row>
    <row r="270" spans="1:127" x14ac:dyDescent="0.35">
      <c r="A270" s="163">
        <f>RFPData!D270</f>
        <v>0</v>
      </c>
      <c r="DQ270" s="161" t="e">
        <f>VLOOKUP(D270,RFPStatus!$A$2:$CF$3125,5,FALSE)</f>
        <v>#N/A</v>
      </c>
      <c r="DR270" s="161" t="e">
        <f>VLOOKUP(D270,RFPStatus!$A$2:$CF$3125,6,FALSE)</f>
        <v>#N/A</v>
      </c>
      <c r="DS270" s="161" t="e">
        <f>VLOOKUP(D270,RFPStatus!$A$2:$CF$3125,7,FALSE)</f>
        <v>#N/A</v>
      </c>
      <c r="DT270" s="161" t="e">
        <f>VLOOKUP(D270,RFPStatus!$A$2:$CF$3125,8,FALSE)</f>
        <v>#N/A</v>
      </c>
      <c r="DU270" s="161" t="e">
        <f>VLOOKUP(D270,RFPStatus!$A$2:$CF$3125,9,FALSE)</f>
        <v>#N/A</v>
      </c>
      <c r="DV270" s="161" t="e">
        <f>VLOOKUP(D270,RFPStatus!$A$2:$CF$3125,10,FALSE)</f>
        <v>#N/A</v>
      </c>
      <c r="DW270" s="161" t="str">
        <f t="shared" si="4"/>
        <v/>
      </c>
    </row>
    <row r="271" spans="1:127" x14ac:dyDescent="0.35">
      <c r="A271" s="163">
        <f>RFPData!D271</f>
        <v>0</v>
      </c>
      <c r="DQ271" s="161" t="e">
        <f>VLOOKUP(D271,RFPStatus!$A$2:$CF$3125,5,FALSE)</f>
        <v>#N/A</v>
      </c>
      <c r="DR271" s="161" t="e">
        <f>VLOOKUP(D271,RFPStatus!$A$2:$CF$3125,6,FALSE)</f>
        <v>#N/A</v>
      </c>
      <c r="DS271" s="161" t="e">
        <f>VLOOKUP(D271,RFPStatus!$A$2:$CF$3125,7,FALSE)</f>
        <v>#N/A</v>
      </c>
      <c r="DT271" s="161" t="e">
        <f>VLOOKUP(D271,RFPStatus!$A$2:$CF$3125,8,FALSE)</f>
        <v>#N/A</v>
      </c>
      <c r="DU271" s="161" t="e">
        <f>VLOOKUP(D271,RFPStatus!$A$2:$CF$3125,9,FALSE)</f>
        <v>#N/A</v>
      </c>
      <c r="DV271" s="161" t="e">
        <f>VLOOKUP(D271,RFPStatus!$A$2:$CF$3125,10,FALSE)</f>
        <v>#N/A</v>
      </c>
      <c r="DW271" s="161" t="str">
        <f t="shared" si="4"/>
        <v/>
      </c>
    </row>
    <row r="272" spans="1:127" x14ac:dyDescent="0.35">
      <c r="A272" s="163">
        <f>RFPData!D272</f>
        <v>0</v>
      </c>
      <c r="DQ272" s="161" t="e">
        <f>VLOOKUP(D272,RFPStatus!$A$2:$CF$3125,5,FALSE)</f>
        <v>#N/A</v>
      </c>
      <c r="DR272" s="161" t="e">
        <f>VLOOKUP(D272,RFPStatus!$A$2:$CF$3125,6,FALSE)</f>
        <v>#N/A</v>
      </c>
      <c r="DS272" s="161" t="e">
        <f>VLOOKUP(D272,RFPStatus!$A$2:$CF$3125,7,FALSE)</f>
        <v>#N/A</v>
      </c>
      <c r="DT272" s="161" t="e">
        <f>VLOOKUP(D272,RFPStatus!$A$2:$CF$3125,8,FALSE)</f>
        <v>#N/A</v>
      </c>
      <c r="DU272" s="161" t="e">
        <f>VLOOKUP(D272,RFPStatus!$A$2:$CF$3125,9,FALSE)</f>
        <v>#N/A</v>
      </c>
      <c r="DV272" s="161" t="e">
        <f>VLOOKUP(D272,RFPStatus!$A$2:$CF$3125,10,FALSE)</f>
        <v>#N/A</v>
      </c>
      <c r="DW272" s="161" t="str">
        <f t="shared" si="4"/>
        <v/>
      </c>
    </row>
    <row r="273" spans="1:127" x14ac:dyDescent="0.35">
      <c r="A273" s="163">
        <f>RFPData!D273</f>
        <v>0</v>
      </c>
      <c r="DQ273" s="161" t="e">
        <f>VLOOKUP(D273,RFPStatus!$A$2:$CF$3125,5,FALSE)</f>
        <v>#N/A</v>
      </c>
      <c r="DR273" s="161" t="e">
        <f>VLOOKUP(D273,RFPStatus!$A$2:$CF$3125,6,FALSE)</f>
        <v>#N/A</v>
      </c>
      <c r="DS273" s="161" t="e">
        <f>VLOOKUP(D273,RFPStatus!$A$2:$CF$3125,7,FALSE)</f>
        <v>#N/A</v>
      </c>
      <c r="DT273" s="161" t="e">
        <f>VLOOKUP(D273,RFPStatus!$A$2:$CF$3125,8,FALSE)</f>
        <v>#N/A</v>
      </c>
      <c r="DU273" s="161" t="e">
        <f>VLOOKUP(D273,RFPStatus!$A$2:$CF$3125,9,FALSE)</f>
        <v>#N/A</v>
      </c>
      <c r="DV273" s="161" t="e">
        <f>VLOOKUP(D273,RFPStatus!$A$2:$CF$3125,10,FALSE)</f>
        <v>#N/A</v>
      </c>
      <c r="DW273" s="161" t="str">
        <f t="shared" si="4"/>
        <v/>
      </c>
    </row>
    <row r="274" spans="1:127" x14ac:dyDescent="0.35">
      <c r="A274" s="163">
        <f>RFPData!D274</f>
        <v>0</v>
      </c>
      <c r="DQ274" s="161" t="e">
        <f>VLOOKUP(D274,RFPStatus!$A$2:$CF$3125,5,FALSE)</f>
        <v>#N/A</v>
      </c>
      <c r="DR274" s="161" t="e">
        <f>VLOOKUP(D274,RFPStatus!$A$2:$CF$3125,6,FALSE)</f>
        <v>#N/A</v>
      </c>
      <c r="DS274" s="161" t="e">
        <f>VLOOKUP(D274,RFPStatus!$A$2:$CF$3125,7,FALSE)</f>
        <v>#N/A</v>
      </c>
      <c r="DT274" s="161" t="e">
        <f>VLOOKUP(D274,RFPStatus!$A$2:$CF$3125,8,FALSE)</f>
        <v>#N/A</v>
      </c>
      <c r="DU274" s="161" t="e">
        <f>VLOOKUP(D274,RFPStatus!$A$2:$CF$3125,9,FALSE)</f>
        <v>#N/A</v>
      </c>
      <c r="DV274" s="161" t="e">
        <f>VLOOKUP(D274,RFPStatus!$A$2:$CF$3125,10,FALSE)</f>
        <v>#N/A</v>
      </c>
      <c r="DW274" s="161" t="str">
        <f t="shared" si="4"/>
        <v/>
      </c>
    </row>
    <row r="275" spans="1:127" x14ac:dyDescent="0.35">
      <c r="A275" s="163">
        <f>RFPData!D275</f>
        <v>0</v>
      </c>
      <c r="DQ275" s="161" t="e">
        <f>VLOOKUP(D275,RFPStatus!$A$2:$CF$3125,5,FALSE)</f>
        <v>#N/A</v>
      </c>
      <c r="DR275" s="161" t="e">
        <f>VLOOKUP(D275,RFPStatus!$A$2:$CF$3125,6,FALSE)</f>
        <v>#N/A</v>
      </c>
      <c r="DS275" s="161" t="e">
        <f>VLOOKUP(D275,RFPStatus!$A$2:$CF$3125,7,FALSE)</f>
        <v>#N/A</v>
      </c>
      <c r="DT275" s="161" t="e">
        <f>VLOOKUP(D275,RFPStatus!$A$2:$CF$3125,8,FALSE)</f>
        <v>#N/A</v>
      </c>
      <c r="DU275" s="161" t="e">
        <f>VLOOKUP(D275,RFPStatus!$A$2:$CF$3125,9,FALSE)</f>
        <v>#N/A</v>
      </c>
      <c r="DV275" s="161" t="e">
        <f>VLOOKUP(D275,RFPStatus!$A$2:$CF$3125,10,FALSE)</f>
        <v>#N/A</v>
      </c>
      <c r="DW275" s="161" t="str">
        <f t="shared" si="4"/>
        <v/>
      </c>
    </row>
    <row r="276" spans="1:127" x14ac:dyDescent="0.35">
      <c r="A276" s="163">
        <f>RFPData!D276</f>
        <v>0</v>
      </c>
      <c r="DQ276" s="161" t="e">
        <f>VLOOKUP(D276,RFPStatus!$A$2:$CF$3125,5,FALSE)</f>
        <v>#N/A</v>
      </c>
      <c r="DR276" s="161" t="e">
        <f>VLOOKUP(D276,RFPStatus!$A$2:$CF$3125,6,FALSE)</f>
        <v>#N/A</v>
      </c>
      <c r="DS276" s="161" t="e">
        <f>VLOOKUP(D276,RFPStatus!$A$2:$CF$3125,7,FALSE)</f>
        <v>#N/A</v>
      </c>
      <c r="DT276" s="161" t="e">
        <f>VLOOKUP(D276,RFPStatus!$A$2:$CF$3125,8,FALSE)</f>
        <v>#N/A</v>
      </c>
      <c r="DU276" s="161" t="e">
        <f>VLOOKUP(D276,RFPStatus!$A$2:$CF$3125,9,FALSE)</f>
        <v>#N/A</v>
      </c>
      <c r="DV276" s="161" t="e">
        <f>VLOOKUP(D276,RFPStatus!$A$2:$CF$3125,10,FALSE)</f>
        <v>#N/A</v>
      </c>
      <c r="DW276" s="161" t="str">
        <f t="shared" si="4"/>
        <v/>
      </c>
    </row>
    <row r="277" spans="1:127" x14ac:dyDescent="0.35">
      <c r="A277" s="163">
        <f>RFPData!D277</f>
        <v>0</v>
      </c>
      <c r="DQ277" s="161" t="e">
        <f>VLOOKUP(D277,RFPStatus!$A$2:$CF$3125,5,FALSE)</f>
        <v>#N/A</v>
      </c>
      <c r="DR277" s="161" t="e">
        <f>VLOOKUP(D277,RFPStatus!$A$2:$CF$3125,6,FALSE)</f>
        <v>#N/A</v>
      </c>
      <c r="DS277" s="161" t="e">
        <f>VLOOKUP(D277,RFPStatus!$A$2:$CF$3125,7,FALSE)</f>
        <v>#N/A</v>
      </c>
      <c r="DT277" s="161" t="e">
        <f>VLOOKUP(D277,RFPStatus!$A$2:$CF$3125,8,FALSE)</f>
        <v>#N/A</v>
      </c>
      <c r="DU277" s="161" t="e">
        <f>VLOOKUP(D277,RFPStatus!$A$2:$CF$3125,9,FALSE)</f>
        <v>#N/A</v>
      </c>
      <c r="DV277" s="161" t="e">
        <f>VLOOKUP(D277,RFPStatus!$A$2:$CF$3125,10,FALSE)</f>
        <v>#N/A</v>
      </c>
      <c r="DW277" s="161" t="str">
        <f t="shared" si="4"/>
        <v/>
      </c>
    </row>
    <row r="278" spans="1:127" x14ac:dyDescent="0.35">
      <c r="A278" s="163">
        <f>RFPData!D278</f>
        <v>0</v>
      </c>
      <c r="DQ278" s="161" t="e">
        <f>VLOOKUP(D278,RFPStatus!$A$2:$CF$3125,5,FALSE)</f>
        <v>#N/A</v>
      </c>
      <c r="DR278" s="161" t="e">
        <f>VLOOKUP(D278,RFPStatus!$A$2:$CF$3125,6,FALSE)</f>
        <v>#N/A</v>
      </c>
      <c r="DS278" s="161" t="e">
        <f>VLOOKUP(D278,RFPStatus!$A$2:$CF$3125,7,FALSE)</f>
        <v>#N/A</v>
      </c>
      <c r="DT278" s="161" t="e">
        <f>VLOOKUP(D278,RFPStatus!$A$2:$CF$3125,8,FALSE)</f>
        <v>#N/A</v>
      </c>
      <c r="DU278" s="161" t="e">
        <f>VLOOKUP(D278,RFPStatus!$A$2:$CF$3125,9,FALSE)</f>
        <v>#N/A</v>
      </c>
      <c r="DV278" s="161" t="e">
        <f>VLOOKUP(D278,RFPStatus!$A$2:$CF$3125,10,FALSE)</f>
        <v>#N/A</v>
      </c>
      <c r="DW278" s="161" t="str">
        <f t="shared" si="4"/>
        <v/>
      </c>
    </row>
    <row r="279" spans="1:127" x14ac:dyDescent="0.35">
      <c r="A279" s="163">
        <f>RFPData!D279</f>
        <v>0</v>
      </c>
      <c r="DQ279" s="161" t="e">
        <f>VLOOKUP(D279,RFPStatus!$A$2:$CF$3125,5,FALSE)</f>
        <v>#N/A</v>
      </c>
      <c r="DR279" s="161" t="e">
        <f>VLOOKUP(D279,RFPStatus!$A$2:$CF$3125,6,FALSE)</f>
        <v>#N/A</v>
      </c>
      <c r="DS279" s="161" t="e">
        <f>VLOOKUP(D279,RFPStatus!$A$2:$CF$3125,7,FALSE)</f>
        <v>#N/A</v>
      </c>
      <c r="DT279" s="161" t="e">
        <f>VLOOKUP(D279,RFPStatus!$A$2:$CF$3125,8,FALSE)</f>
        <v>#N/A</v>
      </c>
      <c r="DU279" s="161" t="e">
        <f>VLOOKUP(D279,RFPStatus!$A$2:$CF$3125,9,FALSE)</f>
        <v>#N/A</v>
      </c>
      <c r="DV279" s="161" t="e">
        <f>VLOOKUP(D279,RFPStatus!$A$2:$CF$3125,10,FALSE)</f>
        <v>#N/A</v>
      </c>
      <c r="DW279" s="161" t="str">
        <f t="shared" si="4"/>
        <v/>
      </c>
    </row>
    <row r="280" spans="1:127" x14ac:dyDescent="0.35">
      <c r="A280" s="163">
        <f>RFPData!D280</f>
        <v>0</v>
      </c>
      <c r="DQ280" s="161" t="e">
        <f>VLOOKUP(D280,RFPStatus!$A$2:$CF$3125,5,FALSE)</f>
        <v>#N/A</v>
      </c>
      <c r="DR280" s="161" t="e">
        <f>VLOOKUP(D280,RFPStatus!$A$2:$CF$3125,6,FALSE)</f>
        <v>#N/A</v>
      </c>
      <c r="DS280" s="161" t="e">
        <f>VLOOKUP(D280,RFPStatus!$A$2:$CF$3125,7,FALSE)</f>
        <v>#N/A</v>
      </c>
      <c r="DT280" s="161" t="e">
        <f>VLOOKUP(D280,RFPStatus!$A$2:$CF$3125,8,FALSE)</f>
        <v>#N/A</v>
      </c>
      <c r="DU280" s="161" t="e">
        <f>VLOOKUP(D280,RFPStatus!$A$2:$CF$3125,9,FALSE)</f>
        <v>#N/A</v>
      </c>
      <c r="DV280" s="161" t="e">
        <f>VLOOKUP(D280,RFPStatus!$A$2:$CF$3125,10,FALSE)</f>
        <v>#N/A</v>
      </c>
      <c r="DW280" s="161" t="str">
        <f t="shared" si="4"/>
        <v/>
      </c>
    </row>
    <row r="281" spans="1:127" x14ac:dyDescent="0.35">
      <c r="A281" s="163">
        <f>RFPData!D281</f>
        <v>0</v>
      </c>
      <c r="DQ281" s="161" t="e">
        <f>VLOOKUP(D281,RFPStatus!$A$2:$CF$3125,5,FALSE)</f>
        <v>#N/A</v>
      </c>
      <c r="DR281" s="161" t="e">
        <f>VLOOKUP(D281,RFPStatus!$A$2:$CF$3125,6,FALSE)</f>
        <v>#N/A</v>
      </c>
      <c r="DS281" s="161" t="e">
        <f>VLOOKUP(D281,RFPStatus!$A$2:$CF$3125,7,FALSE)</f>
        <v>#N/A</v>
      </c>
      <c r="DT281" s="161" t="e">
        <f>VLOOKUP(D281,RFPStatus!$A$2:$CF$3125,8,FALSE)</f>
        <v>#N/A</v>
      </c>
      <c r="DU281" s="161" t="e">
        <f>VLOOKUP(D281,RFPStatus!$A$2:$CF$3125,9,FALSE)</f>
        <v>#N/A</v>
      </c>
      <c r="DV281" s="161" t="e">
        <f>VLOOKUP(D281,RFPStatus!$A$2:$CF$3125,10,FALSE)</f>
        <v>#N/A</v>
      </c>
      <c r="DW281" s="161" t="str">
        <f t="shared" si="4"/>
        <v/>
      </c>
    </row>
    <row r="282" spans="1:127" x14ac:dyDescent="0.35">
      <c r="A282" s="163">
        <f>RFPData!D282</f>
        <v>0</v>
      </c>
      <c r="DQ282" s="161" t="e">
        <f>VLOOKUP(D282,RFPStatus!$A$2:$CF$3125,5,FALSE)</f>
        <v>#N/A</v>
      </c>
      <c r="DR282" s="161" t="e">
        <f>VLOOKUP(D282,RFPStatus!$A$2:$CF$3125,6,FALSE)</f>
        <v>#N/A</v>
      </c>
      <c r="DS282" s="161" t="e">
        <f>VLOOKUP(D282,RFPStatus!$A$2:$CF$3125,7,FALSE)</f>
        <v>#N/A</v>
      </c>
      <c r="DT282" s="161" t="e">
        <f>VLOOKUP(D282,RFPStatus!$A$2:$CF$3125,8,FALSE)</f>
        <v>#N/A</v>
      </c>
      <c r="DU282" s="161" t="e">
        <f>VLOOKUP(D282,RFPStatus!$A$2:$CF$3125,9,FALSE)</f>
        <v>#N/A</v>
      </c>
      <c r="DV282" s="161" t="e">
        <f>VLOOKUP(D282,RFPStatus!$A$2:$CF$3125,10,FALSE)</f>
        <v>#N/A</v>
      </c>
      <c r="DW282" s="161" t="str">
        <f t="shared" si="4"/>
        <v/>
      </c>
    </row>
    <row r="283" spans="1:127" x14ac:dyDescent="0.35">
      <c r="A283" s="163">
        <f>RFPData!D283</f>
        <v>0</v>
      </c>
      <c r="DQ283" s="161" t="e">
        <f>VLOOKUP(D283,RFPStatus!$A$2:$CF$3125,5,FALSE)</f>
        <v>#N/A</v>
      </c>
      <c r="DR283" s="161" t="e">
        <f>VLOOKUP(D283,RFPStatus!$A$2:$CF$3125,6,FALSE)</f>
        <v>#N/A</v>
      </c>
      <c r="DS283" s="161" t="e">
        <f>VLOOKUP(D283,RFPStatus!$A$2:$CF$3125,7,FALSE)</f>
        <v>#N/A</v>
      </c>
      <c r="DT283" s="161" t="e">
        <f>VLOOKUP(D283,RFPStatus!$A$2:$CF$3125,8,FALSE)</f>
        <v>#N/A</v>
      </c>
      <c r="DU283" s="161" t="e">
        <f>VLOOKUP(D283,RFPStatus!$A$2:$CF$3125,9,FALSE)</f>
        <v>#N/A</v>
      </c>
      <c r="DV283" s="161" t="e">
        <f>VLOOKUP(D283,RFPStatus!$A$2:$CF$3125,10,FALSE)</f>
        <v>#N/A</v>
      </c>
      <c r="DW283" s="161" t="str">
        <f t="shared" si="4"/>
        <v/>
      </c>
    </row>
    <row r="284" spans="1:127" x14ac:dyDescent="0.35">
      <c r="A284" s="163">
        <f>RFPData!D284</f>
        <v>0</v>
      </c>
      <c r="DQ284" s="161" t="e">
        <f>VLOOKUP(D284,RFPStatus!$A$2:$CF$3125,5,FALSE)</f>
        <v>#N/A</v>
      </c>
      <c r="DR284" s="161" t="e">
        <f>VLOOKUP(D284,RFPStatus!$A$2:$CF$3125,6,FALSE)</f>
        <v>#N/A</v>
      </c>
      <c r="DS284" s="161" t="e">
        <f>VLOOKUP(D284,RFPStatus!$A$2:$CF$3125,7,FALSE)</f>
        <v>#N/A</v>
      </c>
      <c r="DT284" s="161" t="e">
        <f>VLOOKUP(D284,RFPStatus!$A$2:$CF$3125,8,FALSE)</f>
        <v>#N/A</v>
      </c>
      <c r="DU284" s="161" t="e">
        <f>VLOOKUP(D284,RFPStatus!$A$2:$CF$3125,9,FALSE)</f>
        <v>#N/A</v>
      </c>
      <c r="DV284" s="161" t="e">
        <f>VLOOKUP(D284,RFPStatus!$A$2:$CF$3125,10,FALSE)</f>
        <v>#N/A</v>
      </c>
      <c r="DW284" s="161" t="str">
        <f t="shared" si="4"/>
        <v/>
      </c>
    </row>
    <row r="285" spans="1:127" x14ac:dyDescent="0.35">
      <c r="A285" s="163">
        <f>RFPData!D285</f>
        <v>0</v>
      </c>
      <c r="DQ285" s="161" t="e">
        <f>VLOOKUP(D285,RFPStatus!$A$2:$CF$3125,5,FALSE)</f>
        <v>#N/A</v>
      </c>
      <c r="DR285" s="161" t="e">
        <f>VLOOKUP(D285,RFPStatus!$A$2:$CF$3125,6,FALSE)</f>
        <v>#N/A</v>
      </c>
      <c r="DS285" s="161" t="e">
        <f>VLOOKUP(D285,RFPStatus!$A$2:$CF$3125,7,FALSE)</f>
        <v>#N/A</v>
      </c>
      <c r="DT285" s="161" t="e">
        <f>VLOOKUP(D285,RFPStatus!$A$2:$CF$3125,8,FALSE)</f>
        <v>#N/A</v>
      </c>
      <c r="DU285" s="161" t="e">
        <f>VLOOKUP(D285,RFPStatus!$A$2:$CF$3125,9,FALSE)</f>
        <v>#N/A</v>
      </c>
      <c r="DV285" s="161" t="e">
        <f>VLOOKUP(D285,RFPStatus!$A$2:$CF$3125,10,FALSE)</f>
        <v>#N/A</v>
      </c>
      <c r="DW285" s="161" t="str">
        <f t="shared" si="4"/>
        <v/>
      </c>
    </row>
    <row r="286" spans="1:127" x14ac:dyDescent="0.35">
      <c r="A286" s="163">
        <f>RFPData!D286</f>
        <v>0</v>
      </c>
      <c r="DQ286" s="161" t="e">
        <f>VLOOKUP(D286,RFPStatus!$A$2:$CF$3125,5,FALSE)</f>
        <v>#N/A</v>
      </c>
      <c r="DR286" s="161" t="e">
        <f>VLOOKUP(D286,RFPStatus!$A$2:$CF$3125,6,FALSE)</f>
        <v>#N/A</v>
      </c>
      <c r="DS286" s="161" t="e">
        <f>VLOOKUP(D286,RFPStatus!$A$2:$CF$3125,7,FALSE)</f>
        <v>#N/A</v>
      </c>
      <c r="DT286" s="161" t="e">
        <f>VLOOKUP(D286,RFPStatus!$A$2:$CF$3125,8,FALSE)</f>
        <v>#N/A</v>
      </c>
      <c r="DU286" s="161" t="e">
        <f>VLOOKUP(D286,RFPStatus!$A$2:$CF$3125,9,FALSE)</f>
        <v>#N/A</v>
      </c>
      <c r="DV286" s="161" t="e">
        <f>VLOOKUP(D286,RFPStatus!$A$2:$CF$3125,10,FALSE)</f>
        <v>#N/A</v>
      </c>
      <c r="DW286" s="161" t="str">
        <f t="shared" si="4"/>
        <v/>
      </c>
    </row>
    <row r="287" spans="1:127" x14ac:dyDescent="0.35">
      <c r="A287" s="163">
        <f>RFPData!D287</f>
        <v>0</v>
      </c>
      <c r="DQ287" s="161" t="e">
        <f>VLOOKUP(D287,RFPStatus!$A$2:$CF$3125,5,FALSE)</f>
        <v>#N/A</v>
      </c>
      <c r="DR287" s="161" t="e">
        <f>VLOOKUP(D287,RFPStatus!$A$2:$CF$3125,6,FALSE)</f>
        <v>#N/A</v>
      </c>
      <c r="DS287" s="161" t="e">
        <f>VLOOKUP(D287,RFPStatus!$A$2:$CF$3125,7,FALSE)</f>
        <v>#N/A</v>
      </c>
      <c r="DT287" s="161" t="e">
        <f>VLOOKUP(D287,RFPStatus!$A$2:$CF$3125,8,FALSE)</f>
        <v>#N/A</v>
      </c>
      <c r="DU287" s="161" t="e">
        <f>VLOOKUP(D287,RFPStatus!$A$2:$CF$3125,9,FALSE)</f>
        <v>#N/A</v>
      </c>
      <c r="DV287" s="161" t="e">
        <f>VLOOKUP(D287,RFPStatus!$A$2:$CF$3125,10,FALSE)</f>
        <v>#N/A</v>
      </c>
      <c r="DW287" s="161" t="str">
        <f t="shared" si="4"/>
        <v/>
      </c>
    </row>
    <row r="288" spans="1:127" x14ac:dyDescent="0.35">
      <c r="A288" s="163">
        <f>RFPData!D288</f>
        <v>0</v>
      </c>
      <c r="DQ288" s="161" t="e">
        <f>VLOOKUP(D288,RFPStatus!$A$2:$CF$3125,5,FALSE)</f>
        <v>#N/A</v>
      </c>
      <c r="DR288" s="161" t="e">
        <f>VLOOKUP(D288,RFPStatus!$A$2:$CF$3125,6,FALSE)</f>
        <v>#N/A</v>
      </c>
      <c r="DS288" s="161" t="e">
        <f>VLOOKUP(D288,RFPStatus!$A$2:$CF$3125,7,FALSE)</f>
        <v>#N/A</v>
      </c>
      <c r="DT288" s="161" t="e">
        <f>VLOOKUP(D288,RFPStatus!$A$2:$CF$3125,8,FALSE)</f>
        <v>#N/A</v>
      </c>
      <c r="DU288" s="161" t="e">
        <f>VLOOKUP(D288,RFPStatus!$A$2:$CF$3125,9,FALSE)</f>
        <v>#N/A</v>
      </c>
      <c r="DV288" s="161" t="e">
        <f>VLOOKUP(D288,RFPStatus!$A$2:$CF$3125,10,FALSE)</f>
        <v>#N/A</v>
      </c>
      <c r="DW288" s="161" t="str">
        <f t="shared" si="4"/>
        <v/>
      </c>
    </row>
    <row r="289" spans="1:127" x14ac:dyDescent="0.35">
      <c r="A289" s="163">
        <f>RFPData!D289</f>
        <v>0</v>
      </c>
      <c r="DQ289" s="161" t="e">
        <f>VLOOKUP(D289,RFPStatus!$A$2:$CF$3125,5,FALSE)</f>
        <v>#N/A</v>
      </c>
      <c r="DR289" s="161" t="e">
        <f>VLOOKUP(D289,RFPStatus!$A$2:$CF$3125,6,FALSE)</f>
        <v>#N/A</v>
      </c>
      <c r="DS289" s="161" t="e">
        <f>VLOOKUP(D289,RFPStatus!$A$2:$CF$3125,7,FALSE)</f>
        <v>#N/A</v>
      </c>
      <c r="DT289" s="161" t="e">
        <f>VLOOKUP(D289,RFPStatus!$A$2:$CF$3125,8,FALSE)</f>
        <v>#N/A</v>
      </c>
      <c r="DU289" s="161" t="e">
        <f>VLOOKUP(D289,RFPStatus!$A$2:$CF$3125,9,FALSE)</f>
        <v>#N/A</v>
      </c>
      <c r="DV289" s="161" t="e">
        <f>VLOOKUP(D289,RFPStatus!$A$2:$CF$3125,10,FALSE)</f>
        <v>#N/A</v>
      </c>
      <c r="DW289" s="161" t="str">
        <f t="shared" si="4"/>
        <v/>
      </c>
    </row>
    <row r="290" spans="1:127" x14ac:dyDescent="0.35">
      <c r="A290" s="163">
        <f>RFPData!D290</f>
        <v>0</v>
      </c>
      <c r="DQ290" s="161" t="e">
        <f>VLOOKUP(D290,RFPStatus!$A$2:$CF$3125,5,FALSE)</f>
        <v>#N/A</v>
      </c>
      <c r="DR290" s="161" t="e">
        <f>VLOOKUP(D290,RFPStatus!$A$2:$CF$3125,6,FALSE)</f>
        <v>#N/A</v>
      </c>
      <c r="DS290" s="161" t="e">
        <f>VLOOKUP(D290,RFPStatus!$A$2:$CF$3125,7,FALSE)</f>
        <v>#N/A</v>
      </c>
      <c r="DT290" s="161" t="e">
        <f>VLOOKUP(D290,RFPStatus!$A$2:$CF$3125,8,FALSE)</f>
        <v>#N/A</v>
      </c>
      <c r="DU290" s="161" t="e">
        <f>VLOOKUP(D290,RFPStatus!$A$2:$CF$3125,9,FALSE)</f>
        <v>#N/A</v>
      </c>
      <c r="DV290" s="161" t="e">
        <f>VLOOKUP(D290,RFPStatus!$A$2:$CF$3125,10,FALSE)</f>
        <v>#N/A</v>
      </c>
      <c r="DW290" s="161" t="str">
        <f t="shared" si="4"/>
        <v/>
      </c>
    </row>
    <row r="291" spans="1:127" x14ac:dyDescent="0.35">
      <c r="A291" s="163">
        <f>RFPData!D291</f>
        <v>0</v>
      </c>
      <c r="DQ291" s="161" t="e">
        <f>VLOOKUP(D291,RFPStatus!$A$2:$CF$3125,5,FALSE)</f>
        <v>#N/A</v>
      </c>
      <c r="DR291" s="161" t="e">
        <f>VLOOKUP(D291,RFPStatus!$A$2:$CF$3125,6,FALSE)</f>
        <v>#N/A</v>
      </c>
      <c r="DS291" s="161" t="e">
        <f>VLOOKUP(D291,RFPStatus!$A$2:$CF$3125,7,FALSE)</f>
        <v>#N/A</v>
      </c>
      <c r="DT291" s="161" t="e">
        <f>VLOOKUP(D291,RFPStatus!$A$2:$CF$3125,8,FALSE)</f>
        <v>#N/A</v>
      </c>
      <c r="DU291" s="161" t="e">
        <f>VLOOKUP(D291,RFPStatus!$A$2:$CF$3125,9,FALSE)</f>
        <v>#N/A</v>
      </c>
      <c r="DV291" s="161" t="e">
        <f>VLOOKUP(D291,RFPStatus!$A$2:$CF$3125,10,FALSE)</f>
        <v>#N/A</v>
      </c>
      <c r="DW291" s="161" t="str">
        <f t="shared" si="4"/>
        <v/>
      </c>
    </row>
    <row r="292" spans="1:127" x14ac:dyDescent="0.35">
      <c r="A292" s="163">
        <f>RFPData!D292</f>
        <v>0</v>
      </c>
      <c r="DQ292" s="161" t="e">
        <f>VLOOKUP(D292,RFPStatus!$A$2:$CF$3125,5,FALSE)</f>
        <v>#N/A</v>
      </c>
      <c r="DR292" s="161" t="e">
        <f>VLOOKUP(D292,RFPStatus!$A$2:$CF$3125,6,FALSE)</f>
        <v>#N/A</v>
      </c>
      <c r="DS292" s="161" t="e">
        <f>VLOOKUP(D292,RFPStatus!$A$2:$CF$3125,7,FALSE)</f>
        <v>#N/A</v>
      </c>
      <c r="DT292" s="161" t="e">
        <f>VLOOKUP(D292,RFPStatus!$A$2:$CF$3125,8,FALSE)</f>
        <v>#N/A</v>
      </c>
      <c r="DU292" s="161" t="e">
        <f>VLOOKUP(D292,RFPStatus!$A$2:$CF$3125,9,FALSE)</f>
        <v>#N/A</v>
      </c>
      <c r="DV292" s="161" t="e">
        <f>VLOOKUP(D292,RFPStatus!$A$2:$CF$3125,10,FALSE)</f>
        <v>#N/A</v>
      </c>
      <c r="DW292" s="161" t="str">
        <f t="shared" si="4"/>
        <v/>
      </c>
    </row>
    <row r="293" spans="1:127" x14ac:dyDescent="0.35">
      <c r="A293" s="163">
        <f>RFPData!D293</f>
        <v>0</v>
      </c>
      <c r="DQ293" s="161" t="e">
        <f>VLOOKUP(D293,RFPStatus!$A$2:$CF$3125,5,FALSE)</f>
        <v>#N/A</v>
      </c>
      <c r="DR293" s="161" t="e">
        <f>VLOOKUP(D293,RFPStatus!$A$2:$CF$3125,6,FALSE)</f>
        <v>#N/A</v>
      </c>
      <c r="DS293" s="161" t="e">
        <f>VLOOKUP(D293,RFPStatus!$A$2:$CF$3125,7,FALSE)</f>
        <v>#N/A</v>
      </c>
      <c r="DT293" s="161" t="e">
        <f>VLOOKUP(D293,RFPStatus!$A$2:$CF$3125,8,FALSE)</f>
        <v>#N/A</v>
      </c>
      <c r="DU293" s="161" t="e">
        <f>VLOOKUP(D293,RFPStatus!$A$2:$CF$3125,9,FALSE)</f>
        <v>#N/A</v>
      </c>
      <c r="DV293" s="161" t="e">
        <f>VLOOKUP(D293,RFPStatus!$A$2:$CF$3125,10,FALSE)</f>
        <v>#N/A</v>
      </c>
      <c r="DW293" s="161" t="str">
        <f t="shared" si="4"/>
        <v/>
      </c>
    </row>
    <row r="294" spans="1:127" x14ac:dyDescent="0.35">
      <c r="A294" s="163">
        <f>RFPData!D294</f>
        <v>0</v>
      </c>
      <c r="DQ294" s="161" t="e">
        <f>VLOOKUP(D294,RFPStatus!$A$2:$CF$3125,5,FALSE)</f>
        <v>#N/A</v>
      </c>
      <c r="DR294" s="161" t="e">
        <f>VLOOKUP(D294,RFPStatus!$A$2:$CF$3125,6,FALSE)</f>
        <v>#N/A</v>
      </c>
      <c r="DS294" s="161" t="e">
        <f>VLOOKUP(D294,RFPStatus!$A$2:$CF$3125,7,FALSE)</f>
        <v>#N/A</v>
      </c>
      <c r="DT294" s="161" t="e">
        <f>VLOOKUP(D294,RFPStatus!$A$2:$CF$3125,8,FALSE)</f>
        <v>#N/A</v>
      </c>
      <c r="DU294" s="161" t="e">
        <f>VLOOKUP(D294,RFPStatus!$A$2:$CF$3125,9,FALSE)</f>
        <v>#N/A</v>
      </c>
      <c r="DV294" s="161" t="e">
        <f>VLOOKUP(D294,RFPStatus!$A$2:$CF$3125,10,FALSE)</f>
        <v>#N/A</v>
      </c>
      <c r="DW294" s="161" t="str">
        <f t="shared" si="4"/>
        <v/>
      </c>
    </row>
    <row r="295" spans="1:127" x14ac:dyDescent="0.35">
      <c r="A295" s="163">
        <f>RFPData!D295</f>
        <v>0</v>
      </c>
      <c r="DQ295" s="161" t="e">
        <f>VLOOKUP(D295,RFPStatus!$A$2:$CF$3125,5,FALSE)</f>
        <v>#N/A</v>
      </c>
      <c r="DR295" s="161" t="e">
        <f>VLOOKUP(D295,RFPStatus!$A$2:$CF$3125,6,FALSE)</f>
        <v>#N/A</v>
      </c>
      <c r="DS295" s="161" t="e">
        <f>VLOOKUP(D295,RFPStatus!$A$2:$CF$3125,7,FALSE)</f>
        <v>#N/A</v>
      </c>
      <c r="DT295" s="161" t="e">
        <f>VLOOKUP(D295,RFPStatus!$A$2:$CF$3125,8,FALSE)</f>
        <v>#N/A</v>
      </c>
      <c r="DU295" s="161" t="e">
        <f>VLOOKUP(D295,RFPStatus!$A$2:$CF$3125,9,FALSE)</f>
        <v>#N/A</v>
      </c>
      <c r="DV295" s="161" t="e">
        <f>VLOOKUP(D295,RFPStatus!$A$2:$CF$3125,10,FALSE)</f>
        <v>#N/A</v>
      </c>
      <c r="DW295" s="161" t="str">
        <f t="shared" si="4"/>
        <v/>
      </c>
    </row>
    <row r="296" spans="1:127" x14ac:dyDescent="0.35">
      <c r="A296" s="163">
        <f>RFPData!D296</f>
        <v>0</v>
      </c>
      <c r="DQ296" s="161" t="e">
        <f>VLOOKUP(D296,RFPStatus!$A$2:$CF$3125,5,FALSE)</f>
        <v>#N/A</v>
      </c>
      <c r="DR296" s="161" t="e">
        <f>VLOOKUP(D296,RFPStatus!$A$2:$CF$3125,6,FALSE)</f>
        <v>#N/A</v>
      </c>
      <c r="DS296" s="161" t="e">
        <f>VLOOKUP(D296,RFPStatus!$A$2:$CF$3125,7,FALSE)</f>
        <v>#N/A</v>
      </c>
      <c r="DT296" s="161" t="e">
        <f>VLOOKUP(D296,RFPStatus!$A$2:$CF$3125,8,FALSE)</f>
        <v>#N/A</v>
      </c>
      <c r="DU296" s="161" t="e">
        <f>VLOOKUP(D296,RFPStatus!$A$2:$CF$3125,9,FALSE)</f>
        <v>#N/A</v>
      </c>
      <c r="DV296" s="161" t="e">
        <f>VLOOKUP(D296,RFPStatus!$A$2:$CF$3125,10,FALSE)</f>
        <v>#N/A</v>
      </c>
      <c r="DW296" s="161" t="str">
        <f t="shared" si="4"/>
        <v/>
      </c>
    </row>
    <row r="297" spans="1:127" x14ac:dyDescent="0.35">
      <c r="A297" s="163">
        <f>RFPData!D297</f>
        <v>0</v>
      </c>
      <c r="DQ297" s="161" t="e">
        <f>VLOOKUP(D297,RFPStatus!$A$2:$CF$3125,5,FALSE)</f>
        <v>#N/A</v>
      </c>
      <c r="DR297" s="161" t="e">
        <f>VLOOKUP(D297,RFPStatus!$A$2:$CF$3125,6,FALSE)</f>
        <v>#N/A</v>
      </c>
      <c r="DS297" s="161" t="e">
        <f>VLOOKUP(D297,RFPStatus!$A$2:$CF$3125,7,FALSE)</f>
        <v>#N/A</v>
      </c>
      <c r="DT297" s="161" t="e">
        <f>VLOOKUP(D297,RFPStatus!$A$2:$CF$3125,8,FALSE)</f>
        <v>#N/A</v>
      </c>
      <c r="DU297" s="161" t="e">
        <f>VLOOKUP(D297,RFPStatus!$A$2:$CF$3125,9,FALSE)</f>
        <v>#N/A</v>
      </c>
      <c r="DV297" s="161" t="e">
        <f>VLOOKUP(D297,RFPStatus!$A$2:$CF$3125,10,FALSE)</f>
        <v>#N/A</v>
      </c>
      <c r="DW297" s="161" t="str">
        <f t="shared" si="4"/>
        <v/>
      </c>
    </row>
    <row r="298" spans="1:127" x14ac:dyDescent="0.35">
      <c r="A298" s="163">
        <f>RFPData!D298</f>
        <v>0</v>
      </c>
      <c r="DQ298" s="161" t="e">
        <f>VLOOKUP(D298,RFPStatus!$A$2:$CF$3125,5,FALSE)</f>
        <v>#N/A</v>
      </c>
      <c r="DR298" s="161" t="e">
        <f>VLOOKUP(D298,RFPStatus!$A$2:$CF$3125,6,FALSE)</f>
        <v>#N/A</v>
      </c>
      <c r="DS298" s="161" t="e">
        <f>VLOOKUP(D298,RFPStatus!$A$2:$CF$3125,7,FALSE)</f>
        <v>#N/A</v>
      </c>
      <c r="DT298" s="161" t="e">
        <f>VLOOKUP(D298,RFPStatus!$A$2:$CF$3125,8,FALSE)</f>
        <v>#N/A</v>
      </c>
      <c r="DU298" s="161" t="e">
        <f>VLOOKUP(D298,RFPStatus!$A$2:$CF$3125,9,FALSE)</f>
        <v>#N/A</v>
      </c>
      <c r="DV298" s="161" t="e">
        <f>VLOOKUP(D298,RFPStatus!$A$2:$CF$3125,10,FALSE)</f>
        <v>#N/A</v>
      </c>
      <c r="DW298" s="161" t="str">
        <f t="shared" si="4"/>
        <v/>
      </c>
    </row>
    <row r="299" spans="1:127" x14ac:dyDescent="0.35">
      <c r="A299" s="163">
        <f>RFPData!D299</f>
        <v>0</v>
      </c>
      <c r="DQ299" s="161" t="e">
        <f>VLOOKUP(D299,RFPStatus!$A$2:$CF$3125,5,FALSE)</f>
        <v>#N/A</v>
      </c>
      <c r="DR299" s="161" t="e">
        <f>VLOOKUP(D299,RFPStatus!$A$2:$CF$3125,6,FALSE)</f>
        <v>#N/A</v>
      </c>
      <c r="DS299" s="161" t="e">
        <f>VLOOKUP(D299,RFPStatus!$A$2:$CF$3125,7,FALSE)</f>
        <v>#N/A</v>
      </c>
      <c r="DT299" s="161" t="e">
        <f>VLOOKUP(D299,RFPStatus!$A$2:$CF$3125,8,FALSE)</f>
        <v>#N/A</v>
      </c>
      <c r="DU299" s="161" t="e">
        <f>VLOOKUP(D299,RFPStatus!$A$2:$CF$3125,9,FALSE)</f>
        <v>#N/A</v>
      </c>
      <c r="DV299" s="161" t="e">
        <f>VLOOKUP(D299,RFPStatus!$A$2:$CF$3125,10,FALSE)</f>
        <v>#N/A</v>
      </c>
      <c r="DW299" s="161" t="str">
        <f t="shared" si="4"/>
        <v/>
      </c>
    </row>
    <row r="300" spans="1:127" x14ac:dyDescent="0.35">
      <c r="A300" s="163">
        <f>RFPData!D300</f>
        <v>0</v>
      </c>
      <c r="DQ300" s="161" t="e">
        <f>VLOOKUP(D300,RFPStatus!$A$2:$CF$3125,5,FALSE)</f>
        <v>#N/A</v>
      </c>
      <c r="DR300" s="161" t="e">
        <f>VLOOKUP(D300,RFPStatus!$A$2:$CF$3125,6,FALSE)</f>
        <v>#N/A</v>
      </c>
      <c r="DS300" s="161" t="e">
        <f>VLOOKUP(D300,RFPStatus!$A$2:$CF$3125,7,FALSE)</f>
        <v>#N/A</v>
      </c>
      <c r="DT300" s="161" t="e">
        <f>VLOOKUP(D300,RFPStatus!$A$2:$CF$3125,8,FALSE)</f>
        <v>#N/A</v>
      </c>
      <c r="DU300" s="161" t="e">
        <f>VLOOKUP(D300,RFPStatus!$A$2:$CF$3125,9,FALSE)</f>
        <v>#N/A</v>
      </c>
      <c r="DV300" s="161" t="e">
        <f>VLOOKUP(D300,RFPStatus!$A$2:$CF$3125,10,FALSE)</f>
        <v>#N/A</v>
      </c>
      <c r="DW300" s="161" t="str">
        <f t="shared" si="4"/>
        <v/>
      </c>
    </row>
    <row r="301" spans="1:127" x14ac:dyDescent="0.35">
      <c r="A301" s="163">
        <f>RFPData!D301</f>
        <v>0</v>
      </c>
      <c r="DQ301" s="161" t="e">
        <f>VLOOKUP(D301,RFPStatus!$A$2:$CF$3125,5,FALSE)</f>
        <v>#N/A</v>
      </c>
      <c r="DR301" s="161" t="e">
        <f>VLOOKUP(D301,RFPStatus!$A$2:$CF$3125,6,FALSE)</f>
        <v>#N/A</v>
      </c>
      <c r="DS301" s="161" t="e">
        <f>VLOOKUP(D301,RFPStatus!$A$2:$CF$3125,7,FALSE)</f>
        <v>#N/A</v>
      </c>
      <c r="DT301" s="161" t="e">
        <f>VLOOKUP(D301,RFPStatus!$A$2:$CF$3125,8,FALSE)</f>
        <v>#N/A</v>
      </c>
      <c r="DU301" s="161" t="e">
        <f>VLOOKUP(D301,RFPStatus!$A$2:$CF$3125,9,FALSE)</f>
        <v>#N/A</v>
      </c>
      <c r="DV301" s="161" t="e">
        <f>VLOOKUP(D301,RFPStatus!$A$2:$CF$3125,10,FALSE)</f>
        <v>#N/A</v>
      </c>
      <c r="DW301" s="161" t="str">
        <f t="shared" si="4"/>
        <v/>
      </c>
    </row>
    <row r="302" spans="1:127" x14ac:dyDescent="0.35">
      <c r="A302" s="163">
        <f>RFPData!D302</f>
        <v>0</v>
      </c>
      <c r="DQ302" s="161" t="e">
        <f>VLOOKUP(D302,RFPStatus!$A$2:$CF$3125,5,FALSE)</f>
        <v>#N/A</v>
      </c>
      <c r="DR302" s="161" t="e">
        <f>VLOOKUP(D302,RFPStatus!$A$2:$CF$3125,6,FALSE)</f>
        <v>#N/A</v>
      </c>
      <c r="DS302" s="161" t="e">
        <f>VLOOKUP(D302,RFPStatus!$A$2:$CF$3125,7,FALSE)</f>
        <v>#N/A</v>
      </c>
      <c r="DT302" s="161" t="e">
        <f>VLOOKUP(D302,RFPStatus!$A$2:$CF$3125,8,FALSE)</f>
        <v>#N/A</v>
      </c>
      <c r="DU302" s="161" t="e">
        <f>VLOOKUP(D302,RFPStatus!$A$2:$CF$3125,9,FALSE)</f>
        <v>#N/A</v>
      </c>
      <c r="DV302" s="161" t="e">
        <f>VLOOKUP(D302,RFPStatus!$A$2:$CF$3125,10,FALSE)</f>
        <v>#N/A</v>
      </c>
      <c r="DW302" s="161" t="str">
        <f t="shared" si="4"/>
        <v/>
      </c>
    </row>
    <row r="303" spans="1:127" x14ac:dyDescent="0.35">
      <c r="A303" s="163">
        <f>RFPData!D303</f>
        <v>0</v>
      </c>
      <c r="DQ303" s="161" t="e">
        <f>VLOOKUP(D303,RFPStatus!$A$2:$CF$3125,5,FALSE)</f>
        <v>#N/A</v>
      </c>
      <c r="DR303" s="161" t="e">
        <f>VLOOKUP(D303,RFPStatus!$A$2:$CF$3125,6,FALSE)</f>
        <v>#N/A</v>
      </c>
      <c r="DS303" s="161" t="e">
        <f>VLOOKUP(D303,RFPStatus!$A$2:$CF$3125,7,FALSE)</f>
        <v>#N/A</v>
      </c>
      <c r="DT303" s="161" t="e">
        <f>VLOOKUP(D303,RFPStatus!$A$2:$CF$3125,8,FALSE)</f>
        <v>#N/A</v>
      </c>
      <c r="DU303" s="161" t="e">
        <f>VLOOKUP(D303,RFPStatus!$A$2:$CF$3125,9,FALSE)</f>
        <v>#N/A</v>
      </c>
      <c r="DV303" s="161" t="e">
        <f>VLOOKUP(D303,RFPStatus!$A$2:$CF$3125,10,FALSE)</f>
        <v>#N/A</v>
      </c>
      <c r="DW303" s="161" t="str">
        <f t="shared" si="4"/>
        <v/>
      </c>
    </row>
    <row r="304" spans="1:127" x14ac:dyDescent="0.35">
      <c r="A304" s="163">
        <f>RFPData!D304</f>
        <v>0</v>
      </c>
      <c r="DQ304" s="161" t="e">
        <f>VLOOKUP(D304,RFPStatus!$A$2:$CF$3125,5,FALSE)</f>
        <v>#N/A</v>
      </c>
      <c r="DR304" s="161" t="e">
        <f>VLOOKUP(D304,RFPStatus!$A$2:$CF$3125,6,FALSE)</f>
        <v>#N/A</v>
      </c>
      <c r="DS304" s="161" t="e">
        <f>VLOOKUP(D304,RFPStatus!$A$2:$CF$3125,7,FALSE)</f>
        <v>#N/A</v>
      </c>
      <c r="DT304" s="161" t="e">
        <f>VLOOKUP(D304,RFPStatus!$A$2:$CF$3125,8,FALSE)</f>
        <v>#N/A</v>
      </c>
      <c r="DU304" s="161" t="e">
        <f>VLOOKUP(D304,RFPStatus!$A$2:$CF$3125,9,FALSE)</f>
        <v>#N/A</v>
      </c>
      <c r="DV304" s="161" t="e">
        <f>VLOOKUP(D304,RFPStatus!$A$2:$CF$3125,10,FALSE)</f>
        <v>#N/A</v>
      </c>
      <c r="DW304" s="161" t="str">
        <f t="shared" si="4"/>
        <v/>
      </c>
    </row>
    <row r="305" spans="1:127" x14ac:dyDescent="0.35">
      <c r="A305" s="163">
        <f>RFPData!D305</f>
        <v>0</v>
      </c>
      <c r="DQ305" s="161" t="e">
        <f>VLOOKUP(D305,RFPStatus!$A$2:$CF$3125,5,FALSE)</f>
        <v>#N/A</v>
      </c>
      <c r="DR305" s="161" t="e">
        <f>VLOOKUP(D305,RFPStatus!$A$2:$CF$3125,6,FALSE)</f>
        <v>#N/A</v>
      </c>
      <c r="DS305" s="161" t="e">
        <f>VLOOKUP(D305,RFPStatus!$A$2:$CF$3125,7,FALSE)</f>
        <v>#N/A</v>
      </c>
      <c r="DT305" s="161" t="e">
        <f>VLOOKUP(D305,RFPStatus!$A$2:$CF$3125,8,FALSE)</f>
        <v>#N/A</v>
      </c>
      <c r="DU305" s="161" t="e">
        <f>VLOOKUP(D305,RFPStatus!$A$2:$CF$3125,9,FALSE)</f>
        <v>#N/A</v>
      </c>
      <c r="DV305" s="161" t="e">
        <f>VLOOKUP(D305,RFPStatus!$A$2:$CF$3125,10,FALSE)</f>
        <v>#N/A</v>
      </c>
      <c r="DW305" s="161" t="str">
        <f t="shared" si="4"/>
        <v/>
      </c>
    </row>
    <row r="306" spans="1:127" x14ac:dyDescent="0.35">
      <c r="A306" s="163">
        <f>RFPData!D306</f>
        <v>0</v>
      </c>
      <c r="DQ306" s="161" t="e">
        <f>VLOOKUP(D306,RFPStatus!$A$2:$CF$3125,5,FALSE)</f>
        <v>#N/A</v>
      </c>
      <c r="DR306" s="161" t="e">
        <f>VLOOKUP(D306,RFPStatus!$A$2:$CF$3125,6,FALSE)</f>
        <v>#N/A</v>
      </c>
      <c r="DS306" s="161" t="e">
        <f>VLOOKUP(D306,RFPStatus!$A$2:$CF$3125,7,FALSE)</f>
        <v>#N/A</v>
      </c>
      <c r="DT306" s="161" t="e">
        <f>VLOOKUP(D306,RFPStatus!$A$2:$CF$3125,8,FALSE)</f>
        <v>#N/A</v>
      </c>
      <c r="DU306" s="161" t="e">
        <f>VLOOKUP(D306,RFPStatus!$A$2:$CF$3125,9,FALSE)</f>
        <v>#N/A</v>
      </c>
      <c r="DV306" s="161" t="e">
        <f>VLOOKUP(D306,RFPStatus!$A$2:$CF$3125,10,FALSE)</f>
        <v>#N/A</v>
      </c>
      <c r="DW306" s="161" t="str">
        <f t="shared" si="4"/>
        <v/>
      </c>
    </row>
    <row r="307" spans="1:127" x14ac:dyDescent="0.35">
      <c r="A307" s="163">
        <f>RFPData!D307</f>
        <v>0</v>
      </c>
      <c r="DQ307" s="161" t="e">
        <f>VLOOKUP(D307,RFPStatus!$A$2:$CF$3125,5,FALSE)</f>
        <v>#N/A</v>
      </c>
      <c r="DR307" s="161" t="e">
        <f>VLOOKUP(D307,RFPStatus!$A$2:$CF$3125,6,FALSE)</f>
        <v>#N/A</v>
      </c>
      <c r="DS307" s="161" t="e">
        <f>VLOOKUP(D307,RFPStatus!$A$2:$CF$3125,7,FALSE)</f>
        <v>#N/A</v>
      </c>
      <c r="DT307" s="161" t="e">
        <f>VLOOKUP(D307,RFPStatus!$A$2:$CF$3125,8,FALSE)</f>
        <v>#N/A</v>
      </c>
      <c r="DU307" s="161" t="e">
        <f>VLOOKUP(D307,RFPStatus!$A$2:$CF$3125,9,FALSE)</f>
        <v>#N/A</v>
      </c>
      <c r="DV307" s="161" t="e">
        <f>VLOOKUP(D307,RFPStatus!$A$2:$CF$3125,10,FALSE)</f>
        <v>#N/A</v>
      </c>
      <c r="DW307" s="161" t="str">
        <f t="shared" si="4"/>
        <v/>
      </c>
    </row>
    <row r="308" spans="1:127" x14ac:dyDescent="0.35">
      <c r="A308" s="163">
        <f>RFPData!D308</f>
        <v>0</v>
      </c>
      <c r="DQ308" s="161" t="e">
        <f>VLOOKUP(D308,RFPStatus!$A$2:$CF$3125,5,FALSE)</f>
        <v>#N/A</v>
      </c>
      <c r="DR308" s="161" t="e">
        <f>VLOOKUP(D308,RFPStatus!$A$2:$CF$3125,6,FALSE)</f>
        <v>#N/A</v>
      </c>
      <c r="DS308" s="161" t="e">
        <f>VLOOKUP(D308,RFPStatus!$A$2:$CF$3125,7,FALSE)</f>
        <v>#N/A</v>
      </c>
      <c r="DT308" s="161" t="e">
        <f>VLOOKUP(D308,RFPStatus!$A$2:$CF$3125,8,FALSE)</f>
        <v>#N/A</v>
      </c>
      <c r="DU308" s="161" t="e">
        <f>VLOOKUP(D308,RFPStatus!$A$2:$CF$3125,9,FALSE)</f>
        <v>#N/A</v>
      </c>
      <c r="DV308" s="161" t="e">
        <f>VLOOKUP(D308,RFPStatus!$A$2:$CF$3125,10,FALSE)</f>
        <v>#N/A</v>
      </c>
      <c r="DW308" s="161" t="str">
        <f t="shared" si="4"/>
        <v/>
      </c>
    </row>
    <row r="309" spans="1:127" x14ac:dyDescent="0.35">
      <c r="A309" s="163">
        <f>RFPData!D309</f>
        <v>0</v>
      </c>
      <c r="DQ309" s="161" t="e">
        <f>VLOOKUP(D309,RFPStatus!$A$2:$CF$3125,5,FALSE)</f>
        <v>#N/A</v>
      </c>
      <c r="DR309" s="161" t="e">
        <f>VLOOKUP(D309,RFPStatus!$A$2:$CF$3125,6,FALSE)</f>
        <v>#N/A</v>
      </c>
      <c r="DS309" s="161" t="e">
        <f>VLOOKUP(D309,RFPStatus!$A$2:$CF$3125,7,FALSE)</f>
        <v>#N/A</v>
      </c>
      <c r="DT309" s="161" t="e">
        <f>VLOOKUP(D309,RFPStatus!$A$2:$CF$3125,8,FALSE)</f>
        <v>#N/A</v>
      </c>
      <c r="DU309" s="161" t="e">
        <f>VLOOKUP(D309,RFPStatus!$A$2:$CF$3125,9,FALSE)</f>
        <v>#N/A</v>
      </c>
      <c r="DV309" s="161" t="e">
        <f>VLOOKUP(D309,RFPStatus!$A$2:$CF$3125,10,FALSE)</f>
        <v>#N/A</v>
      </c>
      <c r="DW309" s="161" t="str">
        <f t="shared" si="4"/>
        <v/>
      </c>
    </row>
    <row r="310" spans="1:127" x14ac:dyDescent="0.35">
      <c r="A310" s="163">
        <f>RFPData!D310</f>
        <v>0</v>
      </c>
      <c r="DQ310" s="161" t="e">
        <f>VLOOKUP(D310,RFPStatus!$A$2:$CF$3125,5,FALSE)</f>
        <v>#N/A</v>
      </c>
      <c r="DR310" s="161" t="e">
        <f>VLOOKUP(D310,RFPStatus!$A$2:$CF$3125,6,FALSE)</f>
        <v>#N/A</v>
      </c>
      <c r="DS310" s="161" t="e">
        <f>VLOOKUP(D310,RFPStatus!$A$2:$CF$3125,7,FALSE)</f>
        <v>#N/A</v>
      </c>
      <c r="DT310" s="161" t="e">
        <f>VLOOKUP(D310,RFPStatus!$A$2:$CF$3125,8,FALSE)</f>
        <v>#N/A</v>
      </c>
      <c r="DU310" s="161" t="e">
        <f>VLOOKUP(D310,RFPStatus!$A$2:$CF$3125,9,FALSE)</f>
        <v>#N/A</v>
      </c>
      <c r="DV310" s="161" t="e">
        <f>VLOOKUP(D310,RFPStatus!$A$2:$CF$3125,10,FALSE)</f>
        <v>#N/A</v>
      </c>
      <c r="DW310" s="161" t="str">
        <f t="shared" si="4"/>
        <v/>
      </c>
    </row>
    <row r="311" spans="1:127" x14ac:dyDescent="0.35">
      <c r="A311" s="163">
        <f>RFPData!D311</f>
        <v>0</v>
      </c>
      <c r="DQ311" s="161" t="e">
        <f>VLOOKUP(D311,RFPStatus!$A$2:$CF$3125,5,FALSE)</f>
        <v>#N/A</v>
      </c>
      <c r="DR311" s="161" t="e">
        <f>VLOOKUP(D311,RFPStatus!$A$2:$CF$3125,6,FALSE)</f>
        <v>#N/A</v>
      </c>
      <c r="DS311" s="161" t="e">
        <f>VLOOKUP(D311,RFPStatus!$A$2:$CF$3125,7,FALSE)</f>
        <v>#N/A</v>
      </c>
      <c r="DT311" s="161" t="e">
        <f>VLOOKUP(D311,RFPStatus!$A$2:$CF$3125,8,FALSE)</f>
        <v>#N/A</v>
      </c>
      <c r="DU311" s="161" t="e">
        <f>VLOOKUP(D311,RFPStatus!$A$2:$CF$3125,9,FALSE)</f>
        <v>#N/A</v>
      </c>
      <c r="DV311" s="161" t="e">
        <f>VLOOKUP(D311,RFPStatus!$A$2:$CF$3125,10,FALSE)</f>
        <v>#N/A</v>
      </c>
      <c r="DW311" s="161" t="str">
        <f t="shared" si="4"/>
        <v/>
      </c>
    </row>
    <row r="312" spans="1:127" x14ac:dyDescent="0.35">
      <c r="A312" s="163">
        <f>RFPData!D312</f>
        <v>0</v>
      </c>
      <c r="DQ312" s="161" t="e">
        <f>VLOOKUP(D312,RFPStatus!$A$2:$CF$3125,5,FALSE)</f>
        <v>#N/A</v>
      </c>
      <c r="DR312" s="161" t="e">
        <f>VLOOKUP(D312,RFPStatus!$A$2:$CF$3125,6,FALSE)</f>
        <v>#N/A</v>
      </c>
      <c r="DS312" s="161" t="e">
        <f>VLOOKUP(D312,RFPStatus!$A$2:$CF$3125,7,FALSE)</f>
        <v>#N/A</v>
      </c>
      <c r="DT312" s="161" t="e">
        <f>VLOOKUP(D312,RFPStatus!$A$2:$CF$3125,8,FALSE)</f>
        <v>#N/A</v>
      </c>
      <c r="DU312" s="161" t="e">
        <f>VLOOKUP(D312,RFPStatus!$A$2:$CF$3125,9,FALSE)</f>
        <v>#N/A</v>
      </c>
      <c r="DV312" s="161" t="e">
        <f>VLOOKUP(D312,RFPStatus!$A$2:$CF$3125,10,FALSE)</f>
        <v>#N/A</v>
      </c>
      <c r="DW312" s="161" t="str">
        <f t="shared" si="4"/>
        <v/>
      </c>
    </row>
    <row r="313" spans="1:127" x14ac:dyDescent="0.35">
      <c r="A313" s="163">
        <f>RFPData!D313</f>
        <v>0</v>
      </c>
      <c r="DQ313" s="161" t="e">
        <f>VLOOKUP(D313,RFPStatus!$A$2:$CF$3125,5,FALSE)</f>
        <v>#N/A</v>
      </c>
      <c r="DR313" s="161" t="e">
        <f>VLOOKUP(D313,RFPStatus!$A$2:$CF$3125,6,FALSE)</f>
        <v>#N/A</v>
      </c>
      <c r="DS313" s="161" t="e">
        <f>VLOOKUP(D313,RFPStatus!$A$2:$CF$3125,7,FALSE)</f>
        <v>#N/A</v>
      </c>
      <c r="DT313" s="161" t="e">
        <f>VLOOKUP(D313,RFPStatus!$A$2:$CF$3125,8,FALSE)</f>
        <v>#N/A</v>
      </c>
      <c r="DU313" s="161" t="e">
        <f>VLOOKUP(D313,RFPStatus!$A$2:$CF$3125,9,FALSE)</f>
        <v>#N/A</v>
      </c>
      <c r="DV313" s="161" t="e">
        <f>VLOOKUP(D313,RFPStatus!$A$2:$CF$3125,10,FALSE)</f>
        <v>#N/A</v>
      </c>
      <c r="DW313" s="161" t="str">
        <f t="shared" si="4"/>
        <v/>
      </c>
    </row>
    <row r="314" spans="1:127" x14ac:dyDescent="0.35">
      <c r="A314" s="163">
        <f>RFPData!D314</f>
        <v>0</v>
      </c>
      <c r="DQ314" s="161" t="e">
        <f>VLOOKUP(D314,RFPStatus!$A$2:$CF$3125,5,FALSE)</f>
        <v>#N/A</v>
      </c>
      <c r="DR314" s="161" t="e">
        <f>VLOOKUP(D314,RFPStatus!$A$2:$CF$3125,6,FALSE)</f>
        <v>#N/A</v>
      </c>
      <c r="DS314" s="161" t="e">
        <f>VLOOKUP(D314,RFPStatus!$A$2:$CF$3125,7,FALSE)</f>
        <v>#N/A</v>
      </c>
      <c r="DT314" s="161" t="e">
        <f>VLOOKUP(D314,RFPStatus!$A$2:$CF$3125,8,FALSE)</f>
        <v>#N/A</v>
      </c>
      <c r="DU314" s="161" t="e">
        <f>VLOOKUP(D314,RFPStatus!$A$2:$CF$3125,9,FALSE)</f>
        <v>#N/A</v>
      </c>
      <c r="DV314" s="161" t="e">
        <f>VLOOKUP(D314,RFPStatus!$A$2:$CF$3125,10,FALSE)</f>
        <v>#N/A</v>
      </c>
      <c r="DW314" s="161" t="str">
        <f t="shared" si="4"/>
        <v/>
      </c>
    </row>
    <row r="315" spans="1:127" x14ac:dyDescent="0.35">
      <c r="A315" s="163">
        <f>RFPData!D315</f>
        <v>0</v>
      </c>
      <c r="DQ315" s="161" t="e">
        <f>VLOOKUP(D315,RFPStatus!$A$2:$CF$3125,5,FALSE)</f>
        <v>#N/A</v>
      </c>
      <c r="DR315" s="161" t="e">
        <f>VLOOKUP(D315,RFPStatus!$A$2:$CF$3125,6,FALSE)</f>
        <v>#N/A</v>
      </c>
      <c r="DS315" s="161" t="e">
        <f>VLOOKUP(D315,RFPStatus!$A$2:$CF$3125,7,FALSE)</f>
        <v>#N/A</v>
      </c>
      <c r="DT315" s="161" t="e">
        <f>VLOOKUP(D315,RFPStatus!$A$2:$CF$3125,8,FALSE)</f>
        <v>#N/A</v>
      </c>
      <c r="DU315" s="161" t="e">
        <f>VLOOKUP(D315,RFPStatus!$A$2:$CF$3125,9,FALSE)</f>
        <v>#N/A</v>
      </c>
      <c r="DV315" s="161" t="e">
        <f>VLOOKUP(D315,RFPStatus!$A$2:$CF$3125,10,FALSE)</f>
        <v>#N/A</v>
      </c>
      <c r="DW315" s="161" t="str">
        <f t="shared" si="4"/>
        <v/>
      </c>
    </row>
    <row r="316" spans="1:127" x14ac:dyDescent="0.35">
      <c r="A316" s="163">
        <f>RFPData!D316</f>
        <v>0</v>
      </c>
      <c r="DQ316" s="161" t="e">
        <f>VLOOKUP(D316,RFPStatus!$A$2:$CF$3125,5,FALSE)</f>
        <v>#N/A</v>
      </c>
      <c r="DR316" s="161" t="e">
        <f>VLOOKUP(D316,RFPStatus!$A$2:$CF$3125,6,FALSE)</f>
        <v>#N/A</v>
      </c>
      <c r="DS316" s="161" t="e">
        <f>VLOOKUP(D316,RFPStatus!$A$2:$CF$3125,7,FALSE)</f>
        <v>#N/A</v>
      </c>
      <c r="DT316" s="161" t="e">
        <f>VLOOKUP(D316,RFPStatus!$A$2:$CF$3125,8,FALSE)</f>
        <v>#N/A</v>
      </c>
      <c r="DU316" s="161" t="e">
        <f>VLOOKUP(D316,RFPStatus!$A$2:$CF$3125,9,FALSE)</f>
        <v>#N/A</v>
      </c>
      <c r="DV316" s="161" t="e">
        <f>VLOOKUP(D316,RFPStatus!$A$2:$CF$3125,10,FALSE)</f>
        <v>#N/A</v>
      </c>
      <c r="DW316" s="161" t="str">
        <f t="shared" si="4"/>
        <v/>
      </c>
    </row>
    <row r="317" spans="1:127" x14ac:dyDescent="0.35">
      <c r="A317" s="163">
        <f>RFPData!D317</f>
        <v>0</v>
      </c>
      <c r="DQ317" s="161" t="e">
        <f>VLOOKUP(D317,RFPStatus!$A$2:$CF$3125,5,FALSE)</f>
        <v>#N/A</v>
      </c>
      <c r="DR317" s="161" t="e">
        <f>VLOOKUP(D317,RFPStatus!$A$2:$CF$3125,6,FALSE)</f>
        <v>#N/A</v>
      </c>
      <c r="DS317" s="161" t="e">
        <f>VLOOKUP(D317,RFPStatus!$A$2:$CF$3125,7,FALSE)</f>
        <v>#N/A</v>
      </c>
      <c r="DT317" s="161" t="e">
        <f>VLOOKUP(D317,RFPStatus!$A$2:$CF$3125,8,FALSE)</f>
        <v>#N/A</v>
      </c>
      <c r="DU317" s="161" t="e">
        <f>VLOOKUP(D317,RFPStatus!$A$2:$CF$3125,9,FALSE)</f>
        <v>#N/A</v>
      </c>
      <c r="DV317" s="161" t="e">
        <f>VLOOKUP(D317,RFPStatus!$A$2:$CF$3125,10,FALSE)</f>
        <v>#N/A</v>
      </c>
      <c r="DW317" s="161" t="str">
        <f t="shared" si="4"/>
        <v/>
      </c>
    </row>
    <row r="318" spans="1:127" x14ac:dyDescent="0.35">
      <c r="A318" s="163">
        <f>RFPData!D318</f>
        <v>0</v>
      </c>
      <c r="DQ318" s="161" t="e">
        <f>VLOOKUP(D318,RFPStatus!$A$2:$CF$3125,5,FALSE)</f>
        <v>#N/A</v>
      </c>
      <c r="DR318" s="161" t="e">
        <f>VLOOKUP(D318,RFPStatus!$A$2:$CF$3125,6,FALSE)</f>
        <v>#N/A</v>
      </c>
      <c r="DS318" s="161" t="e">
        <f>VLOOKUP(D318,RFPStatus!$A$2:$CF$3125,7,FALSE)</f>
        <v>#N/A</v>
      </c>
      <c r="DT318" s="161" t="e">
        <f>VLOOKUP(D318,RFPStatus!$A$2:$CF$3125,8,FALSE)</f>
        <v>#N/A</v>
      </c>
      <c r="DU318" s="161" t="e">
        <f>VLOOKUP(D318,RFPStatus!$A$2:$CF$3125,9,FALSE)</f>
        <v>#N/A</v>
      </c>
      <c r="DV318" s="161" t="e">
        <f>VLOOKUP(D318,RFPStatus!$A$2:$CF$3125,10,FALSE)</f>
        <v>#N/A</v>
      </c>
      <c r="DW318" s="161" t="str">
        <f t="shared" si="4"/>
        <v/>
      </c>
    </row>
    <row r="319" spans="1:127" x14ac:dyDescent="0.35">
      <c r="A319" s="163">
        <f>RFPData!D319</f>
        <v>0</v>
      </c>
      <c r="DQ319" s="161" t="e">
        <f>VLOOKUP(D319,RFPStatus!$A$2:$CF$3125,5,FALSE)</f>
        <v>#N/A</v>
      </c>
      <c r="DR319" s="161" t="e">
        <f>VLOOKUP(D319,RFPStatus!$A$2:$CF$3125,6,FALSE)</f>
        <v>#N/A</v>
      </c>
      <c r="DS319" s="161" t="e">
        <f>VLOOKUP(D319,RFPStatus!$A$2:$CF$3125,7,FALSE)</f>
        <v>#N/A</v>
      </c>
      <c r="DT319" s="161" t="e">
        <f>VLOOKUP(D319,RFPStatus!$A$2:$CF$3125,8,FALSE)</f>
        <v>#N/A</v>
      </c>
      <c r="DU319" s="161" t="e">
        <f>VLOOKUP(D319,RFPStatus!$A$2:$CF$3125,9,FALSE)</f>
        <v>#N/A</v>
      </c>
      <c r="DV319" s="161" t="e">
        <f>VLOOKUP(D319,RFPStatus!$A$2:$CF$3125,10,FALSE)</f>
        <v>#N/A</v>
      </c>
      <c r="DW319" s="161" t="str">
        <f t="shared" si="4"/>
        <v/>
      </c>
    </row>
    <row r="320" spans="1:127" x14ac:dyDescent="0.35">
      <c r="A320" s="163">
        <f>RFPData!D320</f>
        <v>0</v>
      </c>
      <c r="DQ320" s="161" t="e">
        <f>VLOOKUP(D320,RFPStatus!$A$2:$CF$3125,5,FALSE)</f>
        <v>#N/A</v>
      </c>
      <c r="DR320" s="161" t="e">
        <f>VLOOKUP(D320,RFPStatus!$A$2:$CF$3125,6,FALSE)</f>
        <v>#N/A</v>
      </c>
      <c r="DS320" s="161" t="e">
        <f>VLOOKUP(D320,RFPStatus!$A$2:$CF$3125,7,FALSE)</f>
        <v>#N/A</v>
      </c>
      <c r="DT320" s="161" t="e">
        <f>VLOOKUP(D320,RFPStatus!$A$2:$CF$3125,8,FALSE)</f>
        <v>#N/A</v>
      </c>
      <c r="DU320" s="161" t="e">
        <f>VLOOKUP(D320,RFPStatus!$A$2:$CF$3125,9,FALSE)</f>
        <v>#N/A</v>
      </c>
      <c r="DV320" s="161" t="e">
        <f>VLOOKUP(D320,RFPStatus!$A$2:$CF$3125,10,FALSE)</f>
        <v>#N/A</v>
      </c>
      <c r="DW320" s="161" t="str">
        <f t="shared" si="4"/>
        <v/>
      </c>
    </row>
    <row r="321" spans="1:127" x14ac:dyDescent="0.35">
      <c r="A321" s="163">
        <f>RFPData!D321</f>
        <v>0</v>
      </c>
      <c r="DQ321" s="161" t="e">
        <f>VLOOKUP(D321,RFPStatus!$A$2:$CF$3125,5,FALSE)</f>
        <v>#N/A</v>
      </c>
      <c r="DR321" s="161" t="e">
        <f>VLOOKUP(D321,RFPStatus!$A$2:$CF$3125,6,FALSE)</f>
        <v>#N/A</v>
      </c>
      <c r="DS321" s="161" t="e">
        <f>VLOOKUP(D321,RFPStatus!$A$2:$CF$3125,7,FALSE)</f>
        <v>#N/A</v>
      </c>
      <c r="DT321" s="161" t="e">
        <f>VLOOKUP(D321,RFPStatus!$A$2:$CF$3125,8,FALSE)</f>
        <v>#N/A</v>
      </c>
      <c r="DU321" s="161" t="e">
        <f>VLOOKUP(D321,RFPStatus!$A$2:$CF$3125,9,FALSE)</f>
        <v>#N/A</v>
      </c>
      <c r="DV321" s="161" t="e">
        <f>VLOOKUP(D321,RFPStatus!$A$2:$CF$3125,10,FALSE)</f>
        <v>#N/A</v>
      </c>
      <c r="DW321" s="161" t="str">
        <f t="shared" si="4"/>
        <v/>
      </c>
    </row>
    <row r="322" spans="1:127" x14ac:dyDescent="0.35">
      <c r="A322" s="163">
        <f>RFPData!D322</f>
        <v>0</v>
      </c>
      <c r="DQ322" s="161" t="e">
        <f>VLOOKUP(D322,RFPStatus!$A$2:$CF$3125,5,FALSE)</f>
        <v>#N/A</v>
      </c>
      <c r="DR322" s="161" t="e">
        <f>VLOOKUP(D322,RFPStatus!$A$2:$CF$3125,6,FALSE)</f>
        <v>#N/A</v>
      </c>
      <c r="DS322" s="161" t="e">
        <f>VLOOKUP(D322,RFPStatus!$A$2:$CF$3125,7,FALSE)</f>
        <v>#N/A</v>
      </c>
      <c r="DT322" s="161" t="e">
        <f>VLOOKUP(D322,RFPStatus!$A$2:$CF$3125,8,FALSE)</f>
        <v>#N/A</v>
      </c>
      <c r="DU322" s="161" t="e">
        <f>VLOOKUP(D322,RFPStatus!$A$2:$CF$3125,9,FALSE)</f>
        <v>#N/A</v>
      </c>
      <c r="DV322" s="161" t="e">
        <f>VLOOKUP(D322,RFPStatus!$A$2:$CF$3125,10,FALSE)</f>
        <v>#N/A</v>
      </c>
      <c r="DW322" s="161" t="str">
        <f t="shared" ref="DW322:DW385" si="5">_xlfn.CONCAT(BU322:BY322)</f>
        <v/>
      </c>
    </row>
    <row r="323" spans="1:127" x14ac:dyDescent="0.35">
      <c r="A323" s="163">
        <f>RFPData!D323</f>
        <v>0</v>
      </c>
      <c r="DQ323" s="161" t="e">
        <f>VLOOKUP(D323,RFPStatus!$A$2:$CF$3125,5,FALSE)</f>
        <v>#N/A</v>
      </c>
      <c r="DR323" s="161" t="e">
        <f>VLOOKUP(D323,RFPStatus!$A$2:$CF$3125,6,FALSE)</f>
        <v>#N/A</v>
      </c>
      <c r="DS323" s="161" t="e">
        <f>VLOOKUP(D323,RFPStatus!$A$2:$CF$3125,7,FALSE)</f>
        <v>#N/A</v>
      </c>
      <c r="DT323" s="161" t="e">
        <f>VLOOKUP(D323,RFPStatus!$A$2:$CF$3125,8,FALSE)</f>
        <v>#N/A</v>
      </c>
      <c r="DU323" s="161" t="e">
        <f>VLOOKUP(D323,RFPStatus!$A$2:$CF$3125,9,FALSE)</f>
        <v>#N/A</v>
      </c>
      <c r="DV323" s="161" t="e">
        <f>VLOOKUP(D323,RFPStatus!$A$2:$CF$3125,10,FALSE)</f>
        <v>#N/A</v>
      </c>
      <c r="DW323" s="161" t="str">
        <f t="shared" si="5"/>
        <v/>
      </c>
    </row>
    <row r="324" spans="1:127" x14ac:dyDescent="0.35">
      <c r="A324" s="163">
        <f>RFPData!D324</f>
        <v>0</v>
      </c>
      <c r="DQ324" s="161" t="e">
        <f>VLOOKUP(D324,RFPStatus!$A$2:$CF$3125,5,FALSE)</f>
        <v>#N/A</v>
      </c>
      <c r="DR324" s="161" t="e">
        <f>VLOOKUP(D324,RFPStatus!$A$2:$CF$3125,6,FALSE)</f>
        <v>#N/A</v>
      </c>
      <c r="DS324" s="161" t="e">
        <f>VLOOKUP(D324,RFPStatus!$A$2:$CF$3125,7,FALSE)</f>
        <v>#N/A</v>
      </c>
      <c r="DT324" s="161" t="e">
        <f>VLOOKUP(D324,RFPStatus!$A$2:$CF$3125,8,FALSE)</f>
        <v>#N/A</v>
      </c>
      <c r="DU324" s="161" t="e">
        <f>VLOOKUP(D324,RFPStatus!$A$2:$CF$3125,9,FALSE)</f>
        <v>#N/A</v>
      </c>
      <c r="DV324" s="161" t="e">
        <f>VLOOKUP(D324,RFPStatus!$A$2:$CF$3125,10,FALSE)</f>
        <v>#N/A</v>
      </c>
      <c r="DW324" s="161" t="str">
        <f t="shared" si="5"/>
        <v/>
      </c>
    </row>
    <row r="325" spans="1:127" x14ac:dyDescent="0.35">
      <c r="A325" s="163">
        <f>RFPData!D325</f>
        <v>0</v>
      </c>
      <c r="DQ325" s="161" t="e">
        <f>VLOOKUP(D325,RFPStatus!$A$2:$CF$3125,5,FALSE)</f>
        <v>#N/A</v>
      </c>
      <c r="DR325" s="161" t="e">
        <f>VLOOKUP(D325,RFPStatus!$A$2:$CF$3125,6,FALSE)</f>
        <v>#N/A</v>
      </c>
      <c r="DS325" s="161" t="e">
        <f>VLOOKUP(D325,RFPStatus!$A$2:$CF$3125,7,FALSE)</f>
        <v>#N/A</v>
      </c>
      <c r="DT325" s="161" t="e">
        <f>VLOOKUP(D325,RFPStatus!$A$2:$CF$3125,8,FALSE)</f>
        <v>#N/A</v>
      </c>
      <c r="DU325" s="161" t="e">
        <f>VLOOKUP(D325,RFPStatus!$A$2:$CF$3125,9,FALSE)</f>
        <v>#N/A</v>
      </c>
      <c r="DV325" s="161" t="e">
        <f>VLOOKUP(D325,RFPStatus!$A$2:$CF$3125,10,FALSE)</f>
        <v>#N/A</v>
      </c>
      <c r="DW325" s="161" t="str">
        <f t="shared" si="5"/>
        <v/>
      </c>
    </row>
    <row r="326" spans="1:127" x14ac:dyDescent="0.35">
      <c r="A326" s="163">
        <f>RFPData!D326</f>
        <v>0</v>
      </c>
      <c r="DQ326" s="161" t="e">
        <f>VLOOKUP(D326,RFPStatus!$A$2:$CF$3125,5,FALSE)</f>
        <v>#N/A</v>
      </c>
      <c r="DR326" s="161" t="e">
        <f>VLOOKUP(D326,RFPStatus!$A$2:$CF$3125,6,FALSE)</f>
        <v>#N/A</v>
      </c>
      <c r="DS326" s="161" t="e">
        <f>VLOOKUP(D326,RFPStatus!$A$2:$CF$3125,7,FALSE)</f>
        <v>#N/A</v>
      </c>
      <c r="DT326" s="161" t="e">
        <f>VLOOKUP(D326,RFPStatus!$A$2:$CF$3125,8,FALSE)</f>
        <v>#N/A</v>
      </c>
      <c r="DU326" s="161" t="e">
        <f>VLOOKUP(D326,RFPStatus!$A$2:$CF$3125,9,FALSE)</f>
        <v>#N/A</v>
      </c>
      <c r="DV326" s="161" t="e">
        <f>VLOOKUP(D326,RFPStatus!$A$2:$CF$3125,10,FALSE)</f>
        <v>#N/A</v>
      </c>
      <c r="DW326" s="161" t="str">
        <f t="shared" si="5"/>
        <v/>
      </c>
    </row>
    <row r="327" spans="1:127" x14ac:dyDescent="0.35">
      <c r="A327" s="163">
        <f>RFPData!D327</f>
        <v>0</v>
      </c>
      <c r="DQ327" s="161" t="e">
        <f>VLOOKUP(D327,RFPStatus!$A$2:$CF$3125,5,FALSE)</f>
        <v>#N/A</v>
      </c>
      <c r="DR327" s="161" t="e">
        <f>VLOOKUP(D327,RFPStatus!$A$2:$CF$3125,6,FALSE)</f>
        <v>#N/A</v>
      </c>
      <c r="DS327" s="161" t="e">
        <f>VLOOKUP(D327,RFPStatus!$A$2:$CF$3125,7,FALSE)</f>
        <v>#N/A</v>
      </c>
      <c r="DT327" s="161" t="e">
        <f>VLOOKUP(D327,RFPStatus!$A$2:$CF$3125,8,FALSE)</f>
        <v>#N/A</v>
      </c>
      <c r="DU327" s="161" t="e">
        <f>VLOOKUP(D327,RFPStatus!$A$2:$CF$3125,9,FALSE)</f>
        <v>#N/A</v>
      </c>
      <c r="DV327" s="161" t="e">
        <f>VLOOKUP(D327,RFPStatus!$A$2:$CF$3125,10,FALSE)</f>
        <v>#N/A</v>
      </c>
      <c r="DW327" s="161" t="str">
        <f t="shared" si="5"/>
        <v/>
      </c>
    </row>
    <row r="328" spans="1:127" x14ac:dyDescent="0.35">
      <c r="A328" s="163">
        <f>RFPData!D328</f>
        <v>0</v>
      </c>
      <c r="DQ328" s="161" t="e">
        <f>VLOOKUP(D328,RFPStatus!$A$2:$CF$3125,5,FALSE)</f>
        <v>#N/A</v>
      </c>
      <c r="DR328" s="161" t="e">
        <f>VLOOKUP(D328,RFPStatus!$A$2:$CF$3125,6,FALSE)</f>
        <v>#N/A</v>
      </c>
      <c r="DS328" s="161" t="e">
        <f>VLOOKUP(D328,RFPStatus!$A$2:$CF$3125,7,FALSE)</f>
        <v>#N/A</v>
      </c>
      <c r="DT328" s="161" t="e">
        <f>VLOOKUP(D328,RFPStatus!$A$2:$CF$3125,8,FALSE)</f>
        <v>#N/A</v>
      </c>
      <c r="DU328" s="161" t="e">
        <f>VLOOKUP(D328,RFPStatus!$A$2:$CF$3125,9,FALSE)</f>
        <v>#N/A</v>
      </c>
      <c r="DV328" s="161" t="e">
        <f>VLOOKUP(D328,RFPStatus!$A$2:$CF$3125,10,FALSE)</f>
        <v>#N/A</v>
      </c>
      <c r="DW328" s="161" t="str">
        <f t="shared" si="5"/>
        <v/>
      </c>
    </row>
    <row r="329" spans="1:127" x14ac:dyDescent="0.35">
      <c r="A329" s="163">
        <f>RFPData!D329</f>
        <v>0</v>
      </c>
      <c r="DQ329" s="161" t="e">
        <f>VLOOKUP(D329,RFPStatus!$A$2:$CF$3125,5,FALSE)</f>
        <v>#N/A</v>
      </c>
      <c r="DR329" s="161" t="e">
        <f>VLOOKUP(D329,RFPStatus!$A$2:$CF$3125,6,FALSE)</f>
        <v>#N/A</v>
      </c>
      <c r="DS329" s="161" t="e">
        <f>VLOOKUP(D329,RFPStatus!$A$2:$CF$3125,7,FALSE)</f>
        <v>#N/A</v>
      </c>
      <c r="DT329" s="161" t="e">
        <f>VLOOKUP(D329,RFPStatus!$A$2:$CF$3125,8,FALSE)</f>
        <v>#N/A</v>
      </c>
      <c r="DU329" s="161" t="e">
        <f>VLOOKUP(D329,RFPStatus!$A$2:$CF$3125,9,FALSE)</f>
        <v>#N/A</v>
      </c>
      <c r="DV329" s="161" t="e">
        <f>VLOOKUP(D329,RFPStatus!$A$2:$CF$3125,10,FALSE)</f>
        <v>#N/A</v>
      </c>
      <c r="DW329" s="161" t="str">
        <f t="shared" si="5"/>
        <v/>
      </c>
    </row>
    <row r="330" spans="1:127" x14ac:dyDescent="0.35">
      <c r="A330" s="163">
        <f>RFPData!D330</f>
        <v>0</v>
      </c>
      <c r="DQ330" s="161" t="e">
        <f>VLOOKUP(D330,RFPStatus!$A$2:$CF$3125,5,FALSE)</f>
        <v>#N/A</v>
      </c>
      <c r="DR330" s="161" t="e">
        <f>VLOOKUP(D330,RFPStatus!$A$2:$CF$3125,6,FALSE)</f>
        <v>#N/A</v>
      </c>
      <c r="DS330" s="161" t="e">
        <f>VLOOKUP(D330,RFPStatus!$A$2:$CF$3125,7,FALSE)</f>
        <v>#N/A</v>
      </c>
      <c r="DT330" s="161" t="e">
        <f>VLOOKUP(D330,RFPStatus!$A$2:$CF$3125,8,FALSE)</f>
        <v>#N/A</v>
      </c>
      <c r="DU330" s="161" t="e">
        <f>VLOOKUP(D330,RFPStatus!$A$2:$CF$3125,9,FALSE)</f>
        <v>#N/A</v>
      </c>
      <c r="DV330" s="161" t="e">
        <f>VLOOKUP(D330,RFPStatus!$A$2:$CF$3125,10,FALSE)</f>
        <v>#N/A</v>
      </c>
      <c r="DW330" s="161" t="str">
        <f t="shared" si="5"/>
        <v/>
      </c>
    </row>
    <row r="331" spans="1:127" x14ac:dyDescent="0.35">
      <c r="A331" s="163">
        <f>RFPData!D331</f>
        <v>0</v>
      </c>
      <c r="DQ331" s="161" t="e">
        <f>VLOOKUP(D331,RFPStatus!$A$2:$CF$3125,5,FALSE)</f>
        <v>#N/A</v>
      </c>
      <c r="DR331" s="161" t="e">
        <f>VLOOKUP(D331,RFPStatus!$A$2:$CF$3125,6,FALSE)</f>
        <v>#N/A</v>
      </c>
      <c r="DS331" s="161" t="e">
        <f>VLOOKUP(D331,RFPStatus!$A$2:$CF$3125,7,FALSE)</f>
        <v>#N/A</v>
      </c>
      <c r="DT331" s="161" t="e">
        <f>VLOOKUP(D331,RFPStatus!$A$2:$CF$3125,8,FALSE)</f>
        <v>#N/A</v>
      </c>
      <c r="DU331" s="161" t="e">
        <f>VLOOKUP(D331,RFPStatus!$A$2:$CF$3125,9,FALSE)</f>
        <v>#N/A</v>
      </c>
      <c r="DV331" s="161" t="e">
        <f>VLOOKUP(D331,RFPStatus!$A$2:$CF$3125,10,FALSE)</f>
        <v>#N/A</v>
      </c>
      <c r="DW331" s="161" t="str">
        <f t="shared" si="5"/>
        <v/>
      </c>
    </row>
    <row r="332" spans="1:127" x14ac:dyDescent="0.35">
      <c r="A332" s="163">
        <f>RFPData!D332</f>
        <v>0</v>
      </c>
      <c r="DQ332" s="161" t="e">
        <f>VLOOKUP(D332,RFPStatus!$A$2:$CF$3125,5,FALSE)</f>
        <v>#N/A</v>
      </c>
      <c r="DR332" s="161" t="e">
        <f>VLOOKUP(D332,RFPStatus!$A$2:$CF$3125,6,FALSE)</f>
        <v>#N/A</v>
      </c>
      <c r="DS332" s="161" t="e">
        <f>VLOOKUP(D332,RFPStatus!$A$2:$CF$3125,7,FALSE)</f>
        <v>#N/A</v>
      </c>
      <c r="DT332" s="161" t="e">
        <f>VLOOKUP(D332,RFPStatus!$A$2:$CF$3125,8,FALSE)</f>
        <v>#N/A</v>
      </c>
      <c r="DU332" s="161" t="e">
        <f>VLOOKUP(D332,RFPStatus!$A$2:$CF$3125,9,FALSE)</f>
        <v>#N/A</v>
      </c>
      <c r="DV332" s="161" t="e">
        <f>VLOOKUP(D332,RFPStatus!$A$2:$CF$3125,10,FALSE)</f>
        <v>#N/A</v>
      </c>
      <c r="DW332" s="161" t="str">
        <f t="shared" si="5"/>
        <v/>
      </c>
    </row>
    <row r="333" spans="1:127" x14ac:dyDescent="0.35">
      <c r="A333" s="163">
        <f>RFPData!D333</f>
        <v>0</v>
      </c>
      <c r="DQ333" s="161" t="e">
        <f>VLOOKUP(D333,RFPStatus!$A$2:$CF$3125,5,FALSE)</f>
        <v>#N/A</v>
      </c>
      <c r="DR333" s="161" t="e">
        <f>VLOOKUP(D333,RFPStatus!$A$2:$CF$3125,6,FALSE)</f>
        <v>#N/A</v>
      </c>
      <c r="DS333" s="161" t="e">
        <f>VLOOKUP(D333,RFPStatus!$A$2:$CF$3125,7,FALSE)</f>
        <v>#N/A</v>
      </c>
      <c r="DT333" s="161" t="e">
        <f>VLOOKUP(D333,RFPStatus!$A$2:$CF$3125,8,FALSE)</f>
        <v>#N/A</v>
      </c>
      <c r="DU333" s="161" t="e">
        <f>VLOOKUP(D333,RFPStatus!$A$2:$CF$3125,9,FALSE)</f>
        <v>#N/A</v>
      </c>
      <c r="DV333" s="161" t="e">
        <f>VLOOKUP(D333,RFPStatus!$A$2:$CF$3125,10,FALSE)</f>
        <v>#N/A</v>
      </c>
      <c r="DW333" s="161" t="str">
        <f t="shared" si="5"/>
        <v/>
      </c>
    </row>
    <row r="334" spans="1:127" x14ac:dyDescent="0.35">
      <c r="A334" s="163">
        <f>RFPData!D334</f>
        <v>0</v>
      </c>
      <c r="DQ334" s="161" t="e">
        <f>VLOOKUP(D334,RFPStatus!$A$2:$CF$3125,5,FALSE)</f>
        <v>#N/A</v>
      </c>
      <c r="DR334" s="161" t="e">
        <f>VLOOKUP(D334,RFPStatus!$A$2:$CF$3125,6,FALSE)</f>
        <v>#N/A</v>
      </c>
      <c r="DS334" s="161" t="e">
        <f>VLOOKUP(D334,RFPStatus!$A$2:$CF$3125,7,FALSE)</f>
        <v>#N/A</v>
      </c>
      <c r="DT334" s="161" t="e">
        <f>VLOOKUP(D334,RFPStatus!$A$2:$CF$3125,8,FALSE)</f>
        <v>#N/A</v>
      </c>
      <c r="DU334" s="161" t="e">
        <f>VLOOKUP(D334,RFPStatus!$A$2:$CF$3125,9,FALSE)</f>
        <v>#N/A</v>
      </c>
      <c r="DV334" s="161" t="e">
        <f>VLOOKUP(D334,RFPStatus!$A$2:$CF$3125,10,FALSE)</f>
        <v>#N/A</v>
      </c>
      <c r="DW334" s="161" t="str">
        <f t="shared" si="5"/>
        <v/>
      </c>
    </row>
    <row r="335" spans="1:127" x14ac:dyDescent="0.35">
      <c r="A335" s="163">
        <f>RFPData!D335</f>
        <v>0</v>
      </c>
      <c r="DQ335" s="161" t="e">
        <f>VLOOKUP(D335,RFPStatus!$A$2:$CF$3125,5,FALSE)</f>
        <v>#N/A</v>
      </c>
      <c r="DR335" s="161" t="e">
        <f>VLOOKUP(D335,RFPStatus!$A$2:$CF$3125,6,FALSE)</f>
        <v>#N/A</v>
      </c>
      <c r="DS335" s="161" t="e">
        <f>VLOOKUP(D335,RFPStatus!$A$2:$CF$3125,7,FALSE)</f>
        <v>#N/A</v>
      </c>
      <c r="DT335" s="161" t="e">
        <f>VLOOKUP(D335,RFPStatus!$A$2:$CF$3125,8,FALSE)</f>
        <v>#N/A</v>
      </c>
      <c r="DU335" s="161" t="e">
        <f>VLOOKUP(D335,RFPStatus!$A$2:$CF$3125,9,FALSE)</f>
        <v>#N/A</v>
      </c>
      <c r="DV335" s="161" t="e">
        <f>VLOOKUP(D335,RFPStatus!$A$2:$CF$3125,10,FALSE)</f>
        <v>#N/A</v>
      </c>
      <c r="DW335" s="161" t="str">
        <f t="shared" si="5"/>
        <v/>
      </c>
    </row>
    <row r="336" spans="1:127" x14ac:dyDescent="0.35">
      <c r="A336" s="163">
        <f>RFPData!D336</f>
        <v>0</v>
      </c>
      <c r="DQ336" s="161" t="e">
        <f>VLOOKUP(D336,RFPStatus!$A$2:$CF$3125,5,FALSE)</f>
        <v>#N/A</v>
      </c>
      <c r="DR336" s="161" t="e">
        <f>VLOOKUP(D336,RFPStatus!$A$2:$CF$3125,6,FALSE)</f>
        <v>#N/A</v>
      </c>
      <c r="DS336" s="161" t="e">
        <f>VLOOKUP(D336,RFPStatus!$A$2:$CF$3125,7,FALSE)</f>
        <v>#N/A</v>
      </c>
      <c r="DT336" s="161" t="e">
        <f>VLOOKUP(D336,RFPStatus!$A$2:$CF$3125,8,FALSE)</f>
        <v>#N/A</v>
      </c>
      <c r="DU336" s="161" t="e">
        <f>VLOOKUP(D336,RFPStatus!$A$2:$CF$3125,9,FALSE)</f>
        <v>#N/A</v>
      </c>
      <c r="DV336" s="161" t="e">
        <f>VLOOKUP(D336,RFPStatus!$A$2:$CF$3125,10,FALSE)</f>
        <v>#N/A</v>
      </c>
      <c r="DW336" s="161" t="str">
        <f t="shared" si="5"/>
        <v/>
      </c>
    </row>
    <row r="337" spans="1:127" x14ac:dyDescent="0.35">
      <c r="A337" s="163">
        <f>RFPData!D337</f>
        <v>0</v>
      </c>
      <c r="DQ337" s="161" t="e">
        <f>VLOOKUP(D337,RFPStatus!$A$2:$CF$3125,5,FALSE)</f>
        <v>#N/A</v>
      </c>
      <c r="DR337" s="161" t="e">
        <f>VLOOKUP(D337,RFPStatus!$A$2:$CF$3125,6,FALSE)</f>
        <v>#N/A</v>
      </c>
      <c r="DS337" s="161" t="e">
        <f>VLOOKUP(D337,RFPStatus!$A$2:$CF$3125,7,FALSE)</f>
        <v>#N/A</v>
      </c>
      <c r="DT337" s="161" t="e">
        <f>VLOOKUP(D337,RFPStatus!$A$2:$CF$3125,8,FALSE)</f>
        <v>#N/A</v>
      </c>
      <c r="DU337" s="161" t="e">
        <f>VLOOKUP(D337,RFPStatus!$A$2:$CF$3125,9,FALSE)</f>
        <v>#N/A</v>
      </c>
      <c r="DV337" s="161" t="e">
        <f>VLOOKUP(D337,RFPStatus!$A$2:$CF$3125,10,FALSE)</f>
        <v>#N/A</v>
      </c>
      <c r="DW337" s="161" t="str">
        <f t="shared" si="5"/>
        <v/>
      </c>
    </row>
    <row r="338" spans="1:127" x14ac:dyDescent="0.35">
      <c r="A338" s="163">
        <f>RFPData!D338</f>
        <v>0</v>
      </c>
      <c r="DQ338" s="161" t="e">
        <f>VLOOKUP(D338,RFPStatus!$A$2:$CF$3125,5,FALSE)</f>
        <v>#N/A</v>
      </c>
      <c r="DR338" s="161" t="e">
        <f>VLOOKUP(D338,RFPStatus!$A$2:$CF$3125,6,FALSE)</f>
        <v>#N/A</v>
      </c>
      <c r="DS338" s="161" t="e">
        <f>VLOOKUP(D338,RFPStatus!$A$2:$CF$3125,7,FALSE)</f>
        <v>#N/A</v>
      </c>
      <c r="DT338" s="161" t="e">
        <f>VLOOKUP(D338,RFPStatus!$A$2:$CF$3125,8,FALSE)</f>
        <v>#N/A</v>
      </c>
      <c r="DU338" s="161" t="e">
        <f>VLOOKUP(D338,RFPStatus!$A$2:$CF$3125,9,FALSE)</f>
        <v>#N/A</v>
      </c>
      <c r="DV338" s="161" t="e">
        <f>VLOOKUP(D338,RFPStatus!$A$2:$CF$3125,10,FALSE)</f>
        <v>#N/A</v>
      </c>
      <c r="DW338" s="161" t="str">
        <f t="shared" si="5"/>
        <v/>
      </c>
    </row>
    <row r="339" spans="1:127" x14ac:dyDescent="0.35">
      <c r="A339" s="163">
        <f>RFPData!D339</f>
        <v>0</v>
      </c>
      <c r="DQ339" s="161" t="e">
        <f>VLOOKUP(D339,RFPStatus!$A$2:$CF$3125,5,FALSE)</f>
        <v>#N/A</v>
      </c>
      <c r="DR339" s="161" t="e">
        <f>VLOOKUP(D339,RFPStatus!$A$2:$CF$3125,6,FALSE)</f>
        <v>#N/A</v>
      </c>
      <c r="DS339" s="161" t="e">
        <f>VLOOKUP(D339,RFPStatus!$A$2:$CF$3125,7,FALSE)</f>
        <v>#N/A</v>
      </c>
      <c r="DT339" s="161" t="e">
        <f>VLOOKUP(D339,RFPStatus!$A$2:$CF$3125,8,FALSE)</f>
        <v>#N/A</v>
      </c>
      <c r="DU339" s="161" t="e">
        <f>VLOOKUP(D339,RFPStatus!$A$2:$CF$3125,9,FALSE)</f>
        <v>#N/A</v>
      </c>
      <c r="DV339" s="161" t="e">
        <f>VLOOKUP(D339,RFPStatus!$A$2:$CF$3125,10,FALSE)</f>
        <v>#N/A</v>
      </c>
      <c r="DW339" s="161" t="str">
        <f t="shared" si="5"/>
        <v/>
      </c>
    </row>
    <row r="340" spans="1:127" x14ac:dyDescent="0.35">
      <c r="A340" s="163">
        <f>RFPData!D340</f>
        <v>0</v>
      </c>
      <c r="DQ340" s="161" t="e">
        <f>VLOOKUP(D340,RFPStatus!$A$2:$CF$3125,5,FALSE)</f>
        <v>#N/A</v>
      </c>
      <c r="DR340" s="161" t="e">
        <f>VLOOKUP(D340,RFPStatus!$A$2:$CF$3125,6,FALSE)</f>
        <v>#N/A</v>
      </c>
      <c r="DS340" s="161" t="e">
        <f>VLOOKUP(D340,RFPStatus!$A$2:$CF$3125,7,FALSE)</f>
        <v>#N/A</v>
      </c>
      <c r="DT340" s="161" t="e">
        <f>VLOOKUP(D340,RFPStatus!$A$2:$CF$3125,8,FALSE)</f>
        <v>#N/A</v>
      </c>
      <c r="DU340" s="161" t="e">
        <f>VLOOKUP(D340,RFPStatus!$A$2:$CF$3125,9,FALSE)</f>
        <v>#N/A</v>
      </c>
      <c r="DV340" s="161" t="e">
        <f>VLOOKUP(D340,RFPStatus!$A$2:$CF$3125,10,FALSE)</f>
        <v>#N/A</v>
      </c>
      <c r="DW340" s="161" t="str">
        <f t="shared" si="5"/>
        <v/>
      </c>
    </row>
    <row r="341" spans="1:127" x14ac:dyDescent="0.35">
      <c r="A341" s="163">
        <f>RFPData!D341</f>
        <v>0</v>
      </c>
      <c r="DQ341" s="161" t="e">
        <f>VLOOKUP(D341,RFPStatus!$A$2:$CF$3125,5,FALSE)</f>
        <v>#N/A</v>
      </c>
      <c r="DR341" s="161" t="e">
        <f>VLOOKUP(D341,RFPStatus!$A$2:$CF$3125,6,FALSE)</f>
        <v>#N/A</v>
      </c>
      <c r="DS341" s="161" t="e">
        <f>VLOOKUP(D341,RFPStatus!$A$2:$CF$3125,7,FALSE)</f>
        <v>#N/A</v>
      </c>
      <c r="DT341" s="161" t="e">
        <f>VLOOKUP(D341,RFPStatus!$A$2:$CF$3125,8,FALSE)</f>
        <v>#N/A</v>
      </c>
      <c r="DU341" s="161" t="e">
        <f>VLOOKUP(D341,RFPStatus!$A$2:$CF$3125,9,FALSE)</f>
        <v>#N/A</v>
      </c>
      <c r="DV341" s="161" t="e">
        <f>VLOOKUP(D341,RFPStatus!$A$2:$CF$3125,10,FALSE)</f>
        <v>#N/A</v>
      </c>
      <c r="DW341" s="161" t="str">
        <f t="shared" si="5"/>
        <v/>
      </c>
    </row>
    <row r="342" spans="1:127" x14ac:dyDescent="0.35">
      <c r="A342" s="163">
        <f>RFPData!D342</f>
        <v>0</v>
      </c>
      <c r="DQ342" s="161" t="e">
        <f>VLOOKUP(D342,RFPStatus!$A$2:$CF$3125,5,FALSE)</f>
        <v>#N/A</v>
      </c>
      <c r="DR342" s="161" t="e">
        <f>VLOOKUP(D342,RFPStatus!$A$2:$CF$3125,6,FALSE)</f>
        <v>#N/A</v>
      </c>
      <c r="DS342" s="161" t="e">
        <f>VLOOKUP(D342,RFPStatus!$A$2:$CF$3125,7,FALSE)</f>
        <v>#N/A</v>
      </c>
      <c r="DT342" s="161" t="e">
        <f>VLOOKUP(D342,RFPStatus!$A$2:$CF$3125,8,FALSE)</f>
        <v>#N/A</v>
      </c>
      <c r="DU342" s="161" t="e">
        <f>VLOOKUP(D342,RFPStatus!$A$2:$CF$3125,9,FALSE)</f>
        <v>#N/A</v>
      </c>
      <c r="DV342" s="161" t="e">
        <f>VLOOKUP(D342,RFPStatus!$A$2:$CF$3125,10,FALSE)</f>
        <v>#N/A</v>
      </c>
      <c r="DW342" s="161" t="str">
        <f t="shared" si="5"/>
        <v/>
      </c>
    </row>
    <row r="343" spans="1:127" x14ac:dyDescent="0.35">
      <c r="A343" s="163">
        <f>RFPData!D343</f>
        <v>0</v>
      </c>
      <c r="DQ343" s="161" t="e">
        <f>VLOOKUP(D343,RFPStatus!$A$2:$CF$3125,5,FALSE)</f>
        <v>#N/A</v>
      </c>
      <c r="DR343" s="161" t="e">
        <f>VLOOKUP(D343,RFPStatus!$A$2:$CF$3125,6,FALSE)</f>
        <v>#N/A</v>
      </c>
      <c r="DS343" s="161" t="e">
        <f>VLOOKUP(D343,RFPStatus!$A$2:$CF$3125,7,FALSE)</f>
        <v>#N/A</v>
      </c>
      <c r="DT343" s="161" t="e">
        <f>VLOOKUP(D343,RFPStatus!$A$2:$CF$3125,8,FALSE)</f>
        <v>#N/A</v>
      </c>
      <c r="DU343" s="161" t="e">
        <f>VLOOKUP(D343,RFPStatus!$A$2:$CF$3125,9,FALSE)</f>
        <v>#N/A</v>
      </c>
      <c r="DV343" s="161" t="e">
        <f>VLOOKUP(D343,RFPStatus!$A$2:$CF$3125,10,FALSE)</f>
        <v>#N/A</v>
      </c>
      <c r="DW343" s="161" t="str">
        <f t="shared" si="5"/>
        <v/>
      </c>
    </row>
    <row r="344" spans="1:127" x14ac:dyDescent="0.35">
      <c r="A344" s="163">
        <f>RFPData!D344</f>
        <v>0</v>
      </c>
      <c r="DQ344" s="161" t="e">
        <f>VLOOKUP(D344,RFPStatus!$A$2:$CF$3125,5,FALSE)</f>
        <v>#N/A</v>
      </c>
      <c r="DR344" s="161" t="e">
        <f>VLOOKUP(D344,RFPStatus!$A$2:$CF$3125,6,FALSE)</f>
        <v>#N/A</v>
      </c>
      <c r="DS344" s="161" t="e">
        <f>VLOOKUP(D344,RFPStatus!$A$2:$CF$3125,7,FALSE)</f>
        <v>#N/A</v>
      </c>
      <c r="DT344" s="161" t="e">
        <f>VLOOKUP(D344,RFPStatus!$A$2:$CF$3125,8,FALSE)</f>
        <v>#N/A</v>
      </c>
      <c r="DU344" s="161" t="e">
        <f>VLOOKUP(D344,RFPStatus!$A$2:$CF$3125,9,FALSE)</f>
        <v>#N/A</v>
      </c>
      <c r="DV344" s="161" t="e">
        <f>VLOOKUP(D344,RFPStatus!$A$2:$CF$3125,10,FALSE)</f>
        <v>#N/A</v>
      </c>
      <c r="DW344" s="161" t="str">
        <f t="shared" si="5"/>
        <v/>
      </c>
    </row>
    <row r="345" spans="1:127" x14ac:dyDescent="0.35">
      <c r="A345" s="163">
        <f>RFPData!D345</f>
        <v>0</v>
      </c>
      <c r="DQ345" s="161" t="e">
        <f>VLOOKUP(D345,RFPStatus!$A$2:$CF$3125,5,FALSE)</f>
        <v>#N/A</v>
      </c>
      <c r="DR345" s="161" t="e">
        <f>VLOOKUP(D345,RFPStatus!$A$2:$CF$3125,6,FALSE)</f>
        <v>#N/A</v>
      </c>
      <c r="DS345" s="161" t="e">
        <f>VLOOKUP(D345,RFPStatus!$A$2:$CF$3125,7,FALSE)</f>
        <v>#N/A</v>
      </c>
      <c r="DT345" s="161" t="e">
        <f>VLOOKUP(D345,RFPStatus!$A$2:$CF$3125,8,FALSE)</f>
        <v>#N/A</v>
      </c>
      <c r="DU345" s="161" t="e">
        <f>VLOOKUP(D345,RFPStatus!$A$2:$CF$3125,9,FALSE)</f>
        <v>#N/A</v>
      </c>
      <c r="DV345" s="161" t="e">
        <f>VLOOKUP(D345,RFPStatus!$A$2:$CF$3125,10,FALSE)</f>
        <v>#N/A</v>
      </c>
      <c r="DW345" s="161" t="str">
        <f t="shared" si="5"/>
        <v/>
      </c>
    </row>
    <row r="346" spans="1:127" x14ac:dyDescent="0.35">
      <c r="A346" s="163">
        <f>RFPData!D346</f>
        <v>0</v>
      </c>
      <c r="DQ346" s="161" t="e">
        <f>VLOOKUP(D346,RFPStatus!$A$2:$CF$3125,5,FALSE)</f>
        <v>#N/A</v>
      </c>
      <c r="DR346" s="161" t="e">
        <f>VLOOKUP(D346,RFPStatus!$A$2:$CF$3125,6,FALSE)</f>
        <v>#N/A</v>
      </c>
      <c r="DS346" s="161" t="e">
        <f>VLOOKUP(D346,RFPStatus!$A$2:$CF$3125,7,FALSE)</f>
        <v>#N/A</v>
      </c>
      <c r="DT346" s="161" t="e">
        <f>VLOOKUP(D346,RFPStatus!$A$2:$CF$3125,8,FALSE)</f>
        <v>#N/A</v>
      </c>
      <c r="DU346" s="161" t="e">
        <f>VLOOKUP(D346,RFPStatus!$A$2:$CF$3125,9,FALSE)</f>
        <v>#N/A</v>
      </c>
      <c r="DV346" s="161" t="e">
        <f>VLOOKUP(D346,RFPStatus!$A$2:$CF$3125,10,FALSE)</f>
        <v>#N/A</v>
      </c>
      <c r="DW346" s="161" t="str">
        <f t="shared" si="5"/>
        <v/>
      </c>
    </row>
    <row r="347" spans="1:127" x14ac:dyDescent="0.35">
      <c r="A347" s="163">
        <f>RFPData!D347</f>
        <v>0</v>
      </c>
      <c r="DQ347" s="161" t="e">
        <f>VLOOKUP(D347,RFPStatus!$A$2:$CF$3125,5,FALSE)</f>
        <v>#N/A</v>
      </c>
      <c r="DR347" s="161" t="e">
        <f>VLOOKUP(D347,RFPStatus!$A$2:$CF$3125,6,FALSE)</f>
        <v>#N/A</v>
      </c>
      <c r="DS347" s="161" t="e">
        <f>VLOOKUP(D347,RFPStatus!$A$2:$CF$3125,7,FALSE)</f>
        <v>#N/A</v>
      </c>
      <c r="DT347" s="161" t="e">
        <f>VLOOKUP(D347,RFPStatus!$A$2:$CF$3125,8,FALSE)</f>
        <v>#N/A</v>
      </c>
      <c r="DU347" s="161" t="e">
        <f>VLOOKUP(D347,RFPStatus!$A$2:$CF$3125,9,FALSE)</f>
        <v>#N/A</v>
      </c>
      <c r="DV347" s="161" t="e">
        <f>VLOOKUP(D347,RFPStatus!$A$2:$CF$3125,10,FALSE)</f>
        <v>#N/A</v>
      </c>
      <c r="DW347" s="161" t="str">
        <f t="shared" si="5"/>
        <v/>
      </c>
    </row>
    <row r="348" spans="1:127" x14ac:dyDescent="0.35">
      <c r="A348" s="163">
        <f>RFPData!D348</f>
        <v>0</v>
      </c>
      <c r="DQ348" s="161" t="e">
        <f>VLOOKUP(D348,RFPStatus!$A$2:$CF$3125,5,FALSE)</f>
        <v>#N/A</v>
      </c>
      <c r="DR348" s="161" t="e">
        <f>VLOOKUP(D348,RFPStatus!$A$2:$CF$3125,6,FALSE)</f>
        <v>#N/A</v>
      </c>
      <c r="DS348" s="161" t="e">
        <f>VLOOKUP(D348,RFPStatus!$A$2:$CF$3125,7,FALSE)</f>
        <v>#N/A</v>
      </c>
      <c r="DT348" s="161" t="e">
        <f>VLOOKUP(D348,RFPStatus!$A$2:$CF$3125,8,FALSE)</f>
        <v>#N/A</v>
      </c>
      <c r="DU348" s="161" t="e">
        <f>VLOOKUP(D348,RFPStatus!$A$2:$CF$3125,9,FALSE)</f>
        <v>#N/A</v>
      </c>
      <c r="DV348" s="161" t="e">
        <f>VLOOKUP(D348,RFPStatus!$A$2:$CF$3125,10,FALSE)</f>
        <v>#N/A</v>
      </c>
      <c r="DW348" s="161" t="str">
        <f t="shared" si="5"/>
        <v/>
      </c>
    </row>
    <row r="349" spans="1:127" x14ac:dyDescent="0.35">
      <c r="A349" s="163">
        <f>RFPData!D349</f>
        <v>0</v>
      </c>
      <c r="DQ349" s="161" t="e">
        <f>VLOOKUP(D349,RFPStatus!$A$2:$CF$3125,5,FALSE)</f>
        <v>#N/A</v>
      </c>
      <c r="DR349" s="161" t="e">
        <f>VLOOKUP(D349,RFPStatus!$A$2:$CF$3125,6,FALSE)</f>
        <v>#N/A</v>
      </c>
      <c r="DS349" s="161" t="e">
        <f>VLOOKUP(D349,RFPStatus!$A$2:$CF$3125,7,FALSE)</f>
        <v>#N/A</v>
      </c>
      <c r="DT349" s="161" t="e">
        <f>VLOOKUP(D349,RFPStatus!$A$2:$CF$3125,8,FALSE)</f>
        <v>#N/A</v>
      </c>
      <c r="DU349" s="161" t="e">
        <f>VLOOKUP(D349,RFPStatus!$A$2:$CF$3125,9,FALSE)</f>
        <v>#N/A</v>
      </c>
      <c r="DV349" s="161" t="e">
        <f>VLOOKUP(D349,RFPStatus!$A$2:$CF$3125,10,FALSE)</f>
        <v>#N/A</v>
      </c>
      <c r="DW349" s="161" t="str">
        <f t="shared" si="5"/>
        <v/>
      </c>
    </row>
    <row r="350" spans="1:127" x14ac:dyDescent="0.35">
      <c r="A350" s="163">
        <f>RFPData!D350</f>
        <v>0</v>
      </c>
      <c r="DQ350" s="161" t="e">
        <f>VLOOKUP(D350,RFPStatus!$A$2:$CF$3125,5,FALSE)</f>
        <v>#N/A</v>
      </c>
      <c r="DR350" s="161" t="e">
        <f>VLOOKUP(D350,RFPStatus!$A$2:$CF$3125,6,FALSE)</f>
        <v>#N/A</v>
      </c>
      <c r="DS350" s="161" t="e">
        <f>VLOOKUP(D350,RFPStatus!$A$2:$CF$3125,7,FALSE)</f>
        <v>#N/A</v>
      </c>
      <c r="DT350" s="161" t="e">
        <f>VLOOKUP(D350,RFPStatus!$A$2:$CF$3125,8,FALSE)</f>
        <v>#N/A</v>
      </c>
      <c r="DU350" s="161" t="e">
        <f>VLOOKUP(D350,RFPStatus!$A$2:$CF$3125,9,FALSE)</f>
        <v>#N/A</v>
      </c>
      <c r="DV350" s="161" t="e">
        <f>VLOOKUP(D350,RFPStatus!$A$2:$CF$3125,10,FALSE)</f>
        <v>#N/A</v>
      </c>
      <c r="DW350" s="161" t="str">
        <f t="shared" si="5"/>
        <v/>
      </c>
    </row>
    <row r="351" spans="1:127" x14ac:dyDescent="0.35">
      <c r="A351" s="163">
        <f>RFPData!D351</f>
        <v>0</v>
      </c>
      <c r="DQ351" s="161" t="e">
        <f>VLOOKUP(D351,RFPStatus!$A$2:$CF$3125,5,FALSE)</f>
        <v>#N/A</v>
      </c>
      <c r="DR351" s="161" t="e">
        <f>VLOOKUP(D351,RFPStatus!$A$2:$CF$3125,6,FALSE)</f>
        <v>#N/A</v>
      </c>
      <c r="DS351" s="161" t="e">
        <f>VLOOKUP(D351,RFPStatus!$A$2:$CF$3125,7,FALSE)</f>
        <v>#N/A</v>
      </c>
      <c r="DT351" s="161" t="e">
        <f>VLOOKUP(D351,RFPStatus!$A$2:$CF$3125,8,FALSE)</f>
        <v>#N/A</v>
      </c>
      <c r="DU351" s="161" t="e">
        <f>VLOOKUP(D351,RFPStatus!$A$2:$CF$3125,9,FALSE)</f>
        <v>#N/A</v>
      </c>
      <c r="DV351" s="161" t="e">
        <f>VLOOKUP(D351,RFPStatus!$A$2:$CF$3125,10,FALSE)</f>
        <v>#N/A</v>
      </c>
      <c r="DW351" s="161" t="str">
        <f t="shared" si="5"/>
        <v/>
      </c>
    </row>
    <row r="352" spans="1:127" x14ac:dyDescent="0.35">
      <c r="A352" s="163">
        <f>RFPData!D352</f>
        <v>0</v>
      </c>
      <c r="DQ352" s="161" t="e">
        <f>VLOOKUP(D352,RFPStatus!$A$2:$CF$3125,5,FALSE)</f>
        <v>#N/A</v>
      </c>
      <c r="DR352" s="161" t="e">
        <f>VLOOKUP(D352,RFPStatus!$A$2:$CF$3125,6,FALSE)</f>
        <v>#N/A</v>
      </c>
      <c r="DS352" s="161" t="e">
        <f>VLOOKUP(D352,RFPStatus!$A$2:$CF$3125,7,FALSE)</f>
        <v>#N/A</v>
      </c>
      <c r="DT352" s="161" t="e">
        <f>VLOOKUP(D352,RFPStatus!$A$2:$CF$3125,8,FALSE)</f>
        <v>#N/A</v>
      </c>
      <c r="DU352" s="161" t="e">
        <f>VLOOKUP(D352,RFPStatus!$A$2:$CF$3125,9,FALSE)</f>
        <v>#N/A</v>
      </c>
      <c r="DV352" s="161" t="e">
        <f>VLOOKUP(D352,RFPStatus!$A$2:$CF$3125,10,FALSE)</f>
        <v>#N/A</v>
      </c>
      <c r="DW352" s="161" t="str">
        <f t="shared" si="5"/>
        <v/>
      </c>
    </row>
    <row r="353" spans="1:127" x14ac:dyDescent="0.35">
      <c r="A353" s="163">
        <f>RFPData!D353</f>
        <v>0</v>
      </c>
      <c r="DQ353" s="161" t="e">
        <f>VLOOKUP(D353,RFPStatus!$A$2:$CF$3125,5,FALSE)</f>
        <v>#N/A</v>
      </c>
      <c r="DR353" s="161" t="e">
        <f>VLOOKUP(D353,RFPStatus!$A$2:$CF$3125,6,FALSE)</f>
        <v>#N/A</v>
      </c>
      <c r="DS353" s="161" t="e">
        <f>VLOOKUP(D353,RFPStatus!$A$2:$CF$3125,7,FALSE)</f>
        <v>#N/A</v>
      </c>
      <c r="DT353" s="161" t="e">
        <f>VLOOKUP(D353,RFPStatus!$A$2:$CF$3125,8,FALSE)</f>
        <v>#N/A</v>
      </c>
      <c r="DU353" s="161" t="e">
        <f>VLOOKUP(D353,RFPStatus!$A$2:$CF$3125,9,FALSE)</f>
        <v>#N/A</v>
      </c>
      <c r="DV353" s="161" t="e">
        <f>VLOOKUP(D353,RFPStatus!$A$2:$CF$3125,10,FALSE)</f>
        <v>#N/A</v>
      </c>
      <c r="DW353" s="161" t="str">
        <f t="shared" si="5"/>
        <v/>
      </c>
    </row>
    <row r="354" spans="1:127" x14ac:dyDescent="0.35">
      <c r="A354" s="163">
        <f>RFPData!D354</f>
        <v>0</v>
      </c>
      <c r="DQ354" s="161" t="e">
        <f>VLOOKUP(D354,RFPStatus!$A$2:$CF$3125,5,FALSE)</f>
        <v>#N/A</v>
      </c>
      <c r="DR354" s="161" t="e">
        <f>VLOOKUP(D354,RFPStatus!$A$2:$CF$3125,6,FALSE)</f>
        <v>#N/A</v>
      </c>
      <c r="DS354" s="161" t="e">
        <f>VLOOKUP(D354,RFPStatus!$A$2:$CF$3125,7,FALSE)</f>
        <v>#N/A</v>
      </c>
      <c r="DT354" s="161" t="e">
        <f>VLOOKUP(D354,RFPStatus!$A$2:$CF$3125,8,FALSE)</f>
        <v>#N/A</v>
      </c>
      <c r="DU354" s="161" t="e">
        <f>VLOOKUP(D354,RFPStatus!$A$2:$CF$3125,9,FALSE)</f>
        <v>#N/A</v>
      </c>
      <c r="DV354" s="161" t="e">
        <f>VLOOKUP(D354,RFPStatus!$A$2:$CF$3125,10,FALSE)</f>
        <v>#N/A</v>
      </c>
      <c r="DW354" s="161" t="str">
        <f t="shared" si="5"/>
        <v/>
      </c>
    </row>
    <row r="355" spans="1:127" x14ac:dyDescent="0.35">
      <c r="A355" s="163">
        <f>RFPData!D355</f>
        <v>0</v>
      </c>
      <c r="DQ355" s="161" t="e">
        <f>VLOOKUP(D355,RFPStatus!$A$2:$CF$3125,5,FALSE)</f>
        <v>#N/A</v>
      </c>
      <c r="DR355" s="161" t="e">
        <f>VLOOKUP(D355,RFPStatus!$A$2:$CF$3125,6,FALSE)</f>
        <v>#N/A</v>
      </c>
      <c r="DS355" s="161" t="e">
        <f>VLOOKUP(D355,RFPStatus!$A$2:$CF$3125,7,FALSE)</f>
        <v>#N/A</v>
      </c>
      <c r="DT355" s="161" t="e">
        <f>VLOOKUP(D355,RFPStatus!$A$2:$CF$3125,8,FALSE)</f>
        <v>#N/A</v>
      </c>
      <c r="DU355" s="161" t="e">
        <f>VLOOKUP(D355,RFPStatus!$A$2:$CF$3125,9,FALSE)</f>
        <v>#N/A</v>
      </c>
      <c r="DV355" s="161" t="e">
        <f>VLOOKUP(D355,RFPStatus!$A$2:$CF$3125,10,FALSE)</f>
        <v>#N/A</v>
      </c>
      <c r="DW355" s="161" t="str">
        <f t="shared" si="5"/>
        <v/>
      </c>
    </row>
    <row r="356" spans="1:127" x14ac:dyDescent="0.35">
      <c r="A356" s="163">
        <f>RFPData!D356</f>
        <v>0</v>
      </c>
      <c r="DQ356" s="161" t="e">
        <f>VLOOKUP(D356,RFPStatus!$A$2:$CF$3125,5,FALSE)</f>
        <v>#N/A</v>
      </c>
      <c r="DR356" s="161" t="e">
        <f>VLOOKUP(D356,RFPStatus!$A$2:$CF$3125,6,FALSE)</f>
        <v>#N/A</v>
      </c>
      <c r="DS356" s="161" t="e">
        <f>VLOOKUP(D356,RFPStatus!$A$2:$CF$3125,7,FALSE)</f>
        <v>#N/A</v>
      </c>
      <c r="DT356" s="161" t="e">
        <f>VLOOKUP(D356,RFPStatus!$A$2:$CF$3125,8,FALSE)</f>
        <v>#N/A</v>
      </c>
      <c r="DU356" s="161" t="e">
        <f>VLOOKUP(D356,RFPStatus!$A$2:$CF$3125,9,FALSE)</f>
        <v>#N/A</v>
      </c>
      <c r="DV356" s="161" t="e">
        <f>VLOOKUP(D356,RFPStatus!$A$2:$CF$3125,10,FALSE)</f>
        <v>#N/A</v>
      </c>
      <c r="DW356" s="161" t="str">
        <f t="shared" si="5"/>
        <v/>
      </c>
    </row>
    <row r="357" spans="1:127" x14ac:dyDescent="0.35">
      <c r="A357" s="163">
        <f>RFPData!D357</f>
        <v>0</v>
      </c>
      <c r="DQ357" s="161" t="e">
        <f>VLOOKUP(D357,RFPStatus!$A$2:$CF$3125,5,FALSE)</f>
        <v>#N/A</v>
      </c>
      <c r="DR357" s="161" t="e">
        <f>VLOOKUP(D357,RFPStatus!$A$2:$CF$3125,6,FALSE)</f>
        <v>#N/A</v>
      </c>
      <c r="DS357" s="161" t="e">
        <f>VLOOKUP(D357,RFPStatus!$A$2:$CF$3125,7,FALSE)</f>
        <v>#N/A</v>
      </c>
      <c r="DT357" s="161" t="e">
        <f>VLOOKUP(D357,RFPStatus!$A$2:$CF$3125,8,FALSE)</f>
        <v>#N/A</v>
      </c>
      <c r="DU357" s="161" t="e">
        <f>VLOOKUP(D357,RFPStatus!$A$2:$CF$3125,9,FALSE)</f>
        <v>#N/A</v>
      </c>
      <c r="DV357" s="161" t="e">
        <f>VLOOKUP(D357,RFPStatus!$A$2:$CF$3125,10,FALSE)</f>
        <v>#N/A</v>
      </c>
      <c r="DW357" s="161" t="str">
        <f t="shared" si="5"/>
        <v/>
      </c>
    </row>
    <row r="358" spans="1:127" x14ac:dyDescent="0.35">
      <c r="A358" s="163">
        <f>RFPData!D358</f>
        <v>0</v>
      </c>
      <c r="DQ358" s="161" t="e">
        <f>VLOOKUP(D358,RFPStatus!$A$2:$CF$3125,5,FALSE)</f>
        <v>#N/A</v>
      </c>
      <c r="DR358" s="161" t="e">
        <f>VLOOKUP(D358,RFPStatus!$A$2:$CF$3125,6,FALSE)</f>
        <v>#N/A</v>
      </c>
      <c r="DS358" s="161" t="e">
        <f>VLOOKUP(D358,RFPStatus!$A$2:$CF$3125,7,FALSE)</f>
        <v>#N/A</v>
      </c>
      <c r="DT358" s="161" t="e">
        <f>VLOOKUP(D358,RFPStatus!$A$2:$CF$3125,8,FALSE)</f>
        <v>#N/A</v>
      </c>
      <c r="DU358" s="161" t="e">
        <f>VLOOKUP(D358,RFPStatus!$A$2:$CF$3125,9,FALSE)</f>
        <v>#N/A</v>
      </c>
      <c r="DV358" s="161" t="e">
        <f>VLOOKUP(D358,RFPStatus!$A$2:$CF$3125,10,FALSE)</f>
        <v>#N/A</v>
      </c>
      <c r="DW358" s="161" t="str">
        <f t="shared" si="5"/>
        <v/>
      </c>
    </row>
    <row r="359" spans="1:127" x14ac:dyDescent="0.35">
      <c r="A359" s="163">
        <f>RFPData!D359</f>
        <v>0</v>
      </c>
      <c r="DQ359" s="161" t="e">
        <f>VLOOKUP(D359,RFPStatus!$A$2:$CF$3125,5,FALSE)</f>
        <v>#N/A</v>
      </c>
      <c r="DR359" s="161" t="e">
        <f>VLOOKUP(D359,RFPStatus!$A$2:$CF$3125,6,FALSE)</f>
        <v>#N/A</v>
      </c>
      <c r="DS359" s="161" t="e">
        <f>VLOOKUP(D359,RFPStatus!$A$2:$CF$3125,7,FALSE)</f>
        <v>#N/A</v>
      </c>
      <c r="DT359" s="161" t="e">
        <f>VLOOKUP(D359,RFPStatus!$A$2:$CF$3125,8,FALSE)</f>
        <v>#N/A</v>
      </c>
      <c r="DU359" s="161" t="e">
        <f>VLOOKUP(D359,RFPStatus!$A$2:$CF$3125,9,FALSE)</f>
        <v>#N/A</v>
      </c>
      <c r="DV359" s="161" t="e">
        <f>VLOOKUP(D359,RFPStatus!$A$2:$CF$3125,10,FALSE)</f>
        <v>#N/A</v>
      </c>
      <c r="DW359" s="161" t="str">
        <f t="shared" si="5"/>
        <v/>
      </c>
    </row>
    <row r="360" spans="1:127" x14ac:dyDescent="0.35">
      <c r="A360" s="163">
        <f>RFPData!D360</f>
        <v>0</v>
      </c>
      <c r="DQ360" s="161" t="e">
        <f>VLOOKUP(D360,RFPStatus!$A$2:$CF$3125,5,FALSE)</f>
        <v>#N/A</v>
      </c>
      <c r="DR360" s="161" t="e">
        <f>VLOOKUP(D360,RFPStatus!$A$2:$CF$3125,6,FALSE)</f>
        <v>#N/A</v>
      </c>
      <c r="DS360" s="161" t="e">
        <f>VLOOKUP(D360,RFPStatus!$A$2:$CF$3125,7,FALSE)</f>
        <v>#N/A</v>
      </c>
      <c r="DT360" s="161" t="e">
        <f>VLOOKUP(D360,RFPStatus!$A$2:$CF$3125,8,FALSE)</f>
        <v>#N/A</v>
      </c>
      <c r="DU360" s="161" t="e">
        <f>VLOOKUP(D360,RFPStatus!$A$2:$CF$3125,9,FALSE)</f>
        <v>#N/A</v>
      </c>
      <c r="DV360" s="161" t="e">
        <f>VLOOKUP(D360,RFPStatus!$A$2:$CF$3125,10,FALSE)</f>
        <v>#N/A</v>
      </c>
      <c r="DW360" s="161" t="str">
        <f t="shared" si="5"/>
        <v/>
      </c>
    </row>
    <row r="361" spans="1:127" x14ac:dyDescent="0.35">
      <c r="A361" s="163">
        <f>RFPData!D361</f>
        <v>0</v>
      </c>
      <c r="DQ361" s="161" t="e">
        <f>VLOOKUP(D361,RFPStatus!$A$2:$CF$3125,5,FALSE)</f>
        <v>#N/A</v>
      </c>
      <c r="DR361" s="161" t="e">
        <f>VLOOKUP(D361,RFPStatus!$A$2:$CF$3125,6,FALSE)</f>
        <v>#N/A</v>
      </c>
      <c r="DS361" s="161" t="e">
        <f>VLOOKUP(D361,RFPStatus!$A$2:$CF$3125,7,FALSE)</f>
        <v>#N/A</v>
      </c>
      <c r="DT361" s="161" t="e">
        <f>VLOOKUP(D361,RFPStatus!$A$2:$CF$3125,8,FALSE)</f>
        <v>#N/A</v>
      </c>
      <c r="DU361" s="161" t="e">
        <f>VLOOKUP(D361,RFPStatus!$A$2:$CF$3125,9,FALSE)</f>
        <v>#N/A</v>
      </c>
      <c r="DV361" s="161" t="e">
        <f>VLOOKUP(D361,RFPStatus!$A$2:$CF$3125,10,FALSE)</f>
        <v>#N/A</v>
      </c>
      <c r="DW361" s="161" t="str">
        <f t="shared" si="5"/>
        <v/>
      </c>
    </row>
    <row r="362" spans="1:127" x14ac:dyDescent="0.35">
      <c r="A362" s="163">
        <f>RFPData!D362</f>
        <v>0</v>
      </c>
      <c r="DQ362" s="161" t="e">
        <f>VLOOKUP(D362,RFPStatus!$A$2:$CF$3125,5,FALSE)</f>
        <v>#N/A</v>
      </c>
      <c r="DR362" s="161" t="e">
        <f>VLOOKUP(D362,RFPStatus!$A$2:$CF$3125,6,FALSE)</f>
        <v>#N/A</v>
      </c>
      <c r="DS362" s="161" t="e">
        <f>VLOOKUP(D362,RFPStatus!$A$2:$CF$3125,7,FALSE)</f>
        <v>#N/A</v>
      </c>
      <c r="DT362" s="161" t="e">
        <f>VLOOKUP(D362,RFPStatus!$A$2:$CF$3125,8,FALSE)</f>
        <v>#N/A</v>
      </c>
      <c r="DU362" s="161" t="e">
        <f>VLOOKUP(D362,RFPStatus!$A$2:$CF$3125,9,FALSE)</f>
        <v>#N/A</v>
      </c>
      <c r="DV362" s="161" t="e">
        <f>VLOOKUP(D362,RFPStatus!$A$2:$CF$3125,10,FALSE)</f>
        <v>#N/A</v>
      </c>
      <c r="DW362" s="161" t="str">
        <f t="shared" si="5"/>
        <v/>
      </c>
    </row>
    <row r="363" spans="1:127" x14ac:dyDescent="0.35">
      <c r="A363" s="163">
        <f>RFPData!D363</f>
        <v>0</v>
      </c>
      <c r="DQ363" s="161" t="e">
        <f>VLOOKUP(D363,RFPStatus!$A$2:$CF$3125,5,FALSE)</f>
        <v>#N/A</v>
      </c>
      <c r="DR363" s="161" t="e">
        <f>VLOOKUP(D363,RFPStatus!$A$2:$CF$3125,6,FALSE)</f>
        <v>#N/A</v>
      </c>
      <c r="DS363" s="161" t="e">
        <f>VLOOKUP(D363,RFPStatus!$A$2:$CF$3125,7,FALSE)</f>
        <v>#N/A</v>
      </c>
      <c r="DT363" s="161" t="e">
        <f>VLOOKUP(D363,RFPStatus!$A$2:$CF$3125,8,FALSE)</f>
        <v>#N/A</v>
      </c>
      <c r="DU363" s="161" t="e">
        <f>VLOOKUP(D363,RFPStatus!$A$2:$CF$3125,9,FALSE)</f>
        <v>#N/A</v>
      </c>
      <c r="DV363" s="161" t="e">
        <f>VLOOKUP(D363,RFPStatus!$A$2:$CF$3125,10,FALSE)</f>
        <v>#N/A</v>
      </c>
      <c r="DW363" s="161" t="str">
        <f t="shared" si="5"/>
        <v/>
      </c>
    </row>
    <row r="364" spans="1:127" x14ac:dyDescent="0.35">
      <c r="A364" s="163">
        <f>RFPData!D364</f>
        <v>0</v>
      </c>
      <c r="DQ364" s="161" t="e">
        <f>VLOOKUP(D364,RFPStatus!$A$2:$CF$3125,5,FALSE)</f>
        <v>#N/A</v>
      </c>
      <c r="DR364" s="161" t="e">
        <f>VLOOKUP(D364,RFPStatus!$A$2:$CF$3125,6,FALSE)</f>
        <v>#N/A</v>
      </c>
      <c r="DS364" s="161" t="e">
        <f>VLOOKUP(D364,RFPStatus!$A$2:$CF$3125,7,FALSE)</f>
        <v>#N/A</v>
      </c>
      <c r="DT364" s="161" t="e">
        <f>VLOOKUP(D364,RFPStatus!$A$2:$CF$3125,8,FALSE)</f>
        <v>#N/A</v>
      </c>
      <c r="DU364" s="161" t="e">
        <f>VLOOKUP(D364,RFPStatus!$A$2:$CF$3125,9,FALSE)</f>
        <v>#N/A</v>
      </c>
      <c r="DV364" s="161" t="e">
        <f>VLOOKUP(D364,RFPStatus!$A$2:$CF$3125,10,FALSE)</f>
        <v>#N/A</v>
      </c>
      <c r="DW364" s="161" t="str">
        <f t="shared" si="5"/>
        <v/>
      </c>
    </row>
    <row r="365" spans="1:127" x14ac:dyDescent="0.35">
      <c r="A365" s="163">
        <f>RFPData!D365</f>
        <v>0</v>
      </c>
      <c r="DQ365" s="161" t="e">
        <f>VLOOKUP(D365,RFPStatus!$A$2:$CF$3125,5,FALSE)</f>
        <v>#N/A</v>
      </c>
      <c r="DR365" s="161" t="e">
        <f>VLOOKUP(D365,RFPStatus!$A$2:$CF$3125,6,FALSE)</f>
        <v>#N/A</v>
      </c>
      <c r="DS365" s="161" t="e">
        <f>VLOOKUP(D365,RFPStatus!$A$2:$CF$3125,7,FALSE)</f>
        <v>#N/A</v>
      </c>
      <c r="DT365" s="161" t="e">
        <f>VLOOKUP(D365,RFPStatus!$A$2:$CF$3125,8,FALSE)</f>
        <v>#N/A</v>
      </c>
      <c r="DU365" s="161" t="e">
        <f>VLOOKUP(D365,RFPStatus!$A$2:$CF$3125,9,FALSE)</f>
        <v>#N/A</v>
      </c>
      <c r="DV365" s="161" t="e">
        <f>VLOOKUP(D365,RFPStatus!$A$2:$CF$3125,10,FALSE)</f>
        <v>#N/A</v>
      </c>
      <c r="DW365" s="161" t="str">
        <f t="shared" si="5"/>
        <v/>
      </c>
    </row>
    <row r="366" spans="1:127" x14ac:dyDescent="0.35">
      <c r="A366" s="163">
        <f>RFPData!D366</f>
        <v>0</v>
      </c>
      <c r="DQ366" s="161" t="e">
        <f>VLOOKUP(D366,RFPStatus!$A$2:$CF$3125,5,FALSE)</f>
        <v>#N/A</v>
      </c>
      <c r="DR366" s="161" t="e">
        <f>VLOOKUP(D366,RFPStatus!$A$2:$CF$3125,6,FALSE)</f>
        <v>#N/A</v>
      </c>
      <c r="DS366" s="161" t="e">
        <f>VLOOKUP(D366,RFPStatus!$A$2:$CF$3125,7,FALSE)</f>
        <v>#N/A</v>
      </c>
      <c r="DT366" s="161" t="e">
        <f>VLOOKUP(D366,RFPStatus!$A$2:$CF$3125,8,FALSE)</f>
        <v>#N/A</v>
      </c>
      <c r="DU366" s="161" t="e">
        <f>VLOOKUP(D366,RFPStatus!$A$2:$CF$3125,9,FALSE)</f>
        <v>#N/A</v>
      </c>
      <c r="DV366" s="161" t="e">
        <f>VLOOKUP(D366,RFPStatus!$A$2:$CF$3125,10,FALSE)</f>
        <v>#N/A</v>
      </c>
      <c r="DW366" s="161" t="str">
        <f t="shared" si="5"/>
        <v/>
      </c>
    </row>
    <row r="367" spans="1:127" x14ac:dyDescent="0.35">
      <c r="A367" s="163">
        <f>RFPData!D367</f>
        <v>0</v>
      </c>
      <c r="DQ367" s="161" t="e">
        <f>VLOOKUP(D367,RFPStatus!$A$2:$CF$3125,5,FALSE)</f>
        <v>#N/A</v>
      </c>
      <c r="DR367" s="161" t="e">
        <f>VLOOKUP(D367,RFPStatus!$A$2:$CF$3125,6,FALSE)</f>
        <v>#N/A</v>
      </c>
      <c r="DS367" s="161" t="e">
        <f>VLOOKUP(D367,RFPStatus!$A$2:$CF$3125,7,FALSE)</f>
        <v>#N/A</v>
      </c>
      <c r="DT367" s="161" t="e">
        <f>VLOOKUP(D367,RFPStatus!$A$2:$CF$3125,8,FALSE)</f>
        <v>#N/A</v>
      </c>
      <c r="DU367" s="161" t="e">
        <f>VLOOKUP(D367,RFPStatus!$A$2:$CF$3125,9,FALSE)</f>
        <v>#N/A</v>
      </c>
      <c r="DV367" s="161" t="e">
        <f>VLOOKUP(D367,RFPStatus!$A$2:$CF$3125,10,FALSE)</f>
        <v>#N/A</v>
      </c>
      <c r="DW367" s="161" t="str">
        <f t="shared" si="5"/>
        <v/>
      </c>
    </row>
    <row r="368" spans="1:127" x14ac:dyDescent="0.35">
      <c r="A368" s="163">
        <f>RFPData!D368</f>
        <v>0</v>
      </c>
      <c r="DQ368" s="161" t="e">
        <f>VLOOKUP(D368,RFPStatus!$A$2:$CF$3125,5,FALSE)</f>
        <v>#N/A</v>
      </c>
      <c r="DR368" s="161" t="e">
        <f>VLOOKUP(D368,RFPStatus!$A$2:$CF$3125,6,FALSE)</f>
        <v>#N/A</v>
      </c>
      <c r="DS368" s="161" t="e">
        <f>VLOOKUP(D368,RFPStatus!$A$2:$CF$3125,7,FALSE)</f>
        <v>#N/A</v>
      </c>
      <c r="DT368" s="161" t="e">
        <f>VLOOKUP(D368,RFPStatus!$A$2:$CF$3125,8,FALSE)</f>
        <v>#N/A</v>
      </c>
      <c r="DU368" s="161" t="e">
        <f>VLOOKUP(D368,RFPStatus!$A$2:$CF$3125,9,FALSE)</f>
        <v>#N/A</v>
      </c>
      <c r="DV368" s="161" t="e">
        <f>VLOOKUP(D368,RFPStatus!$A$2:$CF$3125,10,FALSE)</f>
        <v>#N/A</v>
      </c>
      <c r="DW368" s="161" t="str">
        <f t="shared" si="5"/>
        <v/>
      </c>
    </row>
    <row r="369" spans="1:127" x14ac:dyDescent="0.35">
      <c r="A369" s="163">
        <f>RFPData!D369</f>
        <v>0</v>
      </c>
      <c r="DQ369" s="161" t="e">
        <f>VLOOKUP(D369,RFPStatus!$A$2:$CF$3125,5,FALSE)</f>
        <v>#N/A</v>
      </c>
      <c r="DR369" s="161" t="e">
        <f>VLOOKUP(D369,RFPStatus!$A$2:$CF$3125,6,FALSE)</f>
        <v>#N/A</v>
      </c>
      <c r="DS369" s="161" t="e">
        <f>VLOOKUP(D369,RFPStatus!$A$2:$CF$3125,7,FALSE)</f>
        <v>#N/A</v>
      </c>
      <c r="DT369" s="161" t="e">
        <f>VLOOKUP(D369,RFPStatus!$A$2:$CF$3125,8,FALSE)</f>
        <v>#N/A</v>
      </c>
      <c r="DU369" s="161" t="e">
        <f>VLOOKUP(D369,RFPStatus!$A$2:$CF$3125,9,FALSE)</f>
        <v>#N/A</v>
      </c>
      <c r="DV369" s="161" t="e">
        <f>VLOOKUP(D369,RFPStatus!$A$2:$CF$3125,10,FALSE)</f>
        <v>#N/A</v>
      </c>
      <c r="DW369" s="161" t="str">
        <f t="shared" si="5"/>
        <v/>
      </c>
    </row>
    <row r="370" spans="1:127" x14ac:dyDescent="0.35">
      <c r="A370" s="163">
        <f>RFPData!D370</f>
        <v>0</v>
      </c>
      <c r="DQ370" s="161" t="e">
        <f>VLOOKUP(D370,RFPStatus!$A$2:$CF$3125,5,FALSE)</f>
        <v>#N/A</v>
      </c>
      <c r="DR370" s="161" t="e">
        <f>VLOOKUP(D370,RFPStatus!$A$2:$CF$3125,6,FALSE)</f>
        <v>#N/A</v>
      </c>
      <c r="DS370" s="161" t="e">
        <f>VLOOKUP(D370,RFPStatus!$A$2:$CF$3125,7,FALSE)</f>
        <v>#N/A</v>
      </c>
      <c r="DT370" s="161" t="e">
        <f>VLOOKUP(D370,RFPStatus!$A$2:$CF$3125,8,FALSE)</f>
        <v>#N/A</v>
      </c>
      <c r="DU370" s="161" t="e">
        <f>VLOOKUP(D370,RFPStatus!$A$2:$CF$3125,9,FALSE)</f>
        <v>#N/A</v>
      </c>
      <c r="DV370" s="161" t="e">
        <f>VLOOKUP(D370,RFPStatus!$A$2:$CF$3125,10,FALSE)</f>
        <v>#N/A</v>
      </c>
      <c r="DW370" s="161" t="str">
        <f t="shared" si="5"/>
        <v/>
      </c>
    </row>
    <row r="371" spans="1:127" x14ac:dyDescent="0.35">
      <c r="A371" s="163">
        <f>RFPData!D371</f>
        <v>0</v>
      </c>
      <c r="DQ371" s="161" t="e">
        <f>VLOOKUP(D371,RFPStatus!$A$2:$CF$3125,5,FALSE)</f>
        <v>#N/A</v>
      </c>
      <c r="DR371" s="161" t="e">
        <f>VLOOKUP(D371,RFPStatus!$A$2:$CF$3125,6,FALSE)</f>
        <v>#N/A</v>
      </c>
      <c r="DS371" s="161" t="e">
        <f>VLOOKUP(D371,RFPStatus!$A$2:$CF$3125,7,FALSE)</f>
        <v>#N/A</v>
      </c>
      <c r="DT371" s="161" t="e">
        <f>VLOOKUP(D371,RFPStatus!$A$2:$CF$3125,8,FALSE)</f>
        <v>#N/A</v>
      </c>
      <c r="DU371" s="161" t="e">
        <f>VLOOKUP(D371,RFPStatus!$A$2:$CF$3125,9,FALSE)</f>
        <v>#N/A</v>
      </c>
      <c r="DV371" s="161" t="e">
        <f>VLOOKUP(D371,RFPStatus!$A$2:$CF$3125,10,FALSE)</f>
        <v>#N/A</v>
      </c>
      <c r="DW371" s="161" t="str">
        <f t="shared" si="5"/>
        <v/>
      </c>
    </row>
    <row r="372" spans="1:127" x14ac:dyDescent="0.35">
      <c r="A372" s="163">
        <f>RFPData!D372</f>
        <v>0</v>
      </c>
      <c r="DQ372" s="161" t="e">
        <f>VLOOKUP(D372,RFPStatus!$A$2:$CF$3125,5,FALSE)</f>
        <v>#N/A</v>
      </c>
      <c r="DR372" s="161" t="e">
        <f>VLOOKUP(D372,RFPStatus!$A$2:$CF$3125,6,FALSE)</f>
        <v>#N/A</v>
      </c>
      <c r="DS372" s="161" t="e">
        <f>VLOOKUP(D372,RFPStatus!$A$2:$CF$3125,7,FALSE)</f>
        <v>#N/A</v>
      </c>
      <c r="DT372" s="161" t="e">
        <f>VLOOKUP(D372,RFPStatus!$A$2:$CF$3125,8,FALSE)</f>
        <v>#N/A</v>
      </c>
      <c r="DU372" s="161" t="e">
        <f>VLOOKUP(D372,RFPStatus!$A$2:$CF$3125,9,FALSE)</f>
        <v>#N/A</v>
      </c>
      <c r="DV372" s="161" t="e">
        <f>VLOOKUP(D372,RFPStatus!$A$2:$CF$3125,10,FALSE)</f>
        <v>#N/A</v>
      </c>
      <c r="DW372" s="161" t="str">
        <f t="shared" si="5"/>
        <v/>
      </c>
    </row>
    <row r="373" spans="1:127" x14ac:dyDescent="0.35">
      <c r="A373" s="163">
        <f>RFPData!D373</f>
        <v>0</v>
      </c>
      <c r="DQ373" s="161" t="e">
        <f>VLOOKUP(D373,RFPStatus!$A$2:$CF$3125,5,FALSE)</f>
        <v>#N/A</v>
      </c>
      <c r="DR373" s="161" t="e">
        <f>VLOOKUP(D373,RFPStatus!$A$2:$CF$3125,6,FALSE)</f>
        <v>#N/A</v>
      </c>
      <c r="DS373" s="161" t="e">
        <f>VLOOKUP(D373,RFPStatus!$A$2:$CF$3125,7,FALSE)</f>
        <v>#N/A</v>
      </c>
      <c r="DT373" s="161" t="e">
        <f>VLOOKUP(D373,RFPStatus!$A$2:$CF$3125,8,FALSE)</f>
        <v>#N/A</v>
      </c>
      <c r="DU373" s="161" t="e">
        <f>VLOOKUP(D373,RFPStatus!$A$2:$CF$3125,9,FALSE)</f>
        <v>#N/A</v>
      </c>
      <c r="DV373" s="161" t="e">
        <f>VLOOKUP(D373,RFPStatus!$A$2:$CF$3125,10,FALSE)</f>
        <v>#N/A</v>
      </c>
      <c r="DW373" s="161" t="str">
        <f t="shared" si="5"/>
        <v/>
      </c>
    </row>
    <row r="374" spans="1:127" x14ac:dyDescent="0.35">
      <c r="A374" s="163">
        <f>RFPData!D374</f>
        <v>0</v>
      </c>
      <c r="DQ374" s="161" t="e">
        <f>VLOOKUP(D374,RFPStatus!$A$2:$CF$3125,5,FALSE)</f>
        <v>#N/A</v>
      </c>
      <c r="DR374" s="161" t="e">
        <f>VLOOKUP(D374,RFPStatus!$A$2:$CF$3125,6,FALSE)</f>
        <v>#N/A</v>
      </c>
      <c r="DS374" s="161" t="e">
        <f>VLOOKUP(D374,RFPStatus!$A$2:$CF$3125,7,FALSE)</f>
        <v>#N/A</v>
      </c>
      <c r="DT374" s="161" t="e">
        <f>VLOOKUP(D374,RFPStatus!$A$2:$CF$3125,8,FALSE)</f>
        <v>#N/A</v>
      </c>
      <c r="DU374" s="161" t="e">
        <f>VLOOKUP(D374,RFPStatus!$A$2:$CF$3125,9,FALSE)</f>
        <v>#N/A</v>
      </c>
      <c r="DV374" s="161" t="e">
        <f>VLOOKUP(D374,RFPStatus!$A$2:$CF$3125,10,FALSE)</f>
        <v>#N/A</v>
      </c>
      <c r="DW374" s="161" t="str">
        <f t="shared" si="5"/>
        <v/>
      </c>
    </row>
    <row r="375" spans="1:127" x14ac:dyDescent="0.35">
      <c r="A375" s="163">
        <f>RFPData!D375</f>
        <v>0</v>
      </c>
      <c r="DQ375" s="161" t="e">
        <f>VLOOKUP(D375,RFPStatus!$A$2:$CF$3125,5,FALSE)</f>
        <v>#N/A</v>
      </c>
      <c r="DR375" s="161" t="e">
        <f>VLOOKUP(D375,RFPStatus!$A$2:$CF$3125,6,FALSE)</f>
        <v>#N/A</v>
      </c>
      <c r="DS375" s="161" t="e">
        <f>VLOOKUP(D375,RFPStatus!$A$2:$CF$3125,7,FALSE)</f>
        <v>#N/A</v>
      </c>
      <c r="DT375" s="161" t="e">
        <f>VLOOKUP(D375,RFPStatus!$A$2:$CF$3125,8,FALSE)</f>
        <v>#N/A</v>
      </c>
      <c r="DU375" s="161" t="e">
        <f>VLOOKUP(D375,RFPStatus!$A$2:$CF$3125,9,FALSE)</f>
        <v>#N/A</v>
      </c>
      <c r="DV375" s="161" t="e">
        <f>VLOOKUP(D375,RFPStatus!$A$2:$CF$3125,10,FALSE)</f>
        <v>#N/A</v>
      </c>
      <c r="DW375" s="161" t="str">
        <f t="shared" si="5"/>
        <v/>
      </c>
    </row>
    <row r="376" spans="1:127" x14ac:dyDescent="0.35">
      <c r="A376" s="163">
        <f>RFPData!D376</f>
        <v>0</v>
      </c>
      <c r="DQ376" s="161" t="e">
        <f>VLOOKUP(D376,RFPStatus!$A$2:$CF$3125,5,FALSE)</f>
        <v>#N/A</v>
      </c>
      <c r="DR376" s="161" t="e">
        <f>VLOOKUP(D376,RFPStatus!$A$2:$CF$3125,6,FALSE)</f>
        <v>#N/A</v>
      </c>
      <c r="DS376" s="161" t="e">
        <f>VLOOKUP(D376,RFPStatus!$A$2:$CF$3125,7,FALSE)</f>
        <v>#N/A</v>
      </c>
      <c r="DT376" s="161" t="e">
        <f>VLOOKUP(D376,RFPStatus!$A$2:$CF$3125,8,FALSE)</f>
        <v>#N/A</v>
      </c>
      <c r="DU376" s="161" t="e">
        <f>VLOOKUP(D376,RFPStatus!$A$2:$CF$3125,9,FALSE)</f>
        <v>#N/A</v>
      </c>
      <c r="DV376" s="161" t="e">
        <f>VLOOKUP(D376,RFPStatus!$A$2:$CF$3125,10,FALSE)</f>
        <v>#N/A</v>
      </c>
      <c r="DW376" s="161" t="str">
        <f t="shared" si="5"/>
        <v/>
      </c>
    </row>
    <row r="377" spans="1:127" x14ac:dyDescent="0.35">
      <c r="A377" s="163">
        <f>RFPData!D377</f>
        <v>0</v>
      </c>
      <c r="DQ377" s="161" t="e">
        <f>VLOOKUP(D377,RFPStatus!$A$2:$CF$3125,5,FALSE)</f>
        <v>#N/A</v>
      </c>
      <c r="DR377" s="161" t="e">
        <f>VLOOKUP(D377,RFPStatus!$A$2:$CF$3125,6,FALSE)</f>
        <v>#N/A</v>
      </c>
      <c r="DS377" s="161" t="e">
        <f>VLOOKUP(D377,RFPStatus!$A$2:$CF$3125,7,FALSE)</f>
        <v>#N/A</v>
      </c>
      <c r="DT377" s="161" t="e">
        <f>VLOOKUP(D377,RFPStatus!$A$2:$CF$3125,8,FALSE)</f>
        <v>#N/A</v>
      </c>
      <c r="DU377" s="161" t="e">
        <f>VLOOKUP(D377,RFPStatus!$A$2:$CF$3125,9,FALSE)</f>
        <v>#N/A</v>
      </c>
      <c r="DV377" s="161" t="e">
        <f>VLOOKUP(D377,RFPStatus!$A$2:$CF$3125,10,FALSE)</f>
        <v>#N/A</v>
      </c>
      <c r="DW377" s="161" t="str">
        <f t="shared" si="5"/>
        <v/>
      </c>
    </row>
    <row r="378" spans="1:127" x14ac:dyDescent="0.35">
      <c r="A378" s="163">
        <f>RFPData!D378</f>
        <v>0</v>
      </c>
      <c r="DQ378" s="161" t="e">
        <f>VLOOKUP(D378,RFPStatus!$A$2:$CF$3125,5,FALSE)</f>
        <v>#N/A</v>
      </c>
      <c r="DR378" s="161" t="e">
        <f>VLOOKUP(D378,RFPStatus!$A$2:$CF$3125,6,FALSE)</f>
        <v>#N/A</v>
      </c>
      <c r="DS378" s="161" t="e">
        <f>VLOOKUP(D378,RFPStatus!$A$2:$CF$3125,7,FALSE)</f>
        <v>#N/A</v>
      </c>
      <c r="DT378" s="161" t="e">
        <f>VLOOKUP(D378,RFPStatus!$A$2:$CF$3125,8,FALSE)</f>
        <v>#N/A</v>
      </c>
      <c r="DU378" s="161" t="e">
        <f>VLOOKUP(D378,RFPStatus!$A$2:$CF$3125,9,FALSE)</f>
        <v>#N/A</v>
      </c>
      <c r="DV378" s="161" t="e">
        <f>VLOOKUP(D378,RFPStatus!$A$2:$CF$3125,10,FALSE)</f>
        <v>#N/A</v>
      </c>
      <c r="DW378" s="161" t="str">
        <f t="shared" si="5"/>
        <v/>
      </c>
    </row>
    <row r="379" spans="1:127" x14ac:dyDescent="0.35">
      <c r="A379" s="163">
        <f>RFPData!D379</f>
        <v>0</v>
      </c>
      <c r="DQ379" s="161" t="e">
        <f>VLOOKUP(D379,RFPStatus!$A$2:$CF$3125,5,FALSE)</f>
        <v>#N/A</v>
      </c>
      <c r="DR379" s="161" t="e">
        <f>VLOOKUP(D379,RFPStatus!$A$2:$CF$3125,6,FALSE)</f>
        <v>#N/A</v>
      </c>
      <c r="DS379" s="161" t="e">
        <f>VLOOKUP(D379,RFPStatus!$A$2:$CF$3125,7,FALSE)</f>
        <v>#N/A</v>
      </c>
      <c r="DT379" s="161" t="e">
        <f>VLOOKUP(D379,RFPStatus!$A$2:$CF$3125,8,FALSE)</f>
        <v>#N/A</v>
      </c>
      <c r="DU379" s="161" t="e">
        <f>VLOOKUP(D379,RFPStatus!$A$2:$CF$3125,9,FALSE)</f>
        <v>#N/A</v>
      </c>
      <c r="DV379" s="161" t="e">
        <f>VLOOKUP(D379,RFPStatus!$A$2:$CF$3125,10,FALSE)</f>
        <v>#N/A</v>
      </c>
      <c r="DW379" s="161" t="str">
        <f t="shared" si="5"/>
        <v/>
      </c>
    </row>
    <row r="380" spans="1:127" x14ac:dyDescent="0.35">
      <c r="A380" s="163">
        <f>RFPData!D380</f>
        <v>0</v>
      </c>
      <c r="DQ380" s="161" t="e">
        <f>VLOOKUP(D380,RFPStatus!$A$2:$CF$3125,5,FALSE)</f>
        <v>#N/A</v>
      </c>
      <c r="DR380" s="161" t="e">
        <f>VLOOKUP(D380,RFPStatus!$A$2:$CF$3125,6,FALSE)</f>
        <v>#N/A</v>
      </c>
      <c r="DS380" s="161" t="e">
        <f>VLOOKUP(D380,RFPStatus!$A$2:$CF$3125,7,FALSE)</f>
        <v>#N/A</v>
      </c>
      <c r="DT380" s="161" t="e">
        <f>VLOOKUP(D380,RFPStatus!$A$2:$CF$3125,8,FALSE)</f>
        <v>#N/A</v>
      </c>
      <c r="DU380" s="161" t="e">
        <f>VLOOKUP(D380,RFPStatus!$A$2:$CF$3125,9,FALSE)</f>
        <v>#N/A</v>
      </c>
      <c r="DV380" s="161" t="e">
        <f>VLOOKUP(D380,RFPStatus!$A$2:$CF$3125,10,FALSE)</f>
        <v>#N/A</v>
      </c>
      <c r="DW380" s="161" t="str">
        <f t="shared" si="5"/>
        <v/>
      </c>
    </row>
    <row r="381" spans="1:127" x14ac:dyDescent="0.35">
      <c r="A381" s="163">
        <f>RFPData!D381</f>
        <v>0</v>
      </c>
      <c r="DQ381" s="161" t="e">
        <f>VLOOKUP(D381,RFPStatus!$A$2:$CF$3125,5,FALSE)</f>
        <v>#N/A</v>
      </c>
      <c r="DR381" s="161" t="e">
        <f>VLOOKUP(D381,RFPStatus!$A$2:$CF$3125,6,FALSE)</f>
        <v>#N/A</v>
      </c>
      <c r="DS381" s="161" t="e">
        <f>VLOOKUP(D381,RFPStatus!$A$2:$CF$3125,7,FALSE)</f>
        <v>#N/A</v>
      </c>
      <c r="DT381" s="161" t="e">
        <f>VLOOKUP(D381,RFPStatus!$A$2:$CF$3125,8,FALSE)</f>
        <v>#N/A</v>
      </c>
      <c r="DU381" s="161" t="e">
        <f>VLOOKUP(D381,RFPStatus!$A$2:$CF$3125,9,FALSE)</f>
        <v>#N/A</v>
      </c>
      <c r="DV381" s="161" t="e">
        <f>VLOOKUP(D381,RFPStatus!$A$2:$CF$3125,10,FALSE)</f>
        <v>#N/A</v>
      </c>
      <c r="DW381" s="161" t="str">
        <f t="shared" si="5"/>
        <v/>
      </c>
    </row>
    <row r="382" spans="1:127" x14ac:dyDescent="0.35">
      <c r="A382" s="163">
        <f>RFPData!D382</f>
        <v>0</v>
      </c>
      <c r="DQ382" s="161" t="e">
        <f>VLOOKUP(D382,RFPStatus!$A$2:$CF$3125,5,FALSE)</f>
        <v>#N/A</v>
      </c>
      <c r="DR382" s="161" t="e">
        <f>VLOOKUP(D382,RFPStatus!$A$2:$CF$3125,6,FALSE)</f>
        <v>#N/A</v>
      </c>
      <c r="DS382" s="161" t="e">
        <f>VLOOKUP(D382,RFPStatus!$A$2:$CF$3125,7,FALSE)</f>
        <v>#N/A</v>
      </c>
      <c r="DT382" s="161" t="e">
        <f>VLOOKUP(D382,RFPStatus!$A$2:$CF$3125,8,FALSE)</f>
        <v>#N/A</v>
      </c>
      <c r="DU382" s="161" t="e">
        <f>VLOOKUP(D382,RFPStatus!$A$2:$CF$3125,9,FALSE)</f>
        <v>#N/A</v>
      </c>
      <c r="DV382" s="161" t="e">
        <f>VLOOKUP(D382,RFPStatus!$A$2:$CF$3125,10,FALSE)</f>
        <v>#N/A</v>
      </c>
      <c r="DW382" s="161" t="str">
        <f t="shared" si="5"/>
        <v/>
      </c>
    </row>
    <row r="383" spans="1:127" x14ac:dyDescent="0.35">
      <c r="A383" s="163">
        <f>RFPData!D383</f>
        <v>0</v>
      </c>
      <c r="DQ383" s="161" t="e">
        <f>VLOOKUP(D383,RFPStatus!$A$2:$CF$3125,5,FALSE)</f>
        <v>#N/A</v>
      </c>
      <c r="DR383" s="161" t="e">
        <f>VLOOKUP(D383,RFPStatus!$A$2:$CF$3125,6,FALSE)</f>
        <v>#N/A</v>
      </c>
      <c r="DS383" s="161" t="e">
        <f>VLOOKUP(D383,RFPStatus!$A$2:$CF$3125,7,FALSE)</f>
        <v>#N/A</v>
      </c>
      <c r="DT383" s="161" t="e">
        <f>VLOOKUP(D383,RFPStatus!$A$2:$CF$3125,8,FALSE)</f>
        <v>#N/A</v>
      </c>
      <c r="DU383" s="161" t="e">
        <f>VLOOKUP(D383,RFPStatus!$A$2:$CF$3125,9,FALSE)</f>
        <v>#N/A</v>
      </c>
      <c r="DV383" s="161" t="e">
        <f>VLOOKUP(D383,RFPStatus!$A$2:$CF$3125,10,FALSE)</f>
        <v>#N/A</v>
      </c>
      <c r="DW383" s="161" t="str">
        <f t="shared" si="5"/>
        <v/>
      </c>
    </row>
    <row r="384" spans="1:127" x14ac:dyDescent="0.35">
      <c r="A384" s="163">
        <f>RFPData!D384</f>
        <v>0</v>
      </c>
      <c r="DQ384" s="161" t="e">
        <f>VLOOKUP(D384,RFPStatus!$A$2:$CF$3125,5,FALSE)</f>
        <v>#N/A</v>
      </c>
      <c r="DR384" s="161" t="e">
        <f>VLOOKUP(D384,RFPStatus!$A$2:$CF$3125,6,FALSE)</f>
        <v>#N/A</v>
      </c>
      <c r="DS384" s="161" t="e">
        <f>VLOOKUP(D384,RFPStatus!$A$2:$CF$3125,7,FALSE)</f>
        <v>#N/A</v>
      </c>
      <c r="DT384" s="161" t="e">
        <f>VLOOKUP(D384,RFPStatus!$A$2:$CF$3125,8,FALSE)</f>
        <v>#N/A</v>
      </c>
      <c r="DU384" s="161" t="e">
        <f>VLOOKUP(D384,RFPStatus!$A$2:$CF$3125,9,FALSE)</f>
        <v>#N/A</v>
      </c>
      <c r="DV384" s="161" t="e">
        <f>VLOOKUP(D384,RFPStatus!$A$2:$CF$3125,10,FALSE)</f>
        <v>#N/A</v>
      </c>
      <c r="DW384" s="161" t="str">
        <f t="shared" si="5"/>
        <v/>
      </c>
    </row>
    <row r="385" spans="1:127" x14ac:dyDescent="0.35">
      <c r="A385" s="163">
        <f>RFPData!D385</f>
        <v>0</v>
      </c>
      <c r="DQ385" s="161" t="e">
        <f>VLOOKUP(D385,RFPStatus!$A$2:$CF$3125,5,FALSE)</f>
        <v>#N/A</v>
      </c>
      <c r="DR385" s="161" t="e">
        <f>VLOOKUP(D385,RFPStatus!$A$2:$CF$3125,6,FALSE)</f>
        <v>#N/A</v>
      </c>
      <c r="DS385" s="161" t="e">
        <f>VLOOKUP(D385,RFPStatus!$A$2:$CF$3125,7,FALSE)</f>
        <v>#N/A</v>
      </c>
      <c r="DT385" s="161" t="e">
        <f>VLOOKUP(D385,RFPStatus!$A$2:$CF$3125,8,FALSE)</f>
        <v>#N/A</v>
      </c>
      <c r="DU385" s="161" t="e">
        <f>VLOOKUP(D385,RFPStatus!$A$2:$CF$3125,9,FALSE)</f>
        <v>#N/A</v>
      </c>
      <c r="DV385" s="161" t="e">
        <f>VLOOKUP(D385,RFPStatus!$A$2:$CF$3125,10,FALSE)</f>
        <v>#N/A</v>
      </c>
      <c r="DW385" s="161" t="str">
        <f t="shared" si="5"/>
        <v/>
      </c>
    </row>
    <row r="386" spans="1:127" x14ac:dyDescent="0.35">
      <c r="A386" s="163">
        <f>RFPData!D386</f>
        <v>0</v>
      </c>
      <c r="DQ386" s="161" t="e">
        <f>VLOOKUP(D386,RFPStatus!$A$2:$CF$3125,5,FALSE)</f>
        <v>#N/A</v>
      </c>
      <c r="DR386" s="161" t="e">
        <f>VLOOKUP(D386,RFPStatus!$A$2:$CF$3125,6,FALSE)</f>
        <v>#N/A</v>
      </c>
      <c r="DS386" s="161" t="e">
        <f>VLOOKUP(D386,RFPStatus!$A$2:$CF$3125,7,FALSE)</f>
        <v>#N/A</v>
      </c>
      <c r="DT386" s="161" t="e">
        <f>VLOOKUP(D386,RFPStatus!$A$2:$CF$3125,8,FALSE)</f>
        <v>#N/A</v>
      </c>
      <c r="DU386" s="161" t="e">
        <f>VLOOKUP(D386,RFPStatus!$A$2:$CF$3125,9,FALSE)</f>
        <v>#N/A</v>
      </c>
      <c r="DV386" s="161" t="e">
        <f>VLOOKUP(D386,RFPStatus!$A$2:$CF$3125,10,FALSE)</f>
        <v>#N/A</v>
      </c>
      <c r="DW386" s="161" t="str">
        <f t="shared" ref="DW386:DW449" si="6">_xlfn.CONCAT(BU386:BY386)</f>
        <v/>
      </c>
    </row>
    <row r="387" spans="1:127" x14ac:dyDescent="0.35">
      <c r="A387" s="163">
        <f>RFPData!D387</f>
        <v>0</v>
      </c>
      <c r="DQ387" s="161" t="e">
        <f>VLOOKUP(D387,RFPStatus!$A$2:$CF$3125,5,FALSE)</f>
        <v>#N/A</v>
      </c>
      <c r="DR387" s="161" t="e">
        <f>VLOOKUP(D387,RFPStatus!$A$2:$CF$3125,6,FALSE)</f>
        <v>#N/A</v>
      </c>
      <c r="DS387" s="161" t="e">
        <f>VLOOKUP(D387,RFPStatus!$A$2:$CF$3125,7,FALSE)</f>
        <v>#N/A</v>
      </c>
      <c r="DT387" s="161" t="e">
        <f>VLOOKUP(D387,RFPStatus!$A$2:$CF$3125,8,FALSE)</f>
        <v>#N/A</v>
      </c>
      <c r="DU387" s="161" t="e">
        <f>VLOOKUP(D387,RFPStatus!$A$2:$CF$3125,9,FALSE)</f>
        <v>#N/A</v>
      </c>
      <c r="DV387" s="161" t="e">
        <f>VLOOKUP(D387,RFPStatus!$A$2:$CF$3125,10,FALSE)</f>
        <v>#N/A</v>
      </c>
      <c r="DW387" s="161" t="str">
        <f t="shared" si="6"/>
        <v/>
      </c>
    </row>
    <row r="388" spans="1:127" x14ac:dyDescent="0.35">
      <c r="A388" s="163">
        <f>RFPData!D388</f>
        <v>0</v>
      </c>
      <c r="DQ388" s="161" t="e">
        <f>VLOOKUP(D388,RFPStatus!$A$2:$CF$3125,5,FALSE)</f>
        <v>#N/A</v>
      </c>
      <c r="DR388" s="161" t="e">
        <f>VLOOKUP(D388,RFPStatus!$A$2:$CF$3125,6,FALSE)</f>
        <v>#N/A</v>
      </c>
      <c r="DS388" s="161" t="e">
        <f>VLOOKUP(D388,RFPStatus!$A$2:$CF$3125,7,FALSE)</f>
        <v>#N/A</v>
      </c>
      <c r="DT388" s="161" t="e">
        <f>VLOOKUP(D388,RFPStatus!$A$2:$CF$3125,8,FALSE)</f>
        <v>#N/A</v>
      </c>
      <c r="DU388" s="161" t="e">
        <f>VLOOKUP(D388,RFPStatus!$A$2:$CF$3125,9,FALSE)</f>
        <v>#N/A</v>
      </c>
      <c r="DV388" s="161" t="e">
        <f>VLOOKUP(D388,RFPStatus!$A$2:$CF$3125,10,FALSE)</f>
        <v>#N/A</v>
      </c>
      <c r="DW388" s="161" t="str">
        <f t="shared" si="6"/>
        <v/>
      </c>
    </row>
    <row r="389" spans="1:127" x14ac:dyDescent="0.35">
      <c r="A389" s="163">
        <f>RFPData!D389</f>
        <v>0</v>
      </c>
      <c r="DQ389" s="161" t="e">
        <f>VLOOKUP(D389,RFPStatus!$A$2:$CF$3125,5,FALSE)</f>
        <v>#N/A</v>
      </c>
      <c r="DR389" s="161" t="e">
        <f>VLOOKUP(D389,RFPStatus!$A$2:$CF$3125,6,FALSE)</f>
        <v>#N/A</v>
      </c>
      <c r="DS389" s="161" t="e">
        <f>VLOOKUP(D389,RFPStatus!$A$2:$CF$3125,7,FALSE)</f>
        <v>#N/A</v>
      </c>
      <c r="DT389" s="161" t="e">
        <f>VLOOKUP(D389,RFPStatus!$A$2:$CF$3125,8,FALSE)</f>
        <v>#N/A</v>
      </c>
      <c r="DU389" s="161" t="e">
        <f>VLOOKUP(D389,RFPStatus!$A$2:$CF$3125,9,FALSE)</f>
        <v>#N/A</v>
      </c>
      <c r="DV389" s="161" t="e">
        <f>VLOOKUP(D389,RFPStatus!$A$2:$CF$3125,10,FALSE)</f>
        <v>#N/A</v>
      </c>
      <c r="DW389" s="161" t="str">
        <f t="shared" si="6"/>
        <v/>
      </c>
    </row>
    <row r="390" spans="1:127" x14ac:dyDescent="0.35">
      <c r="A390" s="163">
        <f>RFPData!D390</f>
        <v>0</v>
      </c>
      <c r="DQ390" s="161" t="e">
        <f>VLOOKUP(D390,RFPStatus!$A$2:$CF$3125,5,FALSE)</f>
        <v>#N/A</v>
      </c>
      <c r="DR390" s="161" t="e">
        <f>VLOOKUP(D390,RFPStatus!$A$2:$CF$3125,6,FALSE)</f>
        <v>#N/A</v>
      </c>
      <c r="DS390" s="161" t="e">
        <f>VLOOKUP(D390,RFPStatus!$A$2:$CF$3125,7,FALSE)</f>
        <v>#N/A</v>
      </c>
      <c r="DT390" s="161" t="e">
        <f>VLOOKUP(D390,RFPStatus!$A$2:$CF$3125,8,FALSE)</f>
        <v>#N/A</v>
      </c>
      <c r="DU390" s="161" t="e">
        <f>VLOOKUP(D390,RFPStatus!$A$2:$CF$3125,9,FALSE)</f>
        <v>#N/A</v>
      </c>
      <c r="DV390" s="161" t="e">
        <f>VLOOKUP(D390,RFPStatus!$A$2:$CF$3125,10,FALSE)</f>
        <v>#N/A</v>
      </c>
      <c r="DW390" s="161" t="str">
        <f t="shared" si="6"/>
        <v/>
      </c>
    </row>
    <row r="391" spans="1:127" x14ac:dyDescent="0.35">
      <c r="A391" s="163">
        <f>RFPData!D391</f>
        <v>0</v>
      </c>
      <c r="DQ391" s="161" t="e">
        <f>VLOOKUP(D391,RFPStatus!$A$2:$CF$3125,5,FALSE)</f>
        <v>#N/A</v>
      </c>
      <c r="DR391" s="161" t="e">
        <f>VLOOKUP(D391,RFPStatus!$A$2:$CF$3125,6,FALSE)</f>
        <v>#N/A</v>
      </c>
      <c r="DS391" s="161" t="e">
        <f>VLOOKUP(D391,RFPStatus!$A$2:$CF$3125,7,FALSE)</f>
        <v>#N/A</v>
      </c>
      <c r="DT391" s="161" t="e">
        <f>VLOOKUP(D391,RFPStatus!$A$2:$CF$3125,8,FALSE)</f>
        <v>#N/A</v>
      </c>
      <c r="DU391" s="161" t="e">
        <f>VLOOKUP(D391,RFPStatus!$A$2:$CF$3125,9,FALSE)</f>
        <v>#N/A</v>
      </c>
      <c r="DV391" s="161" t="e">
        <f>VLOOKUP(D391,RFPStatus!$A$2:$CF$3125,10,FALSE)</f>
        <v>#N/A</v>
      </c>
      <c r="DW391" s="161" t="str">
        <f t="shared" si="6"/>
        <v/>
      </c>
    </row>
    <row r="392" spans="1:127" x14ac:dyDescent="0.35">
      <c r="A392" s="163">
        <f>RFPData!D392</f>
        <v>0</v>
      </c>
      <c r="DQ392" s="161" t="e">
        <f>VLOOKUP(D392,RFPStatus!$A$2:$CF$3125,5,FALSE)</f>
        <v>#N/A</v>
      </c>
      <c r="DR392" s="161" t="e">
        <f>VLOOKUP(D392,RFPStatus!$A$2:$CF$3125,6,FALSE)</f>
        <v>#N/A</v>
      </c>
      <c r="DS392" s="161" t="e">
        <f>VLOOKUP(D392,RFPStatus!$A$2:$CF$3125,7,FALSE)</f>
        <v>#N/A</v>
      </c>
      <c r="DT392" s="161" t="e">
        <f>VLOOKUP(D392,RFPStatus!$A$2:$CF$3125,8,FALSE)</f>
        <v>#N/A</v>
      </c>
      <c r="DU392" s="161" t="e">
        <f>VLOOKUP(D392,RFPStatus!$A$2:$CF$3125,9,FALSE)</f>
        <v>#N/A</v>
      </c>
      <c r="DV392" s="161" t="e">
        <f>VLOOKUP(D392,RFPStatus!$A$2:$CF$3125,10,FALSE)</f>
        <v>#N/A</v>
      </c>
      <c r="DW392" s="161" t="str">
        <f t="shared" si="6"/>
        <v/>
      </c>
    </row>
    <row r="393" spans="1:127" x14ac:dyDescent="0.35">
      <c r="A393" s="163">
        <f>RFPData!D393</f>
        <v>0</v>
      </c>
      <c r="DQ393" s="161" t="e">
        <f>VLOOKUP(D393,RFPStatus!$A$2:$CF$3125,5,FALSE)</f>
        <v>#N/A</v>
      </c>
      <c r="DR393" s="161" t="e">
        <f>VLOOKUP(D393,RFPStatus!$A$2:$CF$3125,6,FALSE)</f>
        <v>#N/A</v>
      </c>
      <c r="DS393" s="161" t="e">
        <f>VLOOKUP(D393,RFPStatus!$A$2:$CF$3125,7,FALSE)</f>
        <v>#N/A</v>
      </c>
      <c r="DT393" s="161" t="e">
        <f>VLOOKUP(D393,RFPStatus!$A$2:$CF$3125,8,FALSE)</f>
        <v>#N/A</v>
      </c>
      <c r="DU393" s="161" t="e">
        <f>VLOOKUP(D393,RFPStatus!$A$2:$CF$3125,9,FALSE)</f>
        <v>#N/A</v>
      </c>
      <c r="DV393" s="161" t="e">
        <f>VLOOKUP(D393,RFPStatus!$A$2:$CF$3125,10,FALSE)</f>
        <v>#N/A</v>
      </c>
      <c r="DW393" s="161" t="str">
        <f t="shared" si="6"/>
        <v/>
      </c>
    </row>
    <row r="394" spans="1:127" x14ac:dyDescent="0.35">
      <c r="A394" s="163">
        <f>RFPData!D394</f>
        <v>0</v>
      </c>
      <c r="DQ394" s="161" t="e">
        <f>VLOOKUP(D394,RFPStatus!$A$2:$CF$3125,5,FALSE)</f>
        <v>#N/A</v>
      </c>
      <c r="DR394" s="161" t="e">
        <f>VLOOKUP(D394,RFPStatus!$A$2:$CF$3125,6,FALSE)</f>
        <v>#N/A</v>
      </c>
      <c r="DS394" s="161" t="e">
        <f>VLOOKUP(D394,RFPStatus!$A$2:$CF$3125,7,FALSE)</f>
        <v>#N/A</v>
      </c>
      <c r="DT394" s="161" t="e">
        <f>VLOOKUP(D394,RFPStatus!$A$2:$CF$3125,8,FALSE)</f>
        <v>#N/A</v>
      </c>
      <c r="DU394" s="161" t="e">
        <f>VLOOKUP(D394,RFPStatus!$A$2:$CF$3125,9,FALSE)</f>
        <v>#N/A</v>
      </c>
      <c r="DV394" s="161" t="e">
        <f>VLOOKUP(D394,RFPStatus!$A$2:$CF$3125,10,FALSE)</f>
        <v>#N/A</v>
      </c>
      <c r="DW394" s="161" t="str">
        <f t="shared" si="6"/>
        <v/>
      </c>
    </row>
    <row r="395" spans="1:127" x14ac:dyDescent="0.35">
      <c r="A395" s="163">
        <f>RFPData!D395</f>
        <v>0</v>
      </c>
      <c r="DQ395" s="161" t="e">
        <f>VLOOKUP(D395,RFPStatus!$A$2:$CF$3125,5,FALSE)</f>
        <v>#N/A</v>
      </c>
      <c r="DR395" s="161" t="e">
        <f>VLOOKUP(D395,RFPStatus!$A$2:$CF$3125,6,FALSE)</f>
        <v>#N/A</v>
      </c>
      <c r="DS395" s="161" t="e">
        <f>VLOOKUP(D395,RFPStatus!$A$2:$CF$3125,7,FALSE)</f>
        <v>#N/A</v>
      </c>
      <c r="DT395" s="161" t="e">
        <f>VLOOKUP(D395,RFPStatus!$A$2:$CF$3125,8,FALSE)</f>
        <v>#N/A</v>
      </c>
      <c r="DU395" s="161" t="e">
        <f>VLOOKUP(D395,RFPStatus!$A$2:$CF$3125,9,FALSE)</f>
        <v>#N/A</v>
      </c>
      <c r="DV395" s="161" t="e">
        <f>VLOOKUP(D395,RFPStatus!$A$2:$CF$3125,10,FALSE)</f>
        <v>#N/A</v>
      </c>
      <c r="DW395" s="161" t="str">
        <f t="shared" si="6"/>
        <v/>
      </c>
    </row>
    <row r="396" spans="1:127" x14ac:dyDescent="0.35">
      <c r="A396" s="163">
        <f>RFPData!D396</f>
        <v>0</v>
      </c>
      <c r="DQ396" s="161" t="e">
        <f>VLOOKUP(D396,RFPStatus!$A$2:$CF$3125,5,FALSE)</f>
        <v>#N/A</v>
      </c>
      <c r="DR396" s="161" t="e">
        <f>VLOOKUP(D396,RFPStatus!$A$2:$CF$3125,6,FALSE)</f>
        <v>#N/A</v>
      </c>
      <c r="DS396" s="161" t="e">
        <f>VLOOKUP(D396,RFPStatus!$A$2:$CF$3125,7,FALSE)</f>
        <v>#N/A</v>
      </c>
      <c r="DT396" s="161" t="e">
        <f>VLOOKUP(D396,RFPStatus!$A$2:$CF$3125,8,FALSE)</f>
        <v>#N/A</v>
      </c>
      <c r="DU396" s="161" t="e">
        <f>VLOOKUP(D396,RFPStatus!$A$2:$CF$3125,9,FALSE)</f>
        <v>#N/A</v>
      </c>
      <c r="DV396" s="161" t="e">
        <f>VLOOKUP(D396,RFPStatus!$A$2:$CF$3125,10,FALSE)</f>
        <v>#N/A</v>
      </c>
      <c r="DW396" s="161" t="str">
        <f t="shared" si="6"/>
        <v/>
      </c>
    </row>
    <row r="397" spans="1:127" x14ac:dyDescent="0.35">
      <c r="A397" s="163">
        <f>RFPData!D397</f>
        <v>0</v>
      </c>
      <c r="DQ397" s="161" t="e">
        <f>VLOOKUP(D397,RFPStatus!$A$2:$CF$3125,5,FALSE)</f>
        <v>#N/A</v>
      </c>
      <c r="DR397" s="161" t="e">
        <f>VLOOKUP(D397,RFPStatus!$A$2:$CF$3125,6,FALSE)</f>
        <v>#N/A</v>
      </c>
      <c r="DS397" s="161" t="e">
        <f>VLOOKUP(D397,RFPStatus!$A$2:$CF$3125,7,FALSE)</f>
        <v>#N/A</v>
      </c>
      <c r="DT397" s="161" t="e">
        <f>VLOOKUP(D397,RFPStatus!$A$2:$CF$3125,8,FALSE)</f>
        <v>#N/A</v>
      </c>
      <c r="DU397" s="161" t="e">
        <f>VLOOKUP(D397,RFPStatus!$A$2:$CF$3125,9,FALSE)</f>
        <v>#N/A</v>
      </c>
      <c r="DV397" s="161" t="e">
        <f>VLOOKUP(D397,RFPStatus!$A$2:$CF$3125,10,FALSE)</f>
        <v>#N/A</v>
      </c>
      <c r="DW397" s="161" t="str">
        <f t="shared" si="6"/>
        <v/>
      </c>
    </row>
    <row r="398" spans="1:127" x14ac:dyDescent="0.35">
      <c r="A398" s="163">
        <f>RFPData!D398</f>
        <v>0</v>
      </c>
      <c r="DQ398" s="161" t="e">
        <f>VLOOKUP(D398,RFPStatus!$A$2:$CF$3125,5,FALSE)</f>
        <v>#N/A</v>
      </c>
      <c r="DR398" s="161" t="e">
        <f>VLOOKUP(D398,RFPStatus!$A$2:$CF$3125,6,FALSE)</f>
        <v>#N/A</v>
      </c>
      <c r="DS398" s="161" t="e">
        <f>VLOOKUP(D398,RFPStatus!$A$2:$CF$3125,7,FALSE)</f>
        <v>#N/A</v>
      </c>
      <c r="DT398" s="161" t="e">
        <f>VLOOKUP(D398,RFPStatus!$A$2:$CF$3125,8,FALSE)</f>
        <v>#N/A</v>
      </c>
      <c r="DU398" s="161" t="e">
        <f>VLOOKUP(D398,RFPStatus!$A$2:$CF$3125,9,FALSE)</f>
        <v>#N/A</v>
      </c>
      <c r="DV398" s="161" t="e">
        <f>VLOOKUP(D398,RFPStatus!$A$2:$CF$3125,10,FALSE)</f>
        <v>#N/A</v>
      </c>
      <c r="DW398" s="161" t="str">
        <f t="shared" si="6"/>
        <v/>
      </c>
    </row>
    <row r="399" spans="1:127" x14ac:dyDescent="0.35">
      <c r="A399" s="163">
        <f>RFPData!D399</f>
        <v>0</v>
      </c>
      <c r="DQ399" s="161" t="e">
        <f>VLOOKUP(D399,RFPStatus!$A$2:$CF$3125,5,FALSE)</f>
        <v>#N/A</v>
      </c>
      <c r="DR399" s="161" t="e">
        <f>VLOOKUP(D399,RFPStatus!$A$2:$CF$3125,6,FALSE)</f>
        <v>#N/A</v>
      </c>
      <c r="DS399" s="161" t="e">
        <f>VLOOKUP(D399,RFPStatus!$A$2:$CF$3125,7,FALSE)</f>
        <v>#N/A</v>
      </c>
      <c r="DT399" s="161" t="e">
        <f>VLOOKUP(D399,RFPStatus!$A$2:$CF$3125,8,FALSE)</f>
        <v>#N/A</v>
      </c>
      <c r="DU399" s="161" t="e">
        <f>VLOOKUP(D399,RFPStatus!$A$2:$CF$3125,9,FALSE)</f>
        <v>#N/A</v>
      </c>
      <c r="DV399" s="161" t="e">
        <f>VLOOKUP(D399,RFPStatus!$A$2:$CF$3125,10,FALSE)</f>
        <v>#N/A</v>
      </c>
      <c r="DW399" s="161" t="str">
        <f t="shared" si="6"/>
        <v/>
      </c>
    </row>
    <row r="400" spans="1:127" x14ac:dyDescent="0.35">
      <c r="A400" s="163">
        <f>RFPData!D400</f>
        <v>0</v>
      </c>
      <c r="DQ400" s="161" t="e">
        <f>VLOOKUP(D400,RFPStatus!$A$2:$CF$3125,5,FALSE)</f>
        <v>#N/A</v>
      </c>
      <c r="DR400" s="161" t="e">
        <f>VLOOKUP(D400,RFPStatus!$A$2:$CF$3125,6,FALSE)</f>
        <v>#N/A</v>
      </c>
      <c r="DS400" s="161" t="e">
        <f>VLOOKUP(D400,RFPStatus!$A$2:$CF$3125,7,FALSE)</f>
        <v>#N/A</v>
      </c>
      <c r="DT400" s="161" t="e">
        <f>VLOOKUP(D400,RFPStatus!$A$2:$CF$3125,8,FALSE)</f>
        <v>#N/A</v>
      </c>
      <c r="DU400" s="161" t="e">
        <f>VLOOKUP(D400,RFPStatus!$A$2:$CF$3125,9,FALSE)</f>
        <v>#N/A</v>
      </c>
      <c r="DV400" s="161" t="e">
        <f>VLOOKUP(D400,RFPStatus!$A$2:$CF$3125,10,FALSE)</f>
        <v>#N/A</v>
      </c>
      <c r="DW400" s="161" t="str">
        <f t="shared" si="6"/>
        <v/>
      </c>
    </row>
    <row r="401" spans="1:127" x14ac:dyDescent="0.35">
      <c r="A401" s="163">
        <f>RFPData!D401</f>
        <v>0</v>
      </c>
      <c r="DQ401" s="161" t="e">
        <f>VLOOKUP(D401,RFPStatus!$A$2:$CF$3125,5,FALSE)</f>
        <v>#N/A</v>
      </c>
      <c r="DR401" s="161" t="e">
        <f>VLOOKUP(D401,RFPStatus!$A$2:$CF$3125,6,FALSE)</f>
        <v>#N/A</v>
      </c>
      <c r="DS401" s="161" t="e">
        <f>VLOOKUP(D401,RFPStatus!$A$2:$CF$3125,7,FALSE)</f>
        <v>#N/A</v>
      </c>
      <c r="DT401" s="161" t="e">
        <f>VLOOKUP(D401,RFPStatus!$A$2:$CF$3125,8,FALSE)</f>
        <v>#N/A</v>
      </c>
      <c r="DU401" s="161" t="e">
        <f>VLOOKUP(D401,RFPStatus!$A$2:$CF$3125,9,FALSE)</f>
        <v>#N/A</v>
      </c>
      <c r="DV401" s="161" t="e">
        <f>VLOOKUP(D401,RFPStatus!$A$2:$CF$3125,10,FALSE)</f>
        <v>#N/A</v>
      </c>
      <c r="DW401" s="161" t="str">
        <f t="shared" si="6"/>
        <v/>
      </c>
    </row>
    <row r="402" spans="1:127" x14ac:dyDescent="0.35">
      <c r="A402" s="163">
        <f>RFPData!D402</f>
        <v>0</v>
      </c>
      <c r="DQ402" s="161" t="e">
        <f>VLOOKUP(D402,RFPStatus!$A$2:$CF$3125,5,FALSE)</f>
        <v>#N/A</v>
      </c>
      <c r="DR402" s="161" t="e">
        <f>VLOOKUP(D402,RFPStatus!$A$2:$CF$3125,6,FALSE)</f>
        <v>#N/A</v>
      </c>
      <c r="DS402" s="161" t="e">
        <f>VLOOKUP(D402,RFPStatus!$A$2:$CF$3125,7,FALSE)</f>
        <v>#N/A</v>
      </c>
      <c r="DT402" s="161" t="e">
        <f>VLOOKUP(D402,RFPStatus!$A$2:$CF$3125,8,FALSE)</f>
        <v>#N/A</v>
      </c>
      <c r="DU402" s="161" t="e">
        <f>VLOOKUP(D402,RFPStatus!$A$2:$CF$3125,9,FALSE)</f>
        <v>#N/A</v>
      </c>
      <c r="DV402" s="161" t="e">
        <f>VLOOKUP(D402,RFPStatus!$A$2:$CF$3125,10,FALSE)</f>
        <v>#N/A</v>
      </c>
      <c r="DW402" s="161" t="str">
        <f t="shared" si="6"/>
        <v/>
      </c>
    </row>
    <row r="403" spans="1:127" x14ac:dyDescent="0.35">
      <c r="A403" s="163">
        <f>RFPData!D403</f>
        <v>0</v>
      </c>
      <c r="DQ403" s="161" t="e">
        <f>VLOOKUP(D403,RFPStatus!$A$2:$CF$3125,5,FALSE)</f>
        <v>#N/A</v>
      </c>
      <c r="DR403" s="161" t="e">
        <f>VLOOKUP(D403,RFPStatus!$A$2:$CF$3125,6,FALSE)</f>
        <v>#N/A</v>
      </c>
      <c r="DS403" s="161" t="e">
        <f>VLOOKUP(D403,RFPStatus!$A$2:$CF$3125,7,FALSE)</f>
        <v>#N/A</v>
      </c>
      <c r="DT403" s="161" t="e">
        <f>VLOOKUP(D403,RFPStatus!$A$2:$CF$3125,8,FALSE)</f>
        <v>#N/A</v>
      </c>
      <c r="DU403" s="161" t="e">
        <f>VLOOKUP(D403,RFPStatus!$A$2:$CF$3125,9,FALSE)</f>
        <v>#N/A</v>
      </c>
      <c r="DV403" s="161" t="e">
        <f>VLOOKUP(D403,RFPStatus!$A$2:$CF$3125,10,FALSE)</f>
        <v>#N/A</v>
      </c>
      <c r="DW403" s="161" t="str">
        <f t="shared" si="6"/>
        <v/>
      </c>
    </row>
    <row r="404" spans="1:127" x14ac:dyDescent="0.35">
      <c r="A404" s="163">
        <f>RFPData!D404</f>
        <v>0</v>
      </c>
      <c r="DQ404" s="161" t="e">
        <f>VLOOKUP(D404,RFPStatus!$A$2:$CF$3125,5,FALSE)</f>
        <v>#N/A</v>
      </c>
      <c r="DR404" s="161" t="e">
        <f>VLOOKUP(D404,RFPStatus!$A$2:$CF$3125,6,FALSE)</f>
        <v>#N/A</v>
      </c>
      <c r="DS404" s="161" t="e">
        <f>VLOOKUP(D404,RFPStatus!$A$2:$CF$3125,7,FALSE)</f>
        <v>#N/A</v>
      </c>
      <c r="DT404" s="161" t="e">
        <f>VLOOKUP(D404,RFPStatus!$A$2:$CF$3125,8,FALSE)</f>
        <v>#N/A</v>
      </c>
      <c r="DU404" s="161" t="e">
        <f>VLOOKUP(D404,RFPStatus!$A$2:$CF$3125,9,FALSE)</f>
        <v>#N/A</v>
      </c>
      <c r="DV404" s="161" t="e">
        <f>VLOOKUP(D404,RFPStatus!$A$2:$CF$3125,10,FALSE)</f>
        <v>#N/A</v>
      </c>
      <c r="DW404" s="161" t="str">
        <f t="shared" si="6"/>
        <v/>
      </c>
    </row>
    <row r="405" spans="1:127" x14ac:dyDescent="0.35">
      <c r="A405" s="163">
        <f>RFPData!D405</f>
        <v>0</v>
      </c>
      <c r="DQ405" s="161" t="e">
        <f>VLOOKUP(D405,RFPStatus!$A$2:$CF$3125,5,FALSE)</f>
        <v>#N/A</v>
      </c>
      <c r="DR405" s="161" t="e">
        <f>VLOOKUP(D405,RFPStatus!$A$2:$CF$3125,6,FALSE)</f>
        <v>#N/A</v>
      </c>
      <c r="DS405" s="161" t="e">
        <f>VLOOKUP(D405,RFPStatus!$A$2:$CF$3125,7,FALSE)</f>
        <v>#N/A</v>
      </c>
      <c r="DT405" s="161" t="e">
        <f>VLOOKUP(D405,RFPStatus!$A$2:$CF$3125,8,FALSE)</f>
        <v>#N/A</v>
      </c>
      <c r="DU405" s="161" t="e">
        <f>VLOOKUP(D405,RFPStatus!$A$2:$CF$3125,9,FALSE)</f>
        <v>#N/A</v>
      </c>
      <c r="DV405" s="161" t="e">
        <f>VLOOKUP(D405,RFPStatus!$A$2:$CF$3125,10,FALSE)</f>
        <v>#N/A</v>
      </c>
      <c r="DW405" s="161" t="str">
        <f t="shared" si="6"/>
        <v/>
      </c>
    </row>
    <row r="406" spans="1:127" x14ac:dyDescent="0.35">
      <c r="A406" s="163">
        <f>RFPData!D406</f>
        <v>0</v>
      </c>
      <c r="DQ406" s="161" t="e">
        <f>VLOOKUP(D406,RFPStatus!$A$2:$CF$3125,5,FALSE)</f>
        <v>#N/A</v>
      </c>
      <c r="DR406" s="161" t="e">
        <f>VLOOKUP(D406,RFPStatus!$A$2:$CF$3125,6,FALSE)</f>
        <v>#N/A</v>
      </c>
      <c r="DS406" s="161" t="e">
        <f>VLOOKUP(D406,RFPStatus!$A$2:$CF$3125,7,FALSE)</f>
        <v>#N/A</v>
      </c>
      <c r="DT406" s="161" t="e">
        <f>VLOOKUP(D406,RFPStatus!$A$2:$CF$3125,8,FALSE)</f>
        <v>#N/A</v>
      </c>
      <c r="DU406" s="161" t="e">
        <f>VLOOKUP(D406,RFPStatus!$A$2:$CF$3125,9,FALSE)</f>
        <v>#N/A</v>
      </c>
      <c r="DV406" s="161" t="e">
        <f>VLOOKUP(D406,RFPStatus!$A$2:$CF$3125,10,FALSE)</f>
        <v>#N/A</v>
      </c>
      <c r="DW406" s="161" t="str">
        <f t="shared" si="6"/>
        <v/>
      </c>
    </row>
    <row r="407" spans="1:127" x14ac:dyDescent="0.35">
      <c r="A407" s="163">
        <f>RFPData!D407</f>
        <v>0</v>
      </c>
      <c r="DQ407" s="161" t="e">
        <f>VLOOKUP(D407,RFPStatus!$A$2:$CF$3125,5,FALSE)</f>
        <v>#N/A</v>
      </c>
      <c r="DR407" s="161" t="e">
        <f>VLOOKUP(D407,RFPStatus!$A$2:$CF$3125,6,FALSE)</f>
        <v>#N/A</v>
      </c>
      <c r="DS407" s="161" t="e">
        <f>VLOOKUP(D407,RFPStatus!$A$2:$CF$3125,7,FALSE)</f>
        <v>#N/A</v>
      </c>
      <c r="DT407" s="161" t="e">
        <f>VLOOKUP(D407,RFPStatus!$A$2:$CF$3125,8,FALSE)</f>
        <v>#N/A</v>
      </c>
      <c r="DU407" s="161" t="e">
        <f>VLOOKUP(D407,RFPStatus!$A$2:$CF$3125,9,FALSE)</f>
        <v>#N/A</v>
      </c>
      <c r="DV407" s="161" t="e">
        <f>VLOOKUP(D407,RFPStatus!$A$2:$CF$3125,10,FALSE)</f>
        <v>#N/A</v>
      </c>
      <c r="DW407" s="161" t="str">
        <f t="shared" si="6"/>
        <v/>
      </c>
    </row>
    <row r="408" spans="1:127" x14ac:dyDescent="0.35">
      <c r="A408" s="163">
        <f>RFPData!D408</f>
        <v>0</v>
      </c>
      <c r="DQ408" s="161" t="e">
        <f>VLOOKUP(D408,RFPStatus!$A$2:$CF$3125,5,FALSE)</f>
        <v>#N/A</v>
      </c>
      <c r="DR408" s="161" t="e">
        <f>VLOOKUP(D408,RFPStatus!$A$2:$CF$3125,6,FALSE)</f>
        <v>#N/A</v>
      </c>
      <c r="DS408" s="161" t="e">
        <f>VLOOKUP(D408,RFPStatus!$A$2:$CF$3125,7,FALSE)</f>
        <v>#N/A</v>
      </c>
      <c r="DT408" s="161" t="e">
        <f>VLOOKUP(D408,RFPStatus!$A$2:$CF$3125,8,FALSE)</f>
        <v>#N/A</v>
      </c>
      <c r="DU408" s="161" t="e">
        <f>VLOOKUP(D408,RFPStatus!$A$2:$CF$3125,9,FALSE)</f>
        <v>#N/A</v>
      </c>
      <c r="DV408" s="161" t="e">
        <f>VLOOKUP(D408,RFPStatus!$A$2:$CF$3125,10,FALSE)</f>
        <v>#N/A</v>
      </c>
      <c r="DW408" s="161" t="str">
        <f t="shared" si="6"/>
        <v/>
      </c>
    </row>
    <row r="409" spans="1:127" x14ac:dyDescent="0.35">
      <c r="A409" s="163">
        <f>RFPData!D409</f>
        <v>0</v>
      </c>
      <c r="DQ409" s="161" t="e">
        <f>VLOOKUP(D409,RFPStatus!$A$2:$CF$3125,5,FALSE)</f>
        <v>#N/A</v>
      </c>
      <c r="DR409" s="161" t="e">
        <f>VLOOKUP(D409,RFPStatus!$A$2:$CF$3125,6,FALSE)</f>
        <v>#N/A</v>
      </c>
      <c r="DS409" s="161" t="e">
        <f>VLOOKUP(D409,RFPStatus!$A$2:$CF$3125,7,FALSE)</f>
        <v>#N/A</v>
      </c>
      <c r="DT409" s="161" t="e">
        <f>VLOOKUP(D409,RFPStatus!$A$2:$CF$3125,8,FALSE)</f>
        <v>#N/A</v>
      </c>
      <c r="DU409" s="161" t="e">
        <f>VLOOKUP(D409,RFPStatus!$A$2:$CF$3125,9,FALSE)</f>
        <v>#N/A</v>
      </c>
      <c r="DV409" s="161" t="e">
        <f>VLOOKUP(D409,RFPStatus!$A$2:$CF$3125,10,FALSE)</f>
        <v>#N/A</v>
      </c>
      <c r="DW409" s="161" t="str">
        <f t="shared" si="6"/>
        <v/>
      </c>
    </row>
    <row r="410" spans="1:127" x14ac:dyDescent="0.35">
      <c r="A410" s="163">
        <f>RFPData!D410</f>
        <v>0</v>
      </c>
      <c r="DQ410" s="161" t="e">
        <f>VLOOKUP(D410,RFPStatus!$A$2:$CF$3125,5,FALSE)</f>
        <v>#N/A</v>
      </c>
      <c r="DR410" s="161" t="e">
        <f>VLOOKUP(D410,RFPStatus!$A$2:$CF$3125,6,FALSE)</f>
        <v>#N/A</v>
      </c>
      <c r="DS410" s="161" t="e">
        <f>VLOOKUP(D410,RFPStatus!$A$2:$CF$3125,7,FALSE)</f>
        <v>#N/A</v>
      </c>
      <c r="DT410" s="161" t="e">
        <f>VLOOKUP(D410,RFPStatus!$A$2:$CF$3125,8,FALSE)</f>
        <v>#N/A</v>
      </c>
      <c r="DU410" s="161" t="e">
        <f>VLOOKUP(D410,RFPStatus!$A$2:$CF$3125,9,FALSE)</f>
        <v>#N/A</v>
      </c>
      <c r="DV410" s="161" t="e">
        <f>VLOOKUP(D410,RFPStatus!$A$2:$CF$3125,10,FALSE)</f>
        <v>#N/A</v>
      </c>
      <c r="DW410" s="161" t="str">
        <f t="shared" si="6"/>
        <v/>
      </c>
    </row>
    <row r="411" spans="1:127" x14ac:dyDescent="0.35">
      <c r="A411" s="163">
        <f>RFPData!D411</f>
        <v>0</v>
      </c>
      <c r="DQ411" s="161" t="e">
        <f>VLOOKUP(D411,RFPStatus!$A$2:$CF$3125,5,FALSE)</f>
        <v>#N/A</v>
      </c>
      <c r="DR411" s="161" t="e">
        <f>VLOOKUP(D411,RFPStatus!$A$2:$CF$3125,6,FALSE)</f>
        <v>#N/A</v>
      </c>
      <c r="DS411" s="161" t="e">
        <f>VLOOKUP(D411,RFPStatus!$A$2:$CF$3125,7,FALSE)</f>
        <v>#N/A</v>
      </c>
      <c r="DT411" s="161" t="e">
        <f>VLOOKUP(D411,RFPStatus!$A$2:$CF$3125,8,FALSE)</f>
        <v>#N/A</v>
      </c>
      <c r="DU411" s="161" t="e">
        <f>VLOOKUP(D411,RFPStatus!$A$2:$CF$3125,9,FALSE)</f>
        <v>#N/A</v>
      </c>
      <c r="DV411" s="161" t="e">
        <f>VLOOKUP(D411,RFPStatus!$A$2:$CF$3125,10,FALSE)</f>
        <v>#N/A</v>
      </c>
      <c r="DW411" s="161" t="str">
        <f t="shared" si="6"/>
        <v/>
      </c>
    </row>
    <row r="412" spans="1:127" x14ac:dyDescent="0.35">
      <c r="A412" s="163">
        <f>RFPData!D412</f>
        <v>0</v>
      </c>
      <c r="DQ412" s="161" t="e">
        <f>VLOOKUP(D412,RFPStatus!$A$2:$CF$3125,5,FALSE)</f>
        <v>#N/A</v>
      </c>
      <c r="DR412" s="161" t="e">
        <f>VLOOKUP(D412,RFPStatus!$A$2:$CF$3125,6,FALSE)</f>
        <v>#N/A</v>
      </c>
      <c r="DS412" s="161" t="e">
        <f>VLOOKUP(D412,RFPStatus!$A$2:$CF$3125,7,FALSE)</f>
        <v>#N/A</v>
      </c>
      <c r="DT412" s="161" t="e">
        <f>VLOOKUP(D412,RFPStatus!$A$2:$CF$3125,8,FALSE)</f>
        <v>#N/A</v>
      </c>
      <c r="DU412" s="161" t="e">
        <f>VLOOKUP(D412,RFPStatus!$A$2:$CF$3125,9,FALSE)</f>
        <v>#N/A</v>
      </c>
      <c r="DV412" s="161" t="e">
        <f>VLOOKUP(D412,RFPStatus!$A$2:$CF$3125,10,FALSE)</f>
        <v>#N/A</v>
      </c>
      <c r="DW412" s="161" t="str">
        <f t="shared" si="6"/>
        <v/>
      </c>
    </row>
    <row r="413" spans="1:127" x14ac:dyDescent="0.35">
      <c r="A413" s="163">
        <f>RFPData!D413</f>
        <v>0</v>
      </c>
      <c r="DQ413" s="161" t="e">
        <f>VLOOKUP(D413,RFPStatus!$A$2:$CF$3125,5,FALSE)</f>
        <v>#N/A</v>
      </c>
      <c r="DR413" s="161" t="e">
        <f>VLOOKUP(D413,RFPStatus!$A$2:$CF$3125,6,FALSE)</f>
        <v>#N/A</v>
      </c>
      <c r="DS413" s="161" t="e">
        <f>VLOOKUP(D413,RFPStatus!$A$2:$CF$3125,7,FALSE)</f>
        <v>#N/A</v>
      </c>
      <c r="DT413" s="161" t="e">
        <f>VLOOKUP(D413,RFPStatus!$A$2:$CF$3125,8,FALSE)</f>
        <v>#N/A</v>
      </c>
      <c r="DU413" s="161" t="e">
        <f>VLOOKUP(D413,RFPStatus!$A$2:$CF$3125,9,FALSE)</f>
        <v>#N/A</v>
      </c>
      <c r="DV413" s="161" t="e">
        <f>VLOOKUP(D413,RFPStatus!$A$2:$CF$3125,10,FALSE)</f>
        <v>#N/A</v>
      </c>
      <c r="DW413" s="161" t="str">
        <f t="shared" si="6"/>
        <v/>
      </c>
    </row>
    <row r="414" spans="1:127" x14ac:dyDescent="0.35">
      <c r="A414" s="163">
        <f>RFPData!D414</f>
        <v>0</v>
      </c>
      <c r="DQ414" s="161" t="e">
        <f>VLOOKUP(D414,RFPStatus!$A$2:$CF$3125,5,FALSE)</f>
        <v>#N/A</v>
      </c>
      <c r="DR414" s="161" t="e">
        <f>VLOOKUP(D414,RFPStatus!$A$2:$CF$3125,6,FALSE)</f>
        <v>#N/A</v>
      </c>
      <c r="DS414" s="161" t="e">
        <f>VLOOKUP(D414,RFPStatus!$A$2:$CF$3125,7,FALSE)</f>
        <v>#N/A</v>
      </c>
      <c r="DT414" s="161" t="e">
        <f>VLOOKUP(D414,RFPStatus!$A$2:$CF$3125,8,FALSE)</f>
        <v>#N/A</v>
      </c>
      <c r="DU414" s="161" t="e">
        <f>VLOOKUP(D414,RFPStatus!$A$2:$CF$3125,9,FALSE)</f>
        <v>#N/A</v>
      </c>
      <c r="DV414" s="161" t="e">
        <f>VLOOKUP(D414,RFPStatus!$A$2:$CF$3125,10,FALSE)</f>
        <v>#N/A</v>
      </c>
      <c r="DW414" s="161" t="str">
        <f t="shared" si="6"/>
        <v/>
      </c>
    </row>
    <row r="415" spans="1:127" x14ac:dyDescent="0.35">
      <c r="A415" s="163">
        <f>RFPData!D415</f>
        <v>0</v>
      </c>
      <c r="DQ415" s="161" t="e">
        <f>VLOOKUP(D415,RFPStatus!$A$2:$CF$3125,5,FALSE)</f>
        <v>#N/A</v>
      </c>
      <c r="DR415" s="161" t="e">
        <f>VLOOKUP(D415,RFPStatus!$A$2:$CF$3125,6,FALSE)</f>
        <v>#N/A</v>
      </c>
      <c r="DS415" s="161" t="e">
        <f>VLOOKUP(D415,RFPStatus!$A$2:$CF$3125,7,FALSE)</f>
        <v>#N/A</v>
      </c>
      <c r="DT415" s="161" t="e">
        <f>VLOOKUP(D415,RFPStatus!$A$2:$CF$3125,8,FALSE)</f>
        <v>#N/A</v>
      </c>
      <c r="DU415" s="161" t="e">
        <f>VLOOKUP(D415,RFPStatus!$A$2:$CF$3125,9,FALSE)</f>
        <v>#N/A</v>
      </c>
      <c r="DV415" s="161" t="e">
        <f>VLOOKUP(D415,RFPStatus!$A$2:$CF$3125,10,FALSE)</f>
        <v>#N/A</v>
      </c>
      <c r="DW415" s="161" t="str">
        <f t="shared" si="6"/>
        <v/>
      </c>
    </row>
    <row r="416" spans="1:127" x14ac:dyDescent="0.35">
      <c r="A416" s="163">
        <f>RFPData!D416</f>
        <v>0</v>
      </c>
      <c r="DQ416" s="161" t="e">
        <f>VLOOKUP(D416,RFPStatus!$A$2:$CF$3125,5,FALSE)</f>
        <v>#N/A</v>
      </c>
      <c r="DR416" s="161" t="e">
        <f>VLOOKUP(D416,RFPStatus!$A$2:$CF$3125,6,FALSE)</f>
        <v>#N/A</v>
      </c>
      <c r="DS416" s="161" t="e">
        <f>VLOOKUP(D416,RFPStatus!$A$2:$CF$3125,7,FALSE)</f>
        <v>#N/A</v>
      </c>
      <c r="DT416" s="161" t="e">
        <f>VLOOKUP(D416,RFPStatus!$A$2:$CF$3125,8,FALSE)</f>
        <v>#N/A</v>
      </c>
      <c r="DU416" s="161" t="e">
        <f>VLOOKUP(D416,RFPStatus!$A$2:$CF$3125,9,FALSE)</f>
        <v>#N/A</v>
      </c>
      <c r="DV416" s="161" t="e">
        <f>VLOOKUP(D416,RFPStatus!$A$2:$CF$3125,10,FALSE)</f>
        <v>#N/A</v>
      </c>
      <c r="DW416" s="161" t="str">
        <f t="shared" si="6"/>
        <v/>
      </c>
    </row>
    <row r="417" spans="1:127" x14ac:dyDescent="0.35">
      <c r="A417" s="163">
        <f>RFPData!D417</f>
        <v>0</v>
      </c>
      <c r="DQ417" s="161" t="e">
        <f>VLOOKUP(D417,RFPStatus!$A$2:$CF$3125,5,FALSE)</f>
        <v>#N/A</v>
      </c>
      <c r="DR417" s="161" t="e">
        <f>VLOOKUP(D417,RFPStatus!$A$2:$CF$3125,6,FALSE)</f>
        <v>#N/A</v>
      </c>
      <c r="DS417" s="161" t="e">
        <f>VLOOKUP(D417,RFPStatus!$A$2:$CF$3125,7,FALSE)</f>
        <v>#N/A</v>
      </c>
      <c r="DT417" s="161" t="e">
        <f>VLOOKUP(D417,RFPStatus!$A$2:$CF$3125,8,FALSE)</f>
        <v>#N/A</v>
      </c>
      <c r="DU417" s="161" t="e">
        <f>VLOOKUP(D417,RFPStatus!$A$2:$CF$3125,9,FALSE)</f>
        <v>#N/A</v>
      </c>
      <c r="DV417" s="161" t="e">
        <f>VLOOKUP(D417,RFPStatus!$A$2:$CF$3125,10,FALSE)</f>
        <v>#N/A</v>
      </c>
      <c r="DW417" s="161" t="str">
        <f t="shared" si="6"/>
        <v/>
      </c>
    </row>
    <row r="418" spans="1:127" x14ac:dyDescent="0.35">
      <c r="A418" s="163">
        <f>RFPData!D418</f>
        <v>0</v>
      </c>
      <c r="DQ418" s="161" t="e">
        <f>VLOOKUP(D418,RFPStatus!$A$2:$CF$3125,5,FALSE)</f>
        <v>#N/A</v>
      </c>
      <c r="DR418" s="161" t="e">
        <f>VLOOKUP(D418,RFPStatus!$A$2:$CF$3125,6,FALSE)</f>
        <v>#N/A</v>
      </c>
      <c r="DS418" s="161" t="e">
        <f>VLOOKUP(D418,RFPStatus!$A$2:$CF$3125,7,FALSE)</f>
        <v>#N/A</v>
      </c>
      <c r="DT418" s="161" t="e">
        <f>VLOOKUP(D418,RFPStatus!$A$2:$CF$3125,8,FALSE)</f>
        <v>#N/A</v>
      </c>
      <c r="DU418" s="161" t="e">
        <f>VLOOKUP(D418,RFPStatus!$A$2:$CF$3125,9,FALSE)</f>
        <v>#N/A</v>
      </c>
      <c r="DV418" s="161" t="e">
        <f>VLOOKUP(D418,RFPStatus!$A$2:$CF$3125,10,FALSE)</f>
        <v>#N/A</v>
      </c>
      <c r="DW418" s="161" t="str">
        <f t="shared" si="6"/>
        <v/>
      </c>
    </row>
    <row r="419" spans="1:127" x14ac:dyDescent="0.35">
      <c r="A419" s="163">
        <f>RFPData!D419</f>
        <v>0</v>
      </c>
      <c r="DQ419" s="161" t="e">
        <f>VLOOKUP(D419,RFPStatus!$A$2:$CF$3125,5,FALSE)</f>
        <v>#N/A</v>
      </c>
      <c r="DR419" s="161" t="e">
        <f>VLOOKUP(D419,RFPStatus!$A$2:$CF$3125,6,FALSE)</f>
        <v>#N/A</v>
      </c>
      <c r="DS419" s="161" t="e">
        <f>VLOOKUP(D419,RFPStatus!$A$2:$CF$3125,7,FALSE)</f>
        <v>#N/A</v>
      </c>
      <c r="DT419" s="161" t="e">
        <f>VLOOKUP(D419,RFPStatus!$A$2:$CF$3125,8,FALSE)</f>
        <v>#N/A</v>
      </c>
      <c r="DU419" s="161" t="e">
        <f>VLOOKUP(D419,RFPStatus!$A$2:$CF$3125,9,FALSE)</f>
        <v>#N/A</v>
      </c>
      <c r="DV419" s="161" t="e">
        <f>VLOOKUP(D419,RFPStatus!$A$2:$CF$3125,10,FALSE)</f>
        <v>#N/A</v>
      </c>
      <c r="DW419" s="161" t="str">
        <f t="shared" si="6"/>
        <v/>
      </c>
    </row>
    <row r="420" spans="1:127" x14ac:dyDescent="0.35">
      <c r="A420" s="163">
        <f>RFPData!D420</f>
        <v>0</v>
      </c>
      <c r="DQ420" s="161" t="e">
        <f>VLOOKUP(D420,RFPStatus!$A$2:$CF$3125,5,FALSE)</f>
        <v>#N/A</v>
      </c>
      <c r="DR420" s="161" t="e">
        <f>VLOOKUP(D420,RFPStatus!$A$2:$CF$3125,6,FALSE)</f>
        <v>#N/A</v>
      </c>
      <c r="DS420" s="161" t="e">
        <f>VLOOKUP(D420,RFPStatus!$A$2:$CF$3125,7,FALSE)</f>
        <v>#N/A</v>
      </c>
      <c r="DT420" s="161" t="e">
        <f>VLOOKUP(D420,RFPStatus!$A$2:$CF$3125,8,FALSE)</f>
        <v>#N/A</v>
      </c>
      <c r="DU420" s="161" t="e">
        <f>VLOOKUP(D420,RFPStatus!$A$2:$CF$3125,9,FALSE)</f>
        <v>#N/A</v>
      </c>
      <c r="DV420" s="161" t="e">
        <f>VLOOKUP(D420,RFPStatus!$A$2:$CF$3125,10,FALSE)</f>
        <v>#N/A</v>
      </c>
      <c r="DW420" s="161" t="str">
        <f t="shared" si="6"/>
        <v/>
      </c>
    </row>
    <row r="421" spans="1:127" x14ac:dyDescent="0.35">
      <c r="A421" s="163">
        <f>RFPData!D421</f>
        <v>0</v>
      </c>
      <c r="DQ421" s="161" t="e">
        <f>VLOOKUP(D421,RFPStatus!$A$2:$CF$3125,5,FALSE)</f>
        <v>#N/A</v>
      </c>
      <c r="DR421" s="161" t="e">
        <f>VLOOKUP(D421,RFPStatus!$A$2:$CF$3125,6,FALSE)</f>
        <v>#N/A</v>
      </c>
      <c r="DS421" s="161" t="e">
        <f>VLOOKUP(D421,RFPStatus!$A$2:$CF$3125,7,FALSE)</f>
        <v>#N/A</v>
      </c>
      <c r="DT421" s="161" t="e">
        <f>VLOOKUP(D421,RFPStatus!$A$2:$CF$3125,8,FALSE)</f>
        <v>#N/A</v>
      </c>
      <c r="DU421" s="161" t="e">
        <f>VLOOKUP(D421,RFPStatus!$A$2:$CF$3125,9,FALSE)</f>
        <v>#N/A</v>
      </c>
      <c r="DV421" s="161" t="e">
        <f>VLOOKUP(D421,RFPStatus!$A$2:$CF$3125,10,FALSE)</f>
        <v>#N/A</v>
      </c>
      <c r="DW421" s="161" t="str">
        <f t="shared" si="6"/>
        <v/>
      </c>
    </row>
    <row r="422" spans="1:127" x14ac:dyDescent="0.35">
      <c r="A422" s="163">
        <f>RFPData!D422</f>
        <v>0</v>
      </c>
      <c r="DQ422" s="161" t="e">
        <f>VLOOKUP(D422,RFPStatus!$A$2:$CF$3125,5,FALSE)</f>
        <v>#N/A</v>
      </c>
      <c r="DR422" s="161" t="e">
        <f>VLOOKUP(D422,RFPStatus!$A$2:$CF$3125,6,FALSE)</f>
        <v>#N/A</v>
      </c>
      <c r="DS422" s="161" t="e">
        <f>VLOOKUP(D422,RFPStatus!$A$2:$CF$3125,7,FALSE)</f>
        <v>#N/A</v>
      </c>
      <c r="DT422" s="161" t="e">
        <f>VLOOKUP(D422,RFPStatus!$A$2:$CF$3125,8,FALSE)</f>
        <v>#N/A</v>
      </c>
      <c r="DU422" s="161" t="e">
        <f>VLOOKUP(D422,RFPStatus!$A$2:$CF$3125,9,FALSE)</f>
        <v>#N/A</v>
      </c>
      <c r="DV422" s="161" t="e">
        <f>VLOOKUP(D422,RFPStatus!$A$2:$CF$3125,10,FALSE)</f>
        <v>#N/A</v>
      </c>
      <c r="DW422" s="161" t="str">
        <f t="shared" si="6"/>
        <v/>
      </c>
    </row>
    <row r="423" spans="1:127" x14ac:dyDescent="0.35">
      <c r="A423" s="163">
        <f>RFPData!D423</f>
        <v>0</v>
      </c>
      <c r="DQ423" s="161" t="e">
        <f>VLOOKUP(D423,RFPStatus!$A$2:$CF$3125,5,FALSE)</f>
        <v>#N/A</v>
      </c>
      <c r="DR423" s="161" t="e">
        <f>VLOOKUP(D423,RFPStatus!$A$2:$CF$3125,6,FALSE)</f>
        <v>#N/A</v>
      </c>
      <c r="DS423" s="161" t="e">
        <f>VLOOKUP(D423,RFPStatus!$A$2:$CF$3125,7,FALSE)</f>
        <v>#N/A</v>
      </c>
      <c r="DT423" s="161" t="e">
        <f>VLOOKUP(D423,RFPStatus!$A$2:$CF$3125,8,FALSE)</f>
        <v>#N/A</v>
      </c>
      <c r="DU423" s="161" t="e">
        <f>VLOOKUP(D423,RFPStatus!$A$2:$CF$3125,9,FALSE)</f>
        <v>#N/A</v>
      </c>
      <c r="DV423" s="161" t="e">
        <f>VLOOKUP(D423,RFPStatus!$A$2:$CF$3125,10,FALSE)</f>
        <v>#N/A</v>
      </c>
      <c r="DW423" s="161" t="str">
        <f t="shared" si="6"/>
        <v/>
      </c>
    </row>
    <row r="424" spans="1:127" x14ac:dyDescent="0.35">
      <c r="A424" s="163">
        <f>RFPData!D424</f>
        <v>0</v>
      </c>
      <c r="DQ424" s="161" t="e">
        <f>VLOOKUP(D424,RFPStatus!$A$2:$CF$3125,5,FALSE)</f>
        <v>#N/A</v>
      </c>
      <c r="DR424" s="161" t="e">
        <f>VLOOKUP(D424,RFPStatus!$A$2:$CF$3125,6,FALSE)</f>
        <v>#N/A</v>
      </c>
      <c r="DS424" s="161" t="e">
        <f>VLOOKUP(D424,RFPStatus!$A$2:$CF$3125,7,FALSE)</f>
        <v>#N/A</v>
      </c>
      <c r="DT424" s="161" t="e">
        <f>VLOOKUP(D424,RFPStatus!$A$2:$CF$3125,8,FALSE)</f>
        <v>#N/A</v>
      </c>
      <c r="DU424" s="161" t="e">
        <f>VLOOKUP(D424,RFPStatus!$A$2:$CF$3125,9,FALSE)</f>
        <v>#N/A</v>
      </c>
      <c r="DV424" s="161" t="e">
        <f>VLOOKUP(D424,RFPStatus!$A$2:$CF$3125,10,FALSE)</f>
        <v>#N/A</v>
      </c>
      <c r="DW424" s="161" t="str">
        <f t="shared" si="6"/>
        <v/>
      </c>
    </row>
    <row r="425" spans="1:127" x14ac:dyDescent="0.35">
      <c r="A425" s="163">
        <f>RFPData!D425</f>
        <v>0</v>
      </c>
      <c r="DQ425" s="161" t="e">
        <f>VLOOKUP(D425,RFPStatus!$A$2:$CF$3125,5,FALSE)</f>
        <v>#N/A</v>
      </c>
      <c r="DR425" s="161" t="e">
        <f>VLOOKUP(D425,RFPStatus!$A$2:$CF$3125,6,FALSE)</f>
        <v>#N/A</v>
      </c>
      <c r="DS425" s="161" t="e">
        <f>VLOOKUP(D425,RFPStatus!$A$2:$CF$3125,7,FALSE)</f>
        <v>#N/A</v>
      </c>
      <c r="DT425" s="161" t="e">
        <f>VLOOKUP(D425,RFPStatus!$A$2:$CF$3125,8,FALSE)</f>
        <v>#N/A</v>
      </c>
      <c r="DU425" s="161" t="e">
        <f>VLOOKUP(D425,RFPStatus!$A$2:$CF$3125,9,FALSE)</f>
        <v>#N/A</v>
      </c>
      <c r="DV425" s="161" t="e">
        <f>VLOOKUP(D425,RFPStatus!$A$2:$CF$3125,10,FALSE)</f>
        <v>#N/A</v>
      </c>
      <c r="DW425" s="161" t="str">
        <f t="shared" si="6"/>
        <v/>
      </c>
    </row>
    <row r="426" spans="1:127" x14ac:dyDescent="0.35">
      <c r="A426" s="163">
        <f>RFPData!D426</f>
        <v>0</v>
      </c>
      <c r="DQ426" s="161" t="e">
        <f>VLOOKUP(D426,RFPStatus!$A$2:$CF$3125,5,FALSE)</f>
        <v>#N/A</v>
      </c>
      <c r="DR426" s="161" t="e">
        <f>VLOOKUP(D426,RFPStatus!$A$2:$CF$3125,6,FALSE)</f>
        <v>#N/A</v>
      </c>
      <c r="DS426" s="161" t="e">
        <f>VLOOKUP(D426,RFPStatus!$A$2:$CF$3125,7,FALSE)</f>
        <v>#N/A</v>
      </c>
      <c r="DT426" s="161" t="e">
        <f>VLOOKUP(D426,RFPStatus!$A$2:$CF$3125,8,FALSE)</f>
        <v>#N/A</v>
      </c>
      <c r="DU426" s="161" t="e">
        <f>VLOOKUP(D426,RFPStatus!$A$2:$CF$3125,9,FALSE)</f>
        <v>#N/A</v>
      </c>
      <c r="DV426" s="161" t="e">
        <f>VLOOKUP(D426,RFPStatus!$A$2:$CF$3125,10,FALSE)</f>
        <v>#N/A</v>
      </c>
      <c r="DW426" s="161" t="str">
        <f t="shared" si="6"/>
        <v/>
      </c>
    </row>
    <row r="427" spans="1:127" x14ac:dyDescent="0.35">
      <c r="A427" s="163">
        <f>RFPData!D427</f>
        <v>0</v>
      </c>
      <c r="DQ427" s="161" t="e">
        <f>VLOOKUP(D427,RFPStatus!$A$2:$CF$3125,5,FALSE)</f>
        <v>#N/A</v>
      </c>
      <c r="DR427" s="161" t="e">
        <f>VLOOKUP(D427,RFPStatus!$A$2:$CF$3125,6,FALSE)</f>
        <v>#N/A</v>
      </c>
      <c r="DS427" s="161" t="e">
        <f>VLOOKUP(D427,RFPStatus!$A$2:$CF$3125,7,FALSE)</f>
        <v>#N/A</v>
      </c>
      <c r="DT427" s="161" t="e">
        <f>VLOOKUP(D427,RFPStatus!$A$2:$CF$3125,8,FALSE)</f>
        <v>#N/A</v>
      </c>
      <c r="DU427" s="161" t="e">
        <f>VLOOKUP(D427,RFPStatus!$A$2:$CF$3125,9,FALSE)</f>
        <v>#N/A</v>
      </c>
      <c r="DV427" s="161" t="e">
        <f>VLOOKUP(D427,RFPStatus!$A$2:$CF$3125,10,FALSE)</f>
        <v>#N/A</v>
      </c>
      <c r="DW427" s="161" t="str">
        <f t="shared" si="6"/>
        <v/>
      </c>
    </row>
    <row r="428" spans="1:127" x14ac:dyDescent="0.35">
      <c r="A428" s="163">
        <f>RFPData!D428</f>
        <v>0</v>
      </c>
      <c r="DQ428" s="161" t="e">
        <f>VLOOKUP(D428,RFPStatus!$A$2:$CF$3125,5,FALSE)</f>
        <v>#N/A</v>
      </c>
      <c r="DR428" s="161" t="e">
        <f>VLOOKUP(D428,RFPStatus!$A$2:$CF$3125,6,FALSE)</f>
        <v>#N/A</v>
      </c>
      <c r="DS428" s="161" t="e">
        <f>VLOOKUP(D428,RFPStatus!$A$2:$CF$3125,7,FALSE)</f>
        <v>#N/A</v>
      </c>
      <c r="DT428" s="161" t="e">
        <f>VLOOKUP(D428,RFPStatus!$A$2:$CF$3125,8,FALSE)</f>
        <v>#N/A</v>
      </c>
      <c r="DU428" s="161" t="e">
        <f>VLOOKUP(D428,RFPStatus!$A$2:$CF$3125,9,FALSE)</f>
        <v>#N/A</v>
      </c>
      <c r="DV428" s="161" t="e">
        <f>VLOOKUP(D428,RFPStatus!$A$2:$CF$3125,10,FALSE)</f>
        <v>#N/A</v>
      </c>
      <c r="DW428" s="161" t="str">
        <f t="shared" si="6"/>
        <v/>
      </c>
    </row>
    <row r="429" spans="1:127" x14ac:dyDescent="0.35">
      <c r="A429" s="163">
        <f>RFPData!D429</f>
        <v>0</v>
      </c>
      <c r="DQ429" s="161" t="e">
        <f>VLOOKUP(D429,RFPStatus!$A$2:$CF$3125,5,FALSE)</f>
        <v>#N/A</v>
      </c>
      <c r="DR429" s="161" t="e">
        <f>VLOOKUP(D429,RFPStatus!$A$2:$CF$3125,6,FALSE)</f>
        <v>#N/A</v>
      </c>
      <c r="DS429" s="161" t="e">
        <f>VLOOKUP(D429,RFPStatus!$A$2:$CF$3125,7,FALSE)</f>
        <v>#N/A</v>
      </c>
      <c r="DT429" s="161" t="e">
        <f>VLOOKUP(D429,RFPStatus!$A$2:$CF$3125,8,FALSE)</f>
        <v>#N/A</v>
      </c>
      <c r="DU429" s="161" t="e">
        <f>VLOOKUP(D429,RFPStatus!$A$2:$CF$3125,9,FALSE)</f>
        <v>#N/A</v>
      </c>
      <c r="DV429" s="161" t="e">
        <f>VLOOKUP(D429,RFPStatus!$A$2:$CF$3125,10,FALSE)</f>
        <v>#N/A</v>
      </c>
      <c r="DW429" s="161" t="str">
        <f t="shared" si="6"/>
        <v/>
      </c>
    </row>
    <row r="430" spans="1:127" x14ac:dyDescent="0.35">
      <c r="A430" s="163">
        <f>RFPData!D430</f>
        <v>0</v>
      </c>
      <c r="DQ430" s="161" t="e">
        <f>VLOOKUP(D430,RFPStatus!$A$2:$CF$3125,5,FALSE)</f>
        <v>#N/A</v>
      </c>
      <c r="DR430" s="161" t="e">
        <f>VLOOKUP(D430,RFPStatus!$A$2:$CF$3125,6,FALSE)</f>
        <v>#N/A</v>
      </c>
      <c r="DS430" s="161" t="e">
        <f>VLOOKUP(D430,RFPStatus!$A$2:$CF$3125,7,FALSE)</f>
        <v>#N/A</v>
      </c>
      <c r="DT430" s="161" t="e">
        <f>VLOOKUP(D430,RFPStatus!$A$2:$CF$3125,8,FALSE)</f>
        <v>#N/A</v>
      </c>
      <c r="DU430" s="161" t="e">
        <f>VLOOKUP(D430,RFPStatus!$A$2:$CF$3125,9,FALSE)</f>
        <v>#N/A</v>
      </c>
      <c r="DV430" s="161" t="e">
        <f>VLOOKUP(D430,RFPStatus!$A$2:$CF$3125,10,FALSE)</f>
        <v>#N/A</v>
      </c>
      <c r="DW430" s="161" t="str">
        <f t="shared" si="6"/>
        <v/>
      </c>
    </row>
    <row r="431" spans="1:127" x14ac:dyDescent="0.35">
      <c r="A431" s="163">
        <f>RFPData!D431</f>
        <v>0</v>
      </c>
      <c r="DQ431" s="161" t="e">
        <f>VLOOKUP(D431,RFPStatus!$A$2:$CF$3125,5,FALSE)</f>
        <v>#N/A</v>
      </c>
      <c r="DR431" s="161" t="e">
        <f>VLOOKUP(D431,RFPStatus!$A$2:$CF$3125,6,FALSE)</f>
        <v>#N/A</v>
      </c>
      <c r="DS431" s="161" t="e">
        <f>VLOOKUP(D431,RFPStatus!$A$2:$CF$3125,7,FALSE)</f>
        <v>#N/A</v>
      </c>
      <c r="DT431" s="161" t="e">
        <f>VLOOKUP(D431,RFPStatus!$A$2:$CF$3125,8,FALSE)</f>
        <v>#N/A</v>
      </c>
      <c r="DU431" s="161" t="e">
        <f>VLOOKUP(D431,RFPStatus!$A$2:$CF$3125,9,FALSE)</f>
        <v>#N/A</v>
      </c>
      <c r="DV431" s="161" t="e">
        <f>VLOOKUP(D431,RFPStatus!$A$2:$CF$3125,10,FALSE)</f>
        <v>#N/A</v>
      </c>
      <c r="DW431" s="161" t="str">
        <f t="shared" si="6"/>
        <v/>
      </c>
    </row>
    <row r="432" spans="1:127" x14ac:dyDescent="0.35">
      <c r="A432" s="163">
        <f>RFPData!D432</f>
        <v>0</v>
      </c>
      <c r="DQ432" s="161" t="e">
        <f>VLOOKUP(D432,RFPStatus!$A$2:$CF$3125,5,FALSE)</f>
        <v>#N/A</v>
      </c>
      <c r="DR432" s="161" t="e">
        <f>VLOOKUP(D432,RFPStatus!$A$2:$CF$3125,6,FALSE)</f>
        <v>#N/A</v>
      </c>
      <c r="DS432" s="161" t="e">
        <f>VLOOKUP(D432,RFPStatus!$A$2:$CF$3125,7,FALSE)</f>
        <v>#N/A</v>
      </c>
      <c r="DT432" s="161" t="e">
        <f>VLOOKUP(D432,RFPStatus!$A$2:$CF$3125,8,FALSE)</f>
        <v>#N/A</v>
      </c>
      <c r="DU432" s="161" t="e">
        <f>VLOOKUP(D432,RFPStatus!$A$2:$CF$3125,9,FALSE)</f>
        <v>#N/A</v>
      </c>
      <c r="DV432" s="161" t="e">
        <f>VLOOKUP(D432,RFPStatus!$A$2:$CF$3125,10,FALSE)</f>
        <v>#N/A</v>
      </c>
      <c r="DW432" s="161" t="str">
        <f t="shared" si="6"/>
        <v/>
      </c>
    </row>
    <row r="433" spans="1:127" x14ac:dyDescent="0.35">
      <c r="A433" s="163">
        <f>RFPData!D433</f>
        <v>0</v>
      </c>
      <c r="DQ433" s="161" t="e">
        <f>VLOOKUP(D433,RFPStatus!$A$2:$CF$3125,5,FALSE)</f>
        <v>#N/A</v>
      </c>
      <c r="DR433" s="161" t="e">
        <f>VLOOKUP(D433,RFPStatus!$A$2:$CF$3125,6,FALSE)</f>
        <v>#N/A</v>
      </c>
      <c r="DS433" s="161" t="e">
        <f>VLOOKUP(D433,RFPStatus!$A$2:$CF$3125,7,FALSE)</f>
        <v>#N/A</v>
      </c>
      <c r="DT433" s="161" t="e">
        <f>VLOOKUP(D433,RFPStatus!$A$2:$CF$3125,8,FALSE)</f>
        <v>#N/A</v>
      </c>
      <c r="DU433" s="161" t="e">
        <f>VLOOKUP(D433,RFPStatus!$A$2:$CF$3125,9,FALSE)</f>
        <v>#N/A</v>
      </c>
      <c r="DV433" s="161" t="e">
        <f>VLOOKUP(D433,RFPStatus!$A$2:$CF$3125,10,FALSE)</f>
        <v>#N/A</v>
      </c>
      <c r="DW433" s="161" t="str">
        <f t="shared" si="6"/>
        <v/>
      </c>
    </row>
    <row r="434" spans="1:127" x14ac:dyDescent="0.35">
      <c r="A434" s="163">
        <f>RFPData!D434</f>
        <v>0</v>
      </c>
      <c r="DQ434" s="161" t="e">
        <f>VLOOKUP(D434,RFPStatus!$A$2:$CF$3125,5,FALSE)</f>
        <v>#N/A</v>
      </c>
      <c r="DR434" s="161" t="e">
        <f>VLOOKUP(D434,RFPStatus!$A$2:$CF$3125,6,FALSE)</f>
        <v>#N/A</v>
      </c>
      <c r="DS434" s="161" t="e">
        <f>VLOOKUP(D434,RFPStatus!$A$2:$CF$3125,7,FALSE)</f>
        <v>#N/A</v>
      </c>
      <c r="DT434" s="161" t="e">
        <f>VLOOKUP(D434,RFPStatus!$A$2:$CF$3125,8,FALSE)</f>
        <v>#N/A</v>
      </c>
      <c r="DU434" s="161" t="e">
        <f>VLOOKUP(D434,RFPStatus!$A$2:$CF$3125,9,FALSE)</f>
        <v>#N/A</v>
      </c>
      <c r="DV434" s="161" t="e">
        <f>VLOOKUP(D434,RFPStatus!$A$2:$CF$3125,10,FALSE)</f>
        <v>#N/A</v>
      </c>
      <c r="DW434" s="161" t="str">
        <f t="shared" si="6"/>
        <v/>
      </c>
    </row>
    <row r="435" spans="1:127" x14ac:dyDescent="0.35">
      <c r="A435" s="163">
        <f>RFPData!D435</f>
        <v>0</v>
      </c>
      <c r="DQ435" s="161" t="e">
        <f>VLOOKUP(D435,RFPStatus!$A$2:$CF$3125,5,FALSE)</f>
        <v>#N/A</v>
      </c>
      <c r="DR435" s="161" t="e">
        <f>VLOOKUP(D435,RFPStatus!$A$2:$CF$3125,6,FALSE)</f>
        <v>#N/A</v>
      </c>
      <c r="DS435" s="161" t="e">
        <f>VLOOKUP(D435,RFPStatus!$A$2:$CF$3125,7,FALSE)</f>
        <v>#N/A</v>
      </c>
      <c r="DT435" s="161" t="e">
        <f>VLOOKUP(D435,RFPStatus!$A$2:$CF$3125,8,FALSE)</f>
        <v>#N/A</v>
      </c>
      <c r="DU435" s="161" t="e">
        <f>VLOOKUP(D435,RFPStatus!$A$2:$CF$3125,9,FALSE)</f>
        <v>#N/A</v>
      </c>
      <c r="DV435" s="161" t="e">
        <f>VLOOKUP(D435,RFPStatus!$A$2:$CF$3125,10,FALSE)</f>
        <v>#N/A</v>
      </c>
      <c r="DW435" s="161" t="str">
        <f t="shared" si="6"/>
        <v/>
      </c>
    </row>
    <row r="436" spans="1:127" x14ac:dyDescent="0.35">
      <c r="A436" s="163">
        <f>RFPData!D436</f>
        <v>0</v>
      </c>
      <c r="DQ436" s="161" t="e">
        <f>VLOOKUP(D436,RFPStatus!$A$2:$CF$3125,5,FALSE)</f>
        <v>#N/A</v>
      </c>
      <c r="DR436" s="161" t="e">
        <f>VLOOKUP(D436,RFPStatus!$A$2:$CF$3125,6,FALSE)</f>
        <v>#N/A</v>
      </c>
      <c r="DS436" s="161" t="e">
        <f>VLOOKUP(D436,RFPStatus!$A$2:$CF$3125,7,FALSE)</f>
        <v>#N/A</v>
      </c>
      <c r="DT436" s="161" t="e">
        <f>VLOOKUP(D436,RFPStatus!$A$2:$CF$3125,8,FALSE)</f>
        <v>#N/A</v>
      </c>
      <c r="DU436" s="161" t="e">
        <f>VLOOKUP(D436,RFPStatus!$A$2:$CF$3125,9,FALSE)</f>
        <v>#N/A</v>
      </c>
      <c r="DV436" s="161" t="e">
        <f>VLOOKUP(D436,RFPStatus!$A$2:$CF$3125,10,FALSE)</f>
        <v>#N/A</v>
      </c>
      <c r="DW436" s="161" t="str">
        <f t="shared" si="6"/>
        <v/>
      </c>
    </row>
    <row r="437" spans="1:127" x14ac:dyDescent="0.35">
      <c r="A437" s="163">
        <f>RFPData!D437</f>
        <v>0</v>
      </c>
      <c r="DQ437" s="161" t="e">
        <f>VLOOKUP(D437,RFPStatus!$A$2:$CF$3125,5,FALSE)</f>
        <v>#N/A</v>
      </c>
      <c r="DR437" s="161" t="e">
        <f>VLOOKUP(D437,RFPStatus!$A$2:$CF$3125,6,FALSE)</f>
        <v>#N/A</v>
      </c>
      <c r="DS437" s="161" t="e">
        <f>VLOOKUP(D437,RFPStatus!$A$2:$CF$3125,7,FALSE)</f>
        <v>#N/A</v>
      </c>
      <c r="DT437" s="161" t="e">
        <f>VLOOKUP(D437,RFPStatus!$A$2:$CF$3125,8,FALSE)</f>
        <v>#N/A</v>
      </c>
      <c r="DU437" s="161" t="e">
        <f>VLOOKUP(D437,RFPStatus!$A$2:$CF$3125,9,FALSE)</f>
        <v>#N/A</v>
      </c>
      <c r="DV437" s="161" t="e">
        <f>VLOOKUP(D437,RFPStatus!$A$2:$CF$3125,10,FALSE)</f>
        <v>#N/A</v>
      </c>
      <c r="DW437" s="161" t="str">
        <f t="shared" si="6"/>
        <v/>
      </c>
    </row>
    <row r="438" spans="1:127" x14ac:dyDescent="0.35">
      <c r="A438" s="163">
        <f>RFPData!D438</f>
        <v>0</v>
      </c>
      <c r="DQ438" s="161" t="e">
        <f>VLOOKUP(D438,RFPStatus!$A$2:$CF$3125,5,FALSE)</f>
        <v>#N/A</v>
      </c>
      <c r="DR438" s="161" t="e">
        <f>VLOOKUP(D438,RFPStatus!$A$2:$CF$3125,6,FALSE)</f>
        <v>#N/A</v>
      </c>
      <c r="DS438" s="161" t="e">
        <f>VLOOKUP(D438,RFPStatus!$A$2:$CF$3125,7,FALSE)</f>
        <v>#N/A</v>
      </c>
      <c r="DT438" s="161" t="e">
        <f>VLOOKUP(D438,RFPStatus!$A$2:$CF$3125,8,FALSE)</f>
        <v>#N/A</v>
      </c>
      <c r="DU438" s="161" t="e">
        <f>VLOOKUP(D438,RFPStatus!$A$2:$CF$3125,9,FALSE)</f>
        <v>#N/A</v>
      </c>
      <c r="DV438" s="161" t="e">
        <f>VLOOKUP(D438,RFPStatus!$A$2:$CF$3125,10,FALSE)</f>
        <v>#N/A</v>
      </c>
      <c r="DW438" s="161" t="str">
        <f t="shared" si="6"/>
        <v/>
      </c>
    </row>
    <row r="439" spans="1:127" x14ac:dyDescent="0.35">
      <c r="A439" s="163">
        <f>RFPData!D439</f>
        <v>0</v>
      </c>
      <c r="DQ439" s="161" t="e">
        <f>VLOOKUP(D439,RFPStatus!$A$2:$CF$3125,5,FALSE)</f>
        <v>#N/A</v>
      </c>
      <c r="DR439" s="161" t="e">
        <f>VLOOKUP(D439,RFPStatus!$A$2:$CF$3125,6,FALSE)</f>
        <v>#N/A</v>
      </c>
      <c r="DS439" s="161" t="e">
        <f>VLOOKUP(D439,RFPStatus!$A$2:$CF$3125,7,FALSE)</f>
        <v>#N/A</v>
      </c>
      <c r="DT439" s="161" t="e">
        <f>VLOOKUP(D439,RFPStatus!$A$2:$CF$3125,8,FALSE)</f>
        <v>#N/A</v>
      </c>
      <c r="DU439" s="161" t="e">
        <f>VLOOKUP(D439,RFPStatus!$A$2:$CF$3125,9,FALSE)</f>
        <v>#N/A</v>
      </c>
      <c r="DV439" s="161" t="e">
        <f>VLOOKUP(D439,RFPStatus!$A$2:$CF$3125,10,FALSE)</f>
        <v>#N/A</v>
      </c>
      <c r="DW439" s="161" t="str">
        <f t="shared" si="6"/>
        <v/>
      </c>
    </row>
    <row r="440" spans="1:127" x14ac:dyDescent="0.35">
      <c r="A440" s="163">
        <f>RFPData!D440</f>
        <v>0</v>
      </c>
      <c r="DQ440" s="161" t="e">
        <f>VLOOKUP(D440,RFPStatus!$A$2:$CF$3125,5,FALSE)</f>
        <v>#N/A</v>
      </c>
      <c r="DR440" s="161" t="e">
        <f>VLOOKUP(D440,RFPStatus!$A$2:$CF$3125,6,FALSE)</f>
        <v>#N/A</v>
      </c>
      <c r="DS440" s="161" t="e">
        <f>VLOOKUP(D440,RFPStatus!$A$2:$CF$3125,7,FALSE)</f>
        <v>#N/A</v>
      </c>
      <c r="DT440" s="161" t="e">
        <f>VLOOKUP(D440,RFPStatus!$A$2:$CF$3125,8,FALSE)</f>
        <v>#N/A</v>
      </c>
      <c r="DU440" s="161" t="e">
        <f>VLOOKUP(D440,RFPStatus!$A$2:$CF$3125,9,FALSE)</f>
        <v>#N/A</v>
      </c>
      <c r="DV440" s="161" t="e">
        <f>VLOOKUP(D440,RFPStatus!$A$2:$CF$3125,10,FALSE)</f>
        <v>#N/A</v>
      </c>
      <c r="DW440" s="161" t="str">
        <f t="shared" si="6"/>
        <v/>
      </c>
    </row>
    <row r="441" spans="1:127" x14ac:dyDescent="0.35">
      <c r="A441" s="163">
        <f>RFPData!D441</f>
        <v>0</v>
      </c>
      <c r="DQ441" s="161" t="e">
        <f>VLOOKUP(D441,RFPStatus!$A$2:$CF$3125,5,FALSE)</f>
        <v>#N/A</v>
      </c>
      <c r="DR441" s="161" t="e">
        <f>VLOOKUP(D441,RFPStatus!$A$2:$CF$3125,6,FALSE)</f>
        <v>#N/A</v>
      </c>
      <c r="DS441" s="161" t="e">
        <f>VLOOKUP(D441,RFPStatus!$A$2:$CF$3125,7,FALSE)</f>
        <v>#N/A</v>
      </c>
      <c r="DT441" s="161" t="e">
        <f>VLOOKUP(D441,RFPStatus!$A$2:$CF$3125,8,FALSE)</f>
        <v>#N/A</v>
      </c>
      <c r="DU441" s="161" t="e">
        <f>VLOOKUP(D441,RFPStatus!$A$2:$CF$3125,9,FALSE)</f>
        <v>#N/A</v>
      </c>
      <c r="DV441" s="161" t="e">
        <f>VLOOKUP(D441,RFPStatus!$A$2:$CF$3125,10,FALSE)</f>
        <v>#N/A</v>
      </c>
      <c r="DW441" s="161" t="str">
        <f t="shared" si="6"/>
        <v/>
      </c>
    </row>
    <row r="442" spans="1:127" x14ac:dyDescent="0.35">
      <c r="A442" s="163">
        <f>RFPData!D442</f>
        <v>0</v>
      </c>
      <c r="DQ442" s="161" t="e">
        <f>VLOOKUP(D442,RFPStatus!$A$2:$CF$3125,5,FALSE)</f>
        <v>#N/A</v>
      </c>
      <c r="DR442" s="161" t="e">
        <f>VLOOKUP(D442,RFPStatus!$A$2:$CF$3125,6,FALSE)</f>
        <v>#N/A</v>
      </c>
      <c r="DS442" s="161" t="e">
        <f>VLOOKUP(D442,RFPStatus!$A$2:$CF$3125,7,FALSE)</f>
        <v>#N/A</v>
      </c>
      <c r="DT442" s="161" t="e">
        <f>VLOOKUP(D442,RFPStatus!$A$2:$CF$3125,8,FALSE)</f>
        <v>#N/A</v>
      </c>
      <c r="DU442" s="161" t="e">
        <f>VLOOKUP(D442,RFPStatus!$A$2:$CF$3125,9,FALSE)</f>
        <v>#N/A</v>
      </c>
      <c r="DV442" s="161" t="e">
        <f>VLOOKUP(D442,RFPStatus!$A$2:$CF$3125,10,FALSE)</f>
        <v>#N/A</v>
      </c>
      <c r="DW442" s="161" t="str">
        <f t="shared" si="6"/>
        <v/>
      </c>
    </row>
    <row r="443" spans="1:127" x14ac:dyDescent="0.35">
      <c r="A443" s="163">
        <f>RFPData!D443</f>
        <v>0</v>
      </c>
      <c r="DQ443" s="161" t="e">
        <f>VLOOKUP(D443,RFPStatus!$A$2:$CF$3125,5,FALSE)</f>
        <v>#N/A</v>
      </c>
      <c r="DR443" s="161" t="e">
        <f>VLOOKUP(D443,RFPStatus!$A$2:$CF$3125,6,FALSE)</f>
        <v>#N/A</v>
      </c>
      <c r="DS443" s="161" t="e">
        <f>VLOOKUP(D443,RFPStatus!$A$2:$CF$3125,7,FALSE)</f>
        <v>#N/A</v>
      </c>
      <c r="DT443" s="161" t="e">
        <f>VLOOKUP(D443,RFPStatus!$A$2:$CF$3125,8,FALSE)</f>
        <v>#N/A</v>
      </c>
      <c r="DU443" s="161" t="e">
        <f>VLOOKUP(D443,RFPStatus!$A$2:$CF$3125,9,FALSE)</f>
        <v>#N/A</v>
      </c>
      <c r="DV443" s="161" t="e">
        <f>VLOOKUP(D443,RFPStatus!$A$2:$CF$3125,10,FALSE)</f>
        <v>#N/A</v>
      </c>
      <c r="DW443" s="161" t="str">
        <f t="shared" si="6"/>
        <v/>
      </c>
    </row>
    <row r="444" spans="1:127" x14ac:dyDescent="0.35">
      <c r="A444" s="163">
        <f>RFPData!D444</f>
        <v>0</v>
      </c>
      <c r="DQ444" s="161" t="e">
        <f>VLOOKUP(D444,RFPStatus!$A$2:$CF$3125,5,FALSE)</f>
        <v>#N/A</v>
      </c>
      <c r="DR444" s="161" t="e">
        <f>VLOOKUP(D444,RFPStatus!$A$2:$CF$3125,6,FALSE)</f>
        <v>#N/A</v>
      </c>
      <c r="DS444" s="161" t="e">
        <f>VLOOKUP(D444,RFPStatus!$A$2:$CF$3125,7,FALSE)</f>
        <v>#N/A</v>
      </c>
      <c r="DT444" s="161" t="e">
        <f>VLOOKUP(D444,RFPStatus!$A$2:$CF$3125,8,FALSE)</f>
        <v>#N/A</v>
      </c>
      <c r="DU444" s="161" t="e">
        <f>VLOOKUP(D444,RFPStatus!$A$2:$CF$3125,9,FALSE)</f>
        <v>#N/A</v>
      </c>
      <c r="DV444" s="161" t="e">
        <f>VLOOKUP(D444,RFPStatus!$A$2:$CF$3125,10,FALSE)</f>
        <v>#N/A</v>
      </c>
      <c r="DW444" s="161" t="str">
        <f t="shared" si="6"/>
        <v/>
      </c>
    </row>
    <row r="445" spans="1:127" x14ac:dyDescent="0.35">
      <c r="A445" s="163">
        <f>RFPData!D445</f>
        <v>0</v>
      </c>
      <c r="DQ445" s="161" t="e">
        <f>VLOOKUP(D445,RFPStatus!$A$2:$CF$3125,5,FALSE)</f>
        <v>#N/A</v>
      </c>
      <c r="DR445" s="161" t="e">
        <f>VLOOKUP(D445,RFPStatus!$A$2:$CF$3125,6,FALSE)</f>
        <v>#N/A</v>
      </c>
      <c r="DS445" s="161" t="e">
        <f>VLOOKUP(D445,RFPStatus!$A$2:$CF$3125,7,FALSE)</f>
        <v>#N/A</v>
      </c>
      <c r="DT445" s="161" t="e">
        <f>VLOOKUP(D445,RFPStatus!$A$2:$CF$3125,8,FALSE)</f>
        <v>#N/A</v>
      </c>
      <c r="DU445" s="161" t="e">
        <f>VLOOKUP(D445,RFPStatus!$A$2:$CF$3125,9,FALSE)</f>
        <v>#N/A</v>
      </c>
      <c r="DV445" s="161" t="e">
        <f>VLOOKUP(D445,RFPStatus!$A$2:$CF$3125,10,FALSE)</f>
        <v>#N/A</v>
      </c>
      <c r="DW445" s="161" t="str">
        <f t="shared" si="6"/>
        <v/>
      </c>
    </row>
    <row r="446" spans="1:127" x14ac:dyDescent="0.35">
      <c r="A446" s="163">
        <f>RFPData!D446</f>
        <v>0</v>
      </c>
      <c r="DQ446" s="161" t="e">
        <f>VLOOKUP(D446,RFPStatus!$A$2:$CF$3125,5,FALSE)</f>
        <v>#N/A</v>
      </c>
      <c r="DR446" s="161" t="e">
        <f>VLOOKUP(D446,RFPStatus!$A$2:$CF$3125,6,FALSE)</f>
        <v>#N/A</v>
      </c>
      <c r="DS446" s="161" t="e">
        <f>VLOOKUP(D446,RFPStatus!$A$2:$CF$3125,7,FALSE)</f>
        <v>#N/A</v>
      </c>
      <c r="DT446" s="161" t="e">
        <f>VLOOKUP(D446,RFPStatus!$A$2:$CF$3125,8,FALSE)</f>
        <v>#N/A</v>
      </c>
      <c r="DU446" s="161" t="e">
        <f>VLOOKUP(D446,RFPStatus!$A$2:$CF$3125,9,FALSE)</f>
        <v>#N/A</v>
      </c>
      <c r="DV446" s="161" t="e">
        <f>VLOOKUP(D446,RFPStatus!$A$2:$CF$3125,10,FALSE)</f>
        <v>#N/A</v>
      </c>
      <c r="DW446" s="161" t="str">
        <f t="shared" si="6"/>
        <v/>
      </c>
    </row>
    <row r="447" spans="1:127" x14ac:dyDescent="0.35">
      <c r="A447" s="163">
        <f>RFPData!D447</f>
        <v>0</v>
      </c>
      <c r="DQ447" s="161" t="e">
        <f>VLOOKUP(D447,RFPStatus!$A$2:$CF$3125,5,FALSE)</f>
        <v>#N/A</v>
      </c>
      <c r="DR447" s="161" t="e">
        <f>VLOOKUP(D447,RFPStatus!$A$2:$CF$3125,6,FALSE)</f>
        <v>#N/A</v>
      </c>
      <c r="DS447" s="161" t="e">
        <f>VLOOKUP(D447,RFPStatus!$A$2:$CF$3125,7,FALSE)</f>
        <v>#N/A</v>
      </c>
      <c r="DT447" s="161" t="e">
        <f>VLOOKUP(D447,RFPStatus!$A$2:$CF$3125,8,FALSE)</f>
        <v>#N/A</v>
      </c>
      <c r="DU447" s="161" t="e">
        <f>VLOOKUP(D447,RFPStatus!$A$2:$CF$3125,9,FALSE)</f>
        <v>#N/A</v>
      </c>
      <c r="DV447" s="161" t="e">
        <f>VLOOKUP(D447,RFPStatus!$A$2:$CF$3125,10,FALSE)</f>
        <v>#N/A</v>
      </c>
      <c r="DW447" s="161" t="str">
        <f t="shared" si="6"/>
        <v/>
      </c>
    </row>
    <row r="448" spans="1:127" x14ac:dyDescent="0.35">
      <c r="A448" s="163">
        <f>RFPData!D448</f>
        <v>0</v>
      </c>
      <c r="DQ448" s="161" t="e">
        <f>VLOOKUP(D448,RFPStatus!$A$2:$CF$3125,5,FALSE)</f>
        <v>#N/A</v>
      </c>
      <c r="DR448" s="161" t="e">
        <f>VLOOKUP(D448,RFPStatus!$A$2:$CF$3125,6,FALSE)</f>
        <v>#N/A</v>
      </c>
      <c r="DS448" s="161" t="e">
        <f>VLOOKUP(D448,RFPStatus!$A$2:$CF$3125,7,FALSE)</f>
        <v>#N/A</v>
      </c>
      <c r="DT448" s="161" t="e">
        <f>VLOOKUP(D448,RFPStatus!$A$2:$CF$3125,8,FALSE)</f>
        <v>#N/A</v>
      </c>
      <c r="DU448" s="161" t="e">
        <f>VLOOKUP(D448,RFPStatus!$A$2:$CF$3125,9,FALSE)</f>
        <v>#N/A</v>
      </c>
      <c r="DV448" s="161" t="e">
        <f>VLOOKUP(D448,RFPStatus!$A$2:$CF$3125,10,FALSE)</f>
        <v>#N/A</v>
      </c>
      <c r="DW448" s="161" t="str">
        <f t="shared" si="6"/>
        <v/>
      </c>
    </row>
    <row r="449" spans="1:127" x14ac:dyDescent="0.35">
      <c r="A449" s="163">
        <f>RFPData!D449</f>
        <v>0</v>
      </c>
      <c r="DQ449" s="161" t="e">
        <f>VLOOKUP(D449,RFPStatus!$A$2:$CF$3125,5,FALSE)</f>
        <v>#N/A</v>
      </c>
      <c r="DR449" s="161" t="e">
        <f>VLOOKUP(D449,RFPStatus!$A$2:$CF$3125,6,FALSE)</f>
        <v>#N/A</v>
      </c>
      <c r="DS449" s="161" t="e">
        <f>VLOOKUP(D449,RFPStatus!$A$2:$CF$3125,7,FALSE)</f>
        <v>#N/A</v>
      </c>
      <c r="DT449" s="161" t="e">
        <f>VLOOKUP(D449,RFPStatus!$A$2:$CF$3125,8,FALSE)</f>
        <v>#N/A</v>
      </c>
      <c r="DU449" s="161" t="e">
        <f>VLOOKUP(D449,RFPStatus!$A$2:$CF$3125,9,FALSE)</f>
        <v>#N/A</v>
      </c>
      <c r="DV449" s="161" t="e">
        <f>VLOOKUP(D449,RFPStatus!$A$2:$CF$3125,10,FALSE)</f>
        <v>#N/A</v>
      </c>
      <c r="DW449" s="161" t="str">
        <f t="shared" si="6"/>
        <v/>
      </c>
    </row>
    <row r="450" spans="1:127" x14ac:dyDescent="0.35">
      <c r="A450" s="163">
        <f>RFPData!D450</f>
        <v>0</v>
      </c>
      <c r="DQ450" s="161" t="e">
        <f>VLOOKUP(D450,RFPStatus!$A$2:$CF$3125,5,FALSE)</f>
        <v>#N/A</v>
      </c>
      <c r="DR450" s="161" t="e">
        <f>VLOOKUP(D450,RFPStatus!$A$2:$CF$3125,6,FALSE)</f>
        <v>#N/A</v>
      </c>
      <c r="DS450" s="161" t="e">
        <f>VLOOKUP(D450,RFPStatus!$A$2:$CF$3125,7,FALSE)</f>
        <v>#N/A</v>
      </c>
      <c r="DT450" s="161" t="e">
        <f>VLOOKUP(D450,RFPStatus!$A$2:$CF$3125,8,FALSE)</f>
        <v>#N/A</v>
      </c>
      <c r="DU450" s="161" t="e">
        <f>VLOOKUP(D450,RFPStatus!$A$2:$CF$3125,9,FALSE)</f>
        <v>#N/A</v>
      </c>
      <c r="DV450" s="161" t="e">
        <f>VLOOKUP(D450,RFPStatus!$A$2:$CF$3125,10,FALSE)</f>
        <v>#N/A</v>
      </c>
      <c r="DW450" s="161" t="str">
        <f t="shared" ref="DW450:DW513" si="7">_xlfn.CONCAT(BU450:BY450)</f>
        <v/>
      </c>
    </row>
    <row r="451" spans="1:127" x14ac:dyDescent="0.35">
      <c r="A451" s="163">
        <f>RFPData!D451</f>
        <v>0</v>
      </c>
      <c r="DQ451" s="161" t="e">
        <f>VLOOKUP(D451,RFPStatus!$A$2:$CF$3125,5,FALSE)</f>
        <v>#N/A</v>
      </c>
      <c r="DR451" s="161" t="e">
        <f>VLOOKUP(D451,RFPStatus!$A$2:$CF$3125,6,FALSE)</f>
        <v>#N/A</v>
      </c>
      <c r="DS451" s="161" t="e">
        <f>VLOOKUP(D451,RFPStatus!$A$2:$CF$3125,7,FALSE)</f>
        <v>#N/A</v>
      </c>
      <c r="DT451" s="161" t="e">
        <f>VLOOKUP(D451,RFPStatus!$A$2:$CF$3125,8,FALSE)</f>
        <v>#N/A</v>
      </c>
      <c r="DU451" s="161" t="e">
        <f>VLOOKUP(D451,RFPStatus!$A$2:$CF$3125,9,FALSE)</f>
        <v>#N/A</v>
      </c>
      <c r="DV451" s="161" t="e">
        <f>VLOOKUP(D451,RFPStatus!$A$2:$CF$3125,10,FALSE)</f>
        <v>#N/A</v>
      </c>
      <c r="DW451" s="161" t="str">
        <f t="shared" si="7"/>
        <v/>
      </c>
    </row>
    <row r="452" spans="1:127" x14ac:dyDescent="0.35">
      <c r="A452" s="163">
        <f>RFPData!D452</f>
        <v>0</v>
      </c>
      <c r="DQ452" s="161" t="e">
        <f>VLOOKUP(D452,RFPStatus!$A$2:$CF$3125,5,FALSE)</f>
        <v>#N/A</v>
      </c>
      <c r="DR452" s="161" t="e">
        <f>VLOOKUP(D452,RFPStatus!$A$2:$CF$3125,6,FALSE)</f>
        <v>#N/A</v>
      </c>
      <c r="DS452" s="161" t="e">
        <f>VLOOKUP(D452,RFPStatus!$A$2:$CF$3125,7,FALSE)</f>
        <v>#N/A</v>
      </c>
      <c r="DT452" s="161" t="e">
        <f>VLOOKUP(D452,RFPStatus!$A$2:$CF$3125,8,FALSE)</f>
        <v>#N/A</v>
      </c>
      <c r="DU452" s="161" t="e">
        <f>VLOOKUP(D452,RFPStatus!$A$2:$CF$3125,9,FALSE)</f>
        <v>#N/A</v>
      </c>
      <c r="DV452" s="161" t="e">
        <f>VLOOKUP(D452,RFPStatus!$A$2:$CF$3125,10,FALSE)</f>
        <v>#N/A</v>
      </c>
      <c r="DW452" s="161" t="str">
        <f t="shared" si="7"/>
        <v/>
      </c>
    </row>
    <row r="453" spans="1:127" x14ac:dyDescent="0.35">
      <c r="A453" s="163">
        <f>RFPData!D453</f>
        <v>0</v>
      </c>
      <c r="DQ453" s="161" t="e">
        <f>VLOOKUP(D453,RFPStatus!$A$2:$CF$3125,5,FALSE)</f>
        <v>#N/A</v>
      </c>
      <c r="DR453" s="161" t="e">
        <f>VLOOKUP(D453,RFPStatus!$A$2:$CF$3125,6,FALSE)</f>
        <v>#N/A</v>
      </c>
      <c r="DS453" s="161" t="e">
        <f>VLOOKUP(D453,RFPStatus!$A$2:$CF$3125,7,FALSE)</f>
        <v>#N/A</v>
      </c>
      <c r="DT453" s="161" t="e">
        <f>VLOOKUP(D453,RFPStatus!$A$2:$CF$3125,8,FALSE)</f>
        <v>#N/A</v>
      </c>
      <c r="DU453" s="161" t="e">
        <f>VLOOKUP(D453,RFPStatus!$A$2:$CF$3125,9,FALSE)</f>
        <v>#N/A</v>
      </c>
      <c r="DV453" s="161" t="e">
        <f>VLOOKUP(D453,RFPStatus!$A$2:$CF$3125,10,FALSE)</f>
        <v>#N/A</v>
      </c>
      <c r="DW453" s="161" t="str">
        <f t="shared" si="7"/>
        <v/>
      </c>
    </row>
    <row r="454" spans="1:127" x14ac:dyDescent="0.35">
      <c r="A454" s="163">
        <f>RFPData!D454</f>
        <v>0</v>
      </c>
      <c r="DQ454" s="161" t="e">
        <f>VLOOKUP(D454,RFPStatus!$A$2:$CF$3125,5,FALSE)</f>
        <v>#N/A</v>
      </c>
      <c r="DR454" s="161" t="e">
        <f>VLOOKUP(D454,RFPStatus!$A$2:$CF$3125,6,FALSE)</f>
        <v>#N/A</v>
      </c>
      <c r="DS454" s="161" t="e">
        <f>VLOOKUP(D454,RFPStatus!$A$2:$CF$3125,7,FALSE)</f>
        <v>#N/A</v>
      </c>
      <c r="DT454" s="161" t="e">
        <f>VLOOKUP(D454,RFPStatus!$A$2:$CF$3125,8,FALSE)</f>
        <v>#N/A</v>
      </c>
      <c r="DU454" s="161" t="e">
        <f>VLOOKUP(D454,RFPStatus!$A$2:$CF$3125,9,FALSE)</f>
        <v>#N/A</v>
      </c>
      <c r="DV454" s="161" t="e">
        <f>VLOOKUP(D454,RFPStatus!$A$2:$CF$3125,10,FALSE)</f>
        <v>#N/A</v>
      </c>
      <c r="DW454" s="161" t="str">
        <f t="shared" si="7"/>
        <v/>
      </c>
    </row>
    <row r="455" spans="1:127" x14ac:dyDescent="0.35">
      <c r="A455" s="163">
        <f>RFPData!D455</f>
        <v>0</v>
      </c>
      <c r="DQ455" s="161" t="e">
        <f>VLOOKUP(D455,RFPStatus!$A$2:$CF$3125,5,FALSE)</f>
        <v>#N/A</v>
      </c>
      <c r="DR455" s="161" t="e">
        <f>VLOOKUP(D455,RFPStatus!$A$2:$CF$3125,6,FALSE)</f>
        <v>#N/A</v>
      </c>
      <c r="DS455" s="161" t="e">
        <f>VLOOKUP(D455,RFPStatus!$A$2:$CF$3125,7,FALSE)</f>
        <v>#N/A</v>
      </c>
      <c r="DT455" s="161" t="e">
        <f>VLOOKUP(D455,RFPStatus!$A$2:$CF$3125,8,FALSE)</f>
        <v>#N/A</v>
      </c>
      <c r="DU455" s="161" t="e">
        <f>VLOOKUP(D455,RFPStatus!$A$2:$CF$3125,9,FALSE)</f>
        <v>#N/A</v>
      </c>
      <c r="DV455" s="161" t="e">
        <f>VLOOKUP(D455,RFPStatus!$A$2:$CF$3125,10,FALSE)</f>
        <v>#N/A</v>
      </c>
      <c r="DW455" s="161" t="str">
        <f t="shared" si="7"/>
        <v/>
      </c>
    </row>
    <row r="456" spans="1:127" x14ac:dyDescent="0.35">
      <c r="A456" s="163">
        <f>RFPData!D456</f>
        <v>0</v>
      </c>
      <c r="DQ456" s="161" t="e">
        <f>VLOOKUP(D456,RFPStatus!$A$2:$CF$3125,5,FALSE)</f>
        <v>#N/A</v>
      </c>
      <c r="DR456" s="161" t="e">
        <f>VLOOKUP(D456,RFPStatus!$A$2:$CF$3125,6,FALSE)</f>
        <v>#N/A</v>
      </c>
      <c r="DS456" s="161" t="e">
        <f>VLOOKUP(D456,RFPStatus!$A$2:$CF$3125,7,FALSE)</f>
        <v>#N/A</v>
      </c>
      <c r="DT456" s="161" t="e">
        <f>VLOOKUP(D456,RFPStatus!$A$2:$CF$3125,8,FALSE)</f>
        <v>#N/A</v>
      </c>
      <c r="DU456" s="161" t="e">
        <f>VLOOKUP(D456,RFPStatus!$A$2:$CF$3125,9,FALSE)</f>
        <v>#N/A</v>
      </c>
      <c r="DV456" s="161" t="e">
        <f>VLOOKUP(D456,RFPStatus!$A$2:$CF$3125,10,FALSE)</f>
        <v>#N/A</v>
      </c>
      <c r="DW456" s="161" t="str">
        <f t="shared" si="7"/>
        <v/>
      </c>
    </row>
    <row r="457" spans="1:127" x14ac:dyDescent="0.35">
      <c r="A457" s="163">
        <f>RFPData!D457</f>
        <v>0</v>
      </c>
      <c r="DQ457" s="161" t="e">
        <f>VLOOKUP(D457,RFPStatus!$A$2:$CF$3125,5,FALSE)</f>
        <v>#N/A</v>
      </c>
      <c r="DR457" s="161" t="e">
        <f>VLOOKUP(D457,RFPStatus!$A$2:$CF$3125,6,FALSE)</f>
        <v>#N/A</v>
      </c>
      <c r="DS457" s="161" t="e">
        <f>VLOOKUP(D457,RFPStatus!$A$2:$CF$3125,7,FALSE)</f>
        <v>#N/A</v>
      </c>
      <c r="DT457" s="161" t="e">
        <f>VLOOKUP(D457,RFPStatus!$A$2:$CF$3125,8,FALSE)</f>
        <v>#N/A</v>
      </c>
      <c r="DU457" s="161" t="e">
        <f>VLOOKUP(D457,RFPStatus!$A$2:$CF$3125,9,FALSE)</f>
        <v>#N/A</v>
      </c>
      <c r="DV457" s="161" t="e">
        <f>VLOOKUP(D457,RFPStatus!$A$2:$CF$3125,10,FALSE)</f>
        <v>#N/A</v>
      </c>
      <c r="DW457" s="161" t="str">
        <f t="shared" si="7"/>
        <v/>
      </c>
    </row>
    <row r="458" spans="1:127" x14ac:dyDescent="0.35">
      <c r="A458" s="163">
        <f>RFPData!D458</f>
        <v>0</v>
      </c>
      <c r="DQ458" s="161" t="e">
        <f>VLOOKUP(D458,RFPStatus!$A$2:$CF$3125,5,FALSE)</f>
        <v>#N/A</v>
      </c>
      <c r="DR458" s="161" t="e">
        <f>VLOOKUP(D458,RFPStatus!$A$2:$CF$3125,6,FALSE)</f>
        <v>#N/A</v>
      </c>
      <c r="DS458" s="161" t="e">
        <f>VLOOKUP(D458,RFPStatus!$A$2:$CF$3125,7,FALSE)</f>
        <v>#N/A</v>
      </c>
      <c r="DT458" s="161" t="e">
        <f>VLOOKUP(D458,RFPStatus!$A$2:$CF$3125,8,FALSE)</f>
        <v>#N/A</v>
      </c>
      <c r="DU458" s="161" t="e">
        <f>VLOOKUP(D458,RFPStatus!$A$2:$CF$3125,9,FALSE)</f>
        <v>#N/A</v>
      </c>
      <c r="DV458" s="161" t="e">
        <f>VLOOKUP(D458,RFPStatus!$A$2:$CF$3125,10,FALSE)</f>
        <v>#N/A</v>
      </c>
      <c r="DW458" s="161" t="str">
        <f t="shared" si="7"/>
        <v/>
      </c>
    </row>
    <row r="459" spans="1:127" x14ac:dyDescent="0.35">
      <c r="A459" s="163">
        <f>RFPData!D459</f>
        <v>0</v>
      </c>
      <c r="DQ459" s="161" t="e">
        <f>VLOOKUP(D459,RFPStatus!$A$2:$CF$3125,5,FALSE)</f>
        <v>#N/A</v>
      </c>
      <c r="DR459" s="161" t="e">
        <f>VLOOKUP(D459,RFPStatus!$A$2:$CF$3125,6,FALSE)</f>
        <v>#N/A</v>
      </c>
      <c r="DS459" s="161" t="e">
        <f>VLOOKUP(D459,RFPStatus!$A$2:$CF$3125,7,FALSE)</f>
        <v>#N/A</v>
      </c>
      <c r="DT459" s="161" t="e">
        <f>VLOOKUP(D459,RFPStatus!$A$2:$CF$3125,8,FALSE)</f>
        <v>#N/A</v>
      </c>
      <c r="DU459" s="161" t="e">
        <f>VLOOKUP(D459,RFPStatus!$A$2:$CF$3125,9,FALSE)</f>
        <v>#N/A</v>
      </c>
      <c r="DV459" s="161" t="e">
        <f>VLOOKUP(D459,RFPStatus!$A$2:$CF$3125,10,FALSE)</f>
        <v>#N/A</v>
      </c>
      <c r="DW459" s="161" t="str">
        <f t="shared" si="7"/>
        <v/>
      </c>
    </row>
    <row r="460" spans="1:127" x14ac:dyDescent="0.35">
      <c r="A460" s="163">
        <f>RFPData!D460</f>
        <v>0</v>
      </c>
      <c r="DQ460" s="161" t="e">
        <f>VLOOKUP(D460,RFPStatus!$A$2:$CF$3125,5,FALSE)</f>
        <v>#N/A</v>
      </c>
      <c r="DR460" s="161" t="e">
        <f>VLOOKUP(D460,RFPStatus!$A$2:$CF$3125,6,FALSE)</f>
        <v>#N/A</v>
      </c>
      <c r="DS460" s="161" t="e">
        <f>VLOOKUP(D460,RFPStatus!$A$2:$CF$3125,7,FALSE)</f>
        <v>#N/A</v>
      </c>
      <c r="DT460" s="161" t="e">
        <f>VLOOKUP(D460,RFPStatus!$A$2:$CF$3125,8,FALSE)</f>
        <v>#N/A</v>
      </c>
      <c r="DU460" s="161" t="e">
        <f>VLOOKUP(D460,RFPStatus!$A$2:$CF$3125,9,FALSE)</f>
        <v>#N/A</v>
      </c>
      <c r="DV460" s="161" t="e">
        <f>VLOOKUP(D460,RFPStatus!$A$2:$CF$3125,10,FALSE)</f>
        <v>#N/A</v>
      </c>
      <c r="DW460" s="161" t="str">
        <f t="shared" si="7"/>
        <v/>
      </c>
    </row>
    <row r="461" spans="1:127" x14ac:dyDescent="0.35">
      <c r="A461" s="163">
        <f>RFPData!D461</f>
        <v>0</v>
      </c>
      <c r="DQ461" s="161" t="e">
        <f>VLOOKUP(D461,RFPStatus!$A$2:$CF$3125,5,FALSE)</f>
        <v>#N/A</v>
      </c>
      <c r="DR461" s="161" t="e">
        <f>VLOOKUP(D461,RFPStatus!$A$2:$CF$3125,6,FALSE)</f>
        <v>#N/A</v>
      </c>
      <c r="DS461" s="161" t="e">
        <f>VLOOKUP(D461,RFPStatus!$A$2:$CF$3125,7,FALSE)</f>
        <v>#N/A</v>
      </c>
      <c r="DT461" s="161" t="e">
        <f>VLOOKUP(D461,RFPStatus!$A$2:$CF$3125,8,FALSE)</f>
        <v>#N/A</v>
      </c>
      <c r="DU461" s="161" t="e">
        <f>VLOOKUP(D461,RFPStatus!$A$2:$CF$3125,9,FALSE)</f>
        <v>#N/A</v>
      </c>
      <c r="DV461" s="161" t="e">
        <f>VLOOKUP(D461,RFPStatus!$A$2:$CF$3125,10,FALSE)</f>
        <v>#N/A</v>
      </c>
      <c r="DW461" s="161" t="str">
        <f t="shared" si="7"/>
        <v/>
      </c>
    </row>
    <row r="462" spans="1:127" x14ac:dyDescent="0.35">
      <c r="A462" s="163">
        <f>RFPData!D462</f>
        <v>0</v>
      </c>
      <c r="DQ462" s="161" t="e">
        <f>VLOOKUP(D462,RFPStatus!$A$2:$CF$3125,5,FALSE)</f>
        <v>#N/A</v>
      </c>
      <c r="DR462" s="161" t="e">
        <f>VLOOKUP(D462,RFPStatus!$A$2:$CF$3125,6,FALSE)</f>
        <v>#N/A</v>
      </c>
      <c r="DS462" s="161" t="e">
        <f>VLOOKUP(D462,RFPStatus!$A$2:$CF$3125,7,FALSE)</f>
        <v>#N/A</v>
      </c>
      <c r="DT462" s="161" t="e">
        <f>VLOOKUP(D462,RFPStatus!$A$2:$CF$3125,8,FALSE)</f>
        <v>#N/A</v>
      </c>
      <c r="DU462" s="161" t="e">
        <f>VLOOKUP(D462,RFPStatus!$A$2:$CF$3125,9,FALSE)</f>
        <v>#N/A</v>
      </c>
      <c r="DV462" s="161" t="e">
        <f>VLOOKUP(D462,RFPStatus!$A$2:$CF$3125,10,FALSE)</f>
        <v>#N/A</v>
      </c>
      <c r="DW462" s="161" t="str">
        <f t="shared" si="7"/>
        <v/>
      </c>
    </row>
    <row r="463" spans="1:127" x14ac:dyDescent="0.35">
      <c r="A463" s="163">
        <f>RFPData!D463</f>
        <v>0</v>
      </c>
      <c r="DQ463" s="161" t="e">
        <f>VLOOKUP(D463,RFPStatus!$A$2:$CF$3125,5,FALSE)</f>
        <v>#N/A</v>
      </c>
      <c r="DR463" s="161" t="e">
        <f>VLOOKUP(D463,RFPStatus!$A$2:$CF$3125,6,FALSE)</f>
        <v>#N/A</v>
      </c>
      <c r="DS463" s="161" t="e">
        <f>VLOOKUP(D463,RFPStatus!$A$2:$CF$3125,7,FALSE)</f>
        <v>#N/A</v>
      </c>
      <c r="DT463" s="161" t="e">
        <f>VLOOKUP(D463,RFPStatus!$A$2:$CF$3125,8,FALSE)</f>
        <v>#N/A</v>
      </c>
      <c r="DU463" s="161" t="e">
        <f>VLOOKUP(D463,RFPStatus!$A$2:$CF$3125,9,FALSE)</f>
        <v>#N/A</v>
      </c>
      <c r="DV463" s="161" t="e">
        <f>VLOOKUP(D463,RFPStatus!$A$2:$CF$3125,10,FALSE)</f>
        <v>#N/A</v>
      </c>
      <c r="DW463" s="161" t="str">
        <f t="shared" si="7"/>
        <v/>
      </c>
    </row>
    <row r="464" spans="1:127" x14ac:dyDescent="0.35">
      <c r="A464" s="163">
        <f>RFPData!D464</f>
        <v>0</v>
      </c>
      <c r="DQ464" s="161" t="e">
        <f>VLOOKUP(D464,RFPStatus!$A$2:$CF$3125,5,FALSE)</f>
        <v>#N/A</v>
      </c>
      <c r="DR464" s="161" t="e">
        <f>VLOOKUP(D464,RFPStatus!$A$2:$CF$3125,6,FALSE)</f>
        <v>#N/A</v>
      </c>
      <c r="DS464" s="161" t="e">
        <f>VLOOKUP(D464,RFPStatus!$A$2:$CF$3125,7,FALSE)</f>
        <v>#N/A</v>
      </c>
      <c r="DT464" s="161" t="e">
        <f>VLOOKUP(D464,RFPStatus!$A$2:$CF$3125,8,FALSE)</f>
        <v>#N/A</v>
      </c>
      <c r="DU464" s="161" t="e">
        <f>VLOOKUP(D464,RFPStatus!$A$2:$CF$3125,9,FALSE)</f>
        <v>#N/A</v>
      </c>
      <c r="DV464" s="161" t="e">
        <f>VLOOKUP(D464,RFPStatus!$A$2:$CF$3125,10,FALSE)</f>
        <v>#N/A</v>
      </c>
      <c r="DW464" s="161" t="str">
        <f t="shared" si="7"/>
        <v/>
      </c>
    </row>
    <row r="465" spans="1:127" x14ac:dyDescent="0.35">
      <c r="A465" s="163">
        <f>RFPData!D465</f>
        <v>0</v>
      </c>
      <c r="DQ465" s="161" t="e">
        <f>VLOOKUP(D465,RFPStatus!$A$2:$CF$3125,5,FALSE)</f>
        <v>#N/A</v>
      </c>
      <c r="DR465" s="161" t="e">
        <f>VLOOKUP(D465,RFPStatus!$A$2:$CF$3125,6,FALSE)</f>
        <v>#N/A</v>
      </c>
      <c r="DS465" s="161" t="e">
        <f>VLOOKUP(D465,RFPStatus!$A$2:$CF$3125,7,FALSE)</f>
        <v>#N/A</v>
      </c>
      <c r="DT465" s="161" t="e">
        <f>VLOOKUP(D465,RFPStatus!$A$2:$CF$3125,8,FALSE)</f>
        <v>#N/A</v>
      </c>
      <c r="DU465" s="161" t="e">
        <f>VLOOKUP(D465,RFPStatus!$A$2:$CF$3125,9,FALSE)</f>
        <v>#N/A</v>
      </c>
      <c r="DV465" s="161" t="e">
        <f>VLOOKUP(D465,RFPStatus!$A$2:$CF$3125,10,FALSE)</f>
        <v>#N/A</v>
      </c>
      <c r="DW465" s="161" t="str">
        <f t="shared" si="7"/>
        <v/>
      </c>
    </row>
    <row r="466" spans="1:127" x14ac:dyDescent="0.35">
      <c r="A466" s="163">
        <f>RFPData!D466</f>
        <v>0</v>
      </c>
      <c r="DQ466" s="161" t="e">
        <f>VLOOKUP(D466,RFPStatus!$A$2:$CF$3125,5,FALSE)</f>
        <v>#N/A</v>
      </c>
      <c r="DR466" s="161" t="e">
        <f>VLOOKUP(D466,RFPStatus!$A$2:$CF$3125,6,FALSE)</f>
        <v>#N/A</v>
      </c>
      <c r="DS466" s="161" t="e">
        <f>VLOOKUP(D466,RFPStatus!$A$2:$CF$3125,7,FALSE)</f>
        <v>#N/A</v>
      </c>
      <c r="DT466" s="161" t="e">
        <f>VLOOKUP(D466,RFPStatus!$A$2:$CF$3125,8,FALSE)</f>
        <v>#N/A</v>
      </c>
      <c r="DU466" s="161" t="e">
        <f>VLOOKUP(D466,RFPStatus!$A$2:$CF$3125,9,FALSE)</f>
        <v>#N/A</v>
      </c>
      <c r="DV466" s="161" t="e">
        <f>VLOOKUP(D466,RFPStatus!$A$2:$CF$3125,10,FALSE)</f>
        <v>#N/A</v>
      </c>
      <c r="DW466" s="161" t="str">
        <f t="shared" si="7"/>
        <v/>
      </c>
    </row>
    <row r="467" spans="1:127" x14ac:dyDescent="0.35">
      <c r="A467" s="163">
        <f>RFPData!D467</f>
        <v>0</v>
      </c>
      <c r="DQ467" s="161" t="e">
        <f>VLOOKUP(D467,RFPStatus!$A$2:$CF$3125,5,FALSE)</f>
        <v>#N/A</v>
      </c>
      <c r="DR467" s="161" t="e">
        <f>VLOOKUP(D467,RFPStatus!$A$2:$CF$3125,6,FALSE)</f>
        <v>#N/A</v>
      </c>
      <c r="DS467" s="161" t="e">
        <f>VLOOKUP(D467,RFPStatus!$A$2:$CF$3125,7,FALSE)</f>
        <v>#N/A</v>
      </c>
      <c r="DT467" s="161" t="e">
        <f>VLOOKUP(D467,RFPStatus!$A$2:$CF$3125,8,FALSE)</f>
        <v>#N/A</v>
      </c>
      <c r="DU467" s="161" t="e">
        <f>VLOOKUP(D467,RFPStatus!$A$2:$CF$3125,9,FALSE)</f>
        <v>#N/A</v>
      </c>
      <c r="DV467" s="161" t="e">
        <f>VLOOKUP(D467,RFPStatus!$A$2:$CF$3125,10,FALSE)</f>
        <v>#N/A</v>
      </c>
      <c r="DW467" s="161" t="str">
        <f t="shared" si="7"/>
        <v/>
      </c>
    </row>
    <row r="468" spans="1:127" x14ac:dyDescent="0.35">
      <c r="A468" s="163">
        <f>RFPData!D468</f>
        <v>0</v>
      </c>
      <c r="DQ468" s="161" t="e">
        <f>VLOOKUP(D468,RFPStatus!$A$2:$CF$3125,5,FALSE)</f>
        <v>#N/A</v>
      </c>
      <c r="DR468" s="161" t="e">
        <f>VLOOKUP(D468,RFPStatus!$A$2:$CF$3125,6,FALSE)</f>
        <v>#N/A</v>
      </c>
      <c r="DS468" s="161" t="e">
        <f>VLOOKUP(D468,RFPStatus!$A$2:$CF$3125,7,FALSE)</f>
        <v>#N/A</v>
      </c>
      <c r="DT468" s="161" t="e">
        <f>VLOOKUP(D468,RFPStatus!$A$2:$CF$3125,8,FALSE)</f>
        <v>#N/A</v>
      </c>
      <c r="DU468" s="161" t="e">
        <f>VLOOKUP(D468,RFPStatus!$A$2:$CF$3125,9,FALSE)</f>
        <v>#N/A</v>
      </c>
      <c r="DV468" s="161" t="e">
        <f>VLOOKUP(D468,RFPStatus!$A$2:$CF$3125,10,FALSE)</f>
        <v>#N/A</v>
      </c>
      <c r="DW468" s="161" t="str">
        <f t="shared" si="7"/>
        <v/>
      </c>
    </row>
    <row r="469" spans="1:127" x14ac:dyDescent="0.35">
      <c r="A469" s="163">
        <f>RFPData!D469</f>
        <v>0</v>
      </c>
      <c r="DQ469" s="161" t="e">
        <f>VLOOKUP(D469,RFPStatus!$A$2:$CF$3125,5,FALSE)</f>
        <v>#N/A</v>
      </c>
      <c r="DR469" s="161" t="e">
        <f>VLOOKUP(D469,RFPStatus!$A$2:$CF$3125,6,FALSE)</f>
        <v>#N/A</v>
      </c>
      <c r="DS469" s="161" t="e">
        <f>VLOOKUP(D469,RFPStatus!$A$2:$CF$3125,7,FALSE)</f>
        <v>#N/A</v>
      </c>
      <c r="DT469" s="161" t="e">
        <f>VLOOKUP(D469,RFPStatus!$A$2:$CF$3125,8,FALSE)</f>
        <v>#N/A</v>
      </c>
      <c r="DU469" s="161" t="e">
        <f>VLOOKUP(D469,RFPStatus!$A$2:$CF$3125,9,FALSE)</f>
        <v>#N/A</v>
      </c>
      <c r="DV469" s="161" t="e">
        <f>VLOOKUP(D469,RFPStatus!$A$2:$CF$3125,10,FALSE)</f>
        <v>#N/A</v>
      </c>
      <c r="DW469" s="161" t="str">
        <f t="shared" si="7"/>
        <v/>
      </c>
    </row>
    <row r="470" spans="1:127" x14ac:dyDescent="0.35">
      <c r="A470" s="163">
        <f>RFPData!D470</f>
        <v>0</v>
      </c>
      <c r="DQ470" s="161" t="e">
        <f>VLOOKUP(D470,RFPStatus!$A$2:$CF$3125,5,FALSE)</f>
        <v>#N/A</v>
      </c>
      <c r="DR470" s="161" t="e">
        <f>VLOOKUP(D470,RFPStatus!$A$2:$CF$3125,6,FALSE)</f>
        <v>#N/A</v>
      </c>
      <c r="DS470" s="161" t="e">
        <f>VLOOKUP(D470,RFPStatus!$A$2:$CF$3125,7,FALSE)</f>
        <v>#N/A</v>
      </c>
      <c r="DT470" s="161" t="e">
        <f>VLOOKUP(D470,RFPStatus!$A$2:$CF$3125,8,FALSE)</f>
        <v>#N/A</v>
      </c>
      <c r="DU470" s="161" t="e">
        <f>VLOOKUP(D470,RFPStatus!$A$2:$CF$3125,9,FALSE)</f>
        <v>#N/A</v>
      </c>
      <c r="DV470" s="161" t="e">
        <f>VLOOKUP(D470,RFPStatus!$A$2:$CF$3125,10,FALSE)</f>
        <v>#N/A</v>
      </c>
      <c r="DW470" s="161" t="str">
        <f t="shared" si="7"/>
        <v/>
      </c>
    </row>
    <row r="471" spans="1:127" x14ac:dyDescent="0.35">
      <c r="A471" s="163">
        <f>RFPData!D471</f>
        <v>0</v>
      </c>
      <c r="DQ471" s="161" t="e">
        <f>VLOOKUP(D471,RFPStatus!$A$2:$CF$3125,5,FALSE)</f>
        <v>#N/A</v>
      </c>
      <c r="DR471" s="161" t="e">
        <f>VLOOKUP(D471,RFPStatus!$A$2:$CF$3125,6,FALSE)</f>
        <v>#N/A</v>
      </c>
      <c r="DS471" s="161" t="e">
        <f>VLOOKUP(D471,RFPStatus!$A$2:$CF$3125,7,FALSE)</f>
        <v>#N/A</v>
      </c>
      <c r="DT471" s="161" t="e">
        <f>VLOOKUP(D471,RFPStatus!$A$2:$CF$3125,8,FALSE)</f>
        <v>#N/A</v>
      </c>
      <c r="DU471" s="161" t="e">
        <f>VLOOKUP(D471,RFPStatus!$A$2:$CF$3125,9,FALSE)</f>
        <v>#N/A</v>
      </c>
      <c r="DV471" s="161" t="e">
        <f>VLOOKUP(D471,RFPStatus!$A$2:$CF$3125,10,FALSE)</f>
        <v>#N/A</v>
      </c>
      <c r="DW471" s="161" t="str">
        <f t="shared" si="7"/>
        <v/>
      </c>
    </row>
    <row r="472" spans="1:127" x14ac:dyDescent="0.35">
      <c r="A472" s="163">
        <f>RFPData!D472</f>
        <v>0</v>
      </c>
      <c r="DQ472" s="161" t="e">
        <f>VLOOKUP(D472,RFPStatus!$A$2:$CF$3125,5,FALSE)</f>
        <v>#N/A</v>
      </c>
      <c r="DR472" s="161" t="e">
        <f>VLOOKUP(D472,RFPStatus!$A$2:$CF$3125,6,FALSE)</f>
        <v>#N/A</v>
      </c>
      <c r="DS472" s="161" t="e">
        <f>VLOOKUP(D472,RFPStatus!$A$2:$CF$3125,7,FALSE)</f>
        <v>#N/A</v>
      </c>
      <c r="DT472" s="161" t="e">
        <f>VLOOKUP(D472,RFPStatus!$A$2:$CF$3125,8,FALSE)</f>
        <v>#N/A</v>
      </c>
      <c r="DU472" s="161" t="e">
        <f>VLOOKUP(D472,RFPStatus!$A$2:$CF$3125,9,FALSE)</f>
        <v>#N/A</v>
      </c>
      <c r="DV472" s="161" t="e">
        <f>VLOOKUP(D472,RFPStatus!$A$2:$CF$3125,10,FALSE)</f>
        <v>#N/A</v>
      </c>
      <c r="DW472" s="161" t="str">
        <f t="shared" si="7"/>
        <v/>
      </c>
    </row>
    <row r="473" spans="1:127" x14ac:dyDescent="0.35">
      <c r="A473" s="163">
        <f>RFPData!D473</f>
        <v>0</v>
      </c>
      <c r="DQ473" s="161" t="e">
        <f>VLOOKUP(D473,RFPStatus!$A$2:$CF$3125,5,FALSE)</f>
        <v>#N/A</v>
      </c>
      <c r="DR473" s="161" t="e">
        <f>VLOOKUP(D473,RFPStatus!$A$2:$CF$3125,6,FALSE)</f>
        <v>#N/A</v>
      </c>
      <c r="DS473" s="161" t="e">
        <f>VLOOKUP(D473,RFPStatus!$A$2:$CF$3125,7,FALSE)</f>
        <v>#N/A</v>
      </c>
      <c r="DT473" s="161" t="e">
        <f>VLOOKUP(D473,RFPStatus!$A$2:$CF$3125,8,FALSE)</f>
        <v>#N/A</v>
      </c>
      <c r="DU473" s="161" t="e">
        <f>VLOOKUP(D473,RFPStatus!$A$2:$CF$3125,9,FALSE)</f>
        <v>#N/A</v>
      </c>
      <c r="DV473" s="161" t="e">
        <f>VLOOKUP(D473,RFPStatus!$A$2:$CF$3125,10,FALSE)</f>
        <v>#N/A</v>
      </c>
      <c r="DW473" s="161" t="str">
        <f t="shared" si="7"/>
        <v/>
      </c>
    </row>
    <row r="474" spans="1:127" x14ac:dyDescent="0.35">
      <c r="A474" s="163">
        <f>RFPData!D474</f>
        <v>0</v>
      </c>
      <c r="DQ474" s="161" t="e">
        <f>VLOOKUP(D474,RFPStatus!$A$2:$CF$3125,5,FALSE)</f>
        <v>#N/A</v>
      </c>
      <c r="DR474" s="161" t="e">
        <f>VLOOKUP(D474,RFPStatus!$A$2:$CF$3125,6,FALSE)</f>
        <v>#N/A</v>
      </c>
      <c r="DS474" s="161" t="e">
        <f>VLOOKUP(D474,RFPStatus!$A$2:$CF$3125,7,FALSE)</f>
        <v>#N/A</v>
      </c>
      <c r="DT474" s="161" t="e">
        <f>VLOOKUP(D474,RFPStatus!$A$2:$CF$3125,8,FALSE)</f>
        <v>#N/A</v>
      </c>
      <c r="DU474" s="161" t="e">
        <f>VLOOKUP(D474,RFPStatus!$A$2:$CF$3125,9,FALSE)</f>
        <v>#N/A</v>
      </c>
      <c r="DV474" s="161" t="e">
        <f>VLOOKUP(D474,RFPStatus!$A$2:$CF$3125,10,FALSE)</f>
        <v>#N/A</v>
      </c>
      <c r="DW474" s="161" t="str">
        <f t="shared" si="7"/>
        <v/>
      </c>
    </row>
    <row r="475" spans="1:127" x14ac:dyDescent="0.35">
      <c r="A475" s="163">
        <f>RFPData!D475</f>
        <v>0</v>
      </c>
      <c r="DQ475" s="161" t="e">
        <f>VLOOKUP(D475,RFPStatus!$A$2:$CF$3125,5,FALSE)</f>
        <v>#N/A</v>
      </c>
      <c r="DR475" s="161" t="e">
        <f>VLOOKUP(D475,RFPStatus!$A$2:$CF$3125,6,FALSE)</f>
        <v>#N/A</v>
      </c>
      <c r="DS475" s="161" t="e">
        <f>VLOOKUP(D475,RFPStatus!$A$2:$CF$3125,7,FALSE)</f>
        <v>#N/A</v>
      </c>
      <c r="DT475" s="161" t="e">
        <f>VLOOKUP(D475,RFPStatus!$A$2:$CF$3125,8,FALSE)</f>
        <v>#N/A</v>
      </c>
      <c r="DU475" s="161" t="e">
        <f>VLOOKUP(D475,RFPStatus!$A$2:$CF$3125,9,FALSE)</f>
        <v>#N/A</v>
      </c>
      <c r="DV475" s="161" t="e">
        <f>VLOOKUP(D475,RFPStatus!$A$2:$CF$3125,10,FALSE)</f>
        <v>#N/A</v>
      </c>
      <c r="DW475" s="161" t="str">
        <f t="shared" si="7"/>
        <v/>
      </c>
    </row>
    <row r="476" spans="1:127" x14ac:dyDescent="0.35">
      <c r="A476" s="163">
        <f>RFPData!D476</f>
        <v>0</v>
      </c>
      <c r="DQ476" s="161" t="e">
        <f>VLOOKUP(D476,RFPStatus!$A$2:$CF$3125,5,FALSE)</f>
        <v>#N/A</v>
      </c>
      <c r="DR476" s="161" t="e">
        <f>VLOOKUP(D476,RFPStatus!$A$2:$CF$3125,6,FALSE)</f>
        <v>#N/A</v>
      </c>
      <c r="DS476" s="161" t="e">
        <f>VLOOKUP(D476,RFPStatus!$A$2:$CF$3125,7,FALSE)</f>
        <v>#N/A</v>
      </c>
      <c r="DT476" s="161" t="e">
        <f>VLOOKUP(D476,RFPStatus!$A$2:$CF$3125,8,FALSE)</f>
        <v>#N/A</v>
      </c>
      <c r="DU476" s="161" t="e">
        <f>VLOOKUP(D476,RFPStatus!$A$2:$CF$3125,9,FALSE)</f>
        <v>#N/A</v>
      </c>
      <c r="DV476" s="161" t="e">
        <f>VLOOKUP(D476,RFPStatus!$A$2:$CF$3125,10,FALSE)</f>
        <v>#N/A</v>
      </c>
      <c r="DW476" s="161" t="str">
        <f t="shared" si="7"/>
        <v/>
      </c>
    </row>
    <row r="477" spans="1:127" x14ac:dyDescent="0.35">
      <c r="A477" s="163">
        <f>RFPData!D477</f>
        <v>0</v>
      </c>
      <c r="DQ477" s="161" t="e">
        <f>VLOOKUP(D477,RFPStatus!$A$2:$CF$3125,5,FALSE)</f>
        <v>#N/A</v>
      </c>
      <c r="DR477" s="161" t="e">
        <f>VLOOKUP(D477,RFPStatus!$A$2:$CF$3125,6,FALSE)</f>
        <v>#N/A</v>
      </c>
      <c r="DS477" s="161" t="e">
        <f>VLOOKUP(D477,RFPStatus!$A$2:$CF$3125,7,FALSE)</f>
        <v>#N/A</v>
      </c>
      <c r="DT477" s="161" t="e">
        <f>VLOOKUP(D477,RFPStatus!$A$2:$CF$3125,8,FALSE)</f>
        <v>#N/A</v>
      </c>
      <c r="DU477" s="161" t="e">
        <f>VLOOKUP(D477,RFPStatus!$A$2:$CF$3125,9,FALSE)</f>
        <v>#N/A</v>
      </c>
      <c r="DV477" s="161" t="e">
        <f>VLOOKUP(D477,RFPStatus!$A$2:$CF$3125,10,FALSE)</f>
        <v>#N/A</v>
      </c>
      <c r="DW477" s="161" t="str">
        <f t="shared" si="7"/>
        <v/>
      </c>
    </row>
    <row r="478" spans="1:127" x14ac:dyDescent="0.35">
      <c r="A478" s="163">
        <f>RFPData!D478</f>
        <v>0</v>
      </c>
      <c r="DQ478" s="161" t="e">
        <f>VLOOKUP(D478,RFPStatus!$A$2:$CF$3125,5,FALSE)</f>
        <v>#N/A</v>
      </c>
      <c r="DR478" s="161" t="e">
        <f>VLOOKUP(D478,RFPStatus!$A$2:$CF$3125,6,FALSE)</f>
        <v>#N/A</v>
      </c>
      <c r="DS478" s="161" t="e">
        <f>VLOOKUP(D478,RFPStatus!$A$2:$CF$3125,7,FALSE)</f>
        <v>#N/A</v>
      </c>
      <c r="DT478" s="161" t="e">
        <f>VLOOKUP(D478,RFPStatus!$A$2:$CF$3125,8,FALSE)</f>
        <v>#N/A</v>
      </c>
      <c r="DU478" s="161" t="e">
        <f>VLOOKUP(D478,RFPStatus!$A$2:$CF$3125,9,FALSE)</f>
        <v>#N/A</v>
      </c>
      <c r="DV478" s="161" t="e">
        <f>VLOOKUP(D478,RFPStatus!$A$2:$CF$3125,10,FALSE)</f>
        <v>#N/A</v>
      </c>
      <c r="DW478" s="161" t="str">
        <f t="shared" si="7"/>
        <v/>
      </c>
    </row>
    <row r="479" spans="1:127" x14ac:dyDescent="0.35">
      <c r="A479" s="163">
        <f>RFPData!D479</f>
        <v>0</v>
      </c>
      <c r="DQ479" s="161" t="e">
        <f>VLOOKUP(D479,RFPStatus!$A$2:$CF$3125,5,FALSE)</f>
        <v>#N/A</v>
      </c>
      <c r="DR479" s="161" t="e">
        <f>VLOOKUP(D479,RFPStatus!$A$2:$CF$3125,6,FALSE)</f>
        <v>#N/A</v>
      </c>
      <c r="DS479" s="161" t="e">
        <f>VLOOKUP(D479,RFPStatus!$A$2:$CF$3125,7,FALSE)</f>
        <v>#N/A</v>
      </c>
      <c r="DT479" s="161" t="e">
        <f>VLOOKUP(D479,RFPStatus!$A$2:$CF$3125,8,FALSE)</f>
        <v>#N/A</v>
      </c>
      <c r="DU479" s="161" t="e">
        <f>VLOOKUP(D479,RFPStatus!$A$2:$CF$3125,9,FALSE)</f>
        <v>#N/A</v>
      </c>
      <c r="DV479" s="161" t="e">
        <f>VLOOKUP(D479,RFPStatus!$A$2:$CF$3125,10,FALSE)</f>
        <v>#N/A</v>
      </c>
      <c r="DW479" s="161" t="str">
        <f t="shared" si="7"/>
        <v/>
      </c>
    </row>
    <row r="480" spans="1:127" x14ac:dyDescent="0.35">
      <c r="A480" s="163">
        <f>RFPData!D480</f>
        <v>0</v>
      </c>
      <c r="DQ480" s="161" t="e">
        <f>VLOOKUP(D480,RFPStatus!$A$2:$CF$3125,5,FALSE)</f>
        <v>#N/A</v>
      </c>
      <c r="DR480" s="161" t="e">
        <f>VLOOKUP(D480,RFPStatus!$A$2:$CF$3125,6,FALSE)</f>
        <v>#N/A</v>
      </c>
      <c r="DS480" s="161" t="e">
        <f>VLOOKUP(D480,RFPStatus!$A$2:$CF$3125,7,FALSE)</f>
        <v>#N/A</v>
      </c>
      <c r="DT480" s="161" t="e">
        <f>VLOOKUP(D480,RFPStatus!$A$2:$CF$3125,8,FALSE)</f>
        <v>#N/A</v>
      </c>
      <c r="DU480" s="161" t="e">
        <f>VLOOKUP(D480,RFPStatus!$A$2:$CF$3125,9,FALSE)</f>
        <v>#N/A</v>
      </c>
      <c r="DV480" s="161" t="e">
        <f>VLOOKUP(D480,RFPStatus!$A$2:$CF$3125,10,FALSE)</f>
        <v>#N/A</v>
      </c>
      <c r="DW480" s="161" t="str">
        <f t="shared" si="7"/>
        <v/>
      </c>
    </row>
    <row r="481" spans="1:127" x14ac:dyDescent="0.35">
      <c r="A481" s="163">
        <f>RFPData!D481</f>
        <v>0</v>
      </c>
      <c r="DQ481" s="161" t="e">
        <f>VLOOKUP(D481,RFPStatus!$A$2:$CF$3125,5,FALSE)</f>
        <v>#N/A</v>
      </c>
      <c r="DR481" s="161" t="e">
        <f>VLOOKUP(D481,RFPStatus!$A$2:$CF$3125,6,FALSE)</f>
        <v>#N/A</v>
      </c>
      <c r="DS481" s="161" t="e">
        <f>VLOOKUP(D481,RFPStatus!$A$2:$CF$3125,7,FALSE)</f>
        <v>#N/A</v>
      </c>
      <c r="DT481" s="161" t="e">
        <f>VLOOKUP(D481,RFPStatus!$A$2:$CF$3125,8,FALSE)</f>
        <v>#N/A</v>
      </c>
      <c r="DU481" s="161" t="e">
        <f>VLOOKUP(D481,RFPStatus!$A$2:$CF$3125,9,FALSE)</f>
        <v>#N/A</v>
      </c>
      <c r="DV481" s="161" t="e">
        <f>VLOOKUP(D481,RFPStatus!$A$2:$CF$3125,10,FALSE)</f>
        <v>#N/A</v>
      </c>
      <c r="DW481" s="161" t="str">
        <f t="shared" si="7"/>
        <v/>
      </c>
    </row>
    <row r="482" spans="1:127" x14ac:dyDescent="0.35">
      <c r="A482" s="163">
        <f>RFPData!D482</f>
        <v>0</v>
      </c>
      <c r="DQ482" s="161" t="e">
        <f>VLOOKUP(D482,RFPStatus!$A$2:$CF$3125,5,FALSE)</f>
        <v>#N/A</v>
      </c>
      <c r="DR482" s="161" t="e">
        <f>VLOOKUP(D482,RFPStatus!$A$2:$CF$3125,6,FALSE)</f>
        <v>#N/A</v>
      </c>
      <c r="DS482" s="161" t="e">
        <f>VLOOKUP(D482,RFPStatus!$A$2:$CF$3125,7,FALSE)</f>
        <v>#N/A</v>
      </c>
      <c r="DT482" s="161" t="e">
        <f>VLOOKUP(D482,RFPStatus!$A$2:$CF$3125,8,FALSE)</f>
        <v>#N/A</v>
      </c>
      <c r="DU482" s="161" t="e">
        <f>VLOOKUP(D482,RFPStatus!$A$2:$CF$3125,9,FALSE)</f>
        <v>#N/A</v>
      </c>
      <c r="DV482" s="161" t="e">
        <f>VLOOKUP(D482,RFPStatus!$A$2:$CF$3125,10,FALSE)</f>
        <v>#N/A</v>
      </c>
      <c r="DW482" s="161" t="str">
        <f t="shared" si="7"/>
        <v/>
      </c>
    </row>
    <row r="483" spans="1:127" x14ac:dyDescent="0.35">
      <c r="A483" s="163">
        <f>RFPData!D483</f>
        <v>0</v>
      </c>
      <c r="DQ483" s="161" t="e">
        <f>VLOOKUP(D483,RFPStatus!$A$2:$CF$3125,5,FALSE)</f>
        <v>#N/A</v>
      </c>
      <c r="DR483" s="161" t="e">
        <f>VLOOKUP(D483,RFPStatus!$A$2:$CF$3125,6,FALSE)</f>
        <v>#N/A</v>
      </c>
      <c r="DS483" s="161" t="e">
        <f>VLOOKUP(D483,RFPStatus!$A$2:$CF$3125,7,FALSE)</f>
        <v>#N/A</v>
      </c>
      <c r="DT483" s="161" t="e">
        <f>VLOOKUP(D483,RFPStatus!$A$2:$CF$3125,8,FALSE)</f>
        <v>#N/A</v>
      </c>
      <c r="DU483" s="161" t="e">
        <f>VLOOKUP(D483,RFPStatus!$A$2:$CF$3125,9,FALSE)</f>
        <v>#N/A</v>
      </c>
      <c r="DV483" s="161" t="e">
        <f>VLOOKUP(D483,RFPStatus!$A$2:$CF$3125,10,FALSE)</f>
        <v>#N/A</v>
      </c>
      <c r="DW483" s="161" t="str">
        <f t="shared" si="7"/>
        <v/>
      </c>
    </row>
    <row r="484" spans="1:127" x14ac:dyDescent="0.35">
      <c r="A484" s="163">
        <f>RFPData!D484</f>
        <v>0</v>
      </c>
      <c r="DQ484" s="161" t="e">
        <f>VLOOKUP(D484,RFPStatus!$A$2:$CF$3125,5,FALSE)</f>
        <v>#N/A</v>
      </c>
      <c r="DR484" s="161" t="e">
        <f>VLOOKUP(D484,RFPStatus!$A$2:$CF$3125,6,FALSE)</f>
        <v>#N/A</v>
      </c>
      <c r="DS484" s="161" t="e">
        <f>VLOOKUP(D484,RFPStatus!$A$2:$CF$3125,7,FALSE)</f>
        <v>#N/A</v>
      </c>
      <c r="DT484" s="161" t="e">
        <f>VLOOKUP(D484,RFPStatus!$A$2:$CF$3125,8,FALSE)</f>
        <v>#N/A</v>
      </c>
      <c r="DU484" s="161" t="e">
        <f>VLOOKUP(D484,RFPStatus!$A$2:$CF$3125,9,FALSE)</f>
        <v>#N/A</v>
      </c>
      <c r="DV484" s="161" t="e">
        <f>VLOOKUP(D484,RFPStatus!$A$2:$CF$3125,10,FALSE)</f>
        <v>#N/A</v>
      </c>
      <c r="DW484" s="161" t="str">
        <f t="shared" si="7"/>
        <v/>
      </c>
    </row>
    <row r="485" spans="1:127" x14ac:dyDescent="0.35">
      <c r="A485" s="163">
        <f>RFPData!D485</f>
        <v>0</v>
      </c>
      <c r="DQ485" s="161" t="e">
        <f>VLOOKUP(D485,RFPStatus!$A$2:$CF$3125,5,FALSE)</f>
        <v>#N/A</v>
      </c>
      <c r="DR485" s="161" t="e">
        <f>VLOOKUP(D485,RFPStatus!$A$2:$CF$3125,6,FALSE)</f>
        <v>#N/A</v>
      </c>
      <c r="DS485" s="161" t="e">
        <f>VLOOKUP(D485,RFPStatus!$A$2:$CF$3125,7,FALSE)</f>
        <v>#N/A</v>
      </c>
      <c r="DT485" s="161" t="e">
        <f>VLOOKUP(D485,RFPStatus!$A$2:$CF$3125,8,FALSE)</f>
        <v>#N/A</v>
      </c>
      <c r="DU485" s="161" t="e">
        <f>VLOOKUP(D485,RFPStatus!$A$2:$CF$3125,9,FALSE)</f>
        <v>#N/A</v>
      </c>
      <c r="DV485" s="161" t="e">
        <f>VLOOKUP(D485,RFPStatus!$A$2:$CF$3125,10,FALSE)</f>
        <v>#N/A</v>
      </c>
      <c r="DW485" s="161" t="str">
        <f t="shared" si="7"/>
        <v/>
      </c>
    </row>
    <row r="486" spans="1:127" x14ac:dyDescent="0.35">
      <c r="A486" s="163">
        <f>RFPData!D486</f>
        <v>0</v>
      </c>
      <c r="DQ486" s="161" t="e">
        <f>VLOOKUP(D486,RFPStatus!$A$2:$CF$3125,5,FALSE)</f>
        <v>#N/A</v>
      </c>
      <c r="DR486" s="161" t="e">
        <f>VLOOKUP(D486,RFPStatus!$A$2:$CF$3125,6,FALSE)</f>
        <v>#N/A</v>
      </c>
      <c r="DS486" s="161" t="e">
        <f>VLOOKUP(D486,RFPStatus!$A$2:$CF$3125,7,FALSE)</f>
        <v>#N/A</v>
      </c>
      <c r="DT486" s="161" t="e">
        <f>VLOOKUP(D486,RFPStatus!$A$2:$CF$3125,8,FALSE)</f>
        <v>#N/A</v>
      </c>
      <c r="DU486" s="161" t="e">
        <f>VLOOKUP(D486,RFPStatus!$A$2:$CF$3125,9,FALSE)</f>
        <v>#N/A</v>
      </c>
      <c r="DV486" s="161" t="e">
        <f>VLOOKUP(D486,RFPStatus!$A$2:$CF$3125,10,FALSE)</f>
        <v>#N/A</v>
      </c>
      <c r="DW486" s="161" t="str">
        <f t="shared" si="7"/>
        <v/>
      </c>
    </row>
    <row r="487" spans="1:127" x14ac:dyDescent="0.35">
      <c r="A487" s="163">
        <f>RFPData!D487</f>
        <v>0</v>
      </c>
      <c r="DQ487" s="161" t="e">
        <f>VLOOKUP(D487,RFPStatus!$A$2:$CF$3125,5,FALSE)</f>
        <v>#N/A</v>
      </c>
      <c r="DR487" s="161" t="e">
        <f>VLOOKUP(D487,RFPStatus!$A$2:$CF$3125,6,FALSE)</f>
        <v>#N/A</v>
      </c>
      <c r="DS487" s="161" t="e">
        <f>VLOOKUP(D487,RFPStatus!$A$2:$CF$3125,7,FALSE)</f>
        <v>#N/A</v>
      </c>
      <c r="DT487" s="161" t="e">
        <f>VLOOKUP(D487,RFPStatus!$A$2:$CF$3125,8,FALSE)</f>
        <v>#N/A</v>
      </c>
      <c r="DU487" s="161" t="e">
        <f>VLOOKUP(D487,RFPStatus!$A$2:$CF$3125,9,FALSE)</f>
        <v>#N/A</v>
      </c>
      <c r="DV487" s="161" t="e">
        <f>VLOOKUP(D487,RFPStatus!$A$2:$CF$3125,10,FALSE)</f>
        <v>#N/A</v>
      </c>
      <c r="DW487" s="161" t="str">
        <f t="shared" si="7"/>
        <v/>
      </c>
    </row>
    <row r="488" spans="1:127" x14ac:dyDescent="0.35">
      <c r="A488" s="163">
        <f>RFPData!D488</f>
        <v>0</v>
      </c>
      <c r="DQ488" s="161" t="e">
        <f>VLOOKUP(D488,RFPStatus!$A$2:$CF$3125,5,FALSE)</f>
        <v>#N/A</v>
      </c>
      <c r="DR488" s="161" t="e">
        <f>VLOOKUP(D488,RFPStatus!$A$2:$CF$3125,6,FALSE)</f>
        <v>#N/A</v>
      </c>
      <c r="DS488" s="161" t="e">
        <f>VLOOKUP(D488,RFPStatus!$A$2:$CF$3125,7,FALSE)</f>
        <v>#N/A</v>
      </c>
      <c r="DT488" s="161" t="e">
        <f>VLOOKUP(D488,RFPStatus!$A$2:$CF$3125,8,FALSE)</f>
        <v>#N/A</v>
      </c>
      <c r="DU488" s="161" t="e">
        <f>VLOOKUP(D488,RFPStatus!$A$2:$CF$3125,9,FALSE)</f>
        <v>#N/A</v>
      </c>
      <c r="DV488" s="161" t="e">
        <f>VLOOKUP(D488,RFPStatus!$A$2:$CF$3125,10,FALSE)</f>
        <v>#N/A</v>
      </c>
      <c r="DW488" s="161" t="str">
        <f t="shared" si="7"/>
        <v/>
      </c>
    </row>
    <row r="489" spans="1:127" x14ac:dyDescent="0.35">
      <c r="A489" s="163">
        <f>RFPData!D489</f>
        <v>0</v>
      </c>
      <c r="DQ489" s="161" t="e">
        <f>VLOOKUP(D489,RFPStatus!$A$2:$CF$3125,5,FALSE)</f>
        <v>#N/A</v>
      </c>
      <c r="DR489" s="161" t="e">
        <f>VLOOKUP(D489,RFPStatus!$A$2:$CF$3125,6,FALSE)</f>
        <v>#N/A</v>
      </c>
      <c r="DS489" s="161" t="e">
        <f>VLOOKUP(D489,RFPStatus!$A$2:$CF$3125,7,FALSE)</f>
        <v>#N/A</v>
      </c>
      <c r="DT489" s="161" t="e">
        <f>VLOOKUP(D489,RFPStatus!$A$2:$CF$3125,8,FALSE)</f>
        <v>#N/A</v>
      </c>
      <c r="DU489" s="161" t="e">
        <f>VLOOKUP(D489,RFPStatus!$A$2:$CF$3125,9,FALSE)</f>
        <v>#N/A</v>
      </c>
      <c r="DV489" s="161" t="e">
        <f>VLOOKUP(D489,RFPStatus!$A$2:$CF$3125,10,FALSE)</f>
        <v>#N/A</v>
      </c>
      <c r="DW489" s="161" t="str">
        <f t="shared" si="7"/>
        <v/>
      </c>
    </row>
    <row r="490" spans="1:127" x14ac:dyDescent="0.35">
      <c r="A490" s="163">
        <f>RFPData!D490</f>
        <v>0</v>
      </c>
      <c r="DQ490" s="161" t="e">
        <f>VLOOKUP(D490,RFPStatus!$A$2:$CF$3125,5,FALSE)</f>
        <v>#N/A</v>
      </c>
      <c r="DR490" s="161" t="e">
        <f>VLOOKUP(D490,RFPStatus!$A$2:$CF$3125,6,FALSE)</f>
        <v>#N/A</v>
      </c>
      <c r="DS490" s="161" t="e">
        <f>VLOOKUP(D490,RFPStatus!$A$2:$CF$3125,7,FALSE)</f>
        <v>#N/A</v>
      </c>
      <c r="DT490" s="161" t="e">
        <f>VLOOKUP(D490,RFPStatus!$A$2:$CF$3125,8,FALSE)</f>
        <v>#N/A</v>
      </c>
      <c r="DU490" s="161" t="e">
        <f>VLOOKUP(D490,RFPStatus!$A$2:$CF$3125,9,FALSE)</f>
        <v>#N/A</v>
      </c>
      <c r="DV490" s="161" t="e">
        <f>VLOOKUP(D490,RFPStatus!$A$2:$CF$3125,10,FALSE)</f>
        <v>#N/A</v>
      </c>
      <c r="DW490" s="161" t="str">
        <f t="shared" si="7"/>
        <v/>
      </c>
    </row>
    <row r="491" spans="1:127" x14ac:dyDescent="0.35">
      <c r="A491" s="163">
        <f>RFPData!D491</f>
        <v>0</v>
      </c>
      <c r="DQ491" s="161" t="e">
        <f>VLOOKUP(D491,RFPStatus!$A$2:$CF$3125,5,FALSE)</f>
        <v>#N/A</v>
      </c>
      <c r="DR491" s="161" t="e">
        <f>VLOOKUP(D491,RFPStatus!$A$2:$CF$3125,6,FALSE)</f>
        <v>#N/A</v>
      </c>
      <c r="DS491" s="161" t="e">
        <f>VLOOKUP(D491,RFPStatus!$A$2:$CF$3125,7,FALSE)</f>
        <v>#N/A</v>
      </c>
      <c r="DT491" s="161" t="e">
        <f>VLOOKUP(D491,RFPStatus!$A$2:$CF$3125,8,FALSE)</f>
        <v>#N/A</v>
      </c>
      <c r="DU491" s="161" t="e">
        <f>VLOOKUP(D491,RFPStatus!$A$2:$CF$3125,9,FALSE)</f>
        <v>#N/A</v>
      </c>
      <c r="DV491" s="161" t="e">
        <f>VLOOKUP(D491,RFPStatus!$A$2:$CF$3125,10,FALSE)</f>
        <v>#N/A</v>
      </c>
      <c r="DW491" s="161" t="str">
        <f t="shared" si="7"/>
        <v/>
      </c>
    </row>
    <row r="492" spans="1:127" x14ac:dyDescent="0.35">
      <c r="A492" s="163">
        <f>RFPData!D492</f>
        <v>0</v>
      </c>
      <c r="DQ492" s="161" t="e">
        <f>VLOOKUP(D492,RFPStatus!$A$2:$CF$3125,5,FALSE)</f>
        <v>#N/A</v>
      </c>
      <c r="DR492" s="161" t="e">
        <f>VLOOKUP(D492,RFPStatus!$A$2:$CF$3125,6,FALSE)</f>
        <v>#N/A</v>
      </c>
      <c r="DS492" s="161" t="e">
        <f>VLOOKUP(D492,RFPStatus!$A$2:$CF$3125,7,FALSE)</f>
        <v>#N/A</v>
      </c>
      <c r="DT492" s="161" t="e">
        <f>VLOOKUP(D492,RFPStatus!$A$2:$CF$3125,8,FALSE)</f>
        <v>#N/A</v>
      </c>
      <c r="DU492" s="161" t="e">
        <f>VLOOKUP(D492,RFPStatus!$A$2:$CF$3125,9,FALSE)</f>
        <v>#N/A</v>
      </c>
      <c r="DV492" s="161" t="e">
        <f>VLOOKUP(D492,RFPStatus!$A$2:$CF$3125,10,FALSE)</f>
        <v>#N/A</v>
      </c>
      <c r="DW492" s="161" t="str">
        <f t="shared" si="7"/>
        <v/>
      </c>
    </row>
    <row r="493" spans="1:127" x14ac:dyDescent="0.35">
      <c r="A493" s="163">
        <f>RFPData!D493</f>
        <v>0</v>
      </c>
      <c r="DQ493" s="161" t="e">
        <f>VLOOKUP(D493,RFPStatus!$A$2:$CF$3125,5,FALSE)</f>
        <v>#N/A</v>
      </c>
      <c r="DR493" s="161" t="e">
        <f>VLOOKUP(D493,RFPStatus!$A$2:$CF$3125,6,FALSE)</f>
        <v>#N/A</v>
      </c>
      <c r="DS493" s="161" t="e">
        <f>VLOOKUP(D493,RFPStatus!$A$2:$CF$3125,7,FALSE)</f>
        <v>#N/A</v>
      </c>
      <c r="DT493" s="161" t="e">
        <f>VLOOKUP(D493,RFPStatus!$A$2:$CF$3125,8,FALSE)</f>
        <v>#N/A</v>
      </c>
      <c r="DU493" s="161" t="e">
        <f>VLOOKUP(D493,RFPStatus!$A$2:$CF$3125,9,FALSE)</f>
        <v>#N/A</v>
      </c>
      <c r="DV493" s="161" t="e">
        <f>VLOOKUP(D493,RFPStatus!$A$2:$CF$3125,10,FALSE)</f>
        <v>#N/A</v>
      </c>
      <c r="DW493" s="161" t="str">
        <f t="shared" si="7"/>
        <v/>
      </c>
    </row>
    <row r="494" spans="1:127" x14ac:dyDescent="0.35">
      <c r="A494" s="163">
        <f>RFPData!D494</f>
        <v>0</v>
      </c>
      <c r="DQ494" s="161" t="e">
        <f>VLOOKUP(D494,RFPStatus!$A$2:$CF$3125,5,FALSE)</f>
        <v>#N/A</v>
      </c>
      <c r="DR494" s="161" t="e">
        <f>VLOOKUP(D494,RFPStatus!$A$2:$CF$3125,6,FALSE)</f>
        <v>#N/A</v>
      </c>
      <c r="DS494" s="161" t="e">
        <f>VLOOKUP(D494,RFPStatus!$A$2:$CF$3125,7,FALSE)</f>
        <v>#N/A</v>
      </c>
      <c r="DT494" s="161" t="e">
        <f>VLOOKUP(D494,RFPStatus!$A$2:$CF$3125,8,FALSE)</f>
        <v>#N/A</v>
      </c>
      <c r="DU494" s="161" t="e">
        <f>VLOOKUP(D494,RFPStatus!$A$2:$CF$3125,9,FALSE)</f>
        <v>#N/A</v>
      </c>
      <c r="DV494" s="161" t="e">
        <f>VLOOKUP(D494,RFPStatus!$A$2:$CF$3125,10,FALSE)</f>
        <v>#N/A</v>
      </c>
      <c r="DW494" s="161" t="str">
        <f t="shared" si="7"/>
        <v/>
      </c>
    </row>
    <row r="495" spans="1:127" x14ac:dyDescent="0.35">
      <c r="A495" s="163">
        <f>RFPData!D495</f>
        <v>0</v>
      </c>
      <c r="DQ495" s="161" t="e">
        <f>VLOOKUP(D495,RFPStatus!$A$2:$CF$3125,5,FALSE)</f>
        <v>#N/A</v>
      </c>
      <c r="DR495" s="161" t="e">
        <f>VLOOKUP(D495,RFPStatus!$A$2:$CF$3125,6,FALSE)</f>
        <v>#N/A</v>
      </c>
      <c r="DS495" s="161" t="e">
        <f>VLOOKUP(D495,RFPStatus!$A$2:$CF$3125,7,FALSE)</f>
        <v>#N/A</v>
      </c>
      <c r="DT495" s="161" t="e">
        <f>VLOOKUP(D495,RFPStatus!$A$2:$CF$3125,8,FALSE)</f>
        <v>#N/A</v>
      </c>
      <c r="DU495" s="161" t="e">
        <f>VLOOKUP(D495,RFPStatus!$A$2:$CF$3125,9,FALSE)</f>
        <v>#N/A</v>
      </c>
      <c r="DV495" s="161" t="e">
        <f>VLOOKUP(D495,RFPStatus!$A$2:$CF$3125,10,FALSE)</f>
        <v>#N/A</v>
      </c>
      <c r="DW495" s="161" t="str">
        <f t="shared" si="7"/>
        <v/>
      </c>
    </row>
    <row r="496" spans="1:127" x14ac:dyDescent="0.35">
      <c r="A496" s="163">
        <f>RFPData!D496</f>
        <v>0</v>
      </c>
      <c r="DQ496" s="161" t="e">
        <f>VLOOKUP(D496,RFPStatus!$A$2:$CF$3125,5,FALSE)</f>
        <v>#N/A</v>
      </c>
      <c r="DR496" s="161" t="e">
        <f>VLOOKUP(D496,RFPStatus!$A$2:$CF$3125,6,FALSE)</f>
        <v>#N/A</v>
      </c>
      <c r="DS496" s="161" t="e">
        <f>VLOOKUP(D496,RFPStatus!$A$2:$CF$3125,7,FALSE)</f>
        <v>#N/A</v>
      </c>
      <c r="DT496" s="161" t="e">
        <f>VLOOKUP(D496,RFPStatus!$A$2:$CF$3125,8,FALSE)</f>
        <v>#N/A</v>
      </c>
      <c r="DU496" s="161" t="e">
        <f>VLOOKUP(D496,RFPStatus!$A$2:$CF$3125,9,FALSE)</f>
        <v>#N/A</v>
      </c>
      <c r="DV496" s="161" t="e">
        <f>VLOOKUP(D496,RFPStatus!$A$2:$CF$3125,10,FALSE)</f>
        <v>#N/A</v>
      </c>
      <c r="DW496" s="161" t="str">
        <f t="shared" si="7"/>
        <v/>
      </c>
    </row>
    <row r="497" spans="1:127" x14ac:dyDescent="0.35">
      <c r="A497" s="163">
        <f>RFPData!D497</f>
        <v>0</v>
      </c>
      <c r="DQ497" s="161" t="e">
        <f>VLOOKUP(D497,RFPStatus!$A$2:$CF$3125,5,FALSE)</f>
        <v>#N/A</v>
      </c>
      <c r="DR497" s="161" t="e">
        <f>VLOOKUP(D497,RFPStatus!$A$2:$CF$3125,6,FALSE)</f>
        <v>#N/A</v>
      </c>
      <c r="DS497" s="161" t="e">
        <f>VLOOKUP(D497,RFPStatus!$A$2:$CF$3125,7,FALSE)</f>
        <v>#N/A</v>
      </c>
      <c r="DT497" s="161" t="e">
        <f>VLOOKUP(D497,RFPStatus!$A$2:$CF$3125,8,FALSE)</f>
        <v>#N/A</v>
      </c>
      <c r="DU497" s="161" t="e">
        <f>VLOOKUP(D497,RFPStatus!$A$2:$CF$3125,9,FALSE)</f>
        <v>#N/A</v>
      </c>
      <c r="DV497" s="161" t="e">
        <f>VLOOKUP(D497,RFPStatus!$A$2:$CF$3125,10,FALSE)</f>
        <v>#N/A</v>
      </c>
      <c r="DW497" s="161" t="str">
        <f t="shared" si="7"/>
        <v/>
      </c>
    </row>
    <row r="498" spans="1:127" x14ac:dyDescent="0.35">
      <c r="A498" s="163">
        <f>RFPData!D498</f>
        <v>0</v>
      </c>
      <c r="DQ498" s="161" t="e">
        <f>VLOOKUP(D498,RFPStatus!$A$2:$CF$3125,5,FALSE)</f>
        <v>#N/A</v>
      </c>
      <c r="DR498" s="161" t="e">
        <f>VLOOKUP(D498,RFPStatus!$A$2:$CF$3125,6,FALSE)</f>
        <v>#N/A</v>
      </c>
      <c r="DS498" s="161" t="e">
        <f>VLOOKUP(D498,RFPStatus!$A$2:$CF$3125,7,FALSE)</f>
        <v>#N/A</v>
      </c>
      <c r="DT498" s="161" t="e">
        <f>VLOOKUP(D498,RFPStatus!$A$2:$CF$3125,8,FALSE)</f>
        <v>#N/A</v>
      </c>
      <c r="DU498" s="161" t="e">
        <f>VLOOKUP(D498,RFPStatus!$A$2:$CF$3125,9,FALSE)</f>
        <v>#N/A</v>
      </c>
      <c r="DV498" s="161" t="e">
        <f>VLOOKUP(D498,RFPStatus!$A$2:$CF$3125,10,FALSE)</f>
        <v>#N/A</v>
      </c>
      <c r="DW498" s="161" t="str">
        <f t="shared" si="7"/>
        <v/>
      </c>
    </row>
    <row r="499" spans="1:127" x14ac:dyDescent="0.35">
      <c r="A499" s="163">
        <f>RFPData!D499</f>
        <v>0</v>
      </c>
      <c r="DQ499" s="161" t="e">
        <f>VLOOKUP(D499,RFPStatus!$A$2:$CF$3125,5,FALSE)</f>
        <v>#N/A</v>
      </c>
      <c r="DR499" s="161" t="e">
        <f>VLOOKUP(D499,RFPStatus!$A$2:$CF$3125,6,FALSE)</f>
        <v>#N/A</v>
      </c>
      <c r="DS499" s="161" t="e">
        <f>VLOOKUP(D499,RFPStatus!$A$2:$CF$3125,7,FALSE)</f>
        <v>#N/A</v>
      </c>
      <c r="DT499" s="161" t="e">
        <f>VLOOKUP(D499,RFPStatus!$A$2:$CF$3125,8,FALSE)</f>
        <v>#N/A</v>
      </c>
      <c r="DU499" s="161" t="e">
        <f>VLOOKUP(D499,RFPStatus!$A$2:$CF$3125,9,FALSE)</f>
        <v>#N/A</v>
      </c>
      <c r="DV499" s="161" t="e">
        <f>VLOOKUP(D499,RFPStatus!$A$2:$CF$3125,10,FALSE)</f>
        <v>#N/A</v>
      </c>
      <c r="DW499" s="161" t="str">
        <f t="shared" si="7"/>
        <v/>
      </c>
    </row>
    <row r="500" spans="1:127" x14ac:dyDescent="0.35">
      <c r="A500" s="163">
        <f>RFPData!D500</f>
        <v>0</v>
      </c>
      <c r="DQ500" s="161" t="e">
        <f>VLOOKUP(D500,RFPStatus!$A$2:$CF$3125,5,FALSE)</f>
        <v>#N/A</v>
      </c>
      <c r="DR500" s="161" t="e">
        <f>VLOOKUP(D500,RFPStatus!$A$2:$CF$3125,6,FALSE)</f>
        <v>#N/A</v>
      </c>
      <c r="DS500" s="161" t="e">
        <f>VLOOKUP(D500,RFPStatus!$A$2:$CF$3125,7,FALSE)</f>
        <v>#N/A</v>
      </c>
      <c r="DT500" s="161" t="e">
        <f>VLOOKUP(D500,RFPStatus!$A$2:$CF$3125,8,FALSE)</f>
        <v>#N/A</v>
      </c>
      <c r="DU500" s="161" t="e">
        <f>VLOOKUP(D500,RFPStatus!$A$2:$CF$3125,9,FALSE)</f>
        <v>#N/A</v>
      </c>
      <c r="DV500" s="161" t="e">
        <f>VLOOKUP(D500,RFPStatus!$A$2:$CF$3125,10,FALSE)</f>
        <v>#N/A</v>
      </c>
      <c r="DW500" s="161" t="str">
        <f t="shared" si="7"/>
        <v/>
      </c>
    </row>
    <row r="501" spans="1:127" x14ac:dyDescent="0.35">
      <c r="A501" s="163">
        <f>RFPData!D501</f>
        <v>0</v>
      </c>
      <c r="DQ501" s="161" t="e">
        <f>VLOOKUP(D501,RFPStatus!$A$2:$CF$3125,5,FALSE)</f>
        <v>#N/A</v>
      </c>
      <c r="DR501" s="161" t="e">
        <f>VLOOKUP(D501,RFPStatus!$A$2:$CF$3125,6,FALSE)</f>
        <v>#N/A</v>
      </c>
      <c r="DS501" s="161" t="e">
        <f>VLOOKUP(D501,RFPStatus!$A$2:$CF$3125,7,FALSE)</f>
        <v>#N/A</v>
      </c>
      <c r="DT501" s="161" t="e">
        <f>VLOOKUP(D501,RFPStatus!$A$2:$CF$3125,8,FALSE)</f>
        <v>#N/A</v>
      </c>
      <c r="DU501" s="161" t="e">
        <f>VLOOKUP(D501,RFPStatus!$A$2:$CF$3125,9,FALSE)</f>
        <v>#N/A</v>
      </c>
      <c r="DV501" s="161" t="e">
        <f>VLOOKUP(D501,RFPStatus!$A$2:$CF$3125,10,FALSE)</f>
        <v>#N/A</v>
      </c>
      <c r="DW501" s="161" t="str">
        <f t="shared" si="7"/>
        <v/>
      </c>
    </row>
    <row r="502" spans="1:127" x14ac:dyDescent="0.35">
      <c r="A502" s="163">
        <f>RFPData!D502</f>
        <v>0</v>
      </c>
      <c r="DQ502" s="161" t="e">
        <f>VLOOKUP(D502,RFPStatus!$A$2:$CF$3125,5,FALSE)</f>
        <v>#N/A</v>
      </c>
      <c r="DR502" s="161" t="e">
        <f>VLOOKUP(D502,RFPStatus!$A$2:$CF$3125,6,FALSE)</f>
        <v>#N/A</v>
      </c>
      <c r="DS502" s="161" t="e">
        <f>VLOOKUP(D502,RFPStatus!$A$2:$CF$3125,7,FALSE)</f>
        <v>#N/A</v>
      </c>
      <c r="DT502" s="161" t="e">
        <f>VLOOKUP(D502,RFPStatus!$A$2:$CF$3125,8,FALSE)</f>
        <v>#N/A</v>
      </c>
      <c r="DU502" s="161" t="e">
        <f>VLOOKUP(D502,RFPStatus!$A$2:$CF$3125,9,FALSE)</f>
        <v>#N/A</v>
      </c>
      <c r="DV502" s="161" t="e">
        <f>VLOOKUP(D502,RFPStatus!$A$2:$CF$3125,10,FALSE)</f>
        <v>#N/A</v>
      </c>
      <c r="DW502" s="161" t="str">
        <f t="shared" si="7"/>
        <v/>
      </c>
    </row>
    <row r="503" spans="1:127" x14ac:dyDescent="0.35">
      <c r="A503" s="163">
        <f>RFPData!D503</f>
        <v>0</v>
      </c>
      <c r="DQ503" s="161" t="e">
        <f>VLOOKUP(D503,RFPStatus!$A$2:$CF$3125,5,FALSE)</f>
        <v>#N/A</v>
      </c>
      <c r="DR503" s="161" t="e">
        <f>VLOOKUP(D503,RFPStatus!$A$2:$CF$3125,6,FALSE)</f>
        <v>#N/A</v>
      </c>
      <c r="DS503" s="161" t="e">
        <f>VLOOKUP(D503,RFPStatus!$A$2:$CF$3125,7,FALSE)</f>
        <v>#N/A</v>
      </c>
      <c r="DT503" s="161" t="e">
        <f>VLOOKUP(D503,RFPStatus!$A$2:$CF$3125,8,FALSE)</f>
        <v>#N/A</v>
      </c>
      <c r="DU503" s="161" t="e">
        <f>VLOOKUP(D503,RFPStatus!$A$2:$CF$3125,9,FALSE)</f>
        <v>#N/A</v>
      </c>
      <c r="DV503" s="161" t="e">
        <f>VLOOKUP(D503,RFPStatus!$A$2:$CF$3125,10,FALSE)</f>
        <v>#N/A</v>
      </c>
      <c r="DW503" s="161" t="str">
        <f t="shared" si="7"/>
        <v/>
      </c>
    </row>
    <row r="504" spans="1:127" x14ac:dyDescent="0.35">
      <c r="A504" s="163">
        <f>RFPData!D504</f>
        <v>0</v>
      </c>
      <c r="DQ504" s="161" t="e">
        <f>VLOOKUP(D504,RFPStatus!$A$2:$CF$3125,5,FALSE)</f>
        <v>#N/A</v>
      </c>
      <c r="DR504" s="161" t="e">
        <f>VLOOKUP(D504,RFPStatus!$A$2:$CF$3125,6,FALSE)</f>
        <v>#N/A</v>
      </c>
      <c r="DS504" s="161" t="e">
        <f>VLOOKUP(D504,RFPStatus!$A$2:$CF$3125,7,FALSE)</f>
        <v>#N/A</v>
      </c>
      <c r="DT504" s="161" t="e">
        <f>VLOOKUP(D504,RFPStatus!$A$2:$CF$3125,8,FALSE)</f>
        <v>#N/A</v>
      </c>
      <c r="DU504" s="161" t="e">
        <f>VLOOKUP(D504,RFPStatus!$A$2:$CF$3125,9,FALSE)</f>
        <v>#N/A</v>
      </c>
      <c r="DV504" s="161" t="e">
        <f>VLOOKUP(D504,RFPStatus!$A$2:$CF$3125,10,FALSE)</f>
        <v>#N/A</v>
      </c>
      <c r="DW504" s="161" t="str">
        <f t="shared" si="7"/>
        <v/>
      </c>
    </row>
    <row r="505" spans="1:127" x14ac:dyDescent="0.35">
      <c r="A505" s="163">
        <f>RFPData!D505</f>
        <v>0</v>
      </c>
      <c r="DQ505" s="161" t="e">
        <f>VLOOKUP(D505,RFPStatus!$A$2:$CF$3125,5,FALSE)</f>
        <v>#N/A</v>
      </c>
      <c r="DR505" s="161" t="e">
        <f>VLOOKUP(D505,RFPStatus!$A$2:$CF$3125,6,FALSE)</f>
        <v>#N/A</v>
      </c>
      <c r="DS505" s="161" t="e">
        <f>VLOOKUP(D505,RFPStatus!$A$2:$CF$3125,7,FALSE)</f>
        <v>#N/A</v>
      </c>
      <c r="DT505" s="161" t="e">
        <f>VLOOKUP(D505,RFPStatus!$A$2:$CF$3125,8,FALSE)</f>
        <v>#N/A</v>
      </c>
      <c r="DU505" s="161" t="e">
        <f>VLOOKUP(D505,RFPStatus!$A$2:$CF$3125,9,FALSE)</f>
        <v>#N/A</v>
      </c>
      <c r="DV505" s="161" t="e">
        <f>VLOOKUP(D505,RFPStatus!$A$2:$CF$3125,10,FALSE)</f>
        <v>#N/A</v>
      </c>
      <c r="DW505" s="161" t="str">
        <f t="shared" si="7"/>
        <v/>
      </c>
    </row>
    <row r="506" spans="1:127" x14ac:dyDescent="0.35">
      <c r="A506" s="163">
        <f>RFPData!D506</f>
        <v>0</v>
      </c>
      <c r="DQ506" s="161" t="e">
        <f>VLOOKUP(D506,RFPStatus!$A$2:$CF$3125,5,FALSE)</f>
        <v>#N/A</v>
      </c>
      <c r="DR506" s="161" t="e">
        <f>VLOOKUP(D506,RFPStatus!$A$2:$CF$3125,6,FALSE)</f>
        <v>#N/A</v>
      </c>
      <c r="DS506" s="161" t="e">
        <f>VLOOKUP(D506,RFPStatus!$A$2:$CF$3125,7,FALSE)</f>
        <v>#N/A</v>
      </c>
      <c r="DT506" s="161" t="e">
        <f>VLOOKUP(D506,RFPStatus!$A$2:$CF$3125,8,FALSE)</f>
        <v>#N/A</v>
      </c>
      <c r="DU506" s="161" t="e">
        <f>VLOOKUP(D506,RFPStatus!$A$2:$CF$3125,9,FALSE)</f>
        <v>#N/A</v>
      </c>
      <c r="DV506" s="161" t="e">
        <f>VLOOKUP(D506,RFPStatus!$A$2:$CF$3125,10,FALSE)</f>
        <v>#N/A</v>
      </c>
      <c r="DW506" s="161" t="str">
        <f t="shared" si="7"/>
        <v/>
      </c>
    </row>
    <row r="507" spans="1:127" x14ac:dyDescent="0.35">
      <c r="A507" s="163">
        <f>RFPData!D507</f>
        <v>0</v>
      </c>
      <c r="DQ507" s="161" t="e">
        <f>VLOOKUP(D507,RFPStatus!$A$2:$CF$3125,5,FALSE)</f>
        <v>#N/A</v>
      </c>
      <c r="DR507" s="161" t="e">
        <f>VLOOKUP(D507,RFPStatus!$A$2:$CF$3125,6,FALSE)</f>
        <v>#N/A</v>
      </c>
      <c r="DS507" s="161" t="e">
        <f>VLOOKUP(D507,RFPStatus!$A$2:$CF$3125,7,FALSE)</f>
        <v>#N/A</v>
      </c>
      <c r="DT507" s="161" t="e">
        <f>VLOOKUP(D507,RFPStatus!$A$2:$CF$3125,8,FALSE)</f>
        <v>#N/A</v>
      </c>
      <c r="DU507" s="161" t="e">
        <f>VLOOKUP(D507,RFPStatus!$A$2:$CF$3125,9,FALSE)</f>
        <v>#N/A</v>
      </c>
      <c r="DV507" s="161" t="e">
        <f>VLOOKUP(D507,RFPStatus!$A$2:$CF$3125,10,FALSE)</f>
        <v>#N/A</v>
      </c>
      <c r="DW507" s="161" t="str">
        <f t="shared" si="7"/>
        <v/>
      </c>
    </row>
    <row r="508" spans="1:127" x14ac:dyDescent="0.35">
      <c r="A508" s="163">
        <f>RFPData!D508</f>
        <v>0</v>
      </c>
      <c r="DQ508" s="161" t="e">
        <f>VLOOKUP(D508,RFPStatus!$A$2:$CF$3125,5,FALSE)</f>
        <v>#N/A</v>
      </c>
      <c r="DR508" s="161" t="e">
        <f>VLOOKUP(D508,RFPStatus!$A$2:$CF$3125,6,FALSE)</f>
        <v>#N/A</v>
      </c>
      <c r="DS508" s="161" t="e">
        <f>VLOOKUP(D508,RFPStatus!$A$2:$CF$3125,7,FALSE)</f>
        <v>#N/A</v>
      </c>
      <c r="DT508" s="161" t="e">
        <f>VLOOKUP(D508,RFPStatus!$A$2:$CF$3125,8,FALSE)</f>
        <v>#N/A</v>
      </c>
      <c r="DU508" s="161" t="e">
        <f>VLOOKUP(D508,RFPStatus!$A$2:$CF$3125,9,FALSE)</f>
        <v>#N/A</v>
      </c>
      <c r="DV508" s="161" t="e">
        <f>VLOOKUP(D508,RFPStatus!$A$2:$CF$3125,10,FALSE)</f>
        <v>#N/A</v>
      </c>
      <c r="DW508" s="161" t="str">
        <f t="shared" si="7"/>
        <v/>
      </c>
    </row>
    <row r="509" spans="1:127" x14ac:dyDescent="0.35">
      <c r="A509" s="163">
        <f>RFPData!D509</f>
        <v>0</v>
      </c>
      <c r="DQ509" s="161" t="e">
        <f>VLOOKUP(D509,RFPStatus!$A$2:$CF$3125,5,FALSE)</f>
        <v>#N/A</v>
      </c>
      <c r="DR509" s="161" t="e">
        <f>VLOOKUP(D509,RFPStatus!$A$2:$CF$3125,6,FALSE)</f>
        <v>#N/A</v>
      </c>
      <c r="DS509" s="161" t="e">
        <f>VLOOKUP(D509,RFPStatus!$A$2:$CF$3125,7,FALSE)</f>
        <v>#N/A</v>
      </c>
      <c r="DT509" s="161" t="e">
        <f>VLOOKUP(D509,RFPStatus!$A$2:$CF$3125,8,FALSE)</f>
        <v>#N/A</v>
      </c>
      <c r="DU509" s="161" t="e">
        <f>VLOOKUP(D509,RFPStatus!$A$2:$CF$3125,9,FALSE)</f>
        <v>#N/A</v>
      </c>
      <c r="DV509" s="161" t="e">
        <f>VLOOKUP(D509,RFPStatus!$A$2:$CF$3125,10,FALSE)</f>
        <v>#N/A</v>
      </c>
      <c r="DW509" s="161" t="str">
        <f t="shared" si="7"/>
        <v/>
      </c>
    </row>
    <row r="510" spans="1:127" x14ac:dyDescent="0.35">
      <c r="A510" s="163">
        <f>RFPData!D510</f>
        <v>0</v>
      </c>
      <c r="DQ510" s="161" t="e">
        <f>VLOOKUP(D510,RFPStatus!$A$2:$CF$3125,5,FALSE)</f>
        <v>#N/A</v>
      </c>
      <c r="DR510" s="161" t="e">
        <f>VLOOKUP(D510,RFPStatus!$A$2:$CF$3125,6,FALSE)</f>
        <v>#N/A</v>
      </c>
      <c r="DS510" s="161" t="e">
        <f>VLOOKUP(D510,RFPStatus!$A$2:$CF$3125,7,FALSE)</f>
        <v>#N/A</v>
      </c>
      <c r="DT510" s="161" t="e">
        <f>VLOOKUP(D510,RFPStatus!$A$2:$CF$3125,8,FALSE)</f>
        <v>#N/A</v>
      </c>
      <c r="DU510" s="161" t="e">
        <f>VLOOKUP(D510,RFPStatus!$A$2:$CF$3125,9,FALSE)</f>
        <v>#N/A</v>
      </c>
      <c r="DV510" s="161" t="e">
        <f>VLOOKUP(D510,RFPStatus!$A$2:$CF$3125,10,FALSE)</f>
        <v>#N/A</v>
      </c>
      <c r="DW510" s="161" t="str">
        <f t="shared" si="7"/>
        <v/>
      </c>
    </row>
    <row r="511" spans="1:127" x14ac:dyDescent="0.35">
      <c r="A511" s="163">
        <f>RFPData!D511</f>
        <v>0</v>
      </c>
      <c r="DQ511" s="161" t="e">
        <f>VLOOKUP(D511,RFPStatus!$A$2:$CF$3125,5,FALSE)</f>
        <v>#N/A</v>
      </c>
      <c r="DR511" s="161" t="e">
        <f>VLOOKUP(D511,RFPStatus!$A$2:$CF$3125,6,FALSE)</f>
        <v>#N/A</v>
      </c>
      <c r="DS511" s="161" t="e">
        <f>VLOOKUP(D511,RFPStatus!$A$2:$CF$3125,7,FALSE)</f>
        <v>#N/A</v>
      </c>
      <c r="DT511" s="161" t="e">
        <f>VLOOKUP(D511,RFPStatus!$A$2:$CF$3125,8,FALSE)</f>
        <v>#N/A</v>
      </c>
      <c r="DU511" s="161" t="e">
        <f>VLOOKUP(D511,RFPStatus!$A$2:$CF$3125,9,FALSE)</f>
        <v>#N/A</v>
      </c>
      <c r="DV511" s="161" t="e">
        <f>VLOOKUP(D511,RFPStatus!$A$2:$CF$3125,10,FALSE)</f>
        <v>#N/A</v>
      </c>
      <c r="DW511" s="161" t="str">
        <f t="shared" si="7"/>
        <v/>
      </c>
    </row>
    <row r="512" spans="1:127" x14ac:dyDescent="0.35">
      <c r="A512" s="163">
        <f>RFPData!D512</f>
        <v>0</v>
      </c>
      <c r="DQ512" s="161" t="e">
        <f>VLOOKUP(D512,RFPStatus!$A$2:$CF$3125,5,FALSE)</f>
        <v>#N/A</v>
      </c>
      <c r="DR512" s="161" t="e">
        <f>VLOOKUP(D512,RFPStatus!$A$2:$CF$3125,6,FALSE)</f>
        <v>#N/A</v>
      </c>
      <c r="DS512" s="161" t="e">
        <f>VLOOKUP(D512,RFPStatus!$A$2:$CF$3125,7,FALSE)</f>
        <v>#N/A</v>
      </c>
      <c r="DT512" s="161" t="e">
        <f>VLOOKUP(D512,RFPStatus!$A$2:$CF$3125,8,FALSE)</f>
        <v>#N/A</v>
      </c>
      <c r="DU512" s="161" t="e">
        <f>VLOOKUP(D512,RFPStatus!$A$2:$CF$3125,9,FALSE)</f>
        <v>#N/A</v>
      </c>
      <c r="DV512" s="161" t="e">
        <f>VLOOKUP(D512,RFPStatus!$A$2:$CF$3125,10,FALSE)</f>
        <v>#N/A</v>
      </c>
      <c r="DW512" s="161" t="str">
        <f t="shared" si="7"/>
        <v/>
      </c>
    </row>
    <row r="513" spans="1:127" x14ac:dyDescent="0.35">
      <c r="A513" s="163">
        <f>RFPData!D513</f>
        <v>0</v>
      </c>
      <c r="DQ513" s="161" t="e">
        <f>VLOOKUP(D513,RFPStatus!$A$2:$CF$3125,5,FALSE)</f>
        <v>#N/A</v>
      </c>
      <c r="DR513" s="161" t="e">
        <f>VLOOKUP(D513,RFPStatus!$A$2:$CF$3125,6,FALSE)</f>
        <v>#N/A</v>
      </c>
      <c r="DS513" s="161" t="e">
        <f>VLOOKUP(D513,RFPStatus!$A$2:$CF$3125,7,FALSE)</f>
        <v>#N/A</v>
      </c>
      <c r="DT513" s="161" t="e">
        <f>VLOOKUP(D513,RFPStatus!$A$2:$CF$3125,8,FALSE)</f>
        <v>#N/A</v>
      </c>
      <c r="DU513" s="161" t="e">
        <f>VLOOKUP(D513,RFPStatus!$A$2:$CF$3125,9,FALSE)</f>
        <v>#N/A</v>
      </c>
      <c r="DV513" s="161" t="e">
        <f>VLOOKUP(D513,RFPStatus!$A$2:$CF$3125,10,FALSE)</f>
        <v>#N/A</v>
      </c>
      <c r="DW513" s="161" t="str">
        <f t="shared" si="7"/>
        <v/>
      </c>
    </row>
    <row r="514" spans="1:127" x14ac:dyDescent="0.35">
      <c r="A514" s="163">
        <f>RFPData!D514</f>
        <v>0</v>
      </c>
      <c r="DQ514" s="161" t="e">
        <f>VLOOKUP(D514,RFPStatus!$A$2:$CF$3125,5,FALSE)</f>
        <v>#N/A</v>
      </c>
      <c r="DR514" s="161" t="e">
        <f>VLOOKUP(D514,RFPStatus!$A$2:$CF$3125,6,FALSE)</f>
        <v>#N/A</v>
      </c>
      <c r="DS514" s="161" t="e">
        <f>VLOOKUP(D514,RFPStatus!$A$2:$CF$3125,7,FALSE)</f>
        <v>#N/A</v>
      </c>
      <c r="DT514" s="161" t="e">
        <f>VLOOKUP(D514,RFPStatus!$A$2:$CF$3125,8,FALSE)</f>
        <v>#N/A</v>
      </c>
      <c r="DU514" s="161" t="e">
        <f>VLOOKUP(D514,RFPStatus!$A$2:$CF$3125,9,FALSE)</f>
        <v>#N/A</v>
      </c>
      <c r="DV514" s="161" t="e">
        <f>VLOOKUP(D514,RFPStatus!$A$2:$CF$3125,10,FALSE)</f>
        <v>#N/A</v>
      </c>
      <c r="DW514" s="161" t="str">
        <f t="shared" ref="DW514:DW577" si="8">_xlfn.CONCAT(BU514:BY514)</f>
        <v/>
      </c>
    </row>
    <row r="515" spans="1:127" x14ac:dyDescent="0.35">
      <c r="A515" s="163">
        <f>RFPData!D515</f>
        <v>0</v>
      </c>
      <c r="DQ515" s="161" t="e">
        <f>VLOOKUP(D515,RFPStatus!$A$2:$CF$3125,5,FALSE)</f>
        <v>#N/A</v>
      </c>
      <c r="DR515" s="161" t="e">
        <f>VLOOKUP(D515,RFPStatus!$A$2:$CF$3125,6,FALSE)</f>
        <v>#N/A</v>
      </c>
      <c r="DS515" s="161" t="e">
        <f>VLOOKUP(D515,RFPStatus!$A$2:$CF$3125,7,FALSE)</f>
        <v>#N/A</v>
      </c>
      <c r="DT515" s="161" t="e">
        <f>VLOOKUP(D515,RFPStatus!$A$2:$CF$3125,8,FALSE)</f>
        <v>#N/A</v>
      </c>
      <c r="DU515" s="161" t="e">
        <f>VLOOKUP(D515,RFPStatus!$A$2:$CF$3125,9,FALSE)</f>
        <v>#N/A</v>
      </c>
      <c r="DV515" s="161" t="e">
        <f>VLOOKUP(D515,RFPStatus!$A$2:$CF$3125,10,FALSE)</f>
        <v>#N/A</v>
      </c>
      <c r="DW515" s="161" t="str">
        <f t="shared" si="8"/>
        <v/>
      </c>
    </row>
    <row r="516" spans="1:127" x14ac:dyDescent="0.35">
      <c r="A516" s="163">
        <f>RFPData!D516</f>
        <v>0</v>
      </c>
      <c r="DQ516" s="161" t="e">
        <f>VLOOKUP(D516,RFPStatus!$A$2:$CF$3125,5,FALSE)</f>
        <v>#N/A</v>
      </c>
      <c r="DR516" s="161" t="e">
        <f>VLOOKUP(D516,RFPStatus!$A$2:$CF$3125,6,FALSE)</f>
        <v>#N/A</v>
      </c>
      <c r="DS516" s="161" t="e">
        <f>VLOOKUP(D516,RFPStatus!$A$2:$CF$3125,7,FALSE)</f>
        <v>#N/A</v>
      </c>
      <c r="DT516" s="161" t="e">
        <f>VLOOKUP(D516,RFPStatus!$A$2:$CF$3125,8,FALSE)</f>
        <v>#N/A</v>
      </c>
      <c r="DU516" s="161" t="e">
        <f>VLOOKUP(D516,RFPStatus!$A$2:$CF$3125,9,FALSE)</f>
        <v>#N/A</v>
      </c>
      <c r="DV516" s="161" t="e">
        <f>VLOOKUP(D516,RFPStatus!$A$2:$CF$3125,10,FALSE)</f>
        <v>#N/A</v>
      </c>
      <c r="DW516" s="161" t="str">
        <f t="shared" si="8"/>
        <v/>
      </c>
    </row>
    <row r="517" spans="1:127" x14ac:dyDescent="0.35">
      <c r="A517" s="163">
        <f>RFPData!D517</f>
        <v>0</v>
      </c>
      <c r="DQ517" s="161" t="e">
        <f>VLOOKUP(D517,RFPStatus!$A$2:$CF$3125,5,FALSE)</f>
        <v>#N/A</v>
      </c>
      <c r="DR517" s="161" t="e">
        <f>VLOOKUP(D517,RFPStatus!$A$2:$CF$3125,6,FALSE)</f>
        <v>#N/A</v>
      </c>
      <c r="DS517" s="161" t="e">
        <f>VLOOKUP(D517,RFPStatus!$A$2:$CF$3125,7,FALSE)</f>
        <v>#N/A</v>
      </c>
      <c r="DT517" s="161" t="e">
        <f>VLOOKUP(D517,RFPStatus!$A$2:$CF$3125,8,FALSE)</f>
        <v>#N/A</v>
      </c>
      <c r="DU517" s="161" t="e">
        <f>VLOOKUP(D517,RFPStatus!$A$2:$CF$3125,9,FALSE)</f>
        <v>#N/A</v>
      </c>
      <c r="DV517" s="161" t="e">
        <f>VLOOKUP(D517,RFPStatus!$A$2:$CF$3125,10,FALSE)</f>
        <v>#N/A</v>
      </c>
      <c r="DW517" s="161" t="str">
        <f t="shared" si="8"/>
        <v/>
      </c>
    </row>
    <row r="518" spans="1:127" x14ac:dyDescent="0.35">
      <c r="A518" s="163">
        <f>RFPData!D518</f>
        <v>0</v>
      </c>
      <c r="DQ518" s="161" t="e">
        <f>VLOOKUP(D518,RFPStatus!$A$2:$CF$3125,5,FALSE)</f>
        <v>#N/A</v>
      </c>
      <c r="DR518" s="161" t="e">
        <f>VLOOKUP(D518,RFPStatus!$A$2:$CF$3125,6,FALSE)</f>
        <v>#N/A</v>
      </c>
      <c r="DS518" s="161" t="e">
        <f>VLOOKUP(D518,RFPStatus!$A$2:$CF$3125,7,FALSE)</f>
        <v>#N/A</v>
      </c>
      <c r="DT518" s="161" t="e">
        <f>VLOOKUP(D518,RFPStatus!$A$2:$CF$3125,8,FALSE)</f>
        <v>#N/A</v>
      </c>
      <c r="DU518" s="161" t="e">
        <f>VLOOKUP(D518,RFPStatus!$A$2:$CF$3125,9,FALSE)</f>
        <v>#N/A</v>
      </c>
      <c r="DV518" s="161" t="e">
        <f>VLOOKUP(D518,RFPStatus!$A$2:$CF$3125,10,FALSE)</f>
        <v>#N/A</v>
      </c>
      <c r="DW518" s="161" t="str">
        <f t="shared" si="8"/>
        <v/>
      </c>
    </row>
    <row r="519" spans="1:127" x14ac:dyDescent="0.35">
      <c r="A519" s="163">
        <f>RFPData!D519</f>
        <v>0</v>
      </c>
      <c r="DQ519" s="161" t="e">
        <f>VLOOKUP(D519,RFPStatus!$A$2:$CF$3125,5,FALSE)</f>
        <v>#N/A</v>
      </c>
      <c r="DR519" s="161" t="e">
        <f>VLOOKUP(D519,RFPStatus!$A$2:$CF$3125,6,FALSE)</f>
        <v>#N/A</v>
      </c>
      <c r="DS519" s="161" t="e">
        <f>VLOOKUP(D519,RFPStatus!$A$2:$CF$3125,7,FALSE)</f>
        <v>#N/A</v>
      </c>
      <c r="DT519" s="161" t="e">
        <f>VLOOKUP(D519,RFPStatus!$A$2:$CF$3125,8,FALSE)</f>
        <v>#N/A</v>
      </c>
      <c r="DU519" s="161" t="e">
        <f>VLOOKUP(D519,RFPStatus!$A$2:$CF$3125,9,FALSE)</f>
        <v>#N/A</v>
      </c>
      <c r="DV519" s="161" t="e">
        <f>VLOOKUP(D519,RFPStatus!$A$2:$CF$3125,10,FALSE)</f>
        <v>#N/A</v>
      </c>
      <c r="DW519" s="161" t="str">
        <f t="shared" si="8"/>
        <v/>
      </c>
    </row>
    <row r="520" spans="1:127" x14ac:dyDescent="0.35">
      <c r="A520" s="163">
        <f>RFPData!D520</f>
        <v>0</v>
      </c>
      <c r="DQ520" s="161" t="e">
        <f>VLOOKUP(D520,RFPStatus!$A$2:$CF$3125,5,FALSE)</f>
        <v>#N/A</v>
      </c>
      <c r="DR520" s="161" t="e">
        <f>VLOOKUP(D520,RFPStatus!$A$2:$CF$3125,6,FALSE)</f>
        <v>#N/A</v>
      </c>
      <c r="DS520" s="161" t="e">
        <f>VLOOKUP(D520,RFPStatus!$A$2:$CF$3125,7,FALSE)</f>
        <v>#N/A</v>
      </c>
      <c r="DT520" s="161" t="e">
        <f>VLOOKUP(D520,RFPStatus!$A$2:$CF$3125,8,FALSE)</f>
        <v>#N/A</v>
      </c>
      <c r="DU520" s="161" t="e">
        <f>VLOOKUP(D520,RFPStatus!$A$2:$CF$3125,9,FALSE)</f>
        <v>#N/A</v>
      </c>
      <c r="DV520" s="161" t="e">
        <f>VLOOKUP(D520,RFPStatus!$A$2:$CF$3125,10,FALSE)</f>
        <v>#N/A</v>
      </c>
      <c r="DW520" s="161" t="str">
        <f t="shared" si="8"/>
        <v/>
      </c>
    </row>
    <row r="521" spans="1:127" x14ac:dyDescent="0.35">
      <c r="A521" s="163">
        <f>RFPData!D521</f>
        <v>0</v>
      </c>
      <c r="DQ521" s="161" t="e">
        <f>VLOOKUP(D521,RFPStatus!$A$2:$CF$3125,5,FALSE)</f>
        <v>#N/A</v>
      </c>
      <c r="DR521" s="161" t="e">
        <f>VLOOKUP(D521,RFPStatus!$A$2:$CF$3125,6,FALSE)</f>
        <v>#N/A</v>
      </c>
      <c r="DS521" s="161" t="e">
        <f>VLOOKUP(D521,RFPStatus!$A$2:$CF$3125,7,FALSE)</f>
        <v>#N/A</v>
      </c>
      <c r="DT521" s="161" t="e">
        <f>VLOOKUP(D521,RFPStatus!$A$2:$CF$3125,8,FALSE)</f>
        <v>#N/A</v>
      </c>
      <c r="DU521" s="161" t="e">
        <f>VLOOKUP(D521,RFPStatus!$A$2:$CF$3125,9,FALSE)</f>
        <v>#N/A</v>
      </c>
      <c r="DV521" s="161" t="e">
        <f>VLOOKUP(D521,RFPStatus!$A$2:$CF$3125,10,FALSE)</f>
        <v>#N/A</v>
      </c>
      <c r="DW521" s="161" t="str">
        <f t="shared" si="8"/>
        <v/>
      </c>
    </row>
    <row r="522" spans="1:127" x14ac:dyDescent="0.35">
      <c r="A522" s="163">
        <f>RFPData!D522</f>
        <v>0</v>
      </c>
      <c r="DQ522" s="161" t="e">
        <f>VLOOKUP(D522,RFPStatus!$A$2:$CF$3125,5,FALSE)</f>
        <v>#N/A</v>
      </c>
      <c r="DR522" s="161" t="e">
        <f>VLOOKUP(D522,RFPStatus!$A$2:$CF$3125,6,FALSE)</f>
        <v>#N/A</v>
      </c>
      <c r="DS522" s="161" t="e">
        <f>VLOOKUP(D522,RFPStatus!$A$2:$CF$3125,7,FALSE)</f>
        <v>#N/A</v>
      </c>
      <c r="DT522" s="161" t="e">
        <f>VLOOKUP(D522,RFPStatus!$A$2:$CF$3125,8,FALSE)</f>
        <v>#N/A</v>
      </c>
      <c r="DU522" s="161" t="e">
        <f>VLOOKUP(D522,RFPStatus!$A$2:$CF$3125,9,FALSE)</f>
        <v>#N/A</v>
      </c>
      <c r="DV522" s="161" t="e">
        <f>VLOOKUP(D522,RFPStatus!$A$2:$CF$3125,10,FALSE)</f>
        <v>#N/A</v>
      </c>
      <c r="DW522" s="161" t="str">
        <f t="shared" si="8"/>
        <v/>
      </c>
    </row>
    <row r="523" spans="1:127" x14ac:dyDescent="0.35">
      <c r="A523" s="163">
        <f>RFPData!D523</f>
        <v>0</v>
      </c>
      <c r="DQ523" s="161" t="e">
        <f>VLOOKUP(D523,RFPStatus!$A$2:$CF$3125,5,FALSE)</f>
        <v>#N/A</v>
      </c>
      <c r="DR523" s="161" t="e">
        <f>VLOOKUP(D523,RFPStatus!$A$2:$CF$3125,6,FALSE)</f>
        <v>#N/A</v>
      </c>
      <c r="DS523" s="161" t="e">
        <f>VLOOKUP(D523,RFPStatus!$A$2:$CF$3125,7,FALSE)</f>
        <v>#N/A</v>
      </c>
      <c r="DT523" s="161" t="e">
        <f>VLOOKUP(D523,RFPStatus!$A$2:$CF$3125,8,FALSE)</f>
        <v>#N/A</v>
      </c>
      <c r="DU523" s="161" t="e">
        <f>VLOOKUP(D523,RFPStatus!$A$2:$CF$3125,9,FALSE)</f>
        <v>#N/A</v>
      </c>
      <c r="DV523" s="161" t="e">
        <f>VLOOKUP(D523,RFPStatus!$A$2:$CF$3125,10,FALSE)</f>
        <v>#N/A</v>
      </c>
      <c r="DW523" s="161" t="str">
        <f t="shared" si="8"/>
        <v/>
      </c>
    </row>
    <row r="524" spans="1:127" x14ac:dyDescent="0.35">
      <c r="A524" s="163">
        <f>RFPData!D524</f>
        <v>0</v>
      </c>
      <c r="DQ524" s="161" t="e">
        <f>VLOOKUP(D524,RFPStatus!$A$2:$CF$3125,5,FALSE)</f>
        <v>#N/A</v>
      </c>
      <c r="DR524" s="161" t="e">
        <f>VLOOKUP(D524,RFPStatus!$A$2:$CF$3125,6,FALSE)</f>
        <v>#N/A</v>
      </c>
      <c r="DS524" s="161" t="e">
        <f>VLOOKUP(D524,RFPStatus!$A$2:$CF$3125,7,FALSE)</f>
        <v>#N/A</v>
      </c>
      <c r="DT524" s="161" t="e">
        <f>VLOOKUP(D524,RFPStatus!$A$2:$CF$3125,8,FALSE)</f>
        <v>#N/A</v>
      </c>
      <c r="DU524" s="161" t="e">
        <f>VLOOKUP(D524,RFPStatus!$A$2:$CF$3125,9,FALSE)</f>
        <v>#N/A</v>
      </c>
      <c r="DV524" s="161" t="e">
        <f>VLOOKUP(D524,RFPStatus!$A$2:$CF$3125,10,FALSE)</f>
        <v>#N/A</v>
      </c>
      <c r="DW524" s="161" t="str">
        <f t="shared" si="8"/>
        <v/>
      </c>
    </row>
    <row r="525" spans="1:127" x14ac:dyDescent="0.35">
      <c r="A525" s="163">
        <f>RFPData!D525</f>
        <v>0</v>
      </c>
      <c r="DQ525" s="161" t="e">
        <f>VLOOKUP(D525,RFPStatus!$A$2:$CF$3125,5,FALSE)</f>
        <v>#N/A</v>
      </c>
      <c r="DR525" s="161" t="e">
        <f>VLOOKUP(D525,RFPStatus!$A$2:$CF$3125,6,FALSE)</f>
        <v>#N/A</v>
      </c>
      <c r="DS525" s="161" t="e">
        <f>VLOOKUP(D525,RFPStatus!$A$2:$CF$3125,7,FALSE)</f>
        <v>#N/A</v>
      </c>
      <c r="DT525" s="161" t="e">
        <f>VLOOKUP(D525,RFPStatus!$A$2:$CF$3125,8,FALSE)</f>
        <v>#N/A</v>
      </c>
      <c r="DU525" s="161" t="e">
        <f>VLOOKUP(D525,RFPStatus!$A$2:$CF$3125,9,FALSE)</f>
        <v>#N/A</v>
      </c>
      <c r="DV525" s="161" t="e">
        <f>VLOOKUP(D525,RFPStatus!$A$2:$CF$3125,10,FALSE)</f>
        <v>#N/A</v>
      </c>
      <c r="DW525" s="161" t="str">
        <f t="shared" si="8"/>
        <v/>
      </c>
    </row>
    <row r="526" spans="1:127" x14ac:dyDescent="0.35">
      <c r="A526" s="163">
        <f>RFPData!D526</f>
        <v>0</v>
      </c>
      <c r="DQ526" s="161" t="e">
        <f>VLOOKUP(D526,RFPStatus!$A$2:$CF$3125,5,FALSE)</f>
        <v>#N/A</v>
      </c>
      <c r="DR526" s="161" t="e">
        <f>VLOOKUP(D526,RFPStatus!$A$2:$CF$3125,6,FALSE)</f>
        <v>#N/A</v>
      </c>
      <c r="DS526" s="161" t="e">
        <f>VLOOKUP(D526,RFPStatus!$A$2:$CF$3125,7,FALSE)</f>
        <v>#N/A</v>
      </c>
      <c r="DT526" s="161" t="e">
        <f>VLOOKUP(D526,RFPStatus!$A$2:$CF$3125,8,FALSE)</f>
        <v>#N/A</v>
      </c>
      <c r="DU526" s="161" t="e">
        <f>VLOOKUP(D526,RFPStatus!$A$2:$CF$3125,9,FALSE)</f>
        <v>#N/A</v>
      </c>
      <c r="DV526" s="161" t="e">
        <f>VLOOKUP(D526,RFPStatus!$A$2:$CF$3125,10,FALSE)</f>
        <v>#N/A</v>
      </c>
      <c r="DW526" s="161" t="str">
        <f t="shared" si="8"/>
        <v/>
      </c>
    </row>
    <row r="527" spans="1:127" x14ac:dyDescent="0.35">
      <c r="A527" s="163">
        <f>RFPData!D527</f>
        <v>0</v>
      </c>
      <c r="DQ527" s="161" t="e">
        <f>VLOOKUP(D527,RFPStatus!$A$2:$CF$3125,5,FALSE)</f>
        <v>#N/A</v>
      </c>
      <c r="DR527" s="161" t="e">
        <f>VLOOKUP(D527,RFPStatus!$A$2:$CF$3125,6,FALSE)</f>
        <v>#N/A</v>
      </c>
      <c r="DS527" s="161" t="e">
        <f>VLOOKUP(D527,RFPStatus!$A$2:$CF$3125,7,FALSE)</f>
        <v>#N/A</v>
      </c>
      <c r="DT527" s="161" t="e">
        <f>VLOOKUP(D527,RFPStatus!$A$2:$CF$3125,8,FALSE)</f>
        <v>#N/A</v>
      </c>
      <c r="DU527" s="161" t="e">
        <f>VLOOKUP(D527,RFPStatus!$A$2:$CF$3125,9,FALSE)</f>
        <v>#N/A</v>
      </c>
      <c r="DV527" s="161" t="e">
        <f>VLOOKUP(D527,RFPStatus!$A$2:$CF$3125,10,FALSE)</f>
        <v>#N/A</v>
      </c>
      <c r="DW527" s="161" t="str">
        <f t="shared" si="8"/>
        <v/>
      </c>
    </row>
    <row r="528" spans="1:127" x14ac:dyDescent="0.35">
      <c r="A528" s="163">
        <f>RFPData!D528</f>
        <v>0</v>
      </c>
      <c r="DQ528" s="161" t="e">
        <f>VLOOKUP(D528,RFPStatus!$A$2:$CF$3125,5,FALSE)</f>
        <v>#N/A</v>
      </c>
      <c r="DR528" s="161" t="e">
        <f>VLOOKUP(D528,RFPStatus!$A$2:$CF$3125,6,FALSE)</f>
        <v>#N/A</v>
      </c>
      <c r="DS528" s="161" t="e">
        <f>VLOOKUP(D528,RFPStatus!$A$2:$CF$3125,7,FALSE)</f>
        <v>#N/A</v>
      </c>
      <c r="DT528" s="161" t="e">
        <f>VLOOKUP(D528,RFPStatus!$A$2:$CF$3125,8,FALSE)</f>
        <v>#N/A</v>
      </c>
      <c r="DU528" s="161" t="e">
        <f>VLOOKUP(D528,RFPStatus!$A$2:$CF$3125,9,FALSE)</f>
        <v>#N/A</v>
      </c>
      <c r="DV528" s="161" t="e">
        <f>VLOOKUP(D528,RFPStatus!$A$2:$CF$3125,10,FALSE)</f>
        <v>#N/A</v>
      </c>
      <c r="DW528" s="161" t="str">
        <f t="shared" si="8"/>
        <v/>
      </c>
    </row>
    <row r="529" spans="1:127" x14ac:dyDescent="0.35">
      <c r="A529" s="163">
        <f>RFPData!D529</f>
        <v>0</v>
      </c>
      <c r="DQ529" s="161" t="e">
        <f>VLOOKUP(D529,RFPStatus!$A$2:$CF$3125,5,FALSE)</f>
        <v>#N/A</v>
      </c>
      <c r="DR529" s="161" t="e">
        <f>VLOOKUP(D529,RFPStatus!$A$2:$CF$3125,6,FALSE)</f>
        <v>#N/A</v>
      </c>
      <c r="DS529" s="161" t="e">
        <f>VLOOKUP(D529,RFPStatus!$A$2:$CF$3125,7,FALSE)</f>
        <v>#N/A</v>
      </c>
      <c r="DT529" s="161" t="e">
        <f>VLOOKUP(D529,RFPStatus!$A$2:$CF$3125,8,FALSE)</f>
        <v>#N/A</v>
      </c>
      <c r="DU529" s="161" t="e">
        <f>VLOOKUP(D529,RFPStatus!$A$2:$CF$3125,9,FALSE)</f>
        <v>#N/A</v>
      </c>
      <c r="DV529" s="161" t="e">
        <f>VLOOKUP(D529,RFPStatus!$A$2:$CF$3125,10,FALSE)</f>
        <v>#N/A</v>
      </c>
      <c r="DW529" s="161" t="str">
        <f t="shared" si="8"/>
        <v/>
      </c>
    </row>
    <row r="530" spans="1:127" x14ac:dyDescent="0.35">
      <c r="A530" s="163">
        <f>RFPData!D530</f>
        <v>0</v>
      </c>
      <c r="DQ530" s="161" t="e">
        <f>VLOOKUP(D530,RFPStatus!$A$2:$CF$3125,5,FALSE)</f>
        <v>#N/A</v>
      </c>
      <c r="DR530" s="161" t="e">
        <f>VLOOKUP(D530,RFPStatus!$A$2:$CF$3125,6,FALSE)</f>
        <v>#N/A</v>
      </c>
      <c r="DS530" s="161" t="e">
        <f>VLOOKUP(D530,RFPStatus!$A$2:$CF$3125,7,FALSE)</f>
        <v>#N/A</v>
      </c>
      <c r="DT530" s="161" t="e">
        <f>VLOOKUP(D530,RFPStatus!$A$2:$CF$3125,8,FALSE)</f>
        <v>#N/A</v>
      </c>
      <c r="DU530" s="161" t="e">
        <f>VLOOKUP(D530,RFPStatus!$A$2:$CF$3125,9,FALSE)</f>
        <v>#N/A</v>
      </c>
      <c r="DV530" s="161" t="e">
        <f>VLOOKUP(D530,RFPStatus!$A$2:$CF$3125,10,FALSE)</f>
        <v>#N/A</v>
      </c>
      <c r="DW530" s="161" t="str">
        <f t="shared" si="8"/>
        <v/>
      </c>
    </row>
    <row r="531" spans="1:127" x14ac:dyDescent="0.35">
      <c r="A531" s="163">
        <f>RFPData!D531</f>
        <v>0</v>
      </c>
      <c r="DQ531" s="161" t="e">
        <f>VLOOKUP(D531,RFPStatus!$A$2:$CF$3125,5,FALSE)</f>
        <v>#N/A</v>
      </c>
      <c r="DR531" s="161" t="e">
        <f>VLOOKUP(D531,RFPStatus!$A$2:$CF$3125,6,FALSE)</f>
        <v>#N/A</v>
      </c>
      <c r="DS531" s="161" t="e">
        <f>VLOOKUP(D531,RFPStatus!$A$2:$CF$3125,7,FALSE)</f>
        <v>#N/A</v>
      </c>
      <c r="DT531" s="161" t="e">
        <f>VLOOKUP(D531,RFPStatus!$A$2:$CF$3125,8,FALSE)</f>
        <v>#N/A</v>
      </c>
      <c r="DU531" s="161" t="e">
        <f>VLOOKUP(D531,RFPStatus!$A$2:$CF$3125,9,FALSE)</f>
        <v>#N/A</v>
      </c>
      <c r="DV531" s="161" t="e">
        <f>VLOOKUP(D531,RFPStatus!$A$2:$CF$3125,10,FALSE)</f>
        <v>#N/A</v>
      </c>
      <c r="DW531" s="161" t="str">
        <f t="shared" si="8"/>
        <v/>
      </c>
    </row>
    <row r="532" spans="1:127" x14ac:dyDescent="0.35">
      <c r="A532" s="163">
        <f>RFPData!D532</f>
        <v>0</v>
      </c>
      <c r="DQ532" s="161" t="e">
        <f>VLOOKUP(D532,RFPStatus!$A$2:$CF$3125,5,FALSE)</f>
        <v>#N/A</v>
      </c>
      <c r="DR532" s="161" t="e">
        <f>VLOOKUP(D532,RFPStatus!$A$2:$CF$3125,6,FALSE)</f>
        <v>#N/A</v>
      </c>
      <c r="DS532" s="161" t="e">
        <f>VLOOKUP(D532,RFPStatus!$A$2:$CF$3125,7,FALSE)</f>
        <v>#N/A</v>
      </c>
      <c r="DT532" s="161" t="e">
        <f>VLOOKUP(D532,RFPStatus!$A$2:$CF$3125,8,FALSE)</f>
        <v>#N/A</v>
      </c>
      <c r="DU532" s="161" t="e">
        <f>VLOOKUP(D532,RFPStatus!$A$2:$CF$3125,9,FALSE)</f>
        <v>#N/A</v>
      </c>
      <c r="DV532" s="161" t="e">
        <f>VLOOKUP(D532,RFPStatus!$A$2:$CF$3125,10,FALSE)</f>
        <v>#N/A</v>
      </c>
      <c r="DW532" s="161" t="str">
        <f t="shared" si="8"/>
        <v/>
      </c>
    </row>
    <row r="533" spans="1:127" x14ac:dyDescent="0.35">
      <c r="A533" s="163">
        <f>RFPData!D533</f>
        <v>0</v>
      </c>
      <c r="DQ533" s="161" t="e">
        <f>VLOOKUP(D533,RFPStatus!$A$2:$CF$3125,5,FALSE)</f>
        <v>#N/A</v>
      </c>
      <c r="DR533" s="161" t="e">
        <f>VLOOKUP(D533,RFPStatus!$A$2:$CF$3125,6,FALSE)</f>
        <v>#N/A</v>
      </c>
      <c r="DS533" s="161" t="e">
        <f>VLOOKUP(D533,RFPStatus!$A$2:$CF$3125,7,FALSE)</f>
        <v>#N/A</v>
      </c>
      <c r="DT533" s="161" t="e">
        <f>VLOOKUP(D533,RFPStatus!$A$2:$CF$3125,8,FALSE)</f>
        <v>#N/A</v>
      </c>
      <c r="DU533" s="161" t="e">
        <f>VLOOKUP(D533,RFPStatus!$A$2:$CF$3125,9,FALSE)</f>
        <v>#N/A</v>
      </c>
      <c r="DV533" s="161" t="e">
        <f>VLOOKUP(D533,RFPStatus!$A$2:$CF$3125,10,FALSE)</f>
        <v>#N/A</v>
      </c>
      <c r="DW533" s="161" t="str">
        <f t="shared" si="8"/>
        <v/>
      </c>
    </row>
    <row r="534" spans="1:127" x14ac:dyDescent="0.35">
      <c r="A534" s="163">
        <f>RFPData!D534</f>
        <v>0</v>
      </c>
      <c r="DQ534" s="161" t="e">
        <f>VLOOKUP(D534,RFPStatus!$A$2:$CF$3125,5,FALSE)</f>
        <v>#N/A</v>
      </c>
      <c r="DR534" s="161" t="e">
        <f>VLOOKUP(D534,RFPStatus!$A$2:$CF$3125,6,FALSE)</f>
        <v>#N/A</v>
      </c>
      <c r="DS534" s="161" t="e">
        <f>VLOOKUP(D534,RFPStatus!$A$2:$CF$3125,7,FALSE)</f>
        <v>#N/A</v>
      </c>
      <c r="DT534" s="161" t="e">
        <f>VLOOKUP(D534,RFPStatus!$A$2:$CF$3125,8,FALSE)</f>
        <v>#N/A</v>
      </c>
      <c r="DU534" s="161" t="e">
        <f>VLOOKUP(D534,RFPStatus!$A$2:$CF$3125,9,FALSE)</f>
        <v>#N/A</v>
      </c>
      <c r="DV534" s="161" t="e">
        <f>VLOOKUP(D534,RFPStatus!$A$2:$CF$3125,10,FALSE)</f>
        <v>#N/A</v>
      </c>
      <c r="DW534" s="161" t="str">
        <f t="shared" si="8"/>
        <v/>
      </c>
    </row>
    <row r="535" spans="1:127" x14ac:dyDescent="0.35">
      <c r="A535" s="163">
        <f>RFPData!D535</f>
        <v>0</v>
      </c>
      <c r="DQ535" s="161" t="e">
        <f>VLOOKUP(D535,RFPStatus!$A$2:$CF$3125,5,FALSE)</f>
        <v>#N/A</v>
      </c>
      <c r="DR535" s="161" t="e">
        <f>VLOOKUP(D535,RFPStatus!$A$2:$CF$3125,6,FALSE)</f>
        <v>#N/A</v>
      </c>
      <c r="DS535" s="161" t="e">
        <f>VLOOKUP(D535,RFPStatus!$A$2:$CF$3125,7,FALSE)</f>
        <v>#N/A</v>
      </c>
      <c r="DT535" s="161" t="e">
        <f>VLOOKUP(D535,RFPStatus!$A$2:$CF$3125,8,FALSE)</f>
        <v>#N/A</v>
      </c>
      <c r="DU535" s="161" t="e">
        <f>VLOOKUP(D535,RFPStatus!$A$2:$CF$3125,9,FALSE)</f>
        <v>#N/A</v>
      </c>
      <c r="DV535" s="161" t="e">
        <f>VLOOKUP(D535,RFPStatus!$A$2:$CF$3125,10,FALSE)</f>
        <v>#N/A</v>
      </c>
      <c r="DW535" s="161" t="str">
        <f t="shared" si="8"/>
        <v/>
      </c>
    </row>
    <row r="536" spans="1:127" x14ac:dyDescent="0.35">
      <c r="A536" s="163">
        <f>RFPData!D536</f>
        <v>0</v>
      </c>
      <c r="DQ536" s="161" t="e">
        <f>VLOOKUP(D536,RFPStatus!$A$2:$CF$3125,5,FALSE)</f>
        <v>#N/A</v>
      </c>
      <c r="DR536" s="161" t="e">
        <f>VLOOKUP(D536,RFPStatus!$A$2:$CF$3125,6,FALSE)</f>
        <v>#N/A</v>
      </c>
      <c r="DS536" s="161" t="e">
        <f>VLOOKUP(D536,RFPStatus!$A$2:$CF$3125,7,FALSE)</f>
        <v>#N/A</v>
      </c>
      <c r="DT536" s="161" t="e">
        <f>VLOOKUP(D536,RFPStatus!$A$2:$CF$3125,8,FALSE)</f>
        <v>#N/A</v>
      </c>
      <c r="DU536" s="161" t="e">
        <f>VLOOKUP(D536,RFPStatus!$A$2:$CF$3125,9,FALSE)</f>
        <v>#N/A</v>
      </c>
      <c r="DV536" s="161" t="e">
        <f>VLOOKUP(D536,RFPStatus!$A$2:$CF$3125,10,FALSE)</f>
        <v>#N/A</v>
      </c>
      <c r="DW536" s="161" t="str">
        <f t="shared" si="8"/>
        <v/>
      </c>
    </row>
    <row r="537" spans="1:127" x14ac:dyDescent="0.35">
      <c r="A537" s="163">
        <f>RFPData!D537</f>
        <v>0</v>
      </c>
      <c r="DQ537" s="161" t="e">
        <f>VLOOKUP(D537,RFPStatus!$A$2:$CF$3125,5,FALSE)</f>
        <v>#N/A</v>
      </c>
      <c r="DR537" s="161" t="e">
        <f>VLOOKUP(D537,RFPStatus!$A$2:$CF$3125,6,FALSE)</f>
        <v>#N/A</v>
      </c>
      <c r="DS537" s="161" t="e">
        <f>VLOOKUP(D537,RFPStatus!$A$2:$CF$3125,7,FALSE)</f>
        <v>#N/A</v>
      </c>
      <c r="DT537" s="161" t="e">
        <f>VLOOKUP(D537,RFPStatus!$A$2:$CF$3125,8,FALSE)</f>
        <v>#N/A</v>
      </c>
      <c r="DU537" s="161" t="e">
        <f>VLOOKUP(D537,RFPStatus!$A$2:$CF$3125,9,FALSE)</f>
        <v>#N/A</v>
      </c>
      <c r="DV537" s="161" t="e">
        <f>VLOOKUP(D537,RFPStatus!$A$2:$CF$3125,10,FALSE)</f>
        <v>#N/A</v>
      </c>
      <c r="DW537" s="161" t="str">
        <f t="shared" si="8"/>
        <v/>
      </c>
    </row>
    <row r="538" spans="1:127" x14ac:dyDescent="0.35">
      <c r="A538" s="163">
        <f>RFPData!D538</f>
        <v>0</v>
      </c>
      <c r="DQ538" s="161" t="e">
        <f>VLOOKUP(D538,RFPStatus!$A$2:$CF$3125,5,FALSE)</f>
        <v>#N/A</v>
      </c>
      <c r="DR538" s="161" t="e">
        <f>VLOOKUP(D538,RFPStatus!$A$2:$CF$3125,6,FALSE)</f>
        <v>#N/A</v>
      </c>
      <c r="DS538" s="161" t="e">
        <f>VLOOKUP(D538,RFPStatus!$A$2:$CF$3125,7,FALSE)</f>
        <v>#N/A</v>
      </c>
      <c r="DT538" s="161" t="e">
        <f>VLOOKUP(D538,RFPStatus!$A$2:$CF$3125,8,FALSE)</f>
        <v>#N/A</v>
      </c>
      <c r="DU538" s="161" t="e">
        <f>VLOOKUP(D538,RFPStatus!$A$2:$CF$3125,9,FALSE)</f>
        <v>#N/A</v>
      </c>
      <c r="DV538" s="161" t="e">
        <f>VLOOKUP(D538,RFPStatus!$A$2:$CF$3125,10,FALSE)</f>
        <v>#N/A</v>
      </c>
      <c r="DW538" s="161" t="str">
        <f t="shared" si="8"/>
        <v/>
      </c>
    </row>
    <row r="539" spans="1:127" x14ac:dyDescent="0.35">
      <c r="A539" s="163">
        <f>RFPData!D539</f>
        <v>0</v>
      </c>
      <c r="DQ539" s="161" t="e">
        <f>VLOOKUP(D539,RFPStatus!$A$2:$CF$3125,5,FALSE)</f>
        <v>#N/A</v>
      </c>
      <c r="DR539" s="161" t="e">
        <f>VLOOKUP(D539,RFPStatus!$A$2:$CF$3125,6,FALSE)</f>
        <v>#N/A</v>
      </c>
      <c r="DS539" s="161" t="e">
        <f>VLOOKUP(D539,RFPStatus!$A$2:$CF$3125,7,FALSE)</f>
        <v>#N/A</v>
      </c>
      <c r="DT539" s="161" t="e">
        <f>VLOOKUP(D539,RFPStatus!$A$2:$CF$3125,8,FALSE)</f>
        <v>#N/A</v>
      </c>
      <c r="DU539" s="161" t="e">
        <f>VLOOKUP(D539,RFPStatus!$A$2:$CF$3125,9,FALSE)</f>
        <v>#N/A</v>
      </c>
      <c r="DV539" s="161" t="e">
        <f>VLOOKUP(D539,RFPStatus!$A$2:$CF$3125,10,FALSE)</f>
        <v>#N/A</v>
      </c>
      <c r="DW539" s="161" t="str">
        <f t="shared" si="8"/>
        <v/>
      </c>
    </row>
    <row r="540" spans="1:127" x14ac:dyDescent="0.35">
      <c r="A540" s="163">
        <f>RFPData!D540</f>
        <v>0</v>
      </c>
      <c r="DQ540" s="161" t="e">
        <f>VLOOKUP(D540,RFPStatus!$A$2:$CF$3125,5,FALSE)</f>
        <v>#N/A</v>
      </c>
      <c r="DR540" s="161" t="e">
        <f>VLOOKUP(D540,RFPStatus!$A$2:$CF$3125,6,FALSE)</f>
        <v>#N/A</v>
      </c>
      <c r="DS540" s="161" t="e">
        <f>VLOOKUP(D540,RFPStatus!$A$2:$CF$3125,7,FALSE)</f>
        <v>#N/A</v>
      </c>
      <c r="DT540" s="161" t="e">
        <f>VLOOKUP(D540,RFPStatus!$A$2:$CF$3125,8,FALSE)</f>
        <v>#N/A</v>
      </c>
      <c r="DU540" s="161" t="e">
        <f>VLOOKUP(D540,RFPStatus!$A$2:$CF$3125,9,FALSE)</f>
        <v>#N/A</v>
      </c>
      <c r="DV540" s="161" t="e">
        <f>VLOOKUP(D540,RFPStatus!$A$2:$CF$3125,10,FALSE)</f>
        <v>#N/A</v>
      </c>
      <c r="DW540" s="161" t="str">
        <f t="shared" si="8"/>
        <v/>
      </c>
    </row>
    <row r="541" spans="1:127" x14ac:dyDescent="0.35">
      <c r="A541" s="163">
        <f>RFPData!D541</f>
        <v>0</v>
      </c>
      <c r="DQ541" s="161" t="e">
        <f>VLOOKUP(D541,RFPStatus!$A$2:$CF$3125,5,FALSE)</f>
        <v>#N/A</v>
      </c>
      <c r="DR541" s="161" t="e">
        <f>VLOOKUP(D541,RFPStatus!$A$2:$CF$3125,6,FALSE)</f>
        <v>#N/A</v>
      </c>
      <c r="DS541" s="161" t="e">
        <f>VLOOKUP(D541,RFPStatus!$A$2:$CF$3125,7,FALSE)</f>
        <v>#N/A</v>
      </c>
      <c r="DT541" s="161" t="e">
        <f>VLOOKUP(D541,RFPStatus!$A$2:$CF$3125,8,FALSE)</f>
        <v>#N/A</v>
      </c>
      <c r="DU541" s="161" t="e">
        <f>VLOOKUP(D541,RFPStatus!$A$2:$CF$3125,9,FALSE)</f>
        <v>#N/A</v>
      </c>
      <c r="DV541" s="161" t="e">
        <f>VLOOKUP(D541,RFPStatus!$A$2:$CF$3125,10,FALSE)</f>
        <v>#N/A</v>
      </c>
      <c r="DW541" s="161" t="str">
        <f t="shared" si="8"/>
        <v/>
      </c>
    </row>
    <row r="542" spans="1:127" x14ac:dyDescent="0.35">
      <c r="A542" s="163">
        <f>RFPData!D542</f>
        <v>0</v>
      </c>
      <c r="DQ542" s="161" t="e">
        <f>VLOOKUP(D542,RFPStatus!$A$2:$CF$3125,5,FALSE)</f>
        <v>#N/A</v>
      </c>
      <c r="DR542" s="161" t="e">
        <f>VLOOKUP(D542,RFPStatus!$A$2:$CF$3125,6,FALSE)</f>
        <v>#N/A</v>
      </c>
      <c r="DS542" s="161" t="e">
        <f>VLOOKUP(D542,RFPStatus!$A$2:$CF$3125,7,FALSE)</f>
        <v>#N/A</v>
      </c>
      <c r="DT542" s="161" t="e">
        <f>VLOOKUP(D542,RFPStatus!$A$2:$CF$3125,8,FALSE)</f>
        <v>#N/A</v>
      </c>
      <c r="DU542" s="161" t="e">
        <f>VLOOKUP(D542,RFPStatus!$A$2:$CF$3125,9,FALSE)</f>
        <v>#N/A</v>
      </c>
      <c r="DV542" s="161" t="e">
        <f>VLOOKUP(D542,RFPStatus!$A$2:$CF$3125,10,FALSE)</f>
        <v>#N/A</v>
      </c>
      <c r="DW542" s="161" t="str">
        <f t="shared" si="8"/>
        <v/>
      </c>
    </row>
    <row r="543" spans="1:127" x14ac:dyDescent="0.35">
      <c r="A543" s="163">
        <f>RFPData!D543</f>
        <v>0</v>
      </c>
      <c r="DQ543" s="161" t="e">
        <f>VLOOKUP(D543,RFPStatus!$A$2:$CF$3125,5,FALSE)</f>
        <v>#N/A</v>
      </c>
      <c r="DR543" s="161" t="e">
        <f>VLOOKUP(D543,RFPStatus!$A$2:$CF$3125,6,FALSE)</f>
        <v>#N/A</v>
      </c>
      <c r="DS543" s="161" t="e">
        <f>VLOOKUP(D543,RFPStatus!$A$2:$CF$3125,7,FALSE)</f>
        <v>#N/A</v>
      </c>
      <c r="DT543" s="161" t="e">
        <f>VLOOKUP(D543,RFPStatus!$A$2:$CF$3125,8,FALSE)</f>
        <v>#N/A</v>
      </c>
      <c r="DU543" s="161" t="e">
        <f>VLOOKUP(D543,RFPStatus!$A$2:$CF$3125,9,FALSE)</f>
        <v>#N/A</v>
      </c>
      <c r="DV543" s="161" t="e">
        <f>VLOOKUP(D543,RFPStatus!$A$2:$CF$3125,10,FALSE)</f>
        <v>#N/A</v>
      </c>
      <c r="DW543" s="161" t="str">
        <f t="shared" si="8"/>
        <v/>
      </c>
    </row>
    <row r="544" spans="1:127" x14ac:dyDescent="0.35">
      <c r="A544" s="163">
        <f>RFPData!D544</f>
        <v>0</v>
      </c>
      <c r="DQ544" s="161" t="e">
        <f>VLOOKUP(D544,RFPStatus!$A$2:$CF$3125,5,FALSE)</f>
        <v>#N/A</v>
      </c>
      <c r="DR544" s="161" t="e">
        <f>VLOOKUP(D544,RFPStatus!$A$2:$CF$3125,6,FALSE)</f>
        <v>#N/A</v>
      </c>
      <c r="DS544" s="161" t="e">
        <f>VLOOKUP(D544,RFPStatus!$A$2:$CF$3125,7,FALSE)</f>
        <v>#N/A</v>
      </c>
      <c r="DT544" s="161" t="e">
        <f>VLOOKUP(D544,RFPStatus!$A$2:$CF$3125,8,FALSE)</f>
        <v>#N/A</v>
      </c>
      <c r="DU544" s="161" t="e">
        <f>VLOOKUP(D544,RFPStatus!$A$2:$CF$3125,9,FALSE)</f>
        <v>#N/A</v>
      </c>
      <c r="DV544" s="161" t="e">
        <f>VLOOKUP(D544,RFPStatus!$A$2:$CF$3125,10,FALSE)</f>
        <v>#N/A</v>
      </c>
      <c r="DW544" s="161" t="str">
        <f t="shared" si="8"/>
        <v/>
      </c>
    </row>
    <row r="545" spans="1:127" x14ac:dyDescent="0.35">
      <c r="A545" s="163">
        <f>RFPData!D545</f>
        <v>0</v>
      </c>
      <c r="DQ545" s="161" t="e">
        <f>VLOOKUP(D545,RFPStatus!$A$2:$CF$3125,5,FALSE)</f>
        <v>#N/A</v>
      </c>
      <c r="DR545" s="161" t="e">
        <f>VLOOKUP(D545,RFPStatus!$A$2:$CF$3125,6,FALSE)</f>
        <v>#N/A</v>
      </c>
      <c r="DS545" s="161" t="e">
        <f>VLOOKUP(D545,RFPStatus!$A$2:$CF$3125,7,FALSE)</f>
        <v>#N/A</v>
      </c>
      <c r="DT545" s="161" t="e">
        <f>VLOOKUP(D545,RFPStatus!$A$2:$CF$3125,8,FALSE)</f>
        <v>#N/A</v>
      </c>
      <c r="DU545" s="161" t="e">
        <f>VLOOKUP(D545,RFPStatus!$A$2:$CF$3125,9,FALSE)</f>
        <v>#N/A</v>
      </c>
      <c r="DV545" s="161" t="e">
        <f>VLOOKUP(D545,RFPStatus!$A$2:$CF$3125,10,FALSE)</f>
        <v>#N/A</v>
      </c>
      <c r="DW545" s="161" t="str">
        <f t="shared" si="8"/>
        <v/>
      </c>
    </row>
    <row r="546" spans="1:127" x14ac:dyDescent="0.35">
      <c r="A546" s="163">
        <f>RFPData!D546</f>
        <v>0</v>
      </c>
      <c r="DQ546" s="161" t="e">
        <f>VLOOKUP(D546,RFPStatus!$A$2:$CF$3125,5,FALSE)</f>
        <v>#N/A</v>
      </c>
      <c r="DR546" s="161" t="e">
        <f>VLOOKUP(D546,RFPStatus!$A$2:$CF$3125,6,FALSE)</f>
        <v>#N/A</v>
      </c>
      <c r="DS546" s="161" t="e">
        <f>VLOOKUP(D546,RFPStatus!$A$2:$CF$3125,7,FALSE)</f>
        <v>#N/A</v>
      </c>
      <c r="DT546" s="161" t="e">
        <f>VLOOKUP(D546,RFPStatus!$A$2:$CF$3125,8,FALSE)</f>
        <v>#N/A</v>
      </c>
      <c r="DU546" s="161" t="e">
        <f>VLOOKUP(D546,RFPStatus!$A$2:$CF$3125,9,FALSE)</f>
        <v>#N/A</v>
      </c>
      <c r="DV546" s="161" t="e">
        <f>VLOOKUP(D546,RFPStatus!$A$2:$CF$3125,10,FALSE)</f>
        <v>#N/A</v>
      </c>
      <c r="DW546" s="161" t="str">
        <f t="shared" si="8"/>
        <v/>
      </c>
    </row>
    <row r="547" spans="1:127" x14ac:dyDescent="0.35">
      <c r="A547" s="163">
        <f>RFPData!D547</f>
        <v>0</v>
      </c>
      <c r="DQ547" s="161" t="e">
        <f>VLOOKUP(D547,RFPStatus!$A$2:$CF$3125,5,FALSE)</f>
        <v>#N/A</v>
      </c>
      <c r="DR547" s="161" t="e">
        <f>VLOOKUP(D547,RFPStatus!$A$2:$CF$3125,6,FALSE)</f>
        <v>#N/A</v>
      </c>
      <c r="DS547" s="161" t="e">
        <f>VLOOKUP(D547,RFPStatus!$A$2:$CF$3125,7,FALSE)</f>
        <v>#N/A</v>
      </c>
      <c r="DT547" s="161" t="e">
        <f>VLOOKUP(D547,RFPStatus!$A$2:$CF$3125,8,FALSE)</f>
        <v>#N/A</v>
      </c>
      <c r="DU547" s="161" t="e">
        <f>VLOOKUP(D547,RFPStatus!$A$2:$CF$3125,9,FALSE)</f>
        <v>#N/A</v>
      </c>
      <c r="DV547" s="161" t="e">
        <f>VLOOKUP(D547,RFPStatus!$A$2:$CF$3125,10,FALSE)</f>
        <v>#N/A</v>
      </c>
      <c r="DW547" s="161" t="str">
        <f t="shared" si="8"/>
        <v/>
      </c>
    </row>
    <row r="548" spans="1:127" x14ac:dyDescent="0.35">
      <c r="A548" s="163">
        <f>RFPData!D548</f>
        <v>0</v>
      </c>
      <c r="DQ548" s="161" t="e">
        <f>VLOOKUP(D548,RFPStatus!$A$2:$CF$3125,5,FALSE)</f>
        <v>#N/A</v>
      </c>
      <c r="DR548" s="161" t="e">
        <f>VLOOKUP(D548,RFPStatus!$A$2:$CF$3125,6,FALSE)</f>
        <v>#N/A</v>
      </c>
      <c r="DS548" s="161" t="e">
        <f>VLOOKUP(D548,RFPStatus!$A$2:$CF$3125,7,FALSE)</f>
        <v>#N/A</v>
      </c>
      <c r="DT548" s="161" t="e">
        <f>VLOOKUP(D548,RFPStatus!$A$2:$CF$3125,8,FALSE)</f>
        <v>#N/A</v>
      </c>
      <c r="DU548" s="161" t="e">
        <f>VLOOKUP(D548,RFPStatus!$A$2:$CF$3125,9,FALSE)</f>
        <v>#N/A</v>
      </c>
      <c r="DV548" s="161" t="e">
        <f>VLOOKUP(D548,RFPStatus!$A$2:$CF$3125,10,FALSE)</f>
        <v>#N/A</v>
      </c>
      <c r="DW548" s="161" t="str">
        <f t="shared" si="8"/>
        <v/>
      </c>
    </row>
    <row r="549" spans="1:127" x14ac:dyDescent="0.35">
      <c r="A549" s="163">
        <f>RFPData!D549</f>
        <v>0</v>
      </c>
      <c r="DQ549" s="161" t="e">
        <f>VLOOKUP(D549,RFPStatus!$A$2:$CF$3125,5,FALSE)</f>
        <v>#N/A</v>
      </c>
      <c r="DR549" s="161" t="e">
        <f>VLOOKUP(D549,RFPStatus!$A$2:$CF$3125,6,FALSE)</f>
        <v>#N/A</v>
      </c>
      <c r="DS549" s="161" t="e">
        <f>VLOOKUP(D549,RFPStatus!$A$2:$CF$3125,7,FALSE)</f>
        <v>#N/A</v>
      </c>
      <c r="DT549" s="161" t="e">
        <f>VLOOKUP(D549,RFPStatus!$A$2:$CF$3125,8,FALSE)</f>
        <v>#N/A</v>
      </c>
      <c r="DU549" s="161" t="e">
        <f>VLOOKUP(D549,RFPStatus!$A$2:$CF$3125,9,FALSE)</f>
        <v>#N/A</v>
      </c>
      <c r="DV549" s="161" t="e">
        <f>VLOOKUP(D549,RFPStatus!$A$2:$CF$3125,10,FALSE)</f>
        <v>#N/A</v>
      </c>
      <c r="DW549" s="161" t="str">
        <f t="shared" si="8"/>
        <v/>
      </c>
    </row>
    <row r="550" spans="1:127" x14ac:dyDescent="0.35">
      <c r="A550" s="163">
        <f>RFPData!D550</f>
        <v>0</v>
      </c>
      <c r="DQ550" s="161" t="e">
        <f>VLOOKUP(D550,RFPStatus!$A$2:$CF$3125,5,FALSE)</f>
        <v>#N/A</v>
      </c>
      <c r="DR550" s="161" t="e">
        <f>VLOOKUP(D550,RFPStatus!$A$2:$CF$3125,6,FALSE)</f>
        <v>#N/A</v>
      </c>
      <c r="DS550" s="161" t="e">
        <f>VLOOKUP(D550,RFPStatus!$A$2:$CF$3125,7,FALSE)</f>
        <v>#N/A</v>
      </c>
      <c r="DT550" s="161" t="e">
        <f>VLOOKUP(D550,RFPStatus!$A$2:$CF$3125,8,FALSE)</f>
        <v>#N/A</v>
      </c>
      <c r="DU550" s="161" t="e">
        <f>VLOOKUP(D550,RFPStatus!$A$2:$CF$3125,9,FALSE)</f>
        <v>#N/A</v>
      </c>
      <c r="DV550" s="161" t="e">
        <f>VLOOKUP(D550,RFPStatus!$A$2:$CF$3125,10,FALSE)</f>
        <v>#N/A</v>
      </c>
      <c r="DW550" s="161" t="str">
        <f t="shared" si="8"/>
        <v/>
      </c>
    </row>
    <row r="551" spans="1:127" x14ac:dyDescent="0.35">
      <c r="A551" s="163">
        <f>RFPData!D551</f>
        <v>0</v>
      </c>
      <c r="DQ551" s="161" t="e">
        <f>VLOOKUP(D551,RFPStatus!$A$2:$CF$3125,5,FALSE)</f>
        <v>#N/A</v>
      </c>
      <c r="DR551" s="161" t="e">
        <f>VLOOKUP(D551,RFPStatus!$A$2:$CF$3125,6,FALSE)</f>
        <v>#N/A</v>
      </c>
      <c r="DS551" s="161" t="e">
        <f>VLOOKUP(D551,RFPStatus!$A$2:$CF$3125,7,FALSE)</f>
        <v>#N/A</v>
      </c>
      <c r="DT551" s="161" t="e">
        <f>VLOOKUP(D551,RFPStatus!$A$2:$CF$3125,8,FALSE)</f>
        <v>#N/A</v>
      </c>
      <c r="DU551" s="161" t="e">
        <f>VLOOKUP(D551,RFPStatus!$A$2:$CF$3125,9,FALSE)</f>
        <v>#N/A</v>
      </c>
      <c r="DV551" s="161" t="e">
        <f>VLOOKUP(D551,RFPStatus!$A$2:$CF$3125,10,FALSE)</f>
        <v>#N/A</v>
      </c>
      <c r="DW551" s="161" t="str">
        <f t="shared" si="8"/>
        <v/>
      </c>
    </row>
    <row r="552" spans="1:127" x14ac:dyDescent="0.35">
      <c r="A552" s="163">
        <f>RFPData!D552</f>
        <v>0</v>
      </c>
      <c r="DQ552" s="161" t="e">
        <f>VLOOKUP(D552,RFPStatus!$A$2:$CF$3125,5,FALSE)</f>
        <v>#N/A</v>
      </c>
      <c r="DR552" s="161" t="e">
        <f>VLOOKUP(D552,RFPStatus!$A$2:$CF$3125,6,FALSE)</f>
        <v>#N/A</v>
      </c>
      <c r="DS552" s="161" t="e">
        <f>VLOOKUP(D552,RFPStatus!$A$2:$CF$3125,7,FALSE)</f>
        <v>#N/A</v>
      </c>
      <c r="DT552" s="161" t="e">
        <f>VLOOKUP(D552,RFPStatus!$A$2:$CF$3125,8,FALSE)</f>
        <v>#N/A</v>
      </c>
      <c r="DU552" s="161" t="e">
        <f>VLOOKUP(D552,RFPStatus!$A$2:$CF$3125,9,FALSE)</f>
        <v>#N/A</v>
      </c>
      <c r="DV552" s="161" t="e">
        <f>VLOOKUP(D552,RFPStatus!$A$2:$CF$3125,10,FALSE)</f>
        <v>#N/A</v>
      </c>
      <c r="DW552" s="161" t="str">
        <f t="shared" si="8"/>
        <v/>
      </c>
    </row>
    <row r="553" spans="1:127" x14ac:dyDescent="0.35">
      <c r="A553" s="163">
        <f>RFPData!D553</f>
        <v>0</v>
      </c>
      <c r="DQ553" s="161" t="e">
        <f>VLOOKUP(D553,RFPStatus!$A$2:$CF$3125,5,FALSE)</f>
        <v>#N/A</v>
      </c>
      <c r="DR553" s="161" t="e">
        <f>VLOOKUP(D553,RFPStatus!$A$2:$CF$3125,6,FALSE)</f>
        <v>#N/A</v>
      </c>
      <c r="DS553" s="161" t="e">
        <f>VLOOKUP(D553,RFPStatus!$A$2:$CF$3125,7,FALSE)</f>
        <v>#N/A</v>
      </c>
      <c r="DT553" s="161" t="e">
        <f>VLOOKUP(D553,RFPStatus!$A$2:$CF$3125,8,FALSE)</f>
        <v>#N/A</v>
      </c>
      <c r="DU553" s="161" t="e">
        <f>VLOOKUP(D553,RFPStatus!$A$2:$CF$3125,9,FALSE)</f>
        <v>#N/A</v>
      </c>
      <c r="DV553" s="161" t="e">
        <f>VLOOKUP(D553,RFPStatus!$A$2:$CF$3125,10,FALSE)</f>
        <v>#N/A</v>
      </c>
      <c r="DW553" s="161" t="str">
        <f t="shared" si="8"/>
        <v/>
      </c>
    </row>
    <row r="554" spans="1:127" x14ac:dyDescent="0.35">
      <c r="A554" s="163">
        <f>RFPData!D554</f>
        <v>0</v>
      </c>
      <c r="DQ554" s="161" t="e">
        <f>VLOOKUP(D554,RFPStatus!$A$2:$CF$3125,5,FALSE)</f>
        <v>#N/A</v>
      </c>
      <c r="DR554" s="161" t="e">
        <f>VLOOKUP(D554,RFPStatus!$A$2:$CF$3125,6,FALSE)</f>
        <v>#N/A</v>
      </c>
      <c r="DS554" s="161" t="e">
        <f>VLOOKUP(D554,RFPStatus!$A$2:$CF$3125,7,FALSE)</f>
        <v>#N/A</v>
      </c>
      <c r="DT554" s="161" t="e">
        <f>VLOOKUP(D554,RFPStatus!$A$2:$CF$3125,8,FALSE)</f>
        <v>#N/A</v>
      </c>
      <c r="DU554" s="161" t="e">
        <f>VLOOKUP(D554,RFPStatus!$A$2:$CF$3125,9,FALSE)</f>
        <v>#N/A</v>
      </c>
      <c r="DV554" s="161" t="e">
        <f>VLOOKUP(D554,RFPStatus!$A$2:$CF$3125,10,FALSE)</f>
        <v>#N/A</v>
      </c>
      <c r="DW554" s="161" t="str">
        <f t="shared" si="8"/>
        <v/>
      </c>
    </row>
    <row r="555" spans="1:127" x14ac:dyDescent="0.35">
      <c r="A555" s="163">
        <f>RFPData!D555</f>
        <v>0</v>
      </c>
      <c r="DQ555" s="161" t="e">
        <f>VLOOKUP(D555,RFPStatus!$A$2:$CF$3125,5,FALSE)</f>
        <v>#N/A</v>
      </c>
      <c r="DR555" s="161" t="e">
        <f>VLOOKUP(D555,RFPStatus!$A$2:$CF$3125,6,FALSE)</f>
        <v>#N/A</v>
      </c>
      <c r="DS555" s="161" t="e">
        <f>VLOOKUP(D555,RFPStatus!$A$2:$CF$3125,7,FALSE)</f>
        <v>#N/A</v>
      </c>
      <c r="DT555" s="161" t="e">
        <f>VLOOKUP(D555,RFPStatus!$A$2:$CF$3125,8,FALSE)</f>
        <v>#N/A</v>
      </c>
      <c r="DU555" s="161" t="e">
        <f>VLOOKUP(D555,RFPStatus!$A$2:$CF$3125,9,FALSE)</f>
        <v>#N/A</v>
      </c>
      <c r="DV555" s="161" t="e">
        <f>VLOOKUP(D555,RFPStatus!$A$2:$CF$3125,10,FALSE)</f>
        <v>#N/A</v>
      </c>
      <c r="DW555" s="161" t="str">
        <f t="shared" si="8"/>
        <v/>
      </c>
    </row>
    <row r="556" spans="1:127" x14ac:dyDescent="0.35">
      <c r="A556" s="163">
        <f>RFPData!D556</f>
        <v>0</v>
      </c>
      <c r="DQ556" s="161" t="e">
        <f>VLOOKUP(D556,RFPStatus!$A$2:$CF$3125,5,FALSE)</f>
        <v>#N/A</v>
      </c>
      <c r="DR556" s="161" t="e">
        <f>VLOOKUP(D556,RFPStatus!$A$2:$CF$3125,6,FALSE)</f>
        <v>#N/A</v>
      </c>
      <c r="DS556" s="161" t="e">
        <f>VLOOKUP(D556,RFPStatus!$A$2:$CF$3125,7,FALSE)</f>
        <v>#N/A</v>
      </c>
      <c r="DT556" s="161" t="e">
        <f>VLOOKUP(D556,RFPStatus!$A$2:$CF$3125,8,FALSE)</f>
        <v>#N/A</v>
      </c>
      <c r="DU556" s="161" t="e">
        <f>VLOOKUP(D556,RFPStatus!$A$2:$CF$3125,9,FALSE)</f>
        <v>#N/A</v>
      </c>
      <c r="DV556" s="161" t="e">
        <f>VLOOKUP(D556,RFPStatus!$A$2:$CF$3125,10,FALSE)</f>
        <v>#N/A</v>
      </c>
      <c r="DW556" s="161" t="str">
        <f t="shared" si="8"/>
        <v/>
      </c>
    </row>
    <row r="557" spans="1:127" x14ac:dyDescent="0.35">
      <c r="A557" s="163">
        <f>RFPData!D557</f>
        <v>0</v>
      </c>
      <c r="DQ557" s="161" t="e">
        <f>VLOOKUP(D557,RFPStatus!$A$2:$CF$3125,5,FALSE)</f>
        <v>#N/A</v>
      </c>
      <c r="DR557" s="161" t="e">
        <f>VLOOKUP(D557,RFPStatus!$A$2:$CF$3125,6,FALSE)</f>
        <v>#N/A</v>
      </c>
      <c r="DS557" s="161" t="e">
        <f>VLOOKUP(D557,RFPStatus!$A$2:$CF$3125,7,FALSE)</f>
        <v>#N/A</v>
      </c>
      <c r="DT557" s="161" t="e">
        <f>VLOOKUP(D557,RFPStatus!$A$2:$CF$3125,8,FALSE)</f>
        <v>#N/A</v>
      </c>
      <c r="DU557" s="161" t="e">
        <f>VLOOKUP(D557,RFPStatus!$A$2:$CF$3125,9,FALSE)</f>
        <v>#N/A</v>
      </c>
      <c r="DV557" s="161" t="e">
        <f>VLOOKUP(D557,RFPStatus!$A$2:$CF$3125,10,FALSE)</f>
        <v>#N/A</v>
      </c>
      <c r="DW557" s="161" t="str">
        <f t="shared" si="8"/>
        <v/>
      </c>
    </row>
    <row r="558" spans="1:127" x14ac:dyDescent="0.35">
      <c r="A558" s="163">
        <f>RFPData!D558</f>
        <v>0</v>
      </c>
      <c r="DQ558" s="161" t="e">
        <f>VLOOKUP(D558,RFPStatus!$A$2:$CF$3125,5,FALSE)</f>
        <v>#N/A</v>
      </c>
      <c r="DR558" s="161" t="e">
        <f>VLOOKUP(D558,RFPStatus!$A$2:$CF$3125,6,FALSE)</f>
        <v>#N/A</v>
      </c>
      <c r="DS558" s="161" t="e">
        <f>VLOOKUP(D558,RFPStatus!$A$2:$CF$3125,7,FALSE)</f>
        <v>#N/A</v>
      </c>
      <c r="DT558" s="161" t="e">
        <f>VLOOKUP(D558,RFPStatus!$A$2:$CF$3125,8,FALSE)</f>
        <v>#N/A</v>
      </c>
      <c r="DU558" s="161" t="e">
        <f>VLOOKUP(D558,RFPStatus!$A$2:$CF$3125,9,FALSE)</f>
        <v>#N/A</v>
      </c>
      <c r="DV558" s="161" t="e">
        <f>VLOOKUP(D558,RFPStatus!$A$2:$CF$3125,10,FALSE)</f>
        <v>#N/A</v>
      </c>
      <c r="DW558" s="161" t="str">
        <f t="shared" si="8"/>
        <v/>
      </c>
    </row>
    <row r="559" spans="1:127" x14ac:dyDescent="0.35">
      <c r="A559" s="163">
        <f>RFPData!D559</f>
        <v>0</v>
      </c>
      <c r="DQ559" s="161" t="e">
        <f>VLOOKUP(D559,RFPStatus!$A$2:$CF$3125,5,FALSE)</f>
        <v>#N/A</v>
      </c>
      <c r="DR559" s="161" t="e">
        <f>VLOOKUP(D559,RFPStatus!$A$2:$CF$3125,6,FALSE)</f>
        <v>#N/A</v>
      </c>
      <c r="DS559" s="161" t="e">
        <f>VLOOKUP(D559,RFPStatus!$A$2:$CF$3125,7,FALSE)</f>
        <v>#N/A</v>
      </c>
      <c r="DT559" s="161" t="e">
        <f>VLOOKUP(D559,RFPStatus!$A$2:$CF$3125,8,FALSE)</f>
        <v>#N/A</v>
      </c>
      <c r="DU559" s="161" t="e">
        <f>VLOOKUP(D559,RFPStatus!$A$2:$CF$3125,9,FALSE)</f>
        <v>#N/A</v>
      </c>
      <c r="DV559" s="161" t="e">
        <f>VLOOKUP(D559,RFPStatus!$A$2:$CF$3125,10,FALSE)</f>
        <v>#N/A</v>
      </c>
      <c r="DW559" s="161" t="str">
        <f t="shared" si="8"/>
        <v/>
      </c>
    </row>
    <row r="560" spans="1:127" x14ac:dyDescent="0.35">
      <c r="A560" s="163">
        <f>RFPData!D560</f>
        <v>0</v>
      </c>
      <c r="DQ560" s="161" t="e">
        <f>VLOOKUP(D560,RFPStatus!$A$2:$CF$3125,5,FALSE)</f>
        <v>#N/A</v>
      </c>
      <c r="DR560" s="161" t="e">
        <f>VLOOKUP(D560,RFPStatus!$A$2:$CF$3125,6,FALSE)</f>
        <v>#N/A</v>
      </c>
      <c r="DS560" s="161" t="e">
        <f>VLOOKUP(D560,RFPStatus!$A$2:$CF$3125,7,FALSE)</f>
        <v>#N/A</v>
      </c>
      <c r="DT560" s="161" t="e">
        <f>VLOOKUP(D560,RFPStatus!$A$2:$CF$3125,8,FALSE)</f>
        <v>#N/A</v>
      </c>
      <c r="DU560" s="161" t="e">
        <f>VLOOKUP(D560,RFPStatus!$A$2:$CF$3125,9,FALSE)</f>
        <v>#N/A</v>
      </c>
      <c r="DV560" s="161" t="e">
        <f>VLOOKUP(D560,RFPStatus!$A$2:$CF$3125,10,FALSE)</f>
        <v>#N/A</v>
      </c>
      <c r="DW560" s="161" t="str">
        <f t="shared" si="8"/>
        <v/>
      </c>
    </row>
    <row r="561" spans="1:127" x14ac:dyDescent="0.35">
      <c r="A561" s="163">
        <f>RFPData!D561</f>
        <v>0</v>
      </c>
      <c r="DQ561" s="161" t="e">
        <f>VLOOKUP(D561,RFPStatus!$A$2:$CF$3125,5,FALSE)</f>
        <v>#N/A</v>
      </c>
      <c r="DR561" s="161" t="e">
        <f>VLOOKUP(D561,RFPStatus!$A$2:$CF$3125,6,FALSE)</f>
        <v>#N/A</v>
      </c>
      <c r="DS561" s="161" t="e">
        <f>VLOOKUP(D561,RFPStatus!$A$2:$CF$3125,7,FALSE)</f>
        <v>#N/A</v>
      </c>
      <c r="DT561" s="161" t="e">
        <f>VLOOKUP(D561,RFPStatus!$A$2:$CF$3125,8,FALSE)</f>
        <v>#N/A</v>
      </c>
      <c r="DU561" s="161" t="e">
        <f>VLOOKUP(D561,RFPStatus!$A$2:$CF$3125,9,FALSE)</f>
        <v>#N/A</v>
      </c>
      <c r="DV561" s="161" t="e">
        <f>VLOOKUP(D561,RFPStatus!$A$2:$CF$3125,10,FALSE)</f>
        <v>#N/A</v>
      </c>
      <c r="DW561" s="161" t="str">
        <f t="shared" si="8"/>
        <v/>
      </c>
    </row>
    <row r="562" spans="1:127" x14ac:dyDescent="0.35">
      <c r="A562" s="163">
        <f>RFPData!D562</f>
        <v>0</v>
      </c>
      <c r="DQ562" s="161" t="e">
        <f>VLOOKUP(D562,RFPStatus!$A$2:$CF$3125,5,FALSE)</f>
        <v>#N/A</v>
      </c>
      <c r="DR562" s="161" t="e">
        <f>VLOOKUP(D562,RFPStatus!$A$2:$CF$3125,6,FALSE)</f>
        <v>#N/A</v>
      </c>
      <c r="DS562" s="161" t="e">
        <f>VLOOKUP(D562,RFPStatus!$A$2:$CF$3125,7,FALSE)</f>
        <v>#N/A</v>
      </c>
      <c r="DT562" s="161" t="e">
        <f>VLOOKUP(D562,RFPStatus!$A$2:$CF$3125,8,FALSE)</f>
        <v>#N/A</v>
      </c>
      <c r="DU562" s="161" t="e">
        <f>VLOOKUP(D562,RFPStatus!$A$2:$CF$3125,9,FALSE)</f>
        <v>#N/A</v>
      </c>
      <c r="DV562" s="161" t="e">
        <f>VLOOKUP(D562,RFPStatus!$A$2:$CF$3125,10,FALSE)</f>
        <v>#N/A</v>
      </c>
      <c r="DW562" s="161" t="str">
        <f t="shared" si="8"/>
        <v/>
      </c>
    </row>
    <row r="563" spans="1:127" x14ac:dyDescent="0.35">
      <c r="A563" s="163">
        <f>RFPData!D563</f>
        <v>0</v>
      </c>
      <c r="DQ563" s="161" t="e">
        <f>VLOOKUP(D563,RFPStatus!$A$2:$CF$3125,5,FALSE)</f>
        <v>#N/A</v>
      </c>
      <c r="DR563" s="161" t="e">
        <f>VLOOKUP(D563,RFPStatus!$A$2:$CF$3125,6,FALSE)</f>
        <v>#N/A</v>
      </c>
      <c r="DS563" s="161" t="e">
        <f>VLOOKUP(D563,RFPStatus!$A$2:$CF$3125,7,FALSE)</f>
        <v>#N/A</v>
      </c>
      <c r="DT563" s="161" t="e">
        <f>VLOOKUP(D563,RFPStatus!$A$2:$CF$3125,8,FALSE)</f>
        <v>#N/A</v>
      </c>
      <c r="DU563" s="161" t="e">
        <f>VLOOKUP(D563,RFPStatus!$A$2:$CF$3125,9,FALSE)</f>
        <v>#N/A</v>
      </c>
      <c r="DV563" s="161" t="e">
        <f>VLOOKUP(D563,RFPStatus!$A$2:$CF$3125,10,FALSE)</f>
        <v>#N/A</v>
      </c>
      <c r="DW563" s="161" t="str">
        <f t="shared" si="8"/>
        <v/>
      </c>
    </row>
    <row r="564" spans="1:127" x14ac:dyDescent="0.35">
      <c r="A564" s="163">
        <f>RFPData!D564</f>
        <v>0</v>
      </c>
      <c r="DQ564" s="161" t="e">
        <f>VLOOKUP(D564,RFPStatus!$A$2:$CF$3125,5,FALSE)</f>
        <v>#N/A</v>
      </c>
      <c r="DR564" s="161" t="e">
        <f>VLOOKUP(D564,RFPStatus!$A$2:$CF$3125,6,FALSE)</f>
        <v>#N/A</v>
      </c>
      <c r="DS564" s="161" t="e">
        <f>VLOOKUP(D564,RFPStatus!$A$2:$CF$3125,7,FALSE)</f>
        <v>#N/A</v>
      </c>
      <c r="DT564" s="161" t="e">
        <f>VLOOKUP(D564,RFPStatus!$A$2:$CF$3125,8,FALSE)</f>
        <v>#N/A</v>
      </c>
      <c r="DU564" s="161" t="e">
        <f>VLOOKUP(D564,RFPStatus!$A$2:$CF$3125,9,FALSE)</f>
        <v>#N/A</v>
      </c>
      <c r="DV564" s="161" t="e">
        <f>VLOOKUP(D564,RFPStatus!$A$2:$CF$3125,10,FALSE)</f>
        <v>#N/A</v>
      </c>
      <c r="DW564" s="161" t="str">
        <f t="shared" si="8"/>
        <v/>
      </c>
    </row>
    <row r="565" spans="1:127" x14ac:dyDescent="0.35">
      <c r="A565" s="163">
        <f>RFPData!D565</f>
        <v>0</v>
      </c>
      <c r="DQ565" s="161" t="e">
        <f>VLOOKUP(D565,RFPStatus!$A$2:$CF$3125,5,FALSE)</f>
        <v>#N/A</v>
      </c>
      <c r="DR565" s="161" t="e">
        <f>VLOOKUP(D565,RFPStatus!$A$2:$CF$3125,6,FALSE)</f>
        <v>#N/A</v>
      </c>
      <c r="DS565" s="161" t="e">
        <f>VLOOKUP(D565,RFPStatus!$A$2:$CF$3125,7,FALSE)</f>
        <v>#N/A</v>
      </c>
      <c r="DT565" s="161" t="e">
        <f>VLOOKUP(D565,RFPStatus!$A$2:$CF$3125,8,FALSE)</f>
        <v>#N/A</v>
      </c>
      <c r="DU565" s="161" t="e">
        <f>VLOOKUP(D565,RFPStatus!$A$2:$CF$3125,9,FALSE)</f>
        <v>#N/A</v>
      </c>
      <c r="DV565" s="161" t="e">
        <f>VLOOKUP(D565,RFPStatus!$A$2:$CF$3125,10,FALSE)</f>
        <v>#N/A</v>
      </c>
      <c r="DW565" s="161" t="str">
        <f t="shared" si="8"/>
        <v/>
      </c>
    </row>
    <row r="566" spans="1:127" x14ac:dyDescent="0.35">
      <c r="A566" s="163">
        <f>RFPData!D566</f>
        <v>0</v>
      </c>
      <c r="DQ566" s="161" t="e">
        <f>VLOOKUP(D566,RFPStatus!$A$2:$CF$3125,5,FALSE)</f>
        <v>#N/A</v>
      </c>
      <c r="DR566" s="161" t="e">
        <f>VLOOKUP(D566,RFPStatus!$A$2:$CF$3125,6,FALSE)</f>
        <v>#N/A</v>
      </c>
      <c r="DS566" s="161" t="e">
        <f>VLOOKUP(D566,RFPStatus!$A$2:$CF$3125,7,FALSE)</f>
        <v>#N/A</v>
      </c>
      <c r="DT566" s="161" t="e">
        <f>VLOOKUP(D566,RFPStatus!$A$2:$CF$3125,8,FALSE)</f>
        <v>#N/A</v>
      </c>
      <c r="DU566" s="161" t="e">
        <f>VLOOKUP(D566,RFPStatus!$A$2:$CF$3125,9,FALSE)</f>
        <v>#N/A</v>
      </c>
      <c r="DV566" s="161" t="e">
        <f>VLOOKUP(D566,RFPStatus!$A$2:$CF$3125,10,FALSE)</f>
        <v>#N/A</v>
      </c>
      <c r="DW566" s="161" t="str">
        <f t="shared" si="8"/>
        <v/>
      </c>
    </row>
    <row r="567" spans="1:127" x14ac:dyDescent="0.35">
      <c r="A567" s="163">
        <f>RFPData!D567</f>
        <v>0</v>
      </c>
      <c r="DQ567" s="161" t="e">
        <f>VLOOKUP(D567,RFPStatus!$A$2:$CF$3125,5,FALSE)</f>
        <v>#N/A</v>
      </c>
      <c r="DR567" s="161" t="e">
        <f>VLOOKUP(D567,RFPStatus!$A$2:$CF$3125,6,FALSE)</f>
        <v>#N/A</v>
      </c>
      <c r="DS567" s="161" t="e">
        <f>VLOOKUP(D567,RFPStatus!$A$2:$CF$3125,7,FALSE)</f>
        <v>#N/A</v>
      </c>
      <c r="DT567" s="161" t="e">
        <f>VLOOKUP(D567,RFPStatus!$A$2:$CF$3125,8,FALSE)</f>
        <v>#N/A</v>
      </c>
      <c r="DU567" s="161" t="e">
        <f>VLOOKUP(D567,RFPStatus!$A$2:$CF$3125,9,FALSE)</f>
        <v>#N/A</v>
      </c>
      <c r="DV567" s="161" t="e">
        <f>VLOOKUP(D567,RFPStatus!$A$2:$CF$3125,10,FALSE)</f>
        <v>#N/A</v>
      </c>
      <c r="DW567" s="161" t="str">
        <f t="shared" si="8"/>
        <v/>
      </c>
    </row>
    <row r="568" spans="1:127" x14ac:dyDescent="0.35">
      <c r="A568" s="163">
        <f>RFPData!D568</f>
        <v>0</v>
      </c>
      <c r="DQ568" s="161" t="e">
        <f>VLOOKUP(D568,RFPStatus!$A$2:$CF$3125,5,FALSE)</f>
        <v>#N/A</v>
      </c>
      <c r="DR568" s="161" t="e">
        <f>VLOOKUP(D568,RFPStatus!$A$2:$CF$3125,6,FALSE)</f>
        <v>#N/A</v>
      </c>
      <c r="DS568" s="161" t="e">
        <f>VLOOKUP(D568,RFPStatus!$A$2:$CF$3125,7,FALSE)</f>
        <v>#N/A</v>
      </c>
      <c r="DT568" s="161" t="e">
        <f>VLOOKUP(D568,RFPStatus!$A$2:$CF$3125,8,FALSE)</f>
        <v>#N/A</v>
      </c>
      <c r="DU568" s="161" t="e">
        <f>VLOOKUP(D568,RFPStatus!$A$2:$CF$3125,9,FALSE)</f>
        <v>#N/A</v>
      </c>
      <c r="DV568" s="161" t="e">
        <f>VLOOKUP(D568,RFPStatus!$A$2:$CF$3125,10,FALSE)</f>
        <v>#N/A</v>
      </c>
      <c r="DW568" s="161" t="str">
        <f t="shared" si="8"/>
        <v/>
      </c>
    </row>
    <row r="569" spans="1:127" x14ac:dyDescent="0.35">
      <c r="A569" s="163">
        <f>RFPData!D569</f>
        <v>0</v>
      </c>
      <c r="DQ569" s="161" t="e">
        <f>VLOOKUP(D569,RFPStatus!$A$2:$CF$3125,5,FALSE)</f>
        <v>#N/A</v>
      </c>
      <c r="DR569" s="161" t="e">
        <f>VLOOKUP(D569,RFPStatus!$A$2:$CF$3125,6,FALSE)</f>
        <v>#N/A</v>
      </c>
      <c r="DS569" s="161" t="e">
        <f>VLOOKUP(D569,RFPStatus!$A$2:$CF$3125,7,FALSE)</f>
        <v>#N/A</v>
      </c>
      <c r="DT569" s="161" t="e">
        <f>VLOOKUP(D569,RFPStatus!$A$2:$CF$3125,8,FALSE)</f>
        <v>#N/A</v>
      </c>
      <c r="DU569" s="161" t="e">
        <f>VLOOKUP(D569,RFPStatus!$A$2:$CF$3125,9,FALSE)</f>
        <v>#N/A</v>
      </c>
      <c r="DV569" s="161" t="e">
        <f>VLOOKUP(D569,RFPStatus!$A$2:$CF$3125,10,FALSE)</f>
        <v>#N/A</v>
      </c>
      <c r="DW569" s="161" t="str">
        <f t="shared" si="8"/>
        <v/>
      </c>
    </row>
    <row r="570" spans="1:127" x14ac:dyDescent="0.35">
      <c r="A570" s="163">
        <f>RFPData!D570</f>
        <v>0</v>
      </c>
      <c r="DQ570" s="161" t="e">
        <f>VLOOKUP(D570,RFPStatus!$A$2:$CF$3125,5,FALSE)</f>
        <v>#N/A</v>
      </c>
      <c r="DR570" s="161" t="e">
        <f>VLOOKUP(D570,RFPStatus!$A$2:$CF$3125,6,FALSE)</f>
        <v>#N/A</v>
      </c>
      <c r="DS570" s="161" t="e">
        <f>VLOOKUP(D570,RFPStatus!$A$2:$CF$3125,7,FALSE)</f>
        <v>#N/A</v>
      </c>
      <c r="DT570" s="161" t="e">
        <f>VLOOKUP(D570,RFPStatus!$A$2:$CF$3125,8,FALSE)</f>
        <v>#N/A</v>
      </c>
      <c r="DU570" s="161" t="e">
        <f>VLOOKUP(D570,RFPStatus!$A$2:$CF$3125,9,FALSE)</f>
        <v>#N/A</v>
      </c>
      <c r="DV570" s="161" t="e">
        <f>VLOOKUP(D570,RFPStatus!$A$2:$CF$3125,10,FALSE)</f>
        <v>#N/A</v>
      </c>
      <c r="DW570" s="161" t="str">
        <f t="shared" si="8"/>
        <v/>
      </c>
    </row>
    <row r="571" spans="1:127" x14ac:dyDescent="0.35">
      <c r="A571" s="163">
        <f>RFPData!D571</f>
        <v>0</v>
      </c>
      <c r="DQ571" s="161" t="e">
        <f>VLOOKUP(D571,RFPStatus!$A$2:$CF$3125,5,FALSE)</f>
        <v>#N/A</v>
      </c>
      <c r="DR571" s="161" t="e">
        <f>VLOOKUP(D571,RFPStatus!$A$2:$CF$3125,6,FALSE)</f>
        <v>#N/A</v>
      </c>
      <c r="DS571" s="161" t="e">
        <f>VLOOKUP(D571,RFPStatus!$A$2:$CF$3125,7,FALSE)</f>
        <v>#N/A</v>
      </c>
      <c r="DT571" s="161" t="e">
        <f>VLOOKUP(D571,RFPStatus!$A$2:$CF$3125,8,FALSE)</f>
        <v>#N/A</v>
      </c>
      <c r="DU571" s="161" t="e">
        <f>VLOOKUP(D571,RFPStatus!$A$2:$CF$3125,9,FALSE)</f>
        <v>#N/A</v>
      </c>
      <c r="DV571" s="161" t="e">
        <f>VLOOKUP(D571,RFPStatus!$A$2:$CF$3125,10,FALSE)</f>
        <v>#N/A</v>
      </c>
      <c r="DW571" s="161" t="str">
        <f t="shared" si="8"/>
        <v/>
      </c>
    </row>
    <row r="572" spans="1:127" x14ac:dyDescent="0.35">
      <c r="A572" s="163">
        <f>RFPData!D572</f>
        <v>0</v>
      </c>
      <c r="DQ572" s="161" t="e">
        <f>VLOOKUP(D572,RFPStatus!$A$2:$CF$3125,5,FALSE)</f>
        <v>#N/A</v>
      </c>
      <c r="DR572" s="161" t="e">
        <f>VLOOKUP(D572,RFPStatus!$A$2:$CF$3125,6,FALSE)</f>
        <v>#N/A</v>
      </c>
      <c r="DS572" s="161" t="e">
        <f>VLOOKUP(D572,RFPStatus!$A$2:$CF$3125,7,FALSE)</f>
        <v>#N/A</v>
      </c>
      <c r="DT572" s="161" t="e">
        <f>VLOOKUP(D572,RFPStatus!$A$2:$CF$3125,8,FALSE)</f>
        <v>#N/A</v>
      </c>
      <c r="DU572" s="161" t="e">
        <f>VLOOKUP(D572,RFPStatus!$A$2:$CF$3125,9,FALSE)</f>
        <v>#N/A</v>
      </c>
      <c r="DV572" s="161" t="e">
        <f>VLOOKUP(D572,RFPStatus!$A$2:$CF$3125,10,FALSE)</f>
        <v>#N/A</v>
      </c>
      <c r="DW572" s="161" t="str">
        <f t="shared" si="8"/>
        <v/>
      </c>
    </row>
    <row r="573" spans="1:127" x14ac:dyDescent="0.35">
      <c r="A573" s="163">
        <f>RFPData!D573</f>
        <v>0</v>
      </c>
      <c r="DQ573" s="161" t="e">
        <f>VLOOKUP(D573,RFPStatus!$A$2:$CF$3125,5,FALSE)</f>
        <v>#N/A</v>
      </c>
      <c r="DR573" s="161" t="e">
        <f>VLOOKUP(D573,RFPStatus!$A$2:$CF$3125,6,FALSE)</f>
        <v>#N/A</v>
      </c>
      <c r="DS573" s="161" t="e">
        <f>VLOOKUP(D573,RFPStatus!$A$2:$CF$3125,7,FALSE)</f>
        <v>#N/A</v>
      </c>
      <c r="DT573" s="161" t="e">
        <f>VLOOKUP(D573,RFPStatus!$A$2:$CF$3125,8,FALSE)</f>
        <v>#N/A</v>
      </c>
      <c r="DU573" s="161" t="e">
        <f>VLOOKUP(D573,RFPStatus!$A$2:$CF$3125,9,FALSE)</f>
        <v>#N/A</v>
      </c>
      <c r="DV573" s="161" t="e">
        <f>VLOOKUP(D573,RFPStatus!$A$2:$CF$3125,10,FALSE)</f>
        <v>#N/A</v>
      </c>
      <c r="DW573" s="161" t="str">
        <f t="shared" si="8"/>
        <v/>
      </c>
    </row>
    <row r="574" spans="1:127" x14ac:dyDescent="0.35">
      <c r="A574" s="163">
        <f>RFPData!D574</f>
        <v>0</v>
      </c>
      <c r="DQ574" s="161" t="e">
        <f>VLOOKUP(D574,RFPStatus!$A$2:$CF$3125,5,FALSE)</f>
        <v>#N/A</v>
      </c>
      <c r="DR574" s="161" t="e">
        <f>VLOOKUP(D574,RFPStatus!$A$2:$CF$3125,6,FALSE)</f>
        <v>#N/A</v>
      </c>
      <c r="DS574" s="161" t="e">
        <f>VLOOKUP(D574,RFPStatus!$A$2:$CF$3125,7,FALSE)</f>
        <v>#N/A</v>
      </c>
      <c r="DT574" s="161" t="e">
        <f>VLOOKUP(D574,RFPStatus!$A$2:$CF$3125,8,FALSE)</f>
        <v>#N/A</v>
      </c>
      <c r="DU574" s="161" t="e">
        <f>VLOOKUP(D574,RFPStatus!$A$2:$CF$3125,9,FALSE)</f>
        <v>#N/A</v>
      </c>
      <c r="DV574" s="161" t="e">
        <f>VLOOKUP(D574,RFPStatus!$A$2:$CF$3125,10,FALSE)</f>
        <v>#N/A</v>
      </c>
      <c r="DW574" s="161" t="str">
        <f t="shared" si="8"/>
        <v/>
      </c>
    </row>
    <row r="575" spans="1:127" x14ac:dyDescent="0.35">
      <c r="A575" s="163">
        <f>RFPData!D575</f>
        <v>0</v>
      </c>
      <c r="DQ575" s="161" t="e">
        <f>VLOOKUP(D575,RFPStatus!$A$2:$CF$3125,5,FALSE)</f>
        <v>#N/A</v>
      </c>
      <c r="DR575" s="161" t="e">
        <f>VLOOKUP(D575,RFPStatus!$A$2:$CF$3125,6,FALSE)</f>
        <v>#N/A</v>
      </c>
      <c r="DS575" s="161" t="e">
        <f>VLOOKUP(D575,RFPStatus!$A$2:$CF$3125,7,FALSE)</f>
        <v>#N/A</v>
      </c>
      <c r="DT575" s="161" t="e">
        <f>VLOOKUP(D575,RFPStatus!$A$2:$CF$3125,8,FALSE)</f>
        <v>#N/A</v>
      </c>
      <c r="DU575" s="161" t="e">
        <f>VLOOKUP(D575,RFPStatus!$A$2:$CF$3125,9,FALSE)</f>
        <v>#N/A</v>
      </c>
      <c r="DV575" s="161" t="e">
        <f>VLOOKUP(D575,RFPStatus!$A$2:$CF$3125,10,FALSE)</f>
        <v>#N/A</v>
      </c>
      <c r="DW575" s="161" t="str">
        <f t="shared" si="8"/>
        <v/>
      </c>
    </row>
    <row r="576" spans="1:127" x14ac:dyDescent="0.35">
      <c r="A576" s="163">
        <f>RFPData!D576</f>
        <v>0</v>
      </c>
      <c r="DQ576" s="161" t="e">
        <f>VLOOKUP(D576,RFPStatus!$A$2:$CF$3125,5,FALSE)</f>
        <v>#N/A</v>
      </c>
      <c r="DR576" s="161" t="e">
        <f>VLOOKUP(D576,RFPStatus!$A$2:$CF$3125,6,FALSE)</f>
        <v>#N/A</v>
      </c>
      <c r="DS576" s="161" t="e">
        <f>VLOOKUP(D576,RFPStatus!$A$2:$CF$3125,7,FALSE)</f>
        <v>#N/A</v>
      </c>
      <c r="DT576" s="161" t="e">
        <f>VLOOKUP(D576,RFPStatus!$A$2:$CF$3125,8,FALSE)</f>
        <v>#N/A</v>
      </c>
      <c r="DU576" s="161" t="e">
        <f>VLOOKUP(D576,RFPStatus!$A$2:$CF$3125,9,FALSE)</f>
        <v>#N/A</v>
      </c>
      <c r="DV576" s="161" t="e">
        <f>VLOOKUP(D576,RFPStatus!$A$2:$CF$3125,10,FALSE)</f>
        <v>#N/A</v>
      </c>
      <c r="DW576" s="161" t="str">
        <f t="shared" si="8"/>
        <v/>
      </c>
    </row>
    <row r="577" spans="1:127" x14ac:dyDescent="0.35">
      <c r="A577" s="163">
        <f>RFPData!D577</f>
        <v>0</v>
      </c>
      <c r="DQ577" s="161" t="e">
        <f>VLOOKUP(D577,RFPStatus!$A$2:$CF$3125,5,FALSE)</f>
        <v>#N/A</v>
      </c>
      <c r="DR577" s="161" t="e">
        <f>VLOOKUP(D577,RFPStatus!$A$2:$CF$3125,6,FALSE)</f>
        <v>#N/A</v>
      </c>
      <c r="DS577" s="161" t="e">
        <f>VLOOKUP(D577,RFPStatus!$A$2:$CF$3125,7,FALSE)</f>
        <v>#N/A</v>
      </c>
      <c r="DT577" s="161" t="e">
        <f>VLOOKUP(D577,RFPStatus!$A$2:$CF$3125,8,FALSE)</f>
        <v>#N/A</v>
      </c>
      <c r="DU577" s="161" t="e">
        <f>VLOOKUP(D577,RFPStatus!$A$2:$CF$3125,9,FALSE)</f>
        <v>#N/A</v>
      </c>
      <c r="DV577" s="161" t="e">
        <f>VLOOKUP(D577,RFPStatus!$A$2:$CF$3125,10,FALSE)</f>
        <v>#N/A</v>
      </c>
      <c r="DW577" s="161" t="str">
        <f t="shared" si="8"/>
        <v/>
      </c>
    </row>
    <row r="578" spans="1:127" x14ac:dyDescent="0.35">
      <c r="A578" s="163">
        <f>RFPData!D578</f>
        <v>0</v>
      </c>
      <c r="DQ578" s="161" t="e">
        <f>VLOOKUP(D578,RFPStatus!$A$2:$CF$3125,5,FALSE)</f>
        <v>#N/A</v>
      </c>
      <c r="DR578" s="161" t="e">
        <f>VLOOKUP(D578,RFPStatus!$A$2:$CF$3125,6,FALSE)</f>
        <v>#N/A</v>
      </c>
      <c r="DS578" s="161" t="e">
        <f>VLOOKUP(D578,RFPStatus!$A$2:$CF$3125,7,FALSE)</f>
        <v>#N/A</v>
      </c>
      <c r="DT578" s="161" t="e">
        <f>VLOOKUP(D578,RFPStatus!$A$2:$CF$3125,8,FALSE)</f>
        <v>#N/A</v>
      </c>
      <c r="DU578" s="161" t="e">
        <f>VLOOKUP(D578,RFPStatus!$A$2:$CF$3125,9,FALSE)</f>
        <v>#N/A</v>
      </c>
      <c r="DV578" s="161" t="e">
        <f>VLOOKUP(D578,RFPStatus!$A$2:$CF$3125,10,FALSE)</f>
        <v>#N/A</v>
      </c>
      <c r="DW578" s="161" t="str">
        <f t="shared" ref="DW578:DW641" si="9">_xlfn.CONCAT(BU578:BY578)</f>
        <v/>
      </c>
    </row>
    <row r="579" spans="1:127" x14ac:dyDescent="0.35">
      <c r="A579" s="163">
        <f>RFPData!D579</f>
        <v>0</v>
      </c>
      <c r="DQ579" s="161" t="e">
        <f>VLOOKUP(D579,RFPStatus!$A$2:$CF$3125,5,FALSE)</f>
        <v>#N/A</v>
      </c>
      <c r="DR579" s="161" t="e">
        <f>VLOOKUP(D579,RFPStatus!$A$2:$CF$3125,6,FALSE)</f>
        <v>#N/A</v>
      </c>
      <c r="DS579" s="161" t="e">
        <f>VLOOKUP(D579,RFPStatus!$A$2:$CF$3125,7,FALSE)</f>
        <v>#N/A</v>
      </c>
      <c r="DT579" s="161" t="e">
        <f>VLOOKUP(D579,RFPStatus!$A$2:$CF$3125,8,FALSE)</f>
        <v>#N/A</v>
      </c>
      <c r="DU579" s="161" t="e">
        <f>VLOOKUP(D579,RFPStatus!$A$2:$CF$3125,9,FALSE)</f>
        <v>#N/A</v>
      </c>
      <c r="DV579" s="161" t="e">
        <f>VLOOKUP(D579,RFPStatus!$A$2:$CF$3125,10,FALSE)</f>
        <v>#N/A</v>
      </c>
      <c r="DW579" s="161" t="str">
        <f t="shared" si="9"/>
        <v/>
      </c>
    </row>
    <row r="580" spans="1:127" x14ac:dyDescent="0.35">
      <c r="A580" s="163">
        <f>RFPData!D580</f>
        <v>0</v>
      </c>
      <c r="DQ580" s="161" t="e">
        <f>VLOOKUP(D580,RFPStatus!$A$2:$CF$3125,5,FALSE)</f>
        <v>#N/A</v>
      </c>
      <c r="DR580" s="161" t="e">
        <f>VLOOKUP(D580,RFPStatus!$A$2:$CF$3125,6,FALSE)</f>
        <v>#N/A</v>
      </c>
      <c r="DS580" s="161" t="e">
        <f>VLOOKUP(D580,RFPStatus!$A$2:$CF$3125,7,FALSE)</f>
        <v>#N/A</v>
      </c>
      <c r="DT580" s="161" t="e">
        <f>VLOOKUP(D580,RFPStatus!$A$2:$CF$3125,8,FALSE)</f>
        <v>#N/A</v>
      </c>
      <c r="DU580" s="161" t="e">
        <f>VLOOKUP(D580,RFPStatus!$A$2:$CF$3125,9,FALSE)</f>
        <v>#N/A</v>
      </c>
      <c r="DV580" s="161" t="e">
        <f>VLOOKUP(D580,RFPStatus!$A$2:$CF$3125,10,FALSE)</f>
        <v>#N/A</v>
      </c>
      <c r="DW580" s="161" t="str">
        <f t="shared" si="9"/>
        <v/>
      </c>
    </row>
    <row r="581" spans="1:127" x14ac:dyDescent="0.35">
      <c r="A581" s="163">
        <f>RFPData!D581</f>
        <v>0</v>
      </c>
      <c r="DQ581" s="161" t="e">
        <f>VLOOKUP(D581,RFPStatus!$A$2:$CF$3125,5,FALSE)</f>
        <v>#N/A</v>
      </c>
      <c r="DR581" s="161" t="e">
        <f>VLOOKUP(D581,RFPStatus!$A$2:$CF$3125,6,FALSE)</f>
        <v>#N/A</v>
      </c>
      <c r="DS581" s="161" t="e">
        <f>VLOOKUP(D581,RFPStatus!$A$2:$CF$3125,7,FALSE)</f>
        <v>#N/A</v>
      </c>
      <c r="DT581" s="161" t="e">
        <f>VLOOKUP(D581,RFPStatus!$A$2:$CF$3125,8,FALSE)</f>
        <v>#N/A</v>
      </c>
      <c r="DU581" s="161" t="e">
        <f>VLOOKUP(D581,RFPStatus!$A$2:$CF$3125,9,FALSE)</f>
        <v>#N/A</v>
      </c>
      <c r="DV581" s="161" t="e">
        <f>VLOOKUP(D581,RFPStatus!$A$2:$CF$3125,10,FALSE)</f>
        <v>#N/A</v>
      </c>
      <c r="DW581" s="161" t="str">
        <f t="shared" si="9"/>
        <v/>
      </c>
    </row>
    <row r="582" spans="1:127" x14ac:dyDescent="0.35">
      <c r="A582" s="163">
        <f>RFPData!D582</f>
        <v>0</v>
      </c>
      <c r="DQ582" s="161" t="e">
        <f>VLOOKUP(D582,RFPStatus!$A$2:$CF$3125,5,FALSE)</f>
        <v>#N/A</v>
      </c>
      <c r="DR582" s="161" t="e">
        <f>VLOOKUP(D582,RFPStatus!$A$2:$CF$3125,6,FALSE)</f>
        <v>#N/A</v>
      </c>
      <c r="DS582" s="161" t="e">
        <f>VLOOKUP(D582,RFPStatus!$A$2:$CF$3125,7,FALSE)</f>
        <v>#N/A</v>
      </c>
      <c r="DT582" s="161" t="e">
        <f>VLOOKUP(D582,RFPStatus!$A$2:$CF$3125,8,FALSE)</f>
        <v>#N/A</v>
      </c>
      <c r="DU582" s="161" t="e">
        <f>VLOOKUP(D582,RFPStatus!$A$2:$CF$3125,9,FALSE)</f>
        <v>#N/A</v>
      </c>
      <c r="DV582" s="161" t="e">
        <f>VLOOKUP(D582,RFPStatus!$A$2:$CF$3125,10,FALSE)</f>
        <v>#N/A</v>
      </c>
      <c r="DW582" s="161" t="str">
        <f t="shared" si="9"/>
        <v/>
      </c>
    </row>
    <row r="583" spans="1:127" x14ac:dyDescent="0.35">
      <c r="A583" s="163">
        <f>RFPData!D583</f>
        <v>0</v>
      </c>
      <c r="DQ583" s="161" t="e">
        <f>VLOOKUP(D583,RFPStatus!$A$2:$CF$3125,5,FALSE)</f>
        <v>#N/A</v>
      </c>
      <c r="DR583" s="161" t="e">
        <f>VLOOKUP(D583,RFPStatus!$A$2:$CF$3125,6,FALSE)</f>
        <v>#N/A</v>
      </c>
      <c r="DS583" s="161" t="e">
        <f>VLOOKUP(D583,RFPStatus!$A$2:$CF$3125,7,FALSE)</f>
        <v>#N/A</v>
      </c>
      <c r="DT583" s="161" t="e">
        <f>VLOOKUP(D583,RFPStatus!$A$2:$CF$3125,8,FALSE)</f>
        <v>#N/A</v>
      </c>
      <c r="DU583" s="161" t="e">
        <f>VLOOKUP(D583,RFPStatus!$A$2:$CF$3125,9,FALSE)</f>
        <v>#N/A</v>
      </c>
      <c r="DV583" s="161" t="e">
        <f>VLOOKUP(D583,RFPStatus!$A$2:$CF$3125,10,FALSE)</f>
        <v>#N/A</v>
      </c>
      <c r="DW583" s="161" t="str">
        <f t="shared" si="9"/>
        <v/>
      </c>
    </row>
    <row r="584" spans="1:127" x14ac:dyDescent="0.35">
      <c r="A584" s="163">
        <f>RFPData!D584</f>
        <v>0</v>
      </c>
      <c r="DQ584" s="161" t="e">
        <f>VLOOKUP(D584,RFPStatus!$A$2:$CF$3125,5,FALSE)</f>
        <v>#N/A</v>
      </c>
      <c r="DR584" s="161" t="e">
        <f>VLOOKUP(D584,RFPStatus!$A$2:$CF$3125,6,FALSE)</f>
        <v>#N/A</v>
      </c>
      <c r="DS584" s="161" t="e">
        <f>VLOOKUP(D584,RFPStatus!$A$2:$CF$3125,7,FALSE)</f>
        <v>#N/A</v>
      </c>
      <c r="DT584" s="161" t="e">
        <f>VLOOKUP(D584,RFPStatus!$A$2:$CF$3125,8,FALSE)</f>
        <v>#N/A</v>
      </c>
      <c r="DU584" s="161" t="e">
        <f>VLOOKUP(D584,RFPStatus!$A$2:$CF$3125,9,FALSE)</f>
        <v>#N/A</v>
      </c>
      <c r="DV584" s="161" t="e">
        <f>VLOOKUP(D584,RFPStatus!$A$2:$CF$3125,10,FALSE)</f>
        <v>#N/A</v>
      </c>
      <c r="DW584" s="161" t="str">
        <f t="shared" si="9"/>
        <v/>
      </c>
    </row>
    <row r="585" spans="1:127" x14ac:dyDescent="0.35">
      <c r="A585" s="163">
        <f>RFPData!D585</f>
        <v>0</v>
      </c>
      <c r="DQ585" s="161" t="e">
        <f>VLOOKUP(D585,RFPStatus!$A$2:$CF$3125,5,FALSE)</f>
        <v>#N/A</v>
      </c>
      <c r="DR585" s="161" t="e">
        <f>VLOOKUP(D585,RFPStatus!$A$2:$CF$3125,6,FALSE)</f>
        <v>#N/A</v>
      </c>
      <c r="DS585" s="161" t="e">
        <f>VLOOKUP(D585,RFPStatus!$A$2:$CF$3125,7,FALSE)</f>
        <v>#N/A</v>
      </c>
      <c r="DT585" s="161" t="e">
        <f>VLOOKUP(D585,RFPStatus!$A$2:$CF$3125,8,FALSE)</f>
        <v>#N/A</v>
      </c>
      <c r="DU585" s="161" t="e">
        <f>VLOOKUP(D585,RFPStatus!$A$2:$CF$3125,9,FALSE)</f>
        <v>#N/A</v>
      </c>
      <c r="DV585" s="161" t="e">
        <f>VLOOKUP(D585,RFPStatus!$A$2:$CF$3125,10,FALSE)</f>
        <v>#N/A</v>
      </c>
      <c r="DW585" s="161" t="str">
        <f t="shared" si="9"/>
        <v/>
      </c>
    </row>
    <row r="586" spans="1:127" x14ac:dyDescent="0.35">
      <c r="A586" s="163">
        <f>RFPData!D586</f>
        <v>0</v>
      </c>
      <c r="DQ586" s="161" t="e">
        <f>VLOOKUP(D586,RFPStatus!$A$2:$CF$3125,5,FALSE)</f>
        <v>#N/A</v>
      </c>
      <c r="DR586" s="161" t="e">
        <f>VLOOKUP(D586,RFPStatus!$A$2:$CF$3125,6,FALSE)</f>
        <v>#N/A</v>
      </c>
      <c r="DS586" s="161" t="e">
        <f>VLOOKUP(D586,RFPStatus!$A$2:$CF$3125,7,FALSE)</f>
        <v>#N/A</v>
      </c>
      <c r="DT586" s="161" t="e">
        <f>VLOOKUP(D586,RFPStatus!$A$2:$CF$3125,8,FALSE)</f>
        <v>#N/A</v>
      </c>
      <c r="DU586" s="161" t="e">
        <f>VLOOKUP(D586,RFPStatus!$A$2:$CF$3125,9,FALSE)</f>
        <v>#N/A</v>
      </c>
      <c r="DV586" s="161" t="e">
        <f>VLOOKUP(D586,RFPStatus!$A$2:$CF$3125,10,FALSE)</f>
        <v>#N/A</v>
      </c>
      <c r="DW586" s="161" t="str">
        <f t="shared" si="9"/>
        <v/>
      </c>
    </row>
    <row r="587" spans="1:127" x14ac:dyDescent="0.35">
      <c r="A587" s="163">
        <f>RFPData!D587</f>
        <v>0</v>
      </c>
      <c r="DQ587" s="161" t="e">
        <f>VLOOKUP(D587,RFPStatus!$A$2:$CF$3125,5,FALSE)</f>
        <v>#N/A</v>
      </c>
      <c r="DR587" s="161" t="e">
        <f>VLOOKUP(D587,RFPStatus!$A$2:$CF$3125,6,FALSE)</f>
        <v>#N/A</v>
      </c>
      <c r="DS587" s="161" t="e">
        <f>VLOOKUP(D587,RFPStatus!$A$2:$CF$3125,7,FALSE)</f>
        <v>#N/A</v>
      </c>
      <c r="DT587" s="161" t="e">
        <f>VLOOKUP(D587,RFPStatus!$A$2:$CF$3125,8,FALSE)</f>
        <v>#N/A</v>
      </c>
      <c r="DU587" s="161" t="e">
        <f>VLOOKUP(D587,RFPStatus!$A$2:$CF$3125,9,FALSE)</f>
        <v>#N/A</v>
      </c>
      <c r="DV587" s="161" t="e">
        <f>VLOOKUP(D587,RFPStatus!$A$2:$CF$3125,10,FALSE)</f>
        <v>#N/A</v>
      </c>
      <c r="DW587" s="161" t="str">
        <f t="shared" si="9"/>
        <v/>
      </c>
    </row>
    <row r="588" spans="1:127" x14ac:dyDescent="0.35">
      <c r="A588" s="163">
        <f>RFPData!D588</f>
        <v>0</v>
      </c>
      <c r="DQ588" s="161" t="e">
        <f>VLOOKUP(D588,RFPStatus!$A$2:$CF$3125,5,FALSE)</f>
        <v>#N/A</v>
      </c>
      <c r="DR588" s="161" t="e">
        <f>VLOOKUP(D588,RFPStatus!$A$2:$CF$3125,6,FALSE)</f>
        <v>#N/A</v>
      </c>
      <c r="DS588" s="161" t="e">
        <f>VLOOKUP(D588,RFPStatus!$A$2:$CF$3125,7,FALSE)</f>
        <v>#N/A</v>
      </c>
      <c r="DT588" s="161" t="e">
        <f>VLOOKUP(D588,RFPStatus!$A$2:$CF$3125,8,FALSE)</f>
        <v>#N/A</v>
      </c>
      <c r="DU588" s="161" t="e">
        <f>VLOOKUP(D588,RFPStatus!$A$2:$CF$3125,9,FALSE)</f>
        <v>#N/A</v>
      </c>
      <c r="DV588" s="161" t="e">
        <f>VLOOKUP(D588,RFPStatus!$A$2:$CF$3125,10,FALSE)</f>
        <v>#N/A</v>
      </c>
      <c r="DW588" s="161" t="str">
        <f t="shared" si="9"/>
        <v/>
      </c>
    </row>
    <row r="589" spans="1:127" x14ac:dyDescent="0.35">
      <c r="A589" s="163">
        <f>RFPData!D589</f>
        <v>0</v>
      </c>
      <c r="DQ589" s="161" t="e">
        <f>VLOOKUP(D589,RFPStatus!$A$2:$CF$3125,5,FALSE)</f>
        <v>#N/A</v>
      </c>
      <c r="DR589" s="161" t="e">
        <f>VLOOKUP(D589,RFPStatus!$A$2:$CF$3125,6,FALSE)</f>
        <v>#N/A</v>
      </c>
      <c r="DS589" s="161" t="e">
        <f>VLOOKUP(D589,RFPStatus!$A$2:$CF$3125,7,FALSE)</f>
        <v>#N/A</v>
      </c>
      <c r="DT589" s="161" t="e">
        <f>VLOOKUP(D589,RFPStatus!$A$2:$CF$3125,8,FALSE)</f>
        <v>#N/A</v>
      </c>
      <c r="DU589" s="161" t="e">
        <f>VLOOKUP(D589,RFPStatus!$A$2:$CF$3125,9,FALSE)</f>
        <v>#N/A</v>
      </c>
      <c r="DV589" s="161" t="e">
        <f>VLOOKUP(D589,RFPStatus!$A$2:$CF$3125,10,FALSE)</f>
        <v>#N/A</v>
      </c>
      <c r="DW589" s="161" t="str">
        <f t="shared" si="9"/>
        <v/>
      </c>
    </row>
    <row r="590" spans="1:127" x14ac:dyDescent="0.35">
      <c r="A590" s="163">
        <f>RFPData!D590</f>
        <v>0</v>
      </c>
      <c r="DQ590" s="161" t="e">
        <f>VLOOKUP(D590,RFPStatus!$A$2:$CF$3125,5,FALSE)</f>
        <v>#N/A</v>
      </c>
      <c r="DR590" s="161" t="e">
        <f>VLOOKUP(D590,RFPStatus!$A$2:$CF$3125,6,FALSE)</f>
        <v>#N/A</v>
      </c>
      <c r="DS590" s="161" t="e">
        <f>VLOOKUP(D590,RFPStatus!$A$2:$CF$3125,7,FALSE)</f>
        <v>#N/A</v>
      </c>
      <c r="DT590" s="161" t="e">
        <f>VLOOKUP(D590,RFPStatus!$A$2:$CF$3125,8,FALSE)</f>
        <v>#N/A</v>
      </c>
      <c r="DU590" s="161" t="e">
        <f>VLOOKUP(D590,RFPStatus!$A$2:$CF$3125,9,FALSE)</f>
        <v>#N/A</v>
      </c>
      <c r="DV590" s="161" t="e">
        <f>VLOOKUP(D590,RFPStatus!$A$2:$CF$3125,10,FALSE)</f>
        <v>#N/A</v>
      </c>
      <c r="DW590" s="161" t="str">
        <f t="shared" si="9"/>
        <v/>
      </c>
    </row>
    <row r="591" spans="1:127" x14ac:dyDescent="0.35">
      <c r="A591" s="163">
        <f>RFPData!D591</f>
        <v>0</v>
      </c>
      <c r="DQ591" s="161" t="e">
        <f>VLOOKUP(D591,RFPStatus!$A$2:$CF$3125,5,FALSE)</f>
        <v>#N/A</v>
      </c>
      <c r="DR591" s="161" t="e">
        <f>VLOOKUP(D591,RFPStatus!$A$2:$CF$3125,6,FALSE)</f>
        <v>#N/A</v>
      </c>
      <c r="DS591" s="161" t="e">
        <f>VLOOKUP(D591,RFPStatus!$A$2:$CF$3125,7,FALSE)</f>
        <v>#N/A</v>
      </c>
      <c r="DT591" s="161" t="e">
        <f>VLOOKUP(D591,RFPStatus!$A$2:$CF$3125,8,FALSE)</f>
        <v>#N/A</v>
      </c>
      <c r="DU591" s="161" t="e">
        <f>VLOOKUP(D591,RFPStatus!$A$2:$CF$3125,9,FALSE)</f>
        <v>#N/A</v>
      </c>
      <c r="DV591" s="161" t="e">
        <f>VLOOKUP(D591,RFPStatus!$A$2:$CF$3125,10,FALSE)</f>
        <v>#N/A</v>
      </c>
      <c r="DW591" s="161" t="str">
        <f t="shared" si="9"/>
        <v/>
      </c>
    </row>
    <row r="592" spans="1:127" x14ac:dyDescent="0.35">
      <c r="A592" s="163">
        <f>RFPData!D592</f>
        <v>0</v>
      </c>
      <c r="DQ592" s="161" t="e">
        <f>VLOOKUP(D592,RFPStatus!$A$2:$CF$3125,5,FALSE)</f>
        <v>#N/A</v>
      </c>
      <c r="DR592" s="161" t="e">
        <f>VLOOKUP(D592,RFPStatus!$A$2:$CF$3125,6,FALSE)</f>
        <v>#N/A</v>
      </c>
      <c r="DS592" s="161" t="e">
        <f>VLOOKUP(D592,RFPStatus!$A$2:$CF$3125,7,FALSE)</f>
        <v>#N/A</v>
      </c>
      <c r="DT592" s="161" t="e">
        <f>VLOOKUP(D592,RFPStatus!$A$2:$CF$3125,8,FALSE)</f>
        <v>#N/A</v>
      </c>
      <c r="DU592" s="161" t="e">
        <f>VLOOKUP(D592,RFPStatus!$A$2:$CF$3125,9,FALSE)</f>
        <v>#N/A</v>
      </c>
      <c r="DV592" s="161" t="e">
        <f>VLOOKUP(D592,RFPStatus!$A$2:$CF$3125,10,FALSE)</f>
        <v>#N/A</v>
      </c>
      <c r="DW592" s="161" t="str">
        <f t="shared" si="9"/>
        <v/>
      </c>
    </row>
    <row r="593" spans="1:127" x14ac:dyDescent="0.35">
      <c r="A593" s="163">
        <f>RFPData!D593</f>
        <v>0</v>
      </c>
      <c r="DQ593" s="161" t="e">
        <f>VLOOKUP(D593,RFPStatus!$A$2:$CF$3125,5,FALSE)</f>
        <v>#N/A</v>
      </c>
      <c r="DR593" s="161" t="e">
        <f>VLOOKUP(D593,RFPStatus!$A$2:$CF$3125,6,FALSE)</f>
        <v>#N/A</v>
      </c>
      <c r="DS593" s="161" t="e">
        <f>VLOOKUP(D593,RFPStatus!$A$2:$CF$3125,7,FALSE)</f>
        <v>#N/A</v>
      </c>
      <c r="DT593" s="161" t="e">
        <f>VLOOKUP(D593,RFPStatus!$A$2:$CF$3125,8,FALSE)</f>
        <v>#N/A</v>
      </c>
      <c r="DU593" s="161" t="e">
        <f>VLOOKUP(D593,RFPStatus!$A$2:$CF$3125,9,FALSE)</f>
        <v>#N/A</v>
      </c>
      <c r="DV593" s="161" t="e">
        <f>VLOOKUP(D593,RFPStatus!$A$2:$CF$3125,10,FALSE)</f>
        <v>#N/A</v>
      </c>
      <c r="DW593" s="161" t="str">
        <f t="shared" si="9"/>
        <v/>
      </c>
    </row>
    <row r="594" spans="1:127" x14ac:dyDescent="0.35">
      <c r="A594" s="163">
        <f>RFPData!D594</f>
        <v>0</v>
      </c>
      <c r="DQ594" s="161" t="e">
        <f>VLOOKUP(D594,RFPStatus!$A$2:$CF$3125,5,FALSE)</f>
        <v>#N/A</v>
      </c>
      <c r="DR594" s="161" t="e">
        <f>VLOOKUP(D594,RFPStatus!$A$2:$CF$3125,6,FALSE)</f>
        <v>#N/A</v>
      </c>
      <c r="DS594" s="161" t="e">
        <f>VLOOKUP(D594,RFPStatus!$A$2:$CF$3125,7,FALSE)</f>
        <v>#N/A</v>
      </c>
      <c r="DT594" s="161" t="e">
        <f>VLOOKUP(D594,RFPStatus!$A$2:$CF$3125,8,FALSE)</f>
        <v>#N/A</v>
      </c>
      <c r="DU594" s="161" t="e">
        <f>VLOOKUP(D594,RFPStatus!$A$2:$CF$3125,9,FALSE)</f>
        <v>#N/A</v>
      </c>
      <c r="DV594" s="161" t="e">
        <f>VLOOKUP(D594,RFPStatus!$A$2:$CF$3125,10,FALSE)</f>
        <v>#N/A</v>
      </c>
      <c r="DW594" s="161" t="str">
        <f t="shared" si="9"/>
        <v/>
      </c>
    </row>
    <row r="595" spans="1:127" x14ac:dyDescent="0.35">
      <c r="A595" s="163">
        <f>RFPData!D595</f>
        <v>0</v>
      </c>
      <c r="DQ595" s="161" t="e">
        <f>VLOOKUP(D595,RFPStatus!$A$2:$CF$3125,5,FALSE)</f>
        <v>#N/A</v>
      </c>
      <c r="DR595" s="161" t="e">
        <f>VLOOKUP(D595,RFPStatus!$A$2:$CF$3125,6,FALSE)</f>
        <v>#N/A</v>
      </c>
      <c r="DS595" s="161" t="e">
        <f>VLOOKUP(D595,RFPStatus!$A$2:$CF$3125,7,FALSE)</f>
        <v>#N/A</v>
      </c>
      <c r="DT595" s="161" t="e">
        <f>VLOOKUP(D595,RFPStatus!$A$2:$CF$3125,8,FALSE)</f>
        <v>#N/A</v>
      </c>
      <c r="DU595" s="161" t="e">
        <f>VLOOKUP(D595,RFPStatus!$A$2:$CF$3125,9,FALSE)</f>
        <v>#N/A</v>
      </c>
      <c r="DV595" s="161" t="e">
        <f>VLOOKUP(D595,RFPStatus!$A$2:$CF$3125,10,FALSE)</f>
        <v>#N/A</v>
      </c>
      <c r="DW595" s="161" t="str">
        <f t="shared" si="9"/>
        <v/>
      </c>
    </row>
    <row r="596" spans="1:127" x14ac:dyDescent="0.35">
      <c r="A596" s="163">
        <f>RFPData!D596</f>
        <v>0</v>
      </c>
      <c r="DQ596" s="161" t="e">
        <f>VLOOKUP(D596,RFPStatus!$A$2:$CF$3125,5,FALSE)</f>
        <v>#N/A</v>
      </c>
      <c r="DR596" s="161" t="e">
        <f>VLOOKUP(D596,RFPStatus!$A$2:$CF$3125,6,FALSE)</f>
        <v>#N/A</v>
      </c>
      <c r="DS596" s="161" t="e">
        <f>VLOOKUP(D596,RFPStatus!$A$2:$CF$3125,7,FALSE)</f>
        <v>#N/A</v>
      </c>
      <c r="DT596" s="161" t="e">
        <f>VLOOKUP(D596,RFPStatus!$A$2:$CF$3125,8,FALSE)</f>
        <v>#N/A</v>
      </c>
      <c r="DU596" s="161" t="e">
        <f>VLOOKUP(D596,RFPStatus!$A$2:$CF$3125,9,FALSE)</f>
        <v>#N/A</v>
      </c>
      <c r="DV596" s="161" t="e">
        <f>VLOOKUP(D596,RFPStatus!$A$2:$CF$3125,10,FALSE)</f>
        <v>#N/A</v>
      </c>
      <c r="DW596" s="161" t="str">
        <f t="shared" si="9"/>
        <v/>
      </c>
    </row>
    <row r="597" spans="1:127" x14ac:dyDescent="0.35">
      <c r="A597" s="163">
        <f>RFPData!D597</f>
        <v>0</v>
      </c>
      <c r="DQ597" s="161" t="e">
        <f>VLOOKUP(D597,RFPStatus!$A$2:$CF$3125,5,FALSE)</f>
        <v>#N/A</v>
      </c>
      <c r="DR597" s="161" t="e">
        <f>VLOOKUP(D597,RFPStatus!$A$2:$CF$3125,6,FALSE)</f>
        <v>#N/A</v>
      </c>
      <c r="DS597" s="161" t="e">
        <f>VLOOKUP(D597,RFPStatus!$A$2:$CF$3125,7,FALSE)</f>
        <v>#N/A</v>
      </c>
      <c r="DT597" s="161" t="e">
        <f>VLOOKUP(D597,RFPStatus!$A$2:$CF$3125,8,FALSE)</f>
        <v>#N/A</v>
      </c>
      <c r="DU597" s="161" t="e">
        <f>VLOOKUP(D597,RFPStatus!$A$2:$CF$3125,9,FALSE)</f>
        <v>#N/A</v>
      </c>
      <c r="DV597" s="161" t="e">
        <f>VLOOKUP(D597,RFPStatus!$A$2:$CF$3125,10,FALSE)</f>
        <v>#N/A</v>
      </c>
      <c r="DW597" s="161" t="str">
        <f t="shared" si="9"/>
        <v/>
      </c>
    </row>
    <row r="598" spans="1:127" x14ac:dyDescent="0.35">
      <c r="A598" s="163">
        <f>RFPData!D598</f>
        <v>0</v>
      </c>
      <c r="DQ598" s="161" t="e">
        <f>VLOOKUP(D598,RFPStatus!$A$2:$CF$3125,5,FALSE)</f>
        <v>#N/A</v>
      </c>
      <c r="DR598" s="161" t="e">
        <f>VLOOKUP(D598,RFPStatus!$A$2:$CF$3125,6,FALSE)</f>
        <v>#N/A</v>
      </c>
      <c r="DS598" s="161" t="e">
        <f>VLOOKUP(D598,RFPStatus!$A$2:$CF$3125,7,FALSE)</f>
        <v>#N/A</v>
      </c>
      <c r="DT598" s="161" t="e">
        <f>VLOOKUP(D598,RFPStatus!$A$2:$CF$3125,8,FALSE)</f>
        <v>#N/A</v>
      </c>
      <c r="DU598" s="161" t="e">
        <f>VLOOKUP(D598,RFPStatus!$A$2:$CF$3125,9,FALSE)</f>
        <v>#N/A</v>
      </c>
      <c r="DV598" s="161" t="e">
        <f>VLOOKUP(D598,RFPStatus!$A$2:$CF$3125,10,FALSE)</f>
        <v>#N/A</v>
      </c>
      <c r="DW598" s="161" t="str">
        <f t="shared" si="9"/>
        <v/>
      </c>
    </row>
    <row r="599" spans="1:127" x14ac:dyDescent="0.35">
      <c r="A599" s="163">
        <f>RFPData!D599</f>
        <v>0</v>
      </c>
      <c r="DQ599" s="161" t="e">
        <f>VLOOKUP(D599,RFPStatus!$A$2:$CF$3125,5,FALSE)</f>
        <v>#N/A</v>
      </c>
      <c r="DR599" s="161" t="e">
        <f>VLOOKUP(D599,RFPStatus!$A$2:$CF$3125,6,FALSE)</f>
        <v>#N/A</v>
      </c>
      <c r="DS599" s="161" t="e">
        <f>VLOOKUP(D599,RFPStatus!$A$2:$CF$3125,7,FALSE)</f>
        <v>#N/A</v>
      </c>
      <c r="DT599" s="161" t="e">
        <f>VLOOKUP(D599,RFPStatus!$A$2:$CF$3125,8,FALSE)</f>
        <v>#N/A</v>
      </c>
      <c r="DU599" s="161" t="e">
        <f>VLOOKUP(D599,RFPStatus!$A$2:$CF$3125,9,FALSE)</f>
        <v>#N/A</v>
      </c>
      <c r="DV599" s="161" t="e">
        <f>VLOOKUP(D599,RFPStatus!$A$2:$CF$3125,10,FALSE)</f>
        <v>#N/A</v>
      </c>
      <c r="DW599" s="161" t="str">
        <f t="shared" si="9"/>
        <v/>
      </c>
    </row>
    <row r="600" spans="1:127" x14ac:dyDescent="0.35">
      <c r="A600" s="163">
        <f>RFPData!D600</f>
        <v>0</v>
      </c>
      <c r="DQ600" s="161" t="e">
        <f>VLOOKUP(D600,RFPStatus!$A$2:$CF$3125,5,FALSE)</f>
        <v>#N/A</v>
      </c>
      <c r="DR600" s="161" t="e">
        <f>VLOOKUP(D600,RFPStatus!$A$2:$CF$3125,6,FALSE)</f>
        <v>#N/A</v>
      </c>
      <c r="DS600" s="161" t="e">
        <f>VLOOKUP(D600,RFPStatus!$A$2:$CF$3125,7,FALSE)</f>
        <v>#N/A</v>
      </c>
      <c r="DT600" s="161" t="e">
        <f>VLOOKUP(D600,RFPStatus!$A$2:$CF$3125,8,FALSE)</f>
        <v>#N/A</v>
      </c>
      <c r="DU600" s="161" t="e">
        <f>VLOOKUP(D600,RFPStatus!$A$2:$CF$3125,9,FALSE)</f>
        <v>#N/A</v>
      </c>
      <c r="DV600" s="161" t="e">
        <f>VLOOKUP(D600,RFPStatus!$A$2:$CF$3125,10,FALSE)</f>
        <v>#N/A</v>
      </c>
      <c r="DW600" s="161" t="str">
        <f t="shared" si="9"/>
        <v/>
      </c>
    </row>
    <row r="601" spans="1:127" x14ac:dyDescent="0.35">
      <c r="A601" s="163">
        <f>RFPData!D601</f>
        <v>0</v>
      </c>
      <c r="DQ601" s="161" t="e">
        <f>VLOOKUP(D601,RFPStatus!$A$2:$CF$3125,5,FALSE)</f>
        <v>#N/A</v>
      </c>
      <c r="DR601" s="161" t="e">
        <f>VLOOKUP(D601,RFPStatus!$A$2:$CF$3125,6,FALSE)</f>
        <v>#N/A</v>
      </c>
      <c r="DS601" s="161" t="e">
        <f>VLOOKUP(D601,RFPStatus!$A$2:$CF$3125,7,FALSE)</f>
        <v>#N/A</v>
      </c>
      <c r="DT601" s="161" t="e">
        <f>VLOOKUP(D601,RFPStatus!$A$2:$CF$3125,8,FALSE)</f>
        <v>#N/A</v>
      </c>
      <c r="DU601" s="161" t="e">
        <f>VLOOKUP(D601,RFPStatus!$A$2:$CF$3125,9,FALSE)</f>
        <v>#N/A</v>
      </c>
      <c r="DV601" s="161" t="e">
        <f>VLOOKUP(D601,RFPStatus!$A$2:$CF$3125,10,FALSE)</f>
        <v>#N/A</v>
      </c>
      <c r="DW601" s="161" t="str">
        <f t="shared" si="9"/>
        <v/>
      </c>
    </row>
    <row r="602" spans="1:127" x14ac:dyDescent="0.35">
      <c r="A602" s="163">
        <f>RFPData!D602</f>
        <v>0</v>
      </c>
      <c r="DQ602" s="161" t="e">
        <f>VLOOKUP(D602,RFPStatus!$A$2:$CF$3125,5,FALSE)</f>
        <v>#N/A</v>
      </c>
      <c r="DR602" s="161" t="e">
        <f>VLOOKUP(D602,RFPStatus!$A$2:$CF$3125,6,FALSE)</f>
        <v>#N/A</v>
      </c>
      <c r="DS602" s="161" t="e">
        <f>VLOOKUP(D602,RFPStatus!$A$2:$CF$3125,7,FALSE)</f>
        <v>#N/A</v>
      </c>
      <c r="DT602" s="161" t="e">
        <f>VLOOKUP(D602,RFPStatus!$A$2:$CF$3125,8,FALSE)</f>
        <v>#N/A</v>
      </c>
      <c r="DU602" s="161" t="e">
        <f>VLOOKUP(D602,RFPStatus!$A$2:$CF$3125,9,FALSE)</f>
        <v>#N/A</v>
      </c>
      <c r="DV602" s="161" t="e">
        <f>VLOOKUP(D602,RFPStatus!$A$2:$CF$3125,10,FALSE)</f>
        <v>#N/A</v>
      </c>
      <c r="DW602" s="161" t="str">
        <f t="shared" si="9"/>
        <v/>
      </c>
    </row>
    <row r="603" spans="1:127" x14ac:dyDescent="0.35">
      <c r="A603" s="163">
        <f>RFPData!D603</f>
        <v>0</v>
      </c>
      <c r="DQ603" s="161" t="e">
        <f>VLOOKUP(D603,RFPStatus!$A$2:$CF$3125,5,FALSE)</f>
        <v>#N/A</v>
      </c>
      <c r="DR603" s="161" t="e">
        <f>VLOOKUP(D603,RFPStatus!$A$2:$CF$3125,6,FALSE)</f>
        <v>#N/A</v>
      </c>
      <c r="DS603" s="161" t="e">
        <f>VLOOKUP(D603,RFPStatus!$A$2:$CF$3125,7,FALSE)</f>
        <v>#N/A</v>
      </c>
      <c r="DT603" s="161" t="e">
        <f>VLOOKUP(D603,RFPStatus!$A$2:$CF$3125,8,FALSE)</f>
        <v>#N/A</v>
      </c>
      <c r="DU603" s="161" t="e">
        <f>VLOOKUP(D603,RFPStatus!$A$2:$CF$3125,9,FALSE)</f>
        <v>#N/A</v>
      </c>
      <c r="DV603" s="161" t="e">
        <f>VLOOKUP(D603,RFPStatus!$A$2:$CF$3125,10,FALSE)</f>
        <v>#N/A</v>
      </c>
      <c r="DW603" s="161" t="str">
        <f t="shared" si="9"/>
        <v/>
      </c>
    </row>
    <row r="604" spans="1:127" x14ac:dyDescent="0.35">
      <c r="A604" s="163">
        <f>RFPData!D604</f>
        <v>0</v>
      </c>
      <c r="DQ604" s="161" t="e">
        <f>VLOOKUP(D604,RFPStatus!$A$2:$CF$3125,5,FALSE)</f>
        <v>#N/A</v>
      </c>
      <c r="DR604" s="161" t="e">
        <f>VLOOKUP(D604,RFPStatus!$A$2:$CF$3125,6,FALSE)</f>
        <v>#N/A</v>
      </c>
      <c r="DS604" s="161" t="e">
        <f>VLOOKUP(D604,RFPStatus!$A$2:$CF$3125,7,FALSE)</f>
        <v>#N/A</v>
      </c>
      <c r="DT604" s="161" t="e">
        <f>VLOOKUP(D604,RFPStatus!$A$2:$CF$3125,8,FALSE)</f>
        <v>#N/A</v>
      </c>
      <c r="DU604" s="161" t="e">
        <f>VLOOKUP(D604,RFPStatus!$A$2:$CF$3125,9,FALSE)</f>
        <v>#N/A</v>
      </c>
      <c r="DV604" s="161" t="e">
        <f>VLOOKUP(D604,RFPStatus!$A$2:$CF$3125,10,FALSE)</f>
        <v>#N/A</v>
      </c>
      <c r="DW604" s="161" t="str">
        <f t="shared" si="9"/>
        <v/>
      </c>
    </row>
    <row r="605" spans="1:127" x14ac:dyDescent="0.35">
      <c r="A605" s="163">
        <f>RFPData!D605</f>
        <v>0</v>
      </c>
      <c r="DQ605" s="161" t="e">
        <f>VLOOKUP(D605,RFPStatus!$A$2:$CF$3125,5,FALSE)</f>
        <v>#N/A</v>
      </c>
      <c r="DR605" s="161" t="e">
        <f>VLOOKUP(D605,RFPStatus!$A$2:$CF$3125,6,FALSE)</f>
        <v>#N/A</v>
      </c>
      <c r="DS605" s="161" t="e">
        <f>VLOOKUP(D605,RFPStatus!$A$2:$CF$3125,7,FALSE)</f>
        <v>#N/A</v>
      </c>
      <c r="DT605" s="161" t="e">
        <f>VLOOKUP(D605,RFPStatus!$A$2:$CF$3125,8,FALSE)</f>
        <v>#N/A</v>
      </c>
      <c r="DU605" s="161" t="e">
        <f>VLOOKUP(D605,RFPStatus!$A$2:$CF$3125,9,FALSE)</f>
        <v>#N/A</v>
      </c>
      <c r="DV605" s="161" t="e">
        <f>VLOOKUP(D605,RFPStatus!$A$2:$CF$3125,10,FALSE)</f>
        <v>#N/A</v>
      </c>
      <c r="DW605" s="161" t="str">
        <f t="shared" si="9"/>
        <v/>
      </c>
    </row>
    <row r="606" spans="1:127" x14ac:dyDescent="0.35">
      <c r="A606" s="163">
        <f>RFPData!D606</f>
        <v>0</v>
      </c>
      <c r="DQ606" s="161" t="e">
        <f>VLOOKUP(D606,RFPStatus!$A$2:$CF$3125,5,FALSE)</f>
        <v>#N/A</v>
      </c>
      <c r="DR606" s="161" t="e">
        <f>VLOOKUP(D606,RFPStatus!$A$2:$CF$3125,6,FALSE)</f>
        <v>#N/A</v>
      </c>
      <c r="DS606" s="161" t="e">
        <f>VLOOKUP(D606,RFPStatus!$A$2:$CF$3125,7,FALSE)</f>
        <v>#N/A</v>
      </c>
      <c r="DT606" s="161" t="e">
        <f>VLOOKUP(D606,RFPStatus!$A$2:$CF$3125,8,FALSE)</f>
        <v>#N/A</v>
      </c>
      <c r="DU606" s="161" t="e">
        <f>VLOOKUP(D606,RFPStatus!$A$2:$CF$3125,9,FALSE)</f>
        <v>#N/A</v>
      </c>
      <c r="DV606" s="161" t="e">
        <f>VLOOKUP(D606,RFPStatus!$A$2:$CF$3125,10,FALSE)</f>
        <v>#N/A</v>
      </c>
      <c r="DW606" s="161" t="str">
        <f t="shared" si="9"/>
        <v/>
      </c>
    </row>
    <row r="607" spans="1:127" x14ac:dyDescent="0.35">
      <c r="A607" s="163">
        <f>RFPData!D607</f>
        <v>0</v>
      </c>
      <c r="DQ607" s="161" t="e">
        <f>VLOOKUP(D607,RFPStatus!$A$2:$CF$3125,5,FALSE)</f>
        <v>#N/A</v>
      </c>
      <c r="DR607" s="161" t="e">
        <f>VLOOKUP(D607,RFPStatus!$A$2:$CF$3125,6,FALSE)</f>
        <v>#N/A</v>
      </c>
      <c r="DS607" s="161" t="e">
        <f>VLOOKUP(D607,RFPStatus!$A$2:$CF$3125,7,FALSE)</f>
        <v>#N/A</v>
      </c>
      <c r="DT607" s="161" t="e">
        <f>VLOOKUP(D607,RFPStatus!$A$2:$CF$3125,8,FALSE)</f>
        <v>#N/A</v>
      </c>
      <c r="DU607" s="161" t="e">
        <f>VLOOKUP(D607,RFPStatus!$A$2:$CF$3125,9,FALSE)</f>
        <v>#N/A</v>
      </c>
      <c r="DV607" s="161" t="e">
        <f>VLOOKUP(D607,RFPStatus!$A$2:$CF$3125,10,FALSE)</f>
        <v>#N/A</v>
      </c>
      <c r="DW607" s="161" t="str">
        <f t="shared" si="9"/>
        <v/>
      </c>
    </row>
    <row r="608" spans="1:127" x14ac:dyDescent="0.35">
      <c r="A608" s="163">
        <f>RFPData!D608</f>
        <v>0</v>
      </c>
      <c r="DQ608" s="161" t="e">
        <f>VLOOKUP(D608,RFPStatus!$A$2:$CF$3125,5,FALSE)</f>
        <v>#N/A</v>
      </c>
      <c r="DR608" s="161" t="e">
        <f>VLOOKUP(D608,RFPStatus!$A$2:$CF$3125,6,FALSE)</f>
        <v>#N/A</v>
      </c>
      <c r="DS608" s="161" t="e">
        <f>VLOOKUP(D608,RFPStatus!$A$2:$CF$3125,7,FALSE)</f>
        <v>#N/A</v>
      </c>
      <c r="DT608" s="161" t="e">
        <f>VLOOKUP(D608,RFPStatus!$A$2:$CF$3125,8,FALSE)</f>
        <v>#N/A</v>
      </c>
      <c r="DU608" s="161" t="e">
        <f>VLOOKUP(D608,RFPStatus!$A$2:$CF$3125,9,FALSE)</f>
        <v>#N/A</v>
      </c>
      <c r="DV608" s="161" t="e">
        <f>VLOOKUP(D608,RFPStatus!$A$2:$CF$3125,10,FALSE)</f>
        <v>#N/A</v>
      </c>
      <c r="DW608" s="161" t="str">
        <f t="shared" si="9"/>
        <v/>
      </c>
    </row>
    <row r="609" spans="1:127" x14ac:dyDescent="0.35">
      <c r="A609" s="163">
        <f>RFPData!D609</f>
        <v>0</v>
      </c>
      <c r="DQ609" s="161" t="e">
        <f>VLOOKUP(D609,RFPStatus!$A$2:$CF$3125,5,FALSE)</f>
        <v>#N/A</v>
      </c>
      <c r="DR609" s="161" t="e">
        <f>VLOOKUP(D609,RFPStatus!$A$2:$CF$3125,6,FALSE)</f>
        <v>#N/A</v>
      </c>
      <c r="DS609" s="161" t="e">
        <f>VLOOKUP(D609,RFPStatus!$A$2:$CF$3125,7,FALSE)</f>
        <v>#N/A</v>
      </c>
      <c r="DT609" s="161" t="e">
        <f>VLOOKUP(D609,RFPStatus!$A$2:$CF$3125,8,FALSE)</f>
        <v>#N/A</v>
      </c>
      <c r="DU609" s="161" t="e">
        <f>VLOOKUP(D609,RFPStatus!$A$2:$CF$3125,9,FALSE)</f>
        <v>#N/A</v>
      </c>
      <c r="DV609" s="161" t="e">
        <f>VLOOKUP(D609,RFPStatus!$A$2:$CF$3125,10,FALSE)</f>
        <v>#N/A</v>
      </c>
      <c r="DW609" s="161" t="str">
        <f t="shared" si="9"/>
        <v/>
      </c>
    </row>
    <row r="610" spans="1:127" x14ac:dyDescent="0.35">
      <c r="A610" s="163">
        <f>RFPData!D610</f>
        <v>0</v>
      </c>
      <c r="DQ610" s="161" t="e">
        <f>VLOOKUP(D610,RFPStatus!$A$2:$CF$3125,5,FALSE)</f>
        <v>#N/A</v>
      </c>
      <c r="DR610" s="161" t="e">
        <f>VLOOKUP(D610,RFPStatus!$A$2:$CF$3125,6,FALSE)</f>
        <v>#N/A</v>
      </c>
      <c r="DS610" s="161" t="e">
        <f>VLOOKUP(D610,RFPStatus!$A$2:$CF$3125,7,FALSE)</f>
        <v>#N/A</v>
      </c>
      <c r="DT610" s="161" t="e">
        <f>VLOOKUP(D610,RFPStatus!$A$2:$CF$3125,8,FALSE)</f>
        <v>#N/A</v>
      </c>
      <c r="DU610" s="161" t="e">
        <f>VLOOKUP(D610,RFPStatus!$A$2:$CF$3125,9,FALSE)</f>
        <v>#N/A</v>
      </c>
      <c r="DV610" s="161" t="e">
        <f>VLOOKUP(D610,RFPStatus!$A$2:$CF$3125,10,FALSE)</f>
        <v>#N/A</v>
      </c>
      <c r="DW610" s="161" t="str">
        <f t="shared" si="9"/>
        <v/>
      </c>
    </row>
    <row r="611" spans="1:127" x14ac:dyDescent="0.35">
      <c r="A611" s="163">
        <f>RFPData!D611</f>
        <v>0</v>
      </c>
      <c r="DQ611" s="161" t="e">
        <f>VLOOKUP(D611,RFPStatus!$A$2:$CF$3125,5,FALSE)</f>
        <v>#N/A</v>
      </c>
      <c r="DR611" s="161" t="e">
        <f>VLOOKUP(D611,RFPStatus!$A$2:$CF$3125,6,FALSE)</f>
        <v>#N/A</v>
      </c>
      <c r="DS611" s="161" t="e">
        <f>VLOOKUP(D611,RFPStatus!$A$2:$CF$3125,7,FALSE)</f>
        <v>#N/A</v>
      </c>
      <c r="DT611" s="161" t="e">
        <f>VLOOKUP(D611,RFPStatus!$A$2:$CF$3125,8,FALSE)</f>
        <v>#N/A</v>
      </c>
      <c r="DU611" s="161" t="e">
        <f>VLOOKUP(D611,RFPStatus!$A$2:$CF$3125,9,FALSE)</f>
        <v>#N/A</v>
      </c>
      <c r="DV611" s="161" t="e">
        <f>VLOOKUP(D611,RFPStatus!$A$2:$CF$3125,10,FALSE)</f>
        <v>#N/A</v>
      </c>
      <c r="DW611" s="161" t="str">
        <f t="shared" si="9"/>
        <v/>
      </c>
    </row>
    <row r="612" spans="1:127" x14ac:dyDescent="0.35">
      <c r="A612" s="163">
        <f>RFPData!D612</f>
        <v>0</v>
      </c>
      <c r="DQ612" s="161" t="e">
        <f>VLOOKUP(D612,RFPStatus!$A$2:$CF$3125,5,FALSE)</f>
        <v>#N/A</v>
      </c>
      <c r="DR612" s="161" t="e">
        <f>VLOOKUP(D612,RFPStatus!$A$2:$CF$3125,6,FALSE)</f>
        <v>#N/A</v>
      </c>
      <c r="DS612" s="161" t="e">
        <f>VLOOKUP(D612,RFPStatus!$A$2:$CF$3125,7,FALSE)</f>
        <v>#N/A</v>
      </c>
      <c r="DT612" s="161" t="e">
        <f>VLOOKUP(D612,RFPStatus!$A$2:$CF$3125,8,FALSE)</f>
        <v>#N/A</v>
      </c>
      <c r="DU612" s="161" t="e">
        <f>VLOOKUP(D612,RFPStatus!$A$2:$CF$3125,9,FALSE)</f>
        <v>#N/A</v>
      </c>
      <c r="DV612" s="161" t="e">
        <f>VLOOKUP(D612,RFPStatus!$A$2:$CF$3125,10,FALSE)</f>
        <v>#N/A</v>
      </c>
      <c r="DW612" s="161" t="str">
        <f t="shared" si="9"/>
        <v/>
      </c>
    </row>
    <row r="613" spans="1:127" x14ac:dyDescent="0.35">
      <c r="A613" s="163">
        <f>RFPData!D613</f>
        <v>0</v>
      </c>
      <c r="DQ613" s="161" t="e">
        <f>VLOOKUP(D613,RFPStatus!$A$2:$CF$3125,5,FALSE)</f>
        <v>#N/A</v>
      </c>
      <c r="DR613" s="161" t="e">
        <f>VLOOKUP(D613,RFPStatus!$A$2:$CF$3125,6,FALSE)</f>
        <v>#N/A</v>
      </c>
      <c r="DS613" s="161" t="e">
        <f>VLOOKUP(D613,RFPStatus!$A$2:$CF$3125,7,FALSE)</f>
        <v>#N/A</v>
      </c>
      <c r="DT613" s="161" t="e">
        <f>VLOOKUP(D613,RFPStatus!$A$2:$CF$3125,8,FALSE)</f>
        <v>#N/A</v>
      </c>
      <c r="DU613" s="161" t="e">
        <f>VLOOKUP(D613,RFPStatus!$A$2:$CF$3125,9,FALSE)</f>
        <v>#N/A</v>
      </c>
      <c r="DV613" s="161" t="e">
        <f>VLOOKUP(D613,RFPStatus!$A$2:$CF$3125,10,FALSE)</f>
        <v>#N/A</v>
      </c>
      <c r="DW613" s="161" t="str">
        <f t="shared" si="9"/>
        <v/>
      </c>
    </row>
    <row r="614" spans="1:127" x14ac:dyDescent="0.35">
      <c r="A614" s="163">
        <f>RFPData!D614</f>
        <v>0</v>
      </c>
      <c r="DQ614" s="161" t="e">
        <f>VLOOKUP(D614,RFPStatus!$A$2:$CF$3125,5,FALSE)</f>
        <v>#N/A</v>
      </c>
      <c r="DR614" s="161" t="e">
        <f>VLOOKUP(D614,RFPStatus!$A$2:$CF$3125,6,FALSE)</f>
        <v>#N/A</v>
      </c>
      <c r="DS614" s="161" t="e">
        <f>VLOOKUP(D614,RFPStatus!$A$2:$CF$3125,7,FALSE)</f>
        <v>#N/A</v>
      </c>
      <c r="DT614" s="161" t="e">
        <f>VLOOKUP(D614,RFPStatus!$A$2:$CF$3125,8,FALSE)</f>
        <v>#N/A</v>
      </c>
      <c r="DU614" s="161" t="e">
        <f>VLOOKUP(D614,RFPStatus!$A$2:$CF$3125,9,FALSE)</f>
        <v>#N/A</v>
      </c>
      <c r="DV614" s="161" t="e">
        <f>VLOOKUP(D614,RFPStatus!$A$2:$CF$3125,10,FALSE)</f>
        <v>#N/A</v>
      </c>
      <c r="DW614" s="161" t="str">
        <f t="shared" si="9"/>
        <v/>
      </c>
    </row>
    <row r="615" spans="1:127" x14ac:dyDescent="0.35">
      <c r="A615" s="163">
        <f>RFPData!D615</f>
        <v>0</v>
      </c>
      <c r="DQ615" s="161" t="e">
        <f>VLOOKUP(D615,RFPStatus!$A$2:$CF$3125,5,FALSE)</f>
        <v>#N/A</v>
      </c>
      <c r="DR615" s="161" t="e">
        <f>VLOOKUP(D615,RFPStatus!$A$2:$CF$3125,6,FALSE)</f>
        <v>#N/A</v>
      </c>
      <c r="DS615" s="161" t="e">
        <f>VLOOKUP(D615,RFPStatus!$A$2:$CF$3125,7,FALSE)</f>
        <v>#N/A</v>
      </c>
      <c r="DT615" s="161" t="e">
        <f>VLOOKUP(D615,RFPStatus!$A$2:$CF$3125,8,FALSE)</f>
        <v>#N/A</v>
      </c>
      <c r="DU615" s="161" t="e">
        <f>VLOOKUP(D615,RFPStatus!$A$2:$CF$3125,9,FALSE)</f>
        <v>#N/A</v>
      </c>
      <c r="DV615" s="161" t="e">
        <f>VLOOKUP(D615,RFPStatus!$A$2:$CF$3125,10,FALSE)</f>
        <v>#N/A</v>
      </c>
      <c r="DW615" s="161" t="str">
        <f t="shared" si="9"/>
        <v/>
      </c>
    </row>
    <row r="616" spans="1:127" x14ac:dyDescent="0.35">
      <c r="A616" s="163">
        <f>RFPData!D616</f>
        <v>0</v>
      </c>
      <c r="DQ616" s="161" t="e">
        <f>VLOOKUP(D616,RFPStatus!$A$2:$CF$3125,5,FALSE)</f>
        <v>#N/A</v>
      </c>
      <c r="DR616" s="161" t="e">
        <f>VLOOKUP(D616,RFPStatus!$A$2:$CF$3125,6,FALSE)</f>
        <v>#N/A</v>
      </c>
      <c r="DS616" s="161" t="e">
        <f>VLOOKUP(D616,RFPStatus!$A$2:$CF$3125,7,FALSE)</f>
        <v>#N/A</v>
      </c>
      <c r="DT616" s="161" t="e">
        <f>VLOOKUP(D616,RFPStatus!$A$2:$CF$3125,8,FALSE)</f>
        <v>#N/A</v>
      </c>
      <c r="DU616" s="161" t="e">
        <f>VLOOKUP(D616,RFPStatus!$A$2:$CF$3125,9,FALSE)</f>
        <v>#N/A</v>
      </c>
      <c r="DV616" s="161" t="e">
        <f>VLOOKUP(D616,RFPStatus!$A$2:$CF$3125,10,FALSE)</f>
        <v>#N/A</v>
      </c>
      <c r="DW616" s="161" t="str">
        <f t="shared" si="9"/>
        <v/>
      </c>
    </row>
    <row r="617" spans="1:127" x14ac:dyDescent="0.35">
      <c r="A617" s="163">
        <f>RFPData!D617</f>
        <v>0</v>
      </c>
      <c r="DQ617" s="161" t="e">
        <f>VLOOKUP(D617,RFPStatus!$A$2:$CF$3125,5,FALSE)</f>
        <v>#N/A</v>
      </c>
      <c r="DR617" s="161" t="e">
        <f>VLOOKUP(D617,RFPStatus!$A$2:$CF$3125,6,FALSE)</f>
        <v>#N/A</v>
      </c>
      <c r="DS617" s="161" t="e">
        <f>VLOOKUP(D617,RFPStatus!$A$2:$CF$3125,7,FALSE)</f>
        <v>#N/A</v>
      </c>
      <c r="DT617" s="161" t="e">
        <f>VLOOKUP(D617,RFPStatus!$A$2:$CF$3125,8,FALSE)</f>
        <v>#N/A</v>
      </c>
      <c r="DU617" s="161" t="e">
        <f>VLOOKUP(D617,RFPStatus!$A$2:$CF$3125,9,FALSE)</f>
        <v>#N/A</v>
      </c>
      <c r="DV617" s="161" t="e">
        <f>VLOOKUP(D617,RFPStatus!$A$2:$CF$3125,10,FALSE)</f>
        <v>#N/A</v>
      </c>
      <c r="DW617" s="161" t="str">
        <f t="shared" si="9"/>
        <v/>
      </c>
    </row>
    <row r="618" spans="1:127" x14ac:dyDescent="0.35">
      <c r="A618" s="163">
        <f>RFPData!D618</f>
        <v>0</v>
      </c>
      <c r="DQ618" s="161" t="e">
        <f>VLOOKUP(D618,RFPStatus!$A$2:$CF$3125,5,FALSE)</f>
        <v>#N/A</v>
      </c>
      <c r="DR618" s="161" t="e">
        <f>VLOOKUP(D618,RFPStatus!$A$2:$CF$3125,6,FALSE)</f>
        <v>#N/A</v>
      </c>
      <c r="DS618" s="161" t="e">
        <f>VLOOKUP(D618,RFPStatus!$A$2:$CF$3125,7,FALSE)</f>
        <v>#N/A</v>
      </c>
      <c r="DT618" s="161" t="e">
        <f>VLOOKUP(D618,RFPStatus!$A$2:$CF$3125,8,FALSE)</f>
        <v>#N/A</v>
      </c>
      <c r="DU618" s="161" t="e">
        <f>VLOOKUP(D618,RFPStatus!$A$2:$CF$3125,9,FALSE)</f>
        <v>#N/A</v>
      </c>
      <c r="DV618" s="161" t="e">
        <f>VLOOKUP(D618,RFPStatus!$A$2:$CF$3125,10,FALSE)</f>
        <v>#N/A</v>
      </c>
      <c r="DW618" s="161" t="str">
        <f t="shared" si="9"/>
        <v/>
      </c>
    </row>
    <row r="619" spans="1:127" x14ac:dyDescent="0.35">
      <c r="A619" s="163">
        <f>RFPData!D619</f>
        <v>0</v>
      </c>
      <c r="DQ619" s="161" t="e">
        <f>VLOOKUP(D619,RFPStatus!$A$2:$CF$3125,5,FALSE)</f>
        <v>#N/A</v>
      </c>
      <c r="DR619" s="161" t="e">
        <f>VLOOKUP(D619,RFPStatus!$A$2:$CF$3125,6,FALSE)</f>
        <v>#N/A</v>
      </c>
      <c r="DS619" s="161" t="e">
        <f>VLOOKUP(D619,RFPStatus!$A$2:$CF$3125,7,FALSE)</f>
        <v>#N/A</v>
      </c>
      <c r="DT619" s="161" t="e">
        <f>VLOOKUP(D619,RFPStatus!$A$2:$CF$3125,8,FALSE)</f>
        <v>#N/A</v>
      </c>
      <c r="DU619" s="161" t="e">
        <f>VLOOKUP(D619,RFPStatus!$A$2:$CF$3125,9,FALSE)</f>
        <v>#N/A</v>
      </c>
      <c r="DV619" s="161" t="e">
        <f>VLOOKUP(D619,RFPStatus!$A$2:$CF$3125,10,FALSE)</f>
        <v>#N/A</v>
      </c>
      <c r="DW619" s="161" t="str">
        <f t="shared" si="9"/>
        <v/>
      </c>
    </row>
    <row r="620" spans="1:127" x14ac:dyDescent="0.35">
      <c r="A620" s="163">
        <f>RFPData!D620</f>
        <v>0</v>
      </c>
      <c r="DQ620" s="161" t="e">
        <f>VLOOKUP(D620,RFPStatus!$A$2:$CF$3125,5,FALSE)</f>
        <v>#N/A</v>
      </c>
      <c r="DR620" s="161" t="e">
        <f>VLOOKUP(D620,RFPStatus!$A$2:$CF$3125,6,FALSE)</f>
        <v>#N/A</v>
      </c>
      <c r="DS620" s="161" t="e">
        <f>VLOOKUP(D620,RFPStatus!$A$2:$CF$3125,7,FALSE)</f>
        <v>#N/A</v>
      </c>
      <c r="DT620" s="161" t="e">
        <f>VLOOKUP(D620,RFPStatus!$A$2:$CF$3125,8,FALSE)</f>
        <v>#N/A</v>
      </c>
      <c r="DU620" s="161" t="e">
        <f>VLOOKUP(D620,RFPStatus!$A$2:$CF$3125,9,FALSE)</f>
        <v>#N/A</v>
      </c>
      <c r="DV620" s="161" t="e">
        <f>VLOOKUP(D620,RFPStatus!$A$2:$CF$3125,10,FALSE)</f>
        <v>#N/A</v>
      </c>
      <c r="DW620" s="161" t="str">
        <f t="shared" si="9"/>
        <v/>
      </c>
    </row>
    <row r="621" spans="1:127" x14ac:dyDescent="0.35">
      <c r="A621" s="163">
        <f>RFPData!D621</f>
        <v>0</v>
      </c>
      <c r="DQ621" s="161" t="e">
        <f>VLOOKUP(D621,RFPStatus!$A$2:$CF$3125,5,FALSE)</f>
        <v>#N/A</v>
      </c>
      <c r="DR621" s="161" t="e">
        <f>VLOOKUP(D621,RFPStatus!$A$2:$CF$3125,6,FALSE)</f>
        <v>#N/A</v>
      </c>
      <c r="DS621" s="161" t="e">
        <f>VLOOKUP(D621,RFPStatus!$A$2:$CF$3125,7,FALSE)</f>
        <v>#N/A</v>
      </c>
      <c r="DT621" s="161" t="e">
        <f>VLOOKUP(D621,RFPStatus!$A$2:$CF$3125,8,FALSE)</f>
        <v>#N/A</v>
      </c>
      <c r="DU621" s="161" t="e">
        <f>VLOOKUP(D621,RFPStatus!$A$2:$CF$3125,9,FALSE)</f>
        <v>#N/A</v>
      </c>
      <c r="DV621" s="161" t="e">
        <f>VLOOKUP(D621,RFPStatus!$A$2:$CF$3125,10,FALSE)</f>
        <v>#N/A</v>
      </c>
      <c r="DW621" s="161" t="str">
        <f t="shared" si="9"/>
        <v/>
      </c>
    </row>
    <row r="622" spans="1:127" x14ac:dyDescent="0.35">
      <c r="A622" s="163">
        <f>RFPData!D622</f>
        <v>0</v>
      </c>
      <c r="DQ622" s="161" t="e">
        <f>VLOOKUP(D622,RFPStatus!$A$2:$CF$3125,5,FALSE)</f>
        <v>#N/A</v>
      </c>
      <c r="DR622" s="161" t="e">
        <f>VLOOKUP(D622,RFPStatus!$A$2:$CF$3125,6,FALSE)</f>
        <v>#N/A</v>
      </c>
      <c r="DS622" s="161" t="e">
        <f>VLOOKUP(D622,RFPStatus!$A$2:$CF$3125,7,FALSE)</f>
        <v>#N/A</v>
      </c>
      <c r="DT622" s="161" t="e">
        <f>VLOOKUP(D622,RFPStatus!$A$2:$CF$3125,8,FALSE)</f>
        <v>#N/A</v>
      </c>
      <c r="DU622" s="161" t="e">
        <f>VLOOKUP(D622,RFPStatus!$A$2:$CF$3125,9,FALSE)</f>
        <v>#N/A</v>
      </c>
      <c r="DV622" s="161" t="e">
        <f>VLOOKUP(D622,RFPStatus!$A$2:$CF$3125,10,FALSE)</f>
        <v>#N/A</v>
      </c>
      <c r="DW622" s="161" t="str">
        <f t="shared" si="9"/>
        <v/>
      </c>
    </row>
    <row r="623" spans="1:127" x14ac:dyDescent="0.35">
      <c r="A623" s="163">
        <f>RFPData!D623</f>
        <v>0</v>
      </c>
      <c r="DQ623" s="161" t="e">
        <f>VLOOKUP(D623,RFPStatus!$A$2:$CF$3125,5,FALSE)</f>
        <v>#N/A</v>
      </c>
      <c r="DR623" s="161" t="e">
        <f>VLOOKUP(D623,RFPStatus!$A$2:$CF$3125,6,FALSE)</f>
        <v>#N/A</v>
      </c>
      <c r="DS623" s="161" t="e">
        <f>VLOOKUP(D623,RFPStatus!$A$2:$CF$3125,7,FALSE)</f>
        <v>#N/A</v>
      </c>
      <c r="DT623" s="161" t="e">
        <f>VLOOKUP(D623,RFPStatus!$A$2:$CF$3125,8,FALSE)</f>
        <v>#N/A</v>
      </c>
      <c r="DU623" s="161" t="e">
        <f>VLOOKUP(D623,RFPStatus!$A$2:$CF$3125,9,FALSE)</f>
        <v>#N/A</v>
      </c>
      <c r="DV623" s="161" t="e">
        <f>VLOOKUP(D623,RFPStatus!$A$2:$CF$3125,10,FALSE)</f>
        <v>#N/A</v>
      </c>
      <c r="DW623" s="161" t="str">
        <f t="shared" si="9"/>
        <v/>
      </c>
    </row>
    <row r="624" spans="1:127" x14ac:dyDescent="0.35">
      <c r="A624" s="163">
        <f>RFPData!D624</f>
        <v>0</v>
      </c>
      <c r="DQ624" s="161" t="e">
        <f>VLOOKUP(D624,RFPStatus!$A$2:$CF$3125,5,FALSE)</f>
        <v>#N/A</v>
      </c>
      <c r="DR624" s="161" t="e">
        <f>VLOOKUP(D624,RFPStatus!$A$2:$CF$3125,6,FALSE)</f>
        <v>#N/A</v>
      </c>
      <c r="DS624" s="161" t="e">
        <f>VLOOKUP(D624,RFPStatus!$A$2:$CF$3125,7,FALSE)</f>
        <v>#N/A</v>
      </c>
      <c r="DT624" s="161" t="e">
        <f>VLOOKUP(D624,RFPStatus!$A$2:$CF$3125,8,FALSE)</f>
        <v>#N/A</v>
      </c>
      <c r="DU624" s="161" t="e">
        <f>VLOOKUP(D624,RFPStatus!$A$2:$CF$3125,9,FALSE)</f>
        <v>#N/A</v>
      </c>
      <c r="DV624" s="161" t="e">
        <f>VLOOKUP(D624,RFPStatus!$A$2:$CF$3125,10,FALSE)</f>
        <v>#N/A</v>
      </c>
      <c r="DW624" s="161" t="str">
        <f t="shared" si="9"/>
        <v/>
      </c>
    </row>
    <row r="625" spans="1:127" x14ac:dyDescent="0.35">
      <c r="A625" s="163">
        <f>RFPData!D625</f>
        <v>0</v>
      </c>
      <c r="DQ625" s="161" t="e">
        <f>VLOOKUP(D625,RFPStatus!$A$2:$CF$3125,5,FALSE)</f>
        <v>#N/A</v>
      </c>
      <c r="DR625" s="161" t="e">
        <f>VLOOKUP(D625,RFPStatus!$A$2:$CF$3125,6,FALSE)</f>
        <v>#N/A</v>
      </c>
      <c r="DS625" s="161" t="e">
        <f>VLOOKUP(D625,RFPStatus!$A$2:$CF$3125,7,FALSE)</f>
        <v>#N/A</v>
      </c>
      <c r="DT625" s="161" t="e">
        <f>VLOOKUP(D625,RFPStatus!$A$2:$CF$3125,8,FALSE)</f>
        <v>#N/A</v>
      </c>
      <c r="DU625" s="161" t="e">
        <f>VLOOKUP(D625,RFPStatus!$A$2:$CF$3125,9,FALSE)</f>
        <v>#N/A</v>
      </c>
      <c r="DV625" s="161" t="e">
        <f>VLOOKUP(D625,RFPStatus!$A$2:$CF$3125,10,FALSE)</f>
        <v>#N/A</v>
      </c>
      <c r="DW625" s="161" t="str">
        <f t="shared" si="9"/>
        <v/>
      </c>
    </row>
    <row r="626" spans="1:127" x14ac:dyDescent="0.35">
      <c r="A626" s="163">
        <f>RFPData!D626</f>
        <v>0</v>
      </c>
      <c r="DQ626" s="161" t="e">
        <f>VLOOKUP(D626,RFPStatus!$A$2:$CF$3125,5,FALSE)</f>
        <v>#N/A</v>
      </c>
      <c r="DR626" s="161" t="e">
        <f>VLOOKUP(D626,RFPStatus!$A$2:$CF$3125,6,FALSE)</f>
        <v>#N/A</v>
      </c>
      <c r="DS626" s="161" t="e">
        <f>VLOOKUP(D626,RFPStatus!$A$2:$CF$3125,7,FALSE)</f>
        <v>#N/A</v>
      </c>
      <c r="DT626" s="161" t="e">
        <f>VLOOKUP(D626,RFPStatus!$A$2:$CF$3125,8,FALSE)</f>
        <v>#N/A</v>
      </c>
      <c r="DU626" s="161" t="e">
        <f>VLOOKUP(D626,RFPStatus!$A$2:$CF$3125,9,FALSE)</f>
        <v>#N/A</v>
      </c>
      <c r="DV626" s="161" t="e">
        <f>VLOOKUP(D626,RFPStatus!$A$2:$CF$3125,10,FALSE)</f>
        <v>#N/A</v>
      </c>
      <c r="DW626" s="161" t="str">
        <f t="shared" si="9"/>
        <v/>
      </c>
    </row>
    <row r="627" spans="1:127" x14ac:dyDescent="0.35">
      <c r="A627" s="163">
        <f>RFPData!D627</f>
        <v>0</v>
      </c>
      <c r="DQ627" s="161" t="e">
        <f>VLOOKUP(D627,RFPStatus!$A$2:$CF$3125,5,FALSE)</f>
        <v>#N/A</v>
      </c>
      <c r="DR627" s="161" t="e">
        <f>VLOOKUP(D627,RFPStatus!$A$2:$CF$3125,6,FALSE)</f>
        <v>#N/A</v>
      </c>
      <c r="DS627" s="161" t="e">
        <f>VLOOKUP(D627,RFPStatus!$A$2:$CF$3125,7,FALSE)</f>
        <v>#N/A</v>
      </c>
      <c r="DT627" s="161" t="e">
        <f>VLOOKUP(D627,RFPStatus!$A$2:$CF$3125,8,FALSE)</f>
        <v>#N/A</v>
      </c>
      <c r="DU627" s="161" t="e">
        <f>VLOOKUP(D627,RFPStatus!$A$2:$CF$3125,9,FALSE)</f>
        <v>#N/A</v>
      </c>
      <c r="DV627" s="161" t="e">
        <f>VLOOKUP(D627,RFPStatus!$A$2:$CF$3125,10,FALSE)</f>
        <v>#N/A</v>
      </c>
      <c r="DW627" s="161" t="str">
        <f t="shared" si="9"/>
        <v/>
      </c>
    </row>
    <row r="628" spans="1:127" x14ac:dyDescent="0.35">
      <c r="A628" s="163">
        <f>RFPData!D628</f>
        <v>0</v>
      </c>
      <c r="DQ628" s="161" t="e">
        <f>VLOOKUP(D628,RFPStatus!$A$2:$CF$3125,5,FALSE)</f>
        <v>#N/A</v>
      </c>
      <c r="DR628" s="161" t="e">
        <f>VLOOKUP(D628,RFPStatus!$A$2:$CF$3125,6,FALSE)</f>
        <v>#N/A</v>
      </c>
      <c r="DS628" s="161" t="e">
        <f>VLOOKUP(D628,RFPStatus!$A$2:$CF$3125,7,FALSE)</f>
        <v>#N/A</v>
      </c>
      <c r="DT628" s="161" t="e">
        <f>VLOOKUP(D628,RFPStatus!$A$2:$CF$3125,8,FALSE)</f>
        <v>#N/A</v>
      </c>
      <c r="DU628" s="161" t="e">
        <f>VLOOKUP(D628,RFPStatus!$A$2:$CF$3125,9,FALSE)</f>
        <v>#N/A</v>
      </c>
      <c r="DV628" s="161" t="e">
        <f>VLOOKUP(D628,RFPStatus!$A$2:$CF$3125,10,FALSE)</f>
        <v>#N/A</v>
      </c>
      <c r="DW628" s="161" t="str">
        <f t="shared" si="9"/>
        <v/>
      </c>
    </row>
    <row r="629" spans="1:127" x14ac:dyDescent="0.35">
      <c r="A629" s="163">
        <f>RFPData!D629</f>
        <v>0</v>
      </c>
      <c r="DQ629" s="161" t="e">
        <f>VLOOKUP(D629,RFPStatus!$A$2:$CF$3125,5,FALSE)</f>
        <v>#N/A</v>
      </c>
      <c r="DR629" s="161" t="e">
        <f>VLOOKUP(D629,RFPStatus!$A$2:$CF$3125,6,FALSE)</f>
        <v>#N/A</v>
      </c>
      <c r="DS629" s="161" t="e">
        <f>VLOOKUP(D629,RFPStatus!$A$2:$CF$3125,7,FALSE)</f>
        <v>#N/A</v>
      </c>
      <c r="DT629" s="161" t="e">
        <f>VLOOKUP(D629,RFPStatus!$A$2:$CF$3125,8,FALSE)</f>
        <v>#N/A</v>
      </c>
      <c r="DU629" s="161" t="e">
        <f>VLOOKUP(D629,RFPStatus!$A$2:$CF$3125,9,FALSE)</f>
        <v>#N/A</v>
      </c>
      <c r="DV629" s="161" t="e">
        <f>VLOOKUP(D629,RFPStatus!$A$2:$CF$3125,10,FALSE)</f>
        <v>#N/A</v>
      </c>
      <c r="DW629" s="161" t="str">
        <f t="shared" si="9"/>
        <v/>
      </c>
    </row>
    <row r="630" spans="1:127" x14ac:dyDescent="0.35">
      <c r="A630" s="163">
        <f>RFPData!D630</f>
        <v>0</v>
      </c>
      <c r="DQ630" s="161" t="e">
        <f>VLOOKUP(D630,RFPStatus!$A$2:$CF$3125,5,FALSE)</f>
        <v>#N/A</v>
      </c>
      <c r="DR630" s="161" t="e">
        <f>VLOOKUP(D630,RFPStatus!$A$2:$CF$3125,6,FALSE)</f>
        <v>#N/A</v>
      </c>
      <c r="DS630" s="161" t="e">
        <f>VLOOKUP(D630,RFPStatus!$A$2:$CF$3125,7,FALSE)</f>
        <v>#N/A</v>
      </c>
      <c r="DT630" s="161" t="e">
        <f>VLOOKUP(D630,RFPStatus!$A$2:$CF$3125,8,FALSE)</f>
        <v>#N/A</v>
      </c>
      <c r="DU630" s="161" t="e">
        <f>VLOOKUP(D630,RFPStatus!$A$2:$CF$3125,9,FALSE)</f>
        <v>#N/A</v>
      </c>
      <c r="DV630" s="161" t="e">
        <f>VLOOKUP(D630,RFPStatus!$A$2:$CF$3125,10,FALSE)</f>
        <v>#N/A</v>
      </c>
      <c r="DW630" s="161" t="str">
        <f t="shared" si="9"/>
        <v/>
      </c>
    </row>
    <row r="631" spans="1:127" x14ac:dyDescent="0.35">
      <c r="A631" s="163">
        <f>RFPData!D631</f>
        <v>0</v>
      </c>
      <c r="DQ631" s="161" t="e">
        <f>VLOOKUP(D631,RFPStatus!$A$2:$CF$3125,5,FALSE)</f>
        <v>#N/A</v>
      </c>
      <c r="DR631" s="161" t="e">
        <f>VLOOKUP(D631,RFPStatus!$A$2:$CF$3125,6,FALSE)</f>
        <v>#N/A</v>
      </c>
      <c r="DS631" s="161" t="e">
        <f>VLOOKUP(D631,RFPStatus!$A$2:$CF$3125,7,FALSE)</f>
        <v>#N/A</v>
      </c>
      <c r="DT631" s="161" t="e">
        <f>VLOOKUP(D631,RFPStatus!$A$2:$CF$3125,8,FALSE)</f>
        <v>#N/A</v>
      </c>
      <c r="DU631" s="161" t="e">
        <f>VLOOKUP(D631,RFPStatus!$A$2:$CF$3125,9,FALSE)</f>
        <v>#N/A</v>
      </c>
      <c r="DV631" s="161" t="e">
        <f>VLOOKUP(D631,RFPStatus!$A$2:$CF$3125,10,FALSE)</f>
        <v>#N/A</v>
      </c>
      <c r="DW631" s="161" t="str">
        <f t="shared" si="9"/>
        <v/>
      </c>
    </row>
    <row r="632" spans="1:127" x14ac:dyDescent="0.35">
      <c r="A632" s="163">
        <f>RFPData!D632</f>
        <v>0</v>
      </c>
      <c r="DQ632" s="161" t="e">
        <f>VLOOKUP(D632,RFPStatus!$A$2:$CF$3125,5,FALSE)</f>
        <v>#N/A</v>
      </c>
      <c r="DR632" s="161" t="e">
        <f>VLOOKUP(D632,RFPStatus!$A$2:$CF$3125,6,FALSE)</f>
        <v>#N/A</v>
      </c>
      <c r="DS632" s="161" t="e">
        <f>VLOOKUP(D632,RFPStatus!$A$2:$CF$3125,7,FALSE)</f>
        <v>#N/A</v>
      </c>
      <c r="DT632" s="161" t="e">
        <f>VLOOKUP(D632,RFPStatus!$A$2:$CF$3125,8,FALSE)</f>
        <v>#N/A</v>
      </c>
      <c r="DU632" s="161" t="e">
        <f>VLOOKUP(D632,RFPStatus!$A$2:$CF$3125,9,FALSE)</f>
        <v>#N/A</v>
      </c>
      <c r="DV632" s="161" t="e">
        <f>VLOOKUP(D632,RFPStatus!$A$2:$CF$3125,10,FALSE)</f>
        <v>#N/A</v>
      </c>
      <c r="DW632" s="161" t="str">
        <f t="shared" si="9"/>
        <v/>
      </c>
    </row>
    <row r="633" spans="1:127" x14ac:dyDescent="0.35">
      <c r="A633" s="163">
        <f>RFPData!D633</f>
        <v>0</v>
      </c>
      <c r="DQ633" s="161" t="e">
        <f>VLOOKUP(D633,RFPStatus!$A$2:$CF$3125,5,FALSE)</f>
        <v>#N/A</v>
      </c>
      <c r="DR633" s="161" t="e">
        <f>VLOOKUP(D633,RFPStatus!$A$2:$CF$3125,6,FALSE)</f>
        <v>#N/A</v>
      </c>
      <c r="DS633" s="161" t="e">
        <f>VLOOKUP(D633,RFPStatus!$A$2:$CF$3125,7,FALSE)</f>
        <v>#N/A</v>
      </c>
      <c r="DT633" s="161" t="e">
        <f>VLOOKUP(D633,RFPStatus!$A$2:$CF$3125,8,FALSE)</f>
        <v>#N/A</v>
      </c>
      <c r="DU633" s="161" t="e">
        <f>VLOOKUP(D633,RFPStatus!$A$2:$CF$3125,9,FALSE)</f>
        <v>#N/A</v>
      </c>
      <c r="DV633" s="161" t="e">
        <f>VLOOKUP(D633,RFPStatus!$A$2:$CF$3125,10,FALSE)</f>
        <v>#N/A</v>
      </c>
      <c r="DW633" s="161" t="str">
        <f t="shared" si="9"/>
        <v/>
      </c>
    </row>
    <row r="634" spans="1:127" x14ac:dyDescent="0.35">
      <c r="A634" s="163">
        <f>RFPData!D634</f>
        <v>0</v>
      </c>
      <c r="DQ634" s="161" t="e">
        <f>VLOOKUP(D634,RFPStatus!$A$2:$CF$3125,5,FALSE)</f>
        <v>#N/A</v>
      </c>
      <c r="DR634" s="161" t="e">
        <f>VLOOKUP(D634,RFPStatus!$A$2:$CF$3125,6,FALSE)</f>
        <v>#N/A</v>
      </c>
      <c r="DS634" s="161" t="e">
        <f>VLOOKUP(D634,RFPStatus!$A$2:$CF$3125,7,FALSE)</f>
        <v>#N/A</v>
      </c>
      <c r="DT634" s="161" t="e">
        <f>VLOOKUP(D634,RFPStatus!$A$2:$CF$3125,8,FALSE)</f>
        <v>#N/A</v>
      </c>
      <c r="DU634" s="161" t="e">
        <f>VLOOKUP(D634,RFPStatus!$A$2:$CF$3125,9,FALSE)</f>
        <v>#N/A</v>
      </c>
      <c r="DV634" s="161" t="e">
        <f>VLOOKUP(D634,RFPStatus!$A$2:$CF$3125,10,FALSE)</f>
        <v>#N/A</v>
      </c>
      <c r="DW634" s="161" t="str">
        <f t="shared" si="9"/>
        <v/>
      </c>
    </row>
    <row r="635" spans="1:127" x14ac:dyDescent="0.35">
      <c r="A635" s="163">
        <f>RFPData!D635</f>
        <v>0</v>
      </c>
      <c r="DQ635" s="161" t="e">
        <f>VLOOKUP(D635,RFPStatus!$A$2:$CF$3125,5,FALSE)</f>
        <v>#N/A</v>
      </c>
      <c r="DR635" s="161" t="e">
        <f>VLOOKUP(D635,RFPStatus!$A$2:$CF$3125,6,FALSE)</f>
        <v>#N/A</v>
      </c>
      <c r="DS635" s="161" t="e">
        <f>VLOOKUP(D635,RFPStatus!$A$2:$CF$3125,7,FALSE)</f>
        <v>#N/A</v>
      </c>
      <c r="DT635" s="161" t="e">
        <f>VLOOKUP(D635,RFPStatus!$A$2:$CF$3125,8,FALSE)</f>
        <v>#N/A</v>
      </c>
      <c r="DU635" s="161" t="e">
        <f>VLOOKUP(D635,RFPStatus!$A$2:$CF$3125,9,FALSE)</f>
        <v>#N/A</v>
      </c>
      <c r="DV635" s="161" t="e">
        <f>VLOOKUP(D635,RFPStatus!$A$2:$CF$3125,10,FALSE)</f>
        <v>#N/A</v>
      </c>
      <c r="DW635" s="161" t="str">
        <f t="shared" si="9"/>
        <v/>
      </c>
    </row>
    <row r="636" spans="1:127" x14ac:dyDescent="0.35">
      <c r="A636" s="163">
        <f>RFPData!D636</f>
        <v>0</v>
      </c>
      <c r="DQ636" s="161" t="e">
        <f>VLOOKUP(D636,RFPStatus!$A$2:$CF$3125,5,FALSE)</f>
        <v>#N/A</v>
      </c>
      <c r="DR636" s="161" t="e">
        <f>VLOOKUP(D636,RFPStatus!$A$2:$CF$3125,6,FALSE)</f>
        <v>#N/A</v>
      </c>
      <c r="DS636" s="161" t="e">
        <f>VLOOKUP(D636,RFPStatus!$A$2:$CF$3125,7,FALSE)</f>
        <v>#N/A</v>
      </c>
      <c r="DT636" s="161" t="e">
        <f>VLOOKUP(D636,RFPStatus!$A$2:$CF$3125,8,FALSE)</f>
        <v>#N/A</v>
      </c>
      <c r="DU636" s="161" t="e">
        <f>VLOOKUP(D636,RFPStatus!$A$2:$CF$3125,9,FALSE)</f>
        <v>#N/A</v>
      </c>
      <c r="DV636" s="161" t="e">
        <f>VLOOKUP(D636,RFPStatus!$A$2:$CF$3125,10,FALSE)</f>
        <v>#N/A</v>
      </c>
      <c r="DW636" s="161" t="str">
        <f t="shared" si="9"/>
        <v/>
      </c>
    </row>
    <row r="637" spans="1:127" x14ac:dyDescent="0.35">
      <c r="A637" s="163">
        <f>RFPData!D637</f>
        <v>0</v>
      </c>
      <c r="DQ637" s="161" t="e">
        <f>VLOOKUP(D637,RFPStatus!$A$2:$CF$3125,5,FALSE)</f>
        <v>#N/A</v>
      </c>
      <c r="DR637" s="161" t="e">
        <f>VLOOKUP(D637,RFPStatus!$A$2:$CF$3125,6,FALSE)</f>
        <v>#N/A</v>
      </c>
      <c r="DS637" s="161" t="e">
        <f>VLOOKUP(D637,RFPStatus!$A$2:$CF$3125,7,FALSE)</f>
        <v>#N/A</v>
      </c>
      <c r="DT637" s="161" t="e">
        <f>VLOOKUP(D637,RFPStatus!$A$2:$CF$3125,8,FALSE)</f>
        <v>#N/A</v>
      </c>
      <c r="DU637" s="161" t="e">
        <f>VLOOKUP(D637,RFPStatus!$A$2:$CF$3125,9,FALSE)</f>
        <v>#N/A</v>
      </c>
      <c r="DV637" s="161" t="e">
        <f>VLOOKUP(D637,RFPStatus!$A$2:$CF$3125,10,FALSE)</f>
        <v>#N/A</v>
      </c>
      <c r="DW637" s="161" t="str">
        <f t="shared" si="9"/>
        <v/>
      </c>
    </row>
    <row r="638" spans="1:127" x14ac:dyDescent="0.35">
      <c r="A638" s="163">
        <f>RFPData!D638</f>
        <v>0</v>
      </c>
      <c r="DQ638" s="161" t="e">
        <f>VLOOKUP(D638,RFPStatus!$A$2:$CF$3125,5,FALSE)</f>
        <v>#N/A</v>
      </c>
      <c r="DR638" s="161" t="e">
        <f>VLOOKUP(D638,RFPStatus!$A$2:$CF$3125,6,FALSE)</f>
        <v>#N/A</v>
      </c>
      <c r="DS638" s="161" t="e">
        <f>VLOOKUP(D638,RFPStatus!$A$2:$CF$3125,7,FALSE)</f>
        <v>#N/A</v>
      </c>
      <c r="DT638" s="161" t="e">
        <f>VLOOKUP(D638,RFPStatus!$A$2:$CF$3125,8,FALSE)</f>
        <v>#N/A</v>
      </c>
      <c r="DU638" s="161" t="e">
        <f>VLOOKUP(D638,RFPStatus!$A$2:$CF$3125,9,FALSE)</f>
        <v>#N/A</v>
      </c>
      <c r="DV638" s="161" t="e">
        <f>VLOOKUP(D638,RFPStatus!$A$2:$CF$3125,10,FALSE)</f>
        <v>#N/A</v>
      </c>
      <c r="DW638" s="161" t="str">
        <f t="shared" si="9"/>
        <v/>
      </c>
    </row>
    <row r="639" spans="1:127" x14ac:dyDescent="0.35">
      <c r="A639" s="163">
        <f>RFPData!D639</f>
        <v>0</v>
      </c>
      <c r="DQ639" s="161" t="e">
        <f>VLOOKUP(D639,RFPStatus!$A$2:$CF$3125,5,FALSE)</f>
        <v>#N/A</v>
      </c>
      <c r="DR639" s="161" t="e">
        <f>VLOOKUP(D639,RFPStatus!$A$2:$CF$3125,6,FALSE)</f>
        <v>#N/A</v>
      </c>
      <c r="DS639" s="161" t="e">
        <f>VLOOKUP(D639,RFPStatus!$A$2:$CF$3125,7,FALSE)</f>
        <v>#N/A</v>
      </c>
      <c r="DT639" s="161" t="e">
        <f>VLOOKUP(D639,RFPStatus!$A$2:$CF$3125,8,FALSE)</f>
        <v>#N/A</v>
      </c>
      <c r="DU639" s="161" t="e">
        <f>VLOOKUP(D639,RFPStatus!$A$2:$CF$3125,9,FALSE)</f>
        <v>#N/A</v>
      </c>
      <c r="DV639" s="161" t="e">
        <f>VLOOKUP(D639,RFPStatus!$A$2:$CF$3125,10,FALSE)</f>
        <v>#N/A</v>
      </c>
      <c r="DW639" s="161" t="str">
        <f t="shared" si="9"/>
        <v/>
      </c>
    </row>
    <row r="640" spans="1:127" x14ac:dyDescent="0.35">
      <c r="A640" s="163">
        <f>RFPData!D640</f>
        <v>0</v>
      </c>
      <c r="DQ640" s="161" t="e">
        <f>VLOOKUP(D640,RFPStatus!$A$2:$CF$3125,5,FALSE)</f>
        <v>#N/A</v>
      </c>
      <c r="DR640" s="161" t="e">
        <f>VLOOKUP(D640,RFPStatus!$A$2:$CF$3125,6,FALSE)</f>
        <v>#N/A</v>
      </c>
      <c r="DS640" s="161" t="e">
        <f>VLOOKUP(D640,RFPStatus!$A$2:$CF$3125,7,FALSE)</f>
        <v>#N/A</v>
      </c>
      <c r="DT640" s="161" t="e">
        <f>VLOOKUP(D640,RFPStatus!$A$2:$CF$3125,8,FALSE)</f>
        <v>#N/A</v>
      </c>
      <c r="DU640" s="161" t="e">
        <f>VLOOKUP(D640,RFPStatus!$A$2:$CF$3125,9,FALSE)</f>
        <v>#N/A</v>
      </c>
      <c r="DV640" s="161" t="e">
        <f>VLOOKUP(D640,RFPStatus!$A$2:$CF$3125,10,FALSE)</f>
        <v>#N/A</v>
      </c>
      <c r="DW640" s="161" t="str">
        <f t="shared" si="9"/>
        <v/>
      </c>
    </row>
    <row r="641" spans="1:127" x14ac:dyDescent="0.35">
      <c r="A641" s="163">
        <f>RFPData!D641</f>
        <v>0</v>
      </c>
      <c r="DQ641" s="161" t="e">
        <f>VLOOKUP(D641,RFPStatus!$A$2:$CF$3125,5,FALSE)</f>
        <v>#N/A</v>
      </c>
      <c r="DR641" s="161" t="e">
        <f>VLOOKUP(D641,RFPStatus!$A$2:$CF$3125,6,FALSE)</f>
        <v>#N/A</v>
      </c>
      <c r="DS641" s="161" t="e">
        <f>VLOOKUP(D641,RFPStatus!$A$2:$CF$3125,7,FALSE)</f>
        <v>#N/A</v>
      </c>
      <c r="DT641" s="161" t="e">
        <f>VLOOKUP(D641,RFPStatus!$A$2:$CF$3125,8,FALSE)</f>
        <v>#N/A</v>
      </c>
      <c r="DU641" s="161" t="e">
        <f>VLOOKUP(D641,RFPStatus!$A$2:$CF$3125,9,FALSE)</f>
        <v>#N/A</v>
      </c>
      <c r="DV641" s="161" t="e">
        <f>VLOOKUP(D641,RFPStatus!$A$2:$CF$3125,10,FALSE)</f>
        <v>#N/A</v>
      </c>
      <c r="DW641" s="161" t="str">
        <f t="shared" si="9"/>
        <v/>
      </c>
    </row>
    <row r="642" spans="1:127" x14ac:dyDescent="0.35">
      <c r="A642" s="163">
        <f>RFPData!D642</f>
        <v>0</v>
      </c>
      <c r="DQ642" s="161" t="e">
        <f>VLOOKUP(D642,RFPStatus!$A$2:$CF$3125,5,FALSE)</f>
        <v>#N/A</v>
      </c>
      <c r="DR642" s="161" t="e">
        <f>VLOOKUP(D642,RFPStatus!$A$2:$CF$3125,6,FALSE)</f>
        <v>#N/A</v>
      </c>
      <c r="DS642" s="161" t="e">
        <f>VLOOKUP(D642,RFPStatus!$A$2:$CF$3125,7,FALSE)</f>
        <v>#N/A</v>
      </c>
      <c r="DT642" s="161" t="e">
        <f>VLOOKUP(D642,RFPStatus!$A$2:$CF$3125,8,FALSE)</f>
        <v>#N/A</v>
      </c>
      <c r="DU642" s="161" t="e">
        <f>VLOOKUP(D642,RFPStatus!$A$2:$CF$3125,9,FALSE)</f>
        <v>#N/A</v>
      </c>
      <c r="DV642" s="161" t="e">
        <f>VLOOKUP(D642,RFPStatus!$A$2:$CF$3125,10,FALSE)</f>
        <v>#N/A</v>
      </c>
      <c r="DW642" s="161" t="str">
        <f t="shared" ref="DW642:DW705" si="10">_xlfn.CONCAT(BU642:BY642)</f>
        <v/>
      </c>
    </row>
    <row r="643" spans="1:127" x14ac:dyDescent="0.35">
      <c r="A643" s="163">
        <f>RFPData!D643</f>
        <v>0</v>
      </c>
      <c r="DQ643" s="161" t="e">
        <f>VLOOKUP(D643,RFPStatus!$A$2:$CF$3125,5,FALSE)</f>
        <v>#N/A</v>
      </c>
      <c r="DR643" s="161" t="e">
        <f>VLOOKUP(D643,RFPStatus!$A$2:$CF$3125,6,FALSE)</f>
        <v>#N/A</v>
      </c>
      <c r="DS643" s="161" t="e">
        <f>VLOOKUP(D643,RFPStatus!$A$2:$CF$3125,7,FALSE)</f>
        <v>#N/A</v>
      </c>
      <c r="DT643" s="161" t="e">
        <f>VLOOKUP(D643,RFPStatus!$A$2:$CF$3125,8,FALSE)</f>
        <v>#N/A</v>
      </c>
      <c r="DU643" s="161" t="e">
        <f>VLOOKUP(D643,RFPStatus!$A$2:$CF$3125,9,FALSE)</f>
        <v>#N/A</v>
      </c>
      <c r="DV643" s="161" t="e">
        <f>VLOOKUP(D643,RFPStatus!$A$2:$CF$3125,10,FALSE)</f>
        <v>#N/A</v>
      </c>
      <c r="DW643" s="161" t="str">
        <f t="shared" si="10"/>
        <v/>
      </c>
    </row>
    <row r="644" spans="1:127" x14ac:dyDescent="0.35">
      <c r="A644" s="163">
        <f>RFPData!D644</f>
        <v>0</v>
      </c>
      <c r="DQ644" s="161" t="e">
        <f>VLOOKUP(D644,RFPStatus!$A$2:$CF$3125,5,FALSE)</f>
        <v>#N/A</v>
      </c>
      <c r="DR644" s="161" t="e">
        <f>VLOOKUP(D644,RFPStatus!$A$2:$CF$3125,6,FALSE)</f>
        <v>#N/A</v>
      </c>
      <c r="DS644" s="161" t="e">
        <f>VLOOKUP(D644,RFPStatus!$A$2:$CF$3125,7,FALSE)</f>
        <v>#N/A</v>
      </c>
      <c r="DT644" s="161" t="e">
        <f>VLOOKUP(D644,RFPStatus!$A$2:$CF$3125,8,FALSE)</f>
        <v>#N/A</v>
      </c>
      <c r="DU644" s="161" t="e">
        <f>VLOOKUP(D644,RFPStatus!$A$2:$CF$3125,9,FALSE)</f>
        <v>#N/A</v>
      </c>
      <c r="DV644" s="161" t="e">
        <f>VLOOKUP(D644,RFPStatus!$A$2:$CF$3125,10,FALSE)</f>
        <v>#N/A</v>
      </c>
      <c r="DW644" s="161" t="str">
        <f t="shared" si="10"/>
        <v/>
      </c>
    </row>
    <row r="645" spans="1:127" x14ac:dyDescent="0.35">
      <c r="A645" s="163">
        <f>RFPData!D645</f>
        <v>0</v>
      </c>
      <c r="DQ645" s="161" t="e">
        <f>VLOOKUP(D645,RFPStatus!$A$2:$CF$3125,5,FALSE)</f>
        <v>#N/A</v>
      </c>
      <c r="DR645" s="161" t="e">
        <f>VLOOKUP(D645,RFPStatus!$A$2:$CF$3125,6,FALSE)</f>
        <v>#N/A</v>
      </c>
      <c r="DS645" s="161" t="e">
        <f>VLOOKUP(D645,RFPStatus!$A$2:$CF$3125,7,FALSE)</f>
        <v>#N/A</v>
      </c>
      <c r="DT645" s="161" t="e">
        <f>VLOOKUP(D645,RFPStatus!$A$2:$CF$3125,8,FALSE)</f>
        <v>#N/A</v>
      </c>
      <c r="DU645" s="161" t="e">
        <f>VLOOKUP(D645,RFPStatus!$A$2:$CF$3125,9,FALSE)</f>
        <v>#N/A</v>
      </c>
      <c r="DV645" s="161" t="e">
        <f>VLOOKUP(D645,RFPStatus!$A$2:$CF$3125,10,FALSE)</f>
        <v>#N/A</v>
      </c>
      <c r="DW645" s="161" t="str">
        <f t="shared" si="10"/>
        <v/>
      </c>
    </row>
    <row r="646" spans="1:127" x14ac:dyDescent="0.35">
      <c r="A646" s="163">
        <f>RFPData!D646</f>
        <v>0</v>
      </c>
      <c r="DQ646" s="161" t="e">
        <f>VLOOKUP(D646,RFPStatus!$A$2:$CF$3125,5,FALSE)</f>
        <v>#N/A</v>
      </c>
      <c r="DR646" s="161" t="e">
        <f>VLOOKUP(D646,RFPStatus!$A$2:$CF$3125,6,FALSE)</f>
        <v>#N/A</v>
      </c>
      <c r="DS646" s="161" t="e">
        <f>VLOOKUP(D646,RFPStatus!$A$2:$CF$3125,7,FALSE)</f>
        <v>#N/A</v>
      </c>
      <c r="DT646" s="161" t="e">
        <f>VLOOKUP(D646,RFPStatus!$A$2:$CF$3125,8,FALSE)</f>
        <v>#N/A</v>
      </c>
      <c r="DU646" s="161" t="e">
        <f>VLOOKUP(D646,RFPStatus!$A$2:$CF$3125,9,FALSE)</f>
        <v>#N/A</v>
      </c>
      <c r="DV646" s="161" t="e">
        <f>VLOOKUP(D646,RFPStatus!$A$2:$CF$3125,10,FALSE)</f>
        <v>#N/A</v>
      </c>
      <c r="DW646" s="161" t="str">
        <f t="shared" si="10"/>
        <v/>
      </c>
    </row>
    <row r="647" spans="1:127" x14ac:dyDescent="0.35">
      <c r="A647" s="163">
        <f>RFPData!D647</f>
        <v>0</v>
      </c>
      <c r="DQ647" s="161" t="e">
        <f>VLOOKUP(D647,RFPStatus!$A$2:$CF$3125,5,FALSE)</f>
        <v>#N/A</v>
      </c>
      <c r="DR647" s="161" t="e">
        <f>VLOOKUP(D647,RFPStatus!$A$2:$CF$3125,6,FALSE)</f>
        <v>#N/A</v>
      </c>
      <c r="DS647" s="161" t="e">
        <f>VLOOKUP(D647,RFPStatus!$A$2:$CF$3125,7,FALSE)</f>
        <v>#N/A</v>
      </c>
      <c r="DT647" s="161" t="e">
        <f>VLOOKUP(D647,RFPStatus!$A$2:$CF$3125,8,FALSE)</f>
        <v>#N/A</v>
      </c>
      <c r="DU647" s="161" t="e">
        <f>VLOOKUP(D647,RFPStatus!$A$2:$CF$3125,9,FALSE)</f>
        <v>#N/A</v>
      </c>
      <c r="DV647" s="161" t="e">
        <f>VLOOKUP(D647,RFPStatus!$A$2:$CF$3125,10,FALSE)</f>
        <v>#N/A</v>
      </c>
      <c r="DW647" s="161" t="str">
        <f t="shared" si="10"/>
        <v/>
      </c>
    </row>
    <row r="648" spans="1:127" x14ac:dyDescent="0.35">
      <c r="A648" s="163">
        <f>RFPData!D648</f>
        <v>0</v>
      </c>
      <c r="DQ648" s="161" t="e">
        <f>VLOOKUP(D648,RFPStatus!$A$2:$CF$3125,5,FALSE)</f>
        <v>#N/A</v>
      </c>
      <c r="DR648" s="161" t="e">
        <f>VLOOKUP(D648,RFPStatus!$A$2:$CF$3125,6,FALSE)</f>
        <v>#N/A</v>
      </c>
      <c r="DS648" s="161" t="e">
        <f>VLOOKUP(D648,RFPStatus!$A$2:$CF$3125,7,FALSE)</f>
        <v>#N/A</v>
      </c>
      <c r="DT648" s="161" t="e">
        <f>VLOOKUP(D648,RFPStatus!$A$2:$CF$3125,8,FALSE)</f>
        <v>#N/A</v>
      </c>
      <c r="DU648" s="161" t="e">
        <f>VLOOKUP(D648,RFPStatus!$A$2:$CF$3125,9,FALSE)</f>
        <v>#N/A</v>
      </c>
      <c r="DV648" s="161" t="e">
        <f>VLOOKUP(D648,RFPStatus!$A$2:$CF$3125,10,FALSE)</f>
        <v>#N/A</v>
      </c>
      <c r="DW648" s="161" t="str">
        <f t="shared" si="10"/>
        <v/>
      </c>
    </row>
    <row r="649" spans="1:127" x14ac:dyDescent="0.35">
      <c r="A649" s="163">
        <f>RFPData!D649</f>
        <v>0</v>
      </c>
      <c r="DQ649" s="161" t="e">
        <f>VLOOKUP(D649,RFPStatus!$A$2:$CF$3125,5,FALSE)</f>
        <v>#N/A</v>
      </c>
      <c r="DR649" s="161" t="e">
        <f>VLOOKUP(D649,RFPStatus!$A$2:$CF$3125,6,FALSE)</f>
        <v>#N/A</v>
      </c>
      <c r="DS649" s="161" t="e">
        <f>VLOOKUP(D649,RFPStatus!$A$2:$CF$3125,7,FALSE)</f>
        <v>#N/A</v>
      </c>
      <c r="DT649" s="161" t="e">
        <f>VLOOKUP(D649,RFPStatus!$A$2:$CF$3125,8,FALSE)</f>
        <v>#N/A</v>
      </c>
      <c r="DU649" s="161" t="e">
        <f>VLOOKUP(D649,RFPStatus!$A$2:$CF$3125,9,FALSE)</f>
        <v>#N/A</v>
      </c>
      <c r="DV649" s="161" t="e">
        <f>VLOOKUP(D649,RFPStatus!$A$2:$CF$3125,10,FALSE)</f>
        <v>#N/A</v>
      </c>
      <c r="DW649" s="161" t="str">
        <f t="shared" si="10"/>
        <v/>
      </c>
    </row>
    <row r="650" spans="1:127" x14ac:dyDescent="0.35">
      <c r="A650" s="163">
        <f>RFPData!D650</f>
        <v>0</v>
      </c>
      <c r="DQ650" s="161" t="e">
        <f>VLOOKUP(D650,RFPStatus!$A$2:$CF$3125,5,FALSE)</f>
        <v>#N/A</v>
      </c>
      <c r="DR650" s="161" t="e">
        <f>VLOOKUP(D650,RFPStatus!$A$2:$CF$3125,6,FALSE)</f>
        <v>#N/A</v>
      </c>
      <c r="DS650" s="161" t="e">
        <f>VLOOKUP(D650,RFPStatus!$A$2:$CF$3125,7,FALSE)</f>
        <v>#N/A</v>
      </c>
      <c r="DT650" s="161" t="e">
        <f>VLOOKUP(D650,RFPStatus!$A$2:$CF$3125,8,FALSE)</f>
        <v>#N/A</v>
      </c>
      <c r="DU650" s="161" t="e">
        <f>VLOOKUP(D650,RFPStatus!$A$2:$CF$3125,9,FALSE)</f>
        <v>#N/A</v>
      </c>
      <c r="DV650" s="161" t="e">
        <f>VLOOKUP(D650,RFPStatus!$A$2:$CF$3125,10,FALSE)</f>
        <v>#N/A</v>
      </c>
      <c r="DW650" s="161" t="str">
        <f t="shared" si="10"/>
        <v/>
      </c>
    </row>
    <row r="651" spans="1:127" x14ac:dyDescent="0.35">
      <c r="A651" s="163">
        <f>RFPData!D651</f>
        <v>0</v>
      </c>
      <c r="DQ651" s="161" t="e">
        <f>VLOOKUP(D651,RFPStatus!$A$2:$CF$3125,5,FALSE)</f>
        <v>#N/A</v>
      </c>
      <c r="DR651" s="161" t="e">
        <f>VLOOKUP(D651,RFPStatus!$A$2:$CF$3125,6,FALSE)</f>
        <v>#N/A</v>
      </c>
      <c r="DS651" s="161" t="e">
        <f>VLOOKUP(D651,RFPStatus!$A$2:$CF$3125,7,FALSE)</f>
        <v>#N/A</v>
      </c>
      <c r="DT651" s="161" t="e">
        <f>VLOOKUP(D651,RFPStatus!$A$2:$CF$3125,8,FALSE)</f>
        <v>#N/A</v>
      </c>
      <c r="DU651" s="161" t="e">
        <f>VLOOKUP(D651,RFPStatus!$A$2:$CF$3125,9,FALSE)</f>
        <v>#N/A</v>
      </c>
      <c r="DV651" s="161" t="e">
        <f>VLOOKUP(D651,RFPStatus!$A$2:$CF$3125,10,FALSE)</f>
        <v>#N/A</v>
      </c>
      <c r="DW651" s="161" t="str">
        <f t="shared" si="10"/>
        <v/>
      </c>
    </row>
    <row r="652" spans="1:127" x14ac:dyDescent="0.35">
      <c r="A652" s="163">
        <f>RFPData!D652</f>
        <v>0</v>
      </c>
      <c r="DQ652" s="161" t="e">
        <f>VLOOKUP(D652,RFPStatus!$A$2:$CF$3125,5,FALSE)</f>
        <v>#N/A</v>
      </c>
      <c r="DR652" s="161" t="e">
        <f>VLOOKUP(D652,RFPStatus!$A$2:$CF$3125,6,FALSE)</f>
        <v>#N/A</v>
      </c>
      <c r="DS652" s="161" t="e">
        <f>VLOOKUP(D652,RFPStatus!$A$2:$CF$3125,7,FALSE)</f>
        <v>#N/A</v>
      </c>
      <c r="DT652" s="161" t="e">
        <f>VLOOKUP(D652,RFPStatus!$A$2:$CF$3125,8,FALSE)</f>
        <v>#N/A</v>
      </c>
      <c r="DU652" s="161" t="e">
        <f>VLOOKUP(D652,RFPStatus!$A$2:$CF$3125,9,FALSE)</f>
        <v>#N/A</v>
      </c>
      <c r="DV652" s="161" t="e">
        <f>VLOOKUP(D652,RFPStatus!$A$2:$CF$3125,10,FALSE)</f>
        <v>#N/A</v>
      </c>
      <c r="DW652" s="161" t="str">
        <f t="shared" si="10"/>
        <v/>
      </c>
    </row>
    <row r="653" spans="1:127" x14ac:dyDescent="0.35">
      <c r="A653" s="163">
        <f>RFPData!D653</f>
        <v>0</v>
      </c>
      <c r="DQ653" s="161" t="e">
        <f>VLOOKUP(D653,RFPStatus!$A$2:$CF$3125,5,FALSE)</f>
        <v>#N/A</v>
      </c>
      <c r="DR653" s="161" t="e">
        <f>VLOOKUP(D653,RFPStatus!$A$2:$CF$3125,6,FALSE)</f>
        <v>#N/A</v>
      </c>
      <c r="DS653" s="161" t="e">
        <f>VLOOKUP(D653,RFPStatus!$A$2:$CF$3125,7,FALSE)</f>
        <v>#N/A</v>
      </c>
      <c r="DT653" s="161" t="e">
        <f>VLOOKUP(D653,RFPStatus!$A$2:$CF$3125,8,FALSE)</f>
        <v>#N/A</v>
      </c>
      <c r="DU653" s="161" t="e">
        <f>VLOOKUP(D653,RFPStatus!$A$2:$CF$3125,9,FALSE)</f>
        <v>#N/A</v>
      </c>
      <c r="DV653" s="161" t="e">
        <f>VLOOKUP(D653,RFPStatus!$A$2:$CF$3125,10,FALSE)</f>
        <v>#N/A</v>
      </c>
      <c r="DW653" s="161" t="str">
        <f t="shared" si="10"/>
        <v/>
      </c>
    </row>
    <row r="654" spans="1:127" x14ac:dyDescent="0.35">
      <c r="A654" s="163">
        <f>RFPData!D654</f>
        <v>0</v>
      </c>
      <c r="DQ654" s="161" t="e">
        <f>VLOOKUP(D654,RFPStatus!$A$2:$CF$3125,5,FALSE)</f>
        <v>#N/A</v>
      </c>
      <c r="DR654" s="161" t="e">
        <f>VLOOKUP(D654,RFPStatus!$A$2:$CF$3125,6,FALSE)</f>
        <v>#N/A</v>
      </c>
      <c r="DS654" s="161" t="e">
        <f>VLOOKUP(D654,RFPStatus!$A$2:$CF$3125,7,FALSE)</f>
        <v>#N/A</v>
      </c>
      <c r="DT654" s="161" t="e">
        <f>VLOOKUP(D654,RFPStatus!$A$2:$CF$3125,8,FALSE)</f>
        <v>#N/A</v>
      </c>
      <c r="DU654" s="161" t="e">
        <f>VLOOKUP(D654,RFPStatus!$A$2:$CF$3125,9,FALSE)</f>
        <v>#N/A</v>
      </c>
      <c r="DV654" s="161" t="e">
        <f>VLOOKUP(D654,RFPStatus!$A$2:$CF$3125,10,FALSE)</f>
        <v>#N/A</v>
      </c>
      <c r="DW654" s="161" t="str">
        <f t="shared" si="10"/>
        <v/>
      </c>
    </row>
    <row r="655" spans="1:127" x14ac:dyDescent="0.35">
      <c r="A655" s="163">
        <f>RFPData!D655</f>
        <v>0</v>
      </c>
      <c r="DQ655" s="161" t="e">
        <f>VLOOKUP(D655,RFPStatus!$A$2:$CF$3125,5,FALSE)</f>
        <v>#N/A</v>
      </c>
      <c r="DR655" s="161" t="e">
        <f>VLOOKUP(D655,RFPStatus!$A$2:$CF$3125,6,FALSE)</f>
        <v>#N/A</v>
      </c>
      <c r="DS655" s="161" t="e">
        <f>VLOOKUP(D655,RFPStatus!$A$2:$CF$3125,7,FALSE)</f>
        <v>#N/A</v>
      </c>
      <c r="DT655" s="161" t="e">
        <f>VLOOKUP(D655,RFPStatus!$A$2:$CF$3125,8,FALSE)</f>
        <v>#N/A</v>
      </c>
      <c r="DU655" s="161" t="e">
        <f>VLOOKUP(D655,RFPStatus!$A$2:$CF$3125,9,FALSE)</f>
        <v>#N/A</v>
      </c>
      <c r="DV655" s="161" t="e">
        <f>VLOOKUP(D655,RFPStatus!$A$2:$CF$3125,10,FALSE)</f>
        <v>#N/A</v>
      </c>
      <c r="DW655" s="161" t="str">
        <f t="shared" si="10"/>
        <v/>
      </c>
    </row>
    <row r="656" spans="1:127" x14ac:dyDescent="0.35">
      <c r="A656" s="163">
        <f>RFPData!D656</f>
        <v>0</v>
      </c>
      <c r="DQ656" s="161" t="e">
        <f>VLOOKUP(D656,RFPStatus!$A$2:$CF$3125,5,FALSE)</f>
        <v>#N/A</v>
      </c>
      <c r="DR656" s="161" t="e">
        <f>VLOOKUP(D656,RFPStatus!$A$2:$CF$3125,6,FALSE)</f>
        <v>#N/A</v>
      </c>
      <c r="DS656" s="161" t="e">
        <f>VLOOKUP(D656,RFPStatus!$A$2:$CF$3125,7,FALSE)</f>
        <v>#N/A</v>
      </c>
      <c r="DT656" s="161" t="e">
        <f>VLOOKUP(D656,RFPStatus!$A$2:$CF$3125,8,FALSE)</f>
        <v>#N/A</v>
      </c>
      <c r="DU656" s="161" t="e">
        <f>VLOOKUP(D656,RFPStatus!$A$2:$CF$3125,9,FALSE)</f>
        <v>#N/A</v>
      </c>
      <c r="DV656" s="161" t="e">
        <f>VLOOKUP(D656,RFPStatus!$A$2:$CF$3125,10,FALSE)</f>
        <v>#N/A</v>
      </c>
      <c r="DW656" s="161" t="str">
        <f t="shared" si="10"/>
        <v/>
      </c>
    </row>
    <row r="657" spans="1:127" x14ac:dyDescent="0.35">
      <c r="A657" s="163">
        <f>RFPData!D657</f>
        <v>0</v>
      </c>
      <c r="DQ657" s="161" t="e">
        <f>VLOOKUP(D657,RFPStatus!$A$2:$CF$3125,5,FALSE)</f>
        <v>#N/A</v>
      </c>
      <c r="DR657" s="161" t="e">
        <f>VLOOKUP(D657,RFPStatus!$A$2:$CF$3125,6,FALSE)</f>
        <v>#N/A</v>
      </c>
      <c r="DS657" s="161" t="e">
        <f>VLOOKUP(D657,RFPStatus!$A$2:$CF$3125,7,FALSE)</f>
        <v>#N/A</v>
      </c>
      <c r="DT657" s="161" t="e">
        <f>VLOOKUP(D657,RFPStatus!$A$2:$CF$3125,8,FALSE)</f>
        <v>#N/A</v>
      </c>
      <c r="DU657" s="161" t="e">
        <f>VLOOKUP(D657,RFPStatus!$A$2:$CF$3125,9,FALSE)</f>
        <v>#N/A</v>
      </c>
      <c r="DV657" s="161" t="e">
        <f>VLOOKUP(D657,RFPStatus!$A$2:$CF$3125,10,FALSE)</f>
        <v>#N/A</v>
      </c>
      <c r="DW657" s="161" t="str">
        <f t="shared" si="10"/>
        <v/>
      </c>
    </row>
    <row r="658" spans="1:127" x14ac:dyDescent="0.35">
      <c r="A658" s="163">
        <f>RFPData!D658</f>
        <v>0</v>
      </c>
      <c r="DQ658" s="161" t="e">
        <f>VLOOKUP(D658,RFPStatus!$A$2:$CF$3125,5,FALSE)</f>
        <v>#N/A</v>
      </c>
      <c r="DR658" s="161" t="e">
        <f>VLOOKUP(D658,RFPStatus!$A$2:$CF$3125,6,FALSE)</f>
        <v>#N/A</v>
      </c>
      <c r="DS658" s="161" t="e">
        <f>VLOOKUP(D658,RFPStatus!$A$2:$CF$3125,7,FALSE)</f>
        <v>#N/A</v>
      </c>
      <c r="DT658" s="161" t="e">
        <f>VLOOKUP(D658,RFPStatus!$A$2:$CF$3125,8,FALSE)</f>
        <v>#N/A</v>
      </c>
      <c r="DU658" s="161" t="e">
        <f>VLOOKUP(D658,RFPStatus!$A$2:$CF$3125,9,FALSE)</f>
        <v>#N/A</v>
      </c>
      <c r="DV658" s="161" t="e">
        <f>VLOOKUP(D658,RFPStatus!$A$2:$CF$3125,10,FALSE)</f>
        <v>#N/A</v>
      </c>
      <c r="DW658" s="161" t="str">
        <f t="shared" si="10"/>
        <v/>
      </c>
    </row>
    <row r="659" spans="1:127" x14ac:dyDescent="0.35">
      <c r="A659" s="163">
        <f>RFPData!D659</f>
        <v>0</v>
      </c>
      <c r="DQ659" s="161" t="e">
        <f>VLOOKUP(D659,RFPStatus!$A$2:$CF$3125,5,FALSE)</f>
        <v>#N/A</v>
      </c>
      <c r="DR659" s="161" t="e">
        <f>VLOOKUP(D659,RFPStatus!$A$2:$CF$3125,6,FALSE)</f>
        <v>#N/A</v>
      </c>
      <c r="DS659" s="161" t="e">
        <f>VLOOKUP(D659,RFPStatus!$A$2:$CF$3125,7,FALSE)</f>
        <v>#N/A</v>
      </c>
      <c r="DT659" s="161" t="e">
        <f>VLOOKUP(D659,RFPStatus!$A$2:$CF$3125,8,FALSE)</f>
        <v>#N/A</v>
      </c>
      <c r="DU659" s="161" t="e">
        <f>VLOOKUP(D659,RFPStatus!$A$2:$CF$3125,9,FALSE)</f>
        <v>#N/A</v>
      </c>
      <c r="DV659" s="161" t="e">
        <f>VLOOKUP(D659,RFPStatus!$A$2:$CF$3125,10,FALSE)</f>
        <v>#N/A</v>
      </c>
      <c r="DW659" s="161" t="str">
        <f t="shared" si="10"/>
        <v/>
      </c>
    </row>
    <row r="660" spans="1:127" x14ac:dyDescent="0.35">
      <c r="A660" s="163">
        <f>RFPData!D660</f>
        <v>0</v>
      </c>
      <c r="DQ660" s="161" t="e">
        <f>VLOOKUP(D660,RFPStatus!$A$2:$CF$3125,5,FALSE)</f>
        <v>#N/A</v>
      </c>
      <c r="DR660" s="161" t="e">
        <f>VLOOKUP(D660,RFPStatus!$A$2:$CF$3125,6,FALSE)</f>
        <v>#N/A</v>
      </c>
      <c r="DS660" s="161" t="e">
        <f>VLOOKUP(D660,RFPStatus!$A$2:$CF$3125,7,FALSE)</f>
        <v>#N/A</v>
      </c>
      <c r="DT660" s="161" t="e">
        <f>VLOOKUP(D660,RFPStatus!$A$2:$CF$3125,8,FALSE)</f>
        <v>#N/A</v>
      </c>
      <c r="DU660" s="161" t="e">
        <f>VLOOKUP(D660,RFPStatus!$A$2:$CF$3125,9,FALSE)</f>
        <v>#N/A</v>
      </c>
      <c r="DV660" s="161" t="e">
        <f>VLOOKUP(D660,RFPStatus!$A$2:$CF$3125,10,FALSE)</f>
        <v>#N/A</v>
      </c>
      <c r="DW660" s="161" t="str">
        <f t="shared" si="10"/>
        <v/>
      </c>
    </row>
    <row r="661" spans="1:127" x14ac:dyDescent="0.35">
      <c r="A661" s="163">
        <f>RFPData!D661</f>
        <v>0</v>
      </c>
      <c r="DQ661" s="161" t="e">
        <f>VLOOKUP(D661,RFPStatus!$A$2:$CF$3125,5,FALSE)</f>
        <v>#N/A</v>
      </c>
      <c r="DR661" s="161" t="e">
        <f>VLOOKUP(D661,RFPStatus!$A$2:$CF$3125,6,FALSE)</f>
        <v>#N/A</v>
      </c>
      <c r="DS661" s="161" t="e">
        <f>VLOOKUP(D661,RFPStatus!$A$2:$CF$3125,7,FALSE)</f>
        <v>#N/A</v>
      </c>
      <c r="DT661" s="161" t="e">
        <f>VLOOKUP(D661,RFPStatus!$A$2:$CF$3125,8,FALSE)</f>
        <v>#N/A</v>
      </c>
      <c r="DU661" s="161" t="e">
        <f>VLOOKUP(D661,RFPStatus!$A$2:$CF$3125,9,FALSE)</f>
        <v>#N/A</v>
      </c>
      <c r="DV661" s="161" t="e">
        <f>VLOOKUP(D661,RFPStatus!$A$2:$CF$3125,10,FALSE)</f>
        <v>#N/A</v>
      </c>
      <c r="DW661" s="161" t="str">
        <f t="shared" si="10"/>
        <v/>
      </c>
    </row>
    <row r="662" spans="1:127" x14ac:dyDescent="0.35">
      <c r="A662" s="163">
        <f>RFPData!D662</f>
        <v>0</v>
      </c>
      <c r="DQ662" s="161" t="e">
        <f>VLOOKUP(D662,RFPStatus!$A$2:$CF$3125,5,FALSE)</f>
        <v>#N/A</v>
      </c>
      <c r="DR662" s="161" t="e">
        <f>VLOOKUP(D662,RFPStatus!$A$2:$CF$3125,6,FALSE)</f>
        <v>#N/A</v>
      </c>
      <c r="DS662" s="161" t="e">
        <f>VLOOKUP(D662,RFPStatus!$A$2:$CF$3125,7,FALSE)</f>
        <v>#N/A</v>
      </c>
      <c r="DT662" s="161" t="e">
        <f>VLOOKUP(D662,RFPStatus!$A$2:$CF$3125,8,FALSE)</f>
        <v>#N/A</v>
      </c>
      <c r="DU662" s="161" t="e">
        <f>VLOOKUP(D662,RFPStatus!$A$2:$CF$3125,9,FALSE)</f>
        <v>#N/A</v>
      </c>
      <c r="DV662" s="161" t="e">
        <f>VLOOKUP(D662,RFPStatus!$A$2:$CF$3125,10,FALSE)</f>
        <v>#N/A</v>
      </c>
      <c r="DW662" s="161" t="str">
        <f t="shared" si="10"/>
        <v/>
      </c>
    </row>
    <row r="663" spans="1:127" x14ac:dyDescent="0.35">
      <c r="A663" s="163">
        <f>RFPData!D663</f>
        <v>0</v>
      </c>
      <c r="DQ663" s="161" t="e">
        <f>VLOOKUP(D663,RFPStatus!$A$2:$CF$3125,5,FALSE)</f>
        <v>#N/A</v>
      </c>
      <c r="DR663" s="161" t="e">
        <f>VLOOKUP(D663,RFPStatus!$A$2:$CF$3125,6,FALSE)</f>
        <v>#N/A</v>
      </c>
      <c r="DS663" s="161" t="e">
        <f>VLOOKUP(D663,RFPStatus!$A$2:$CF$3125,7,FALSE)</f>
        <v>#N/A</v>
      </c>
      <c r="DT663" s="161" t="e">
        <f>VLOOKUP(D663,RFPStatus!$A$2:$CF$3125,8,FALSE)</f>
        <v>#N/A</v>
      </c>
      <c r="DU663" s="161" t="e">
        <f>VLOOKUP(D663,RFPStatus!$A$2:$CF$3125,9,FALSE)</f>
        <v>#N/A</v>
      </c>
      <c r="DV663" s="161" t="e">
        <f>VLOOKUP(D663,RFPStatus!$A$2:$CF$3125,10,FALSE)</f>
        <v>#N/A</v>
      </c>
      <c r="DW663" s="161" t="str">
        <f t="shared" si="10"/>
        <v/>
      </c>
    </row>
    <row r="664" spans="1:127" x14ac:dyDescent="0.35">
      <c r="A664" s="163">
        <f>RFPData!D664</f>
        <v>0</v>
      </c>
      <c r="DQ664" s="161" t="e">
        <f>VLOOKUP(D664,RFPStatus!$A$2:$CF$3125,5,FALSE)</f>
        <v>#N/A</v>
      </c>
      <c r="DR664" s="161" t="e">
        <f>VLOOKUP(D664,RFPStatus!$A$2:$CF$3125,6,FALSE)</f>
        <v>#N/A</v>
      </c>
      <c r="DS664" s="161" t="e">
        <f>VLOOKUP(D664,RFPStatus!$A$2:$CF$3125,7,FALSE)</f>
        <v>#N/A</v>
      </c>
      <c r="DT664" s="161" t="e">
        <f>VLOOKUP(D664,RFPStatus!$A$2:$CF$3125,8,FALSE)</f>
        <v>#N/A</v>
      </c>
      <c r="DU664" s="161" t="e">
        <f>VLOOKUP(D664,RFPStatus!$A$2:$CF$3125,9,FALSE)</f>
        <v>#N/A</v>
      </c>
      <c r="DV664" s="161" t="e">
        <f>VLOOKUP(D664,RFPStatus!$A$2:$CF$3125,10,FALSE)</f>
        <v>#N/A</v>
      </c>
      <c r="DW664" s="161" t="str">
        <f t="shared" si="10"/>
        <v/>
      </c>
    </row>
    <row r="665" spans="1:127" x14ac:dyDescent="0.35">
      <c r="A665" s="163">
        <f>RFPData!D665</f>
        <v>0</v>
      </c>
      <c r="DQ665" s="161" t="e">
        <f>VLOOKUP(D665,RFPStatus!$A$2:$CF$3125,5,FALSE)</f>
        <v>#N/A</v>
      </c>
      <c r="DR665" s="161" t="e">
        <f>VLOOKUP(D665,RFPStatus!$A$2:$CF$3125,6,FALSE)</f>
        <v>#N/A</v>
      </c>
      <c r="DS665" s="161" t="e">
        <f>VLOOKUP(D665,RFPStatus!$A$2:$CF$3125,7,FALSE)</f>
        <v>#N/A</v>
      </c>
      <c r="DT665" s="161" t="e">
        <f>VLOOKUP(D665,RFPStatus!$A$2:$CF$3125,8,FALSE)</f>
        <v>#N/A</v>
      </c>
      <c r="DU665" s="161" t="e">
        <f>VLOOKUP(D665,RFPStatus!$A$2:$CF$3125,9,FALSE)</f>
        <v>#N/A</v>
      </c>
      <c r="DV665" s="161" t="e">
        <f>VLOOKUP(D665,RFPStatus!$A$2:$CF$3125,10,FALSE)</f>
        <v>#N/A</v>
      </c>
      <c r="DW665" s="161" t="str">
        <f t="shared" si="10"/>
        <v/>
      </c>
    </row>
    <row r="666" spans="1:127" x14ac:dyDescent="0.35">
      <c r="A666" s="163">
        <f>RFPData!D666</f>
        <v>0</v>
      </c>
      <c r="DQ666" s="161" t="e">
        <f>VLOOKUP(D666,RFPStatus!$A$2:$CF$3125,5,FALSE)</f>
        <v>#N/A</v>
      </c>
      <c r="DR666" s="161" t="e">
        <f>VLOOKUP(D666,RFPStatus!$A$2:$CF$3125,6,FALSE)</f>
        <v>#N/A</v>
      </c>
      <c r="DS666" s="161" t="e">
        <f>VLOOKUP(D666,RFPStatus!$A$2:$CF$3125,7,FALSE)</f>
        <v>#N/A</v>
      </c>
      <c r="DT666" s="161" t="e">
        <f>VLOOKUP(D666,RFPStatus!$A$2:$CF$3125,8,FALSE)</f>
        <v>#N/A</v>
      </c>
      <c r="DU666" s="161" t="e">
        <f>VLOOKUP(D666,RFPStatus!$A$2:$CF$3125,9,FALSE)</f>
        <v>#N/A</v>
      </c>
      <c r="DV666" s="161" t="e">
        <f>VLOOKUP(D666,RFPStatus!$A$2:$CF$3125,10,FALSE)</f>
        <v>#N/A</v>
      </c>
      <c r="DW666" s="161" t="str">
        <f t="shared" si="10"/>
        <v/>
      </c>
    </row>
    <row r="667" spans="1:127" x14ac:dyDescent="0.35">
      <c r="A667" s="163">
        <f>RFPData!D667</f>
        <v>0</v>
      </c>
      <c r="DQ667" s="161" t="e">
        <f>VLOOKUP(D667,RFPStatus!$A$2:$CF$3125,5,FALSE)</f>
        <v>#N/A</v>
      </c>
      <c r="DR667" s="161" t="e">
        <f>VLOOKUP(D667,RFPStatus!$A$2:$CF$3125,6,FALSE)</f>
        <v>#N/A</v>
      </c>
      <c r="DS667" s="161" t="e">
        <f>VLOOKUP(D667,RFPStatus!$A$2:$CF$3125,7,FALSE)</f>
        <v>#N/A</v>
      </c>
      <c r="DT667" s="161" t="e">
        <f>VLOOKUP(D667,RFPStatus!$A$2:$CF$3125,8,FALSE)</f>
        <v>#N/A</v>
      </c>
      <c r="DU667" s="161" t="e">
        <f>VLOOKUP(D667,RFPStatus!$A$2:$CF$3125,9,FALSE)</f>
        <v>#N/A</v>
      </c>
      <c r="DV667" s="161" t="e">
        <f>VLOOKUP(D667,RFPStatus!$A$2:$CF$3125,10,FALSE)</f>
        <v>#N/A</v>
      </c>
      <c r="DW667" s="161" t="str">
        <f t="shared" si="10"/>
        <v/>
      </c>
    </row>
    <row r="668" spans="1:127" x14ac:dyDescent="0.35">
      <c r="A668" s="163">
        <f>RFPData!D668</f>
        <v>0</v>
      </c>
      <c r="DQ668" s="161" t="e">
        <f>VLOOKUP(D668,RFPStatus!$A$2:$CF$3125,5,FALSE)</f>
        <v>#N/A</v>
      </c>
      <c r="DR668" s="161" t="e">
        <f>VLOOKUP(D668,RFPStatus!$A$2:$CF$3125,6,FALSE)</f>
        <v>#N/A</v>
      </c>
      <c r="DS668" s="161" t="e">
        <f>VLOOKUP(D668,RFPStatus!$A$2:$CF$3125,7,FALSE)</f>
        <v>#N/A</v>
      </c>
      <c r="DT668" s="161" t="e">
        <f>VLOOKUP(D668,RFPStatus!$A$2:$CF$3125,8,FALSE)</f>
        <v>#N/A</v>
      </c>
      <c r="DU668" s="161" t="e">
        <f>VLOOKUP(D668,RFPStatus!$A$2:$CF$3125,9,FALSE)</f>
        <v>#N/A</v>
      </c>
      <c r="DV668" s="161" t="e">
        <f>VLOOKUP(D668,RFPStatus!$A$2:$CF$3125,10,FALSE)</f>
        <v>#N/A</v>
      </c>
      <c r="DW668" s="161" t="str">
        <f t="shared" si="10"/>
        <v/>
      </c>
    </row>
    <row r="669" spans="1:127" x14ac:dyDescent="0.35">
      <c r="A669" s="163">
        <f>RFPData!D669</f>
        <v>0</v>
      </c>
      <c r="DQ669" s="161" t="e">
        <f>VLOOKUP(D669,RFPStatus!$A$2:$CF$3125,5,FALSE)</f>
        <v>#N/A</v>
      </c>
      <c r="DR669" s="161" t="e">
        <f>VLOOKUP(D669,RFPStatus!$A$2:$CF$3125,6,FALSE)</f>
        <v>#N/A</v>
      </c>
      <c r="DS669" s="161" t="e">
        <f>VLOOKUP(D669,RFPStatus!$A$2:$CF$3125,7,FALSE)</f>
        <v>#N/A</v>
      </c>
      <c r="DT669" s="161" t="e">
        <f>VLOOKUP(D669,RFPStatus!$A$2:$CF$3125,8,FALSE)</f>
        <v>#N/A</v>
      </c>
      <c r="DU669" s="161" t="e">
        <f>VLOOKUP(D669,RFPStatus!$A$2:$CF$3125,9,FALSE)</f>
        <v>#N/A</v>
      </c>
      <c r="DV669" s="161" t="e">
        <f>VLOOKUP(D669,RFPStatus!$A$2:$CF$3125,10,FALSE)</f>
        <v>#N/A</v>
      </c>
      <c r="DW669" s="161" t="str">
        <f t="shared" si="10"/>
        <v/>
      </c>
    </row>
    <row r="670" spans="1:127" x14ac:dyDescent="0.35">
      <c r="A670" s="163">
        <f>RFPData!D670</f>
        <v>0</v>
      </c>
      <c r="DQ670" s="161" t="e">
        <f>VLOOKUP(D670,RFPStatus!$A$2:$CF$3125,5,FALSE)</f>
        <v>#N/A</v>
      </c>
      <c r="DR670" s="161" t="e">
        <f>VLOOKUP(D670,RFPStatus!$A$2:$CF$3125,6,FALSE)</f>
        <v>#N/A</v>
      </c>
      <c r="DS670" s="161" t="e">
        <f>VLOOKUP(D670,RFPStatus!$A$2:$CF$3125,7,FALSE)</f>
        <v>#N/A</v>
      </c>
      <c r="DT670" s="161" t="e">
        <f>VLOOKUP(D670,RFPStatus!$A$2:$CF$3125,8,FALSE)</f>
        <v>#N/A</v>
      </c>
      <c r="DU670" s="161" t="e">
        <f>VLOOKUP(D670,RFPStatus!$A$2:$CF$3125,9,FALSE)</f>
        <v>#N/A</v>
      </c>
      <c r="DV670" s="161" t="e">
        <f>VLOOKUP(D670,RFPStatus!$A$2:$CF$3125,10,FALSE)</f>
        <v>#N/A</v>
      </c>
      <c r="DW670" s="161" t="str">
        <f t="shared" si="10"/>
        <v/>
      </c>
    </row>
    <row r="671" spans="1:127" x14ac:dyDescent="0.35">
      <c r="A671" s="163">
        <f>RFPData!D671</f>
        <v>0</v>
      </c>
      <c r="DQ671" s="161" t="e">
        <f>VLOOKUP(D671,RFPStatus!$A$2:$CF$3125,5,FALSE)</f>
        <v>#N/A</v>
      </c>
      <c r="DR671" s="161" t="e">
        <f>VLOOKUP(D671,RFPStatus!$A$2:$CF$3125,6,FALSE)</f>
        <v>#N/A</v>
      </c>
      <c r="DS671" s="161" t="e">
        <f>VLOOKUP(D671,RFPStatus!$A$2:$CF$3125,7,FALSE)</f>
        <v>#N/A</v>
      </c>
      <c r="DT671" s="161" t="e">
        <f>VLOOKUP(D671,RFPStatus!$A$2:$CF$3125,8,FALSE)</f>
        <v>#N/A</v>
      </c>
      <c r="DU671" s="161" t="e">
        <f>VLOOKUP(D671,RFPStatus!$A$2:$CF$3125,9,FALSE)</f>
        <v>#N/A</v>
      </c>
      <c r="DV671" s="161" t="e">
        <f>VLOOKUP(D671,RFPStatus!$A$2:$CF$3125,10,FALSE)</f>
        <v>#N/A</v>
      </c>
      <c r="DW671" s="161" t="str">
        <f t="shared" si="10"/>
        <v/>
      </c>
    </row>
    <row r="672" spans="1:127" x14ac:dyDescent="0.35">
      <c r="A672" s="163">
        <f>RFPData!D672</f>
        <v>0</v>
      </c>
      <c r="DQ672" s="161" t="e">
        <f>VLOOKUP(D672,RFPStatus!$A$2:$CF$3125,5,FALSE)</f>
        <v>#N/A</v>
      </c>
      <c r="DR672" s="161" t="e">
        <f>VLOOKUP(D672,RFPStatus!$A$2:$CF$3125,6,FALSE)</f>
        <v>#N/A</v>
      </c>
      <c r="DS672" s="161" t="e">
        <f>VLOOKUP(D672,RFPStatus!$A$2:$CF$3125,7,FALSE)</f>
        <v>#N/A</v>
      </c>
      <c r="DT672" s="161" t="e">
        <f>VLOOKUP(D672,RFPStatus!$A$2:$CF$3125,8,FALSE)</f>
        <v>#N/A</v>
      </c>
      <c r="DU672" s="161" t="e">
        <f>VLOOKUP(D672,RFPStatus!$A$2:$CF$3125,9,FALSE)</f>
        <v>#N/A</v>
      </c>
      <c r="DV672" s="161" t="e">
        <f>VLOOKUP(D672,RFPStatus!$A$2:$CF$3125,10,FALSE)</f>
        <v>#N/A</v>
      </c>
      <c r="DW672" s="161" t="str">
        <f t="shared" si="10"/>
        <v/>
      </c>
    </row>
    <row r="673" spans="1:127" x14ac:dyDescent="0.35">
      <c r="A673" s="163">
        <f>RFPData!D673</f>
        <v>0</v>
      </c>
      <c r="DQ673" s="161" t="e">
        <f>VLOOKUP(D673,RFPStatus!$A$2:$CF$3125,5,FALSE)</f>
        <v>#N/A</v>
      </c>
      <c r="DR673" s="161" t="e">
        <f>VLOOKUP(D673,RFPStatus!$A$2:$CF$3125,6,FALSE)</f>
        <v>#N/A</v>
      </c>
      <c r="DS673" s="161" t="e">
        <f>VLOOKUP(D673,RFPStatus!$A$2:$CF$3125,7,FALSE)</f>
        <v>#N/A</v>
      </c>
      <c r="DT673" s="161" t="e">
        <f>VLOOKUP(D673,RFPStatus!$A$2:$CF$3125,8,FALSE)</f>
        <v>#N/A</v>
      </c>
      <c r="DU673" s="161" t="e">
        <f>VLOOKUP(D673,RFPStatus!$A$2:$CF$3125,9,FALSE)</f>
        <v>#N/A</v>
      </c>
      <c r="DV673" s="161" t="e">
        <f>VLOOKUP(D673,RFPStatus!$A$2:$CF$3125,10,FALSE)</f>
        <v>#N/A</v>
      </c>
      <c r="DW673" s="161" t="str">
        <f t="shared" si="10"/>
        <v/>
      </c>
    </row>
    <row r="674" spans="1:127" x14ac:dyDescent="0.35">
      <c r="A674" s="163">
        <f>RFPData!D674</f>
        <v>0</v>
      </c>
      <c r="DQ674" s="161" t="e">
        <f>VLOOKUP(D674,RFPStatus!$A$2:$CF$3125,5,FALSE)</f>
        <v>#N/A</v>
      </c>
      <c r="DR674" s="161" t="e">
        <f>VLOOKUP(D674,RFPStatus!$A$2:$CF$3125,6,FALSE)</f>
        <v>#N/A</v>
      </c>
      <c r="DS674" s="161" t="e">
        <f>VLOOKUP(D674,RFPStatus!$A$2:$CF$3125,7,FALSE)</f>
        <v>#N/A</v>
      </c>
      <c r="DT674" s="161" t="e">
        <f>VLOOKUP(D674,RFPStatus!$A$2:$CF$3125,8,FALSE)</f>
        <v>#N/A</v>
      </c>
      <c r="DU674" s="161" t="e">
        <f>VLOOKUP(D674,RFPStatus!$A$2:$CF$3125,9,FALSE)</f>
        <v>#N/A</v>
      </c>
      <c r="DV674" s="161" t="e">
        <f>VLOOKUP(D674,RFPStatus!$A$2:$CF$3125,10,FALSE)</f>
        <v>#N/A</v>
      </c>
      <c r="DW674" s="161" t="str">
        <f t="shared" si="10"/>
        <v/>
      </c>
    </row>
    <row r="675" spans="1:127" x14ac:dyDescent="0.35">
      <c r="A675" s="163">
        <f>RFPData!D675</f>
        <v>0</v>
      </c>
      <c r="DQ675" s="161" t="e">
        <f>VLOOKUP(D675,RFPStatus!$A$2:$CF$3125,5,FALSE)</f>
        <v>#N/A</v>
      </c>
      <c r="DR675" s="161" t="e">
        <f>VLOOKUP(D675,RFPStatus!$A$2:$CF$3125,6,FALSE)</f>
        <v>#N/A</v>
      </c>
      <c r="DS675" s="161" t="e">
        <f>VLOOKUP(D675,RFPStatus!$A$2:$CF$3125,7,FALSE)</f>
        <v>#N/A</v>
      </c>
      <c r="DT675" s="161" t="e">
        <f>VLOOKUP(D675,RFPStatus!$A$2:$CF$3125,8,FALSE)</f>
        <v>#N/A</v>
      </c>
      <c r="DU675" s="161" t="e">
        <f>VLOOKUP(D675,RFPStatus!$A$2:$CF$3125,9,FALSE)</f>
        <v>#N/A</v>
      </c>
      <c r="DV675" s="161" t="e">
        <f>VLOOKUP(D675,RFPStatus!$A$2:$CF$3125,10,FALSE)</f>
        <v>#N/A</v>
      </c>
      <c r="DW675" s="161" t="str">
        <f t="shared" si="10"/>
        <v/>
      </c>
    </row>
    <row r="676" spans="1:127" x14ac:dyDescent="0.35">
      <c r="A676" s="163">
        <f>RFPData!D676</f>
        <v>0</v>
      </c>
      <c r="DQ676" s="161" t="e">
        <f>VLOOKUP(D676,RFPStatus!$A$2:$CF$3125,5,FALSE)</f>
        <v>#N/A</v>
      </c>
      <c r="DR676" s="161" t="e">
        <f>VLOOKUP(D676,RFPStatus!$A$2:$CF$3125,6,FALSE)</f>
        <v>#N/A</v>
      </c>
      <c r="DS676" s="161" t="e">
        <f>VLOOKUP(D676,RFPStatus!$A$2:$CF$3125,7,FALSE)</f>
        <v>#N/A</v>
      </c>
      <c r="DT676" s="161" t="e">
        <f>VLOOKUP(D676,RFPStatus!$A$2:$CF$3125,8,FALSE)</f>
        <v>#N/A</v>
      </c>
      <c r="DU676" s="161" t="e">
        <f>VLOOKUP(D676,RFPStatus!$A$2:$CF$3125,9,FALSE)</f>
        <v>#N/A</v>
      </c>
      <c r="DV676" s="161" t="e">
        <f>VLOOKUP(D676,RFPStatus!$A$2:$CF$3125,10,FALSE)</f>
        <v>#N/A</v>
      </c>
      <c r="DW676" s="161" t="str">
        <f t="shared" si="10"/>
        <v/>
      </c>
    </row>
    <row r="677" spans="1:127" x14ac:dyDescent="0.35">
      <c r="A677" s="163">
        <f>RFPData!D677</f>
        <v>0</v>
      </c>
      <c r="DQ677" s="161" t="e">
        <f>VLOOKUP(D677,RFPStatus!$A$2:$CF$3125,5,FALSE)</f>
        <v>#N/A</v>
      </c>
      <c r="DR677" s="161" t="e">
        <f>VLOOKUP(D677,RFPStatus!$A$2:$CF$3125,6,FALSE)</f>
        <v>#N/A</v>
      </c>
      <c r="DS677" s="161" t="e">
        <f>VLOOKUP(D677,RFPStatus!$A$2:$CF$3125,7,FALSE)</f>
        <v>#N/A</v>
      </c>
      <c r="DT677" s="161" t="e">
        <f>VLOOKUP(D677,RFPStatus!$A$2:$CF$3125,8,FALSE)</f>
        <v>#N/A</v>
      </c>
      <c r="DU677" s="161" t="e">
        <f>VLOOKUP(D677,RFPStatus!$A$2:$CF$3125,9,FALSE)</f>
        <v>#N/A</v>
      </c>
      <c r="DV677" s="161" t="e">
        <f>VLOOKUP(D677,RFPStatus!$A$2:$CF$3125,10,FALSE)</f>
        <v>#N/A</v>
      </c>
      <c r="DW677" s="161" t="str">
        <f t="shared" si="10"/>
        <v/>
      </c>
    </row>
    <row r="678" spans="1:127" x14ac:dyDescent="0.35">
      <c r="A678" s="163">
        <f>RFPData!D678</f>
        <v>0</v>
      </c>
      <c r="DQ678" s="161" t="e">
        <f>VLOOKUP(D678,RFPStatus!$A$2:$CF$3125,5,FALSE)</f>
        <v>#N/A</v>
      </c>
      <c r="DR678" s="161" t="e">
        <f>VLOOKUP(D678,RFPStatus!$A$2:$CF$3125,6,FALSE)</f>
        <v>#N/A</v>
      </c>
      <c r="DS678" s="161" t="e">
        <f>VLOOKUP(D678,RFPStatus!$A$2:$CF$3125,7,FALSE)</f>
        <v>#N/A</v>
      </c>
      <c r="DT678" s="161" t="e">
        <f>VLOOKUP(D678,RFPStatus!$A$2:$CF$3125,8,FALSE)</f>
        <v>#N/A</v>
      </c>
      <c r="DU678" s="161" t="e">
        <f>VLOOKUP(D678,RFPStatus!$A$2:$CF$3125,9,FALSE)</f>
        <v>#N/A</v>
      </c>
      <c r="DV678" s="161" t="e">
        <f>VLOOKUP(D678,RFPStatus!$A$2:$CF$3125,10,FALSE)</f>
        <v>#N/A</v>
      </c>
      <c r="DW678" s="161" t="str">
        <f t="shared" si="10"/>
        <v/>
      </c>
    </row>
    <row r="679" spans="1:127" x14ac:dyDescent="0.35">
      <c r="A679" s="163">
        <f>RFPData!D679</f>
        <v>0</v>
      </c>
      <c r="DQ679" s="161" t="e">
        <f>VLOOKUP(D679,RFPStatus!$A$2:$CF$3125,5,FALSE)</f>
        <v>#N/A</v>
      </c>
      <c r="DR679" s="161" t="e">
        <f>VLOOKUP(D679,RFPStatus!$A$2:$CF$3125,6,FALSE)</f>
        <v>#N/A</v>
      </c>
      <c r="DS679" s="161" t="e">
        <f>VLOOKUP(D679,RFPStatus!$A$2:$CF$3125,7,FALSE)</f>
        <v>#N/A</v>
      </c>
      <c r="DT679" s="161" t="e">
        <f>VLOOKUP(D679,RFPStatus!$A$2:$CF$3125,8,FALSE)</f>
        <v>#N/A</v>
      </c>
      <c r="DU679" s="161" t="e">
        <f>VLOOKUP(D679,RFPStatus!$A$2:$CF$3125,9,FALSE)</f>
        <v>#N/A</v>
      </c>
      <c r="DV679" s="161" t="e">
        <f>VLOOKUP(D679,RFPStatus!$A$2:$CF$3125,10,FALSE)</f>
        <v>#N/A</v>
      </c>
      <c r="DW679" s="161" t="str">
        <f t="shared" si="10"/>
        <v/>
      </c>
    </row>
    <row r="680" spans="1:127" x14ac:dyDescent="0.35">
      <c r="A680" s="163">
        <f>RFPData!D680</f>
        <v>0</v>
      </c>
      <c r="DQ680" s="161" t="e">
        <f>VLOOKUP(D680,RFPStatus!$A$2:$CF$3125,5,FALSE)</f>
        <v>#N/A</v>
      </c>
      <c r="DR680" s="161" t="e">
        <f>VLOOKUP(D680,RFPStatus!$A$2:$CF$3125,6,FALSE)</f>
        <v>#N/A</v>
      </c>
      <c r="DS680" s="161" t="e">
        <f>VLOOKUP(D680,RFPStatus!$A$2:$CF$3125,7,FALSE)</f>
        <v>#N/A</v>
      </c>
      <c r="DT680" s="161" t="e">
        <f>VLOOKUP(D680,RFPStatus!$A$2:$CF$3125,8,FALSE)</f>
        <v>#N/A</v>
      </c>
      <c r="DU680" s="161" t="e">
        <f>VLOOKUP(D680,RFPStatus!$A$2:$CF$3125,9,FALSE)</f>
        <v>#N/A</v>
      </c>
      <c r="DV680" s="161" t="e">
        <f>VLOOKUP(D680,RFPStatus!$A$2:$CF$3125,10,FALSE)</f>
        <v>#N/A</v>
      </c>
      <c r="DW680" s="161" t="str">
        <f t="shared" si="10"/>
        <v/>
      </c>
    </row>
    <row r="681" spans="1:127" x14ac:dyDescent="0.35">
      <c r="A681" s="163">
        <f>RFPData!D681</f>
        <v>0</v>
      </c>
      <c r="DQ681" s="161" t="e">
        <f>VLOOKUP(D681,RFPStatus!$A$2:$CF$3125,5,FALSE)</f>
        <v>#N/A</v>
      </c>
      <c r="DR681" s="161" t="e">
        <f>VLOOKUP(D681,RFPStatus!$A$2:$CF$3125,6,FALSE)</f>
        <v>#N/A</v>
      </c>
      <c r="DS681" s="161" t="e">
        <f>VLOOKUP(D681,RFPStatus!$A$2:$CF$3125,7,FALSE)</f>
        <v>#N/A</v>
      </c>
      <c r="DT681" s="161" t="e">
        <f>VLOOKUP(D681,RFPStatus!$A$2:$CF$3125,8,FALSE)</f>
        <v>#N/A</v>
      </c>
      <c r="DU681" s="161" t="e">
        <f>VLOOKUP(D681,RFPStatus!$A$2:$CF$3125,9,FALSE)</f>
        <v>#N/A</v>
      </c>
      <c r="DV681" s="161" t="e">
        <f>VLOOKUP(D681,RFPStatus!$A$2:$CF$3125,10,FALSE)</f>
        <v>#N/A</v>
      </c>
      <c r="DW681" s="161" t="str">
        <f t="shared" si="10"/>
        <v/>
      </c>
    </row>
    <row r="682" spans="1:127" x14ac:dyDescent="0.35">
      <c r="A682" s="163">
        <f>RFPData!D682</f>
        <v>0</v>
      </c>
      <c r="DQ682" s="161" t="e">
        <f>VLOOKUP(D682,RFPStatus!$A$2:$CF$3125,5,FALSE)</f>
        <v>#N/A</v>
      </c>
      <c r="DR682" s="161" t="e">
        <f>VLOOKUP(D682,RFPStatus!$A$2:$CF$3125,6,FALSE)</f>
        <v>#N/A</v>
      </c>
      <c r="DS682" s="161" t="e">
        <f>VLOOKUP(D682,RFPStatus!$A$2:$CF$3125,7,FALSE)</f>
        <v>#N/A</v>
      </c>
      <c r="DT682" s="161" t="e">
        <f>VLOOKUP(D682,RFPStatus!$A$2:$CF$3125,8,FALSE)</f>
        <v>#N/A</v>
      </c>
      <c r="DU682" s="161" t="e">
        <f>VLOOKUP(D682,RFPStatus!$A$2:$CF$3125,9,FALSE)</f>
        <v>#N/A</v>
      </c>
      <c r="DV682" s="161" t="e">
        <f>VLOOKUP(D682,RFPStatus!$A$2:$CF$3125,10,FALSE)</f>
        <v>#N/A</v>
      </c>
      <c r="DW682" s="161" t="str">
        <f t="shared" si="10"/>
        <v/>
      </c>
    </row>
    <row r="683" spans="1:127" x14ac:dyDescent="0.35">
      <c r="A683" s="163">
        <f>RFPData!D683</f>
        <v>0</v>
      </c>
      <c r="DQ683" s="161" t="e">
        <f>VLOOKUP(D683,RFPStatus!$A$2:$CF$3125,5,FALSE)</f>
        <v>#N/A</v>
      </c>
      <c r="DR683" s="161" t="e">
        <f>VLOOKUP(D683,RFPStatus!$A$2:$CF$3125,6,FALSE)</f>
        <v>#N/A</v>
      </c>
      <c r="DS683" s="161" t="e">
        <f>VLOOKUP(D683,RFPStatus!$A$2:$CF$3125,7,FALSE)</f>
        <v>#N/A</v>
      </c>
      <c r="DT683" s="161" t="e">
        <f>VLOOKUP(D683,RFPStatus!$A$2:$CF$3125,8,FALSE)</f>
        <v>#N/A</v>
      </c>
      <c r="DU683" s="161" t="e">
        <f>VLOOKUP(D683,RFPStatus!$A$2:$CF$3125,9,FALSE)</f>
        <v>#N/A</v>
      </c>
      <c r="DV683" s="161" t="e">
        <f>VLOOKUP(D683,RFPStatus!$A$2:$CF$3125,10,FALSE)</f>
        <v>#N/A</v>
      </c>
      <c r="DW683" s="161" t="str">
        <f t="shared" si="10"/>
        <v/>
      </c>
    </row>
    <row r="684" spans="1:127" x14ac:dyDescent="0.35">
      <c r="A684" s="163">
        <f>RFPData!D684</f>
        <v>0</v>
      </c>
      <c r="DQ684" s="161" t="e">
        <f>VLOOKUP(D684,RFPStatus!$A$2:$CF$3125,5,FALSE)</f>
        <v>#N/A</v>
      </c>
      <c r="DR684" s="161" t="e">
        <f>VLOOKUP(D684,RFPStatus!$A$2:$CF$3125,6,FALSE)</f>
        <v>#N/A</v>
      </c>
      <c r="DS684" s="161" t="e">
        <f>VLOOKUP(D684,RFPStatus!$A$2:$CF$3125,7,FALSE)</f>
        <v>#N/A</v>
      </c>
      <c r="DT684" s="161" t="e">
        <f>VLOOKUP(D684,RFPStatus!$A$2:$CF$3125,8,FALSE)</f>
        <v>#N/A</v>
      </c>
      <c r="DU684" s="161" t="e">
        <f>VLOOKUP(D684,RFPStatus!$A$2:$CF$3125,9,FALSE)</f>
        <v>#N/A</v>
      </c>
      <c r="DV684" s="161" t="e">
        <f>VLOOKUP(D684,RFPStatus!$A$2:$CF$3125,10,FALSE)</f>
        <v>#N/A</v>
      </c>
      <c r="DW684" s="161" t="str">
        <f t="shared" si="10"/>
        <v/>
      </c>
    </row>
    <row r="685" spans="1:127" x14ac:dyDescent="0.35">
      <c r="A685" s="163">
        <f>RFPData!D685</f>
        <v>0</v>
      </c>
      <c r="DQ685" s="161" t="e">
        <f>VLOOKUP(D685,RFPStatus!$A$2:$CF$3125,5,FALSE)</f>
        <v>#N/A</v>
      </c>
      <c r="DR685" s="161" t="e">
        <f>VLOOKUP(D685,RFPStatus!$A$2:$CF$3125,6,FALSE)</f>
        <v>#N/A</v>
      </c>
      <c r="DS685" s="161" t="e">
        <f>VLOOKUP(D685,RFPStatus!$A$2:$CF$3125,7,FALSE)</f>
        <v>#N/A</v>
      </c>
      <c r="DT685" s="161" t="e">
        <f>VLOOKUP(D685,RFPStatus!$A$2:$CF$3125,8,FALSE)</f>
        <v>#N/A</v>
      </c>
      <c r="DU685" s="161" t="e">
        <f>VLOOKUP(D685,RFPStatus!$A$2:$CF$3125,9,FALSE)</f>
        <v>#N/A</v>
      </c>
      <c r="DV685" s="161" t="e">
        <f>VLOOKUP(D685,RFPStatus!$A$2:$CF$3125,10,FALSE)</f>
        <v>#N/A</v>
      </c>
      <c r="DW685" s="161" t="str">
        <f t="shared" si="10"/>
        <v/>
      </c>
    </row>
    <row r="686" spans="1:127" x14ac:dyDescent="0.35">
      <c r="A686" s="163">
        <f>RFPData!D686</f>
        <v>0</v>
      </c>
      <c r="DQ686" s="161" t="e">
        <f>VLOOKUP(D686,RFPStatus!$A$2:$CF$3125,5,FALSE)</f>
        <v>#N/A</v>
      </c>
      <c r="DR686" s="161" t="e">
        <f>VLOOKUP(D686,RFPStatus!$A$2:$CF$3125,6,FALSE)</f>
        <v>#N/A</v>
      </c>
      <c r="DS686" s="161" t="e">
        <f>VLOOKUP(D686,RFPStatus!$A$2:$CF$3125,7,FALSE)</f>
        <v>#N/A</v>
      </c>
      <c r="DT686" s="161" t="e">
        <f>VLOOKUP(D686,RFPStatus!$A$2:$CF$3125,8,FALSE)</f>
        <v>#N/A</v>
      </c>
      <c r="DU686" s="161" t="e">
        <f>VLOOKUP(D686,RFPStatus!$A$2:$CF$3125,9,FALSE)</f>
        <v>#N/A</v>
      </c>
      <c r="DV686" s="161" t="e">
        <f>VLOOKUP(D686,RFPStatus!$A$2:$CF$3125,10,FALSE)</f>
        <v>#N/A</v>
      </c>
      <c r="DW686" s="161" t="str">
        <f t="shared" si="10"/>
        <v/>
      </c>
    </row>
    <row r="687" spans="1:127" x14ac:dyDescent="0.35">
      <c r="A687" s="163">
        <f>RFPData!D687</f>
        <v>0</v>
      </c>
      <c r="DQ687" s="161" t="e">
        <f>VLOOKUP(D687,RFPStatus!$A$2:$CF$3125,5,FALSE)</f>
        <v>#N/A</v>
      </c>
      <c r="DR687" s="161" t="e">
        <f>VLOOKUP(D687,RFPStatus!$A$2:$CF$3125,6,FALSE)</f>
        <v>#N/A</v>
      </c>
      <c r="DS687" s="161" t="e">
        <f>VLOOKUP(D687,RFPStatus!$A$2:$CF$3125,7,FALSE)</f>
        <v>#N/A</v>
      </c>
      <c r="DT687" s="161" t="e">
        <f>VLOOKUP(D687,RFPStatus!$A$2:$CF$3125,8,FALSE)</f>
        <v>#N/A</v>
      </c>
      <c r="DU687" s="161" t="e">
        <f>VLOOKUP(D687,RFPStatus!$A$2:$CF$3125,9,FALSE)</f>
        <v>#N/A</v>
      </c>
      <c r="DV687" s="161" t="e">
        <f>VLOOKUP(D687,RFPStatus!$A$2:$CF$3125,10,FALSE)</f>
        <v>#N/A</v>
      </c>
      <c r="DW687" s="161" t="str">
        <f t="shared" si="10"/>
        <v/>
      </c>
    </row>
    <row r="688" spans="1:127" x14ac:dyDescent="0.35">
      <c r="A688" s="163">
        <f>RFPData!D688</f>
        <v>0</v>
      </c>
      <c r="DQ688" s="161" t="e">
        <f>VLOOKUP(D688,RFPStatus!$A$2:$CF$3125,5,FALSE)</f>
        <v>#N/A</v>
      </c>
      <c r="DR688" s="161" t="e">
        <f>VLOOKUP(D688,RFPStatus!$A$2:$CF$3125,6,FALSE)</f>
        <v>#N/A</v>
      </c>
      <c r="DS688" s="161" t="e">
        <f>VLOOKUP(D688,RFPStatus!$A$2:$CF$3125,7,FALSE)</f>
        <v>#N/A</v>
      </c>
      <c r="DT688" s="161" t="e">
        <f>VLOOKUP(D688,RFPStatus!$A$2:$CF$3125,8,FALSE)</f>
        <v>#N/A</v>
      </c>
      <c r="DU688" s="161" t="e">
        <f>VLOOKUP(D688,RFPStatus!$A$2:$CF$3125,9,FALSE)</f>
        <v>#N/A</v>
      </c>
      <c r="DV688" s="161" t="e">
        <f>VLOOKUP(D688,RFPStatus!$A$2:$CF$3125,10,FALSE)</f>
        <v>#N/A</v>
      </c>
      <c r="DW688" s="161" t="str">
        <f t="shared" si="10"/>
        <v/>
      </c>
    </row>
    <row r="689" spans="1:127" x14ac:dyDescent="0.35">
      <c r="A689" s="163">
        <f>RFPData!D689</f>
        <v>0</v>
      </c>
      <c r="DQ689" s="161" t="e">
        <f>VLOOKUP(D689,RFPStatus!$A$2:$CF$3125,5,FALSE)</f>
        <v>#N/A</v>
      </c>
      <c r="DR689" s="161" t="e">
        <f>VLOOKUP(D689,RFPStatus!$A$2:$CF$3125,6,FALSE)</f>
        <v>#N/A</v>
      </c>
      <c r="DS689" s="161" t="e">
        <f>VLOOKUP(D689,RFPStatus!$A$2:$CF$3125,7,FALSE)</f>
        <v>#N/A</v>
      </c>
      <c r="DT689" s="161" t="e">
        <f>VLOOKUP(D689,RFPStatus!$A$2:$CF$3125,8,FALSE)</f>
        <v>#N/A</v>
      </c>
      <c r="DU689" s="161" t="e">
        <f>VLOOKUP(D689,RFPStatus!$A$2:$CF$3125,9,FALSE)</f>
        <v>#N/A</v>
      </c>
      <c r="DV689" s="161" t="e">
        <f>VLOOKUP(D689,RFPStatus!$A$2:$CF$3125,10,FALSE)</f>
        <v>#N/A</v>
      </c>
      <c r="DW689" s="161" t="str">
        <f t="shared" si="10"/>
        <v/>
      </c>
    </row>
    <row r="690" spans="1:127" x14ac:dyDescent="0.35">
      <c r="A690" s="163">
        <f>RFPData!D690</f>
        <v>0</v>
      </c>
      <c r="DQ690" s="161" t="e">
        <f>VLOOKUP(D690,RFPStatus!$A$2:$CF$3125,5,FALSE)</f>
        <v>#N/A</v>
      </c>
      <c r="DR690" s="161" t="e">
        <f>VLOOKUP(D690,RFPStatus!$A$2:$CF$3125,6,FALSE)</f>
        <v>#N/A</v>
      </c>
      <c r="DS690" s="161" t="e">
        <f>VLOOKUP(D690,RFPStatus!$A$2:$CF$3125,7,FALSE)</f>
        <v>#N/A</v>
      </c>
      <c r="DT690" s="161" t="e">
        <f>VLOOKUP(D690,RFPStatus!$A$2:$CF$3125,8,FALSE)</f>
        <v>#N/A</v>
      </c>
      <c r="DU690" s="161" t="e">
        <f>VLOOKUP(D690,RFPStatus!$A$2:$CF$3125,9,FALSE)</f>
        <v>#N/A</v>
      </c>
      <c r="DV690" s="161" t="e">
        <f>VLOOKUP(D690,RFPStatus!$A$2:$CF$3125,10,FALSE)</f>
        <v>#N/A</v>
      </c>
      <c r="DW690" s="161" t="str">
        <f t="shared" si="10"/>
        <v/>
      </c>
    </row>
    <row r="691" spans="1:127" x14ac:dyDescent="0.35">
      <c r="A691" s="163">
        <f>RFPData!D691</f>
        <v>0</v>
      </c>
      <c r="DQ691" s="161" t="e">
        <f>VLOOKUP(D691,RFPStatus!$A$2:$CF$3125,5,FALSE)</f>
        <v>#N/A</v>
      </c>
      <c r="DR691" s="161" t="e">
        <f>VLOOKUP(D691,RFPStatus!$A$2:$CF$3125,6,FALSE)</f>
        <v>#N/A</v>
      </c>
      <c r="DS691" s="161" t="e">
        <f>VLOOKUP(D691,RFPStatus!$A$2:$CF$3125,7,FALSE)</f>
        <v>#N/A</v>
      </c>
      <c r="DT691" s="161" t="e">
        <f>VLOOKUP(D691,RFPStatus!$A$2:$CF$3125,8,FALSE)</f>
        <v>#N/A</v>
      </c>
      <c r="DU691" s="161" t="e">
        <f>VLOOKUP(D691,RFPStatus!$A$2:$CF$3125,9,FALSE)</f>
        <v>#N/A</v>
      </c>
      <c r="DV691" s="161" t="e">
        <f>VLOOKUP(D691,RFPStatus!$A$2:$CF$3125,10,FALSE)</f>
        <v>#N/A</v>
      </c>
      <c r="DW691" s="161" t="str">
        <f t="shared" si="10"/>
        <v/>
      </c>
    </row>
    <row r="692" spans="1:127" x14ac:dyDescent="0.35">
      <c r="A692" s="163">
        <f>RFPData!D692</f>
        <v>0</v>
      </c>
      <c r="DQ692" s="161" t="e">
        <f>VLOOKUP(D692,RFPStatus!$A$2:$CF$3125,5,FALSE)</f>
        <v>#N/A</v>
      </c>
      <c r="DR692" s="161" t="e">
        <f>VLOOKUP(D692,RFPStatus!$A$2:$CF$3125,6,FALSE)</f>
        <v>#N/A</v>
      </c>
      <c r="DS692" s="161" t="e">
        <f>VLOOKUP(D692,RFPStatus!$A$2:$CF$3125,7,FALSE)</f>
        <v>#N/A</v>
      </c>
      <c r="DT692" s="161" t="e">
        <f>VLOOKUP(D692,RFPStatus!$A$2:$CF$3125,8,FALSE)</f>
        <v>#N/A</v>
      </c>
      <c r="DU692" s="161" t="e">
        <f>VLOOKUP(D692,RFPStatus!$A$2:$CF$3125,9,FALSE)</f>
        <v>#N/A</v>
      </c>
      <c r="DV692" s="161" t="e">
        <f>VLOOKUP(D692,RFPStatus!$A$2:$CF$3125,10,FALSE)</f>
        <v>#N/A</v>
      </c>
      <c r="DW692" s="161" t="str">
        <f t="shared" si="10"/>
        <v/>
      </c>
    </row>
    <row r="693" spans="1:127" x14ac:dyDescent="0.35">
      <c r="A693" s="163">
        <f>RFPData!D693</f>
        <v>0</v>
      </c>
      <c r="DQ693" s="161" t="e">
        <f>VLOOKUP(D693,RFPStatus!$A$2:$CF$3125,5,FALSE)</f>
        <v>#N/A</v>
      </c>
      <c r="DR693" s="161" t="e">
        <f>VLOOKUP(D693,RFPStatus!$A$2:$CF$3125,6,FALSE)</f>
        <v>#N/A</v>
      </c>
      <c r="DS693" s="161" t="e">
        <f>VLOOKUP(D693,RFPStatus!$A$2:$CF$3125,7,FALSE)</f>
        <v>#N/A</v>
      </c>
      <c r="DT693" s="161" t="e">
        <f>VLOOKUP(D693,RFPStatus!$A$2:$CF$3125,8,FALSE)</f>
        <v>#N/A</v>
      </c>
      <c r="DU693" s="161" t="e">
        <f>VLOOKUP(D693,RFPStatus!$A$2:$CF$3125,9,FALSE)</f>
        <v>#N/A</v>
      </c>
      <c r="DV693" s="161" t="e">
        <f>VLOOKUP(D693,RFPStatus!$A$2:$CF$3125,10,FALSE)</f>
        <v>#N/A</v>
      </c>
      <c r="DW693" s="161" t="str">
        <f t="shared" si="10"/>
        <v/>
      </c>
    </row>
    <row r="694" spans="1:127" x14ac:dyDescent="0.35">
      <c r="A694" s="163">
        <f>RFPData!D694</f>
        <v>0</v>
      </c>
      <c r="DQ694" s="161" t="e">
        <f>VLOOKUP(D694,RFPStatus!$A$2:$CF$3125,5,FALSE)</f>
        <v>#N/A</v>
      </c>
      <c r="DR694" s="161" t="e">
        <f>VLOOKUP(D694,RFPStatus!$A$2:$CF$3125,6,FALSE)</f>
        <v>#N/A</v>
      </c>
      <c r="DS694" s="161" t="e">
        <f>VLOOKUP(D694,RFPStatus!$A$2:$CF$3125,7,FALSE)</f>
        <v>#N/A</v>
      </c>
      <c r="DT694" s="161" t="e">
        <f>VLOOKUP(D694,RFPStatus!$A$2:$CF$3125,8,FALSE)</f>
        <v>#N/A</v>
      </c>
      <c r="DU694" s="161" t="e">
        <f>VLOOKUP(D694,RFPStatus!$A$2:$CF$3125,9,FALSE)</f>
        <v>#N/A</v>
      </c>
      <c r="DV694" s="161" t="e">
        <f>VLOOKUP(D694,RFPStatus!$A$2:$CF$3125,10,FALSE)</f>
        <v>#N/A</v>
      </c>
      <c r="DW694" s="161" t="str">
        <f t="shared" si="10"/>
        <v/>
      </c>
    </row>
    <row r="695" spans="1:127" x14ac:dyDescent="0.35">
      <c r="A695" s="163">
        <f>RFPData!D695</f>
        <v>0</v>
      </c>
      <c r="DQ695" s="161" t="e">
        <f>VLOOKUP(D695,RFPStatus!$A$2:$CF$3125,5,FALSE)</f>
        <v>#N/A</v>
      </c>
      <c r="DR695" s="161" t="e">
        <f>VLOOKUP(D695,RFPStatus!$A$2:$CF$3125,6,FALSE)</f>
        <v>#N/A</v>
      </c>
      <c r="DS695" s="161" t="e">
        <f>VLOOKUP(D695,RFPStatus!$A$2:$CF$3125,7,FALSE)</f>
        <v>#N/A</v>
      </c>
      <c r="DT695" s="161" t="e">
        <f>VLOOKUP(D695,RFPStatus!$A$2:$CF$3125,8,FALSE)</f>
        <v>#N/A</v>
      </c>
      <c r="DU695" s="161" t="e">
        <f>VLOOKUP(D695,RFPStatus!$A$2:$CF$3125,9,FALSE)</f>
        <v>#N/A</v>
      </c>
      <c r="DV695" s="161" t="e">
        <f>VLOOKUP(D695,RFPStatus!$A$2:$CF$3125,10,FALSE)</f>
        <v>#N/A</v>
      </c>
      <c r="DW695" s="161" t="str">
        <f t="shared" si="10"/>
        <v/>
      </c>
    </row>
    <row r="696" spans="1:127" x14ac:dyDescent="0.35">
      <c r="A696" s="163">
        <f>RFPData!D696</f>
        <v>0</v>
      </c>
      <c r="DQ696" s="161" t="e">
        <f>VLOOKUP(D696,RFPStatus!$A$2:$CF$3125,5,FALSE)</f>
        <v>#N/A</v>
      </c>
      <c r="DR696" s="161" t="e">
        <f>VLOOKUP(D696,RFPStatus!$A$2:$CF$3125,6,FALSE)</f>
        <v>#N/A</v>
      </c>
      <c r="DS696" s="161" t="e">
        <f>VLOOKUP(D696,RFPStatus!$A$2:$CF$3125,7,FALSE)</f>
        <v>#N/A</v>
      </c>
      <c r="DT696" s="161" t="e">
        <f>VLOOKUP(D696,RFPStatus!$A$2:$CF$3125,8,FALSE)</f>
        <v>#N/A</v>
      </c>
      <c r="DU696" s="161" t="e">
        <f>VLOOKUP(D696,RFPStatus!$A$2:$CF$3125,9,FALSE)</f>
        <v>#N/A</v>
      </c>
      <c r="DV696" s="161" t="e">
        <f>VLOOKUP(D696,RFPStatus!$A$2:$CF$3125,10,FALSE)</f>
        <v>#N/A</v>
      </c>
      <c r="DW696" s="161" t="str">
        <f t="shared" si="10"/>
        <v/>
      </c>
    </row>
    <row r="697" spans="1:127" x14ac:dyDescent="0.35">
      <c r="A697" s="163">
        <f>RFPData!D697</f>
        <v>0</v>
      </c>
      <c r="DQ697" s="161" t="e">
        <f>VLOOKUP(D697,RFPStatus!$A$2:$CF$3125,5,FALSE)</f>
        <v>#N/A</v>
      </c>
      <c r="DR697" s="161" t="e">
        <f>VLOOKUP(D697,RFPStatus!$A$2:$CF$3125,6,FALSE)</f>
        <v>#N/A</v>
      </c>
      <c r="DS697" s="161" t="e">
        <f>VLOOKUP(D697,RFPStatus!$A$2:$CF$3125,7,FALSE)</f>
        <v>#N/A</v>
      </c>
      <c r="DT697" s="161" t="e">
        <f>VLOOKUP(D697,RFPStatus!$A$2:$CF$3125,8,FALSE)</f>
        <v>#N/A</v>
      </c>
      <c r="DU697" s="161" t="e">
        <f>VLOOKUP(D697,RFPStatus!$A$2:$CF$3125,9,FALSE)</f>
        <v>#N/A</v>
      </c>
      <c r="DV697" s="161" t="e">
        <f>VLOOKUP(D697,RFPStatus!$A$2:$CF$3125,10,FALSE)</f>
        <v>#N/A</v>
      </c>
      <c r="DW697" s="161" t="str">
        <f t="shared" si="10"/>
        <v/>
      </c>
    </row>
    <row r="698" spans="1:127" x14ac:dyDescent="0.35">
      <c r="A698" s="163">
        <f>RFPData!D698</f>
        <v>0</v>
      </c>
      <c r="DQ698" s="161" t="e">
        <f>VLOOKUP(D698,RFPStatus!$A$2:$CF$3125,5,FALSE)</f>
        <v>#N/A</v>
      </c>
      <c r="DR698" s="161" t="e">
        <f>VLOOKUP(D698,RFPStatus!$A$2:$CF$3125,6,FALSE)</f>
        <v>#N/A</v>
      </c>
      <c r="DS698" s="161" t="e">
        <f>VLOOKUP(D698,RFPStatus!$A$2:$CF$3125,7,FALSE)</f>
        <v>#N/A</v>
      </c>
      <c r="DT698" s="161" t="e">
        <f>VLOOKUP(D698,RFPStatus!$A$2:$CF$3125,8,FALSE)</f>
        <v>#N/A</v>
      </c>
      <c r="DU698" s="161" t="e">
        <f>VLOOKUP(D698,RFPStatus!$A$2:$CF$3125,9,FALSE)</f>
        <v>#N/A</v>
      </c>
      <c r="DV698" s="161" t="e">
        <f>VLOOKUP(D698,RFPStatus!$A$2:$CF$3125,10,FALSE)</f>
        <v>#N/A</v>
      </c>
      <c r="DW698" s="161" t="str">
        <f t="shared" si="10"/>
        <v/>
      </c>
    </row>
    <row r="699" spans="1:127" x14ac:dyDescent="0.35">
      <c r="A699" s="163">
        <f>RFPData!D699</f>
        <v>0</v>
      </c>
      <c r="DQ699" s="161" t="e">
        <f>VLOOKUP(D699,RFPStatus!$A$2:$CF$3125,5,FALSE)</f>
        <v>#N/A</v>
      </c>
      <c r="DR699" s="161" t="e">
        <f>VLOOKUP(D699,RFPStatus!$A$2:$CF$3125,6,FALSE)</f>
        <v>#N/A</v>
      </c>
      <c r="DS699" s="161" t="e">
        <f>VLOOKUP(D699,RFPStatus!$A$2:$CF$3125,7,FALSE)</f>
        <v>#N/A</v>
      </c>
      <c r="DT699" s="161" t="e">
        <f>VLOOKUP(D699,RFPStatus!$A$2:$CF$3125,8,FALSE)</f>
        <v>#N/A</v>
      </c>
      <c r="DU699" s="161" t="e">
        <f>VLOOKUP(D699,RFPStatus!$A$2:$CF$3125,9,FALSE)</f>
        <v>#N/A</v>
      </c>
      <c r="DV699" s="161" t="e">
        <f>VLOOKUP(D699,RFPStatus!$A$2:$CF$3125,10,FALSE)</f>
        <v>#N/A</v>
      </c>
      <c r="DW699" s="161" t="str">
        <f t="shared" si="10"/>
        <v/>
      </c>
    </row>
    <row r="700" spans="1:127" x14ac:dyDescent="0.35">
      <c r="A700" s="163">
        <f>RFPData!D700</f>
        <v>0</v>
      </c>
      <c r="DQ700" s="161" t="e">
        <f>VLOOKUP(D700,RFPStatus!$A$2:$CF$3125,5,FALSE)</f>
        <v>#N/A</v>
      </c>
      <c r="DR700" s="161" t="e">
        <f>VLOOKUP(D700,RFPStatus!$A$2:$CF$3125,6,FALSE)</f>
        <v>#N/A</v>
      </c>
      <c r="DS700" s="161" t="e">
        <f>VLOOKUP(D700,RFPStatus!$A$2:$CF$3125,7,FALSE)</f>
        <v>#N/A</v>
      </c>
      <c r="DT700" s="161" t="e">
        <f>VLOOKUP(D700,RFPStatus!$A$2:$CF$3125,8,FALSE)</f>
        <v>#N/A</v>
      </c>
      <c r="DU700" s="161" t="e">
        <f>VLOOKUP(D700,RFPStatus!$A$2:$CF$3125,9,FALSE)</f>
        <v>#N/A</v>
      </c>
      <c r="DV700" s="161" t="e">
        <f>VLOOKUP(D700,RFPStatus!$A$2:$CF$3125,10,FALSE)</f>
        <v>#N/A</v>
      </c>
      <c r="DW700" s="161" t="str">
        <f t="shared" si="10"/>
        <v/>
      </c>
    </row>
    <row r="701" spans="1:127" x14ac:dyDescent="0.35">
      <c r="A701" s="163">
        <f>RFPData!D701</f>
        <v>0</v>
      </c>
      <c r="DQ701" s="161" t="e">
        <f>VLOOKUP(D701,RFPStatus!$A$2:$CF$3125,5,FALSE)</f>
        <v>#N/A</v>
      </c>
      <c r="DR701" s="161" t="e">
        <f>VLOOKUP(D701,RFPStatus!$A$2:$CF$3125,6,FALSE)</f>
        <v>#N/A</v>
      </c>
      <c r="DS701" s="161" t="e">
        <f>VLOOKUP(D701,RFPStatus!$A$2:$CF$3125,7,FALSE)</f>
        <v>#N/A</v>
      </c>
      <c r="DT701" s="161" t="e">
        <f>VLOOKUP(D701,RFPStatus!$A$2:$CF$3125,8,FALSE)</f>
        <v>#N/A</v>
      </c>
      <c r="DU701" s="161" t="e">
        <f>VLOOKUP(D701,RFPStatus!$A$2:$CF$3125,9,FALSE)</f>
        <v>#N/A</v>
      </c>
      <c r="DV701" s="161" t="e">
        <f>VLOOKUP(D701,RFPStatus!$A$2:$CF$3125,10,FALSE)</f>
        <v>#N/A</v>
      </c>
      <c r="DW701" s="161" t="str">
        <f t="shared" si="10"/>
        <v/>
      </c>
    </row>
    <row r="702" spans="1:127" x14ac:dyDescent="0.35">
      <c r="A702" s="163">
        <f>RFPData!D702</f>
        <v>0</v>
      </c>
      <c r="DQ702" s="161" t="e">
        <f>VLOOKUP(D702,RFPStatus!$A$2:$CF$3125,5,FALSE)</f>
        <v>#N/A</v>
      </c>
      <c r="DR702" s="161" t="e">
        <f>VLOOKUP(D702,RFPStatus!$A$2:$CF$3125,6,FALSE)</f>
        <v>#N/A</v>
      </c>
      <c r="DS702" s="161" t="e">
        <f>VLOOKUP(D702,RFPStatus!$A$2:$CF$3125,7,FALSE)</f>
        <v>#N/A</v>
      </c>
      <c r="DT702" s="161" t="e">
        <f>VLOOKUP(D702,RFPStatus!$A$2:$CF$3125,8,FALSE)</f>
        <v>#N/A</v>
      </c>
      <c r="DU702" s="161" t="e">
        <f>VLOOKUP(D702,RFPStatus!$A$2:$CF$3125,9,FALSE)</f>
        <v>#N/A</v>
      </c>
      <c r="DV702" s="161" t="e">
        <f>VLOOKUP(D702,RFPStatus!$A$2:$CF$3125,10,FALSE)</f>
        <v>#N/A</v>
      </c>
      <c r="DW702" s="161" t="str">
        <f t="shared" si="10"/>
        <v/>
      </c>
    </row>
    <row r="703" spans="1:127" x14ac:dyDescent="0.35">
      <c r="A703" s="163">
        <f>RFPData!D703</f>
        <v>0</v>
      </c>
      <c r="DQ703" s="161" t="e">
        <f>VLOOKUP(D703,RFPStatus!$A$2:$CF$3125,5,FALSE)</f>
        <v>#N/A</v>
      </c>
      <c r="DR703" s="161" t="e">
        <f>VLOOKUP(D703,RFPStatus!$A$2:$CF$3125,6,FALSE)</f>
        <v>#N/A</v>
      </c>
      <c r="DS703" s="161" t="e">
        <f>VLOOKUP(D703,RFPStatus!$A$2:$CF$3125,7,FALSE)</f>
        <v>#N/A</v>
      </c>
      <c r="DT703" s="161" t="e">
        <f>VLOOKUP(D703,RFPStatus!$A$2:$CF$3125,8,FALSE)</f>
        <v>#N/A</v>
      </c>
      <c r="DU703" s="161" t="e">
        <f>VLOOKUP(D703,RFPStatus!$A$2:$CF$3125,9,FALSE)</f>
        <v>#N/A</v>
      </c>
      <c r="DV703" s="161" t="e">
        <f>VLOOKUP(D703,RFPStatus!$A$2:$CF$3125,10,FALSE)</f>
        <v>#N/A</v>
      </c>
      <c r="DW703" s="161" t="str">
        <f t="shared" si="10"/>
        <v/>
      </c>
    </row>
    <row r="704" spans="1:127" x14ac:dyDescent="0.35">
      <c r="A704" s="163">
        <f>RFPData!D704</f>
        <v>0</v>
      </c>
      <c r="DQ704" s="161" t="e">
        <f>VLOOKUP(D704,RFPStatus!$A$2:$CF$3125,5,FALSE)</f>
        <v>#N/A</v>
      </c>
      <c r="DR704" s="161" t="e">
        <f>VLOOKUP(D704,RFPStatus!$A$2:$CF$3125,6,FALSE)</f>
        <v>#N/A</v>
      </c>
      <c r="DS704" s="161" t="e">
        <f>VLOOKUP(D704,RFPStatus!$A$2:$CF$3125,7,FALSE)</f>
        <v>#N/A</v>
      </c>
      <c r="DT704" s="161" t="e">
        <f>VLOOKUP(D704,RFPStatus!$A$2:$CF$3125,8,FALSE)</f>
        <v>#N/A</v>
      </c>
      <c r="DU704" s="161" t="e">
        <f>VLOOKUP(D704,RFPStatus!$A$2:$CF$3125,9,FALSE)</f>
        <v>#N/A</v>
      </c>
      <c r="DV704" s="161" t="e">
        <f>VLOOKUP(D704,RFPStatus!$A$2:$CF$3125,10,FALSE)</f>
        <v>#N/A</v>
      </c>
      <c r="DW704" s="161" t="str">
        <f t="shared" si="10"/>
        <v/>
      </c>
    </row>
    <row r="705" spans="1:127" x14ac:dyDescent="0.35">
      <c r="A705" s="163">
        <f>RFPData!D705</f>
        <v>0</v>
      </c>
      <c r="DQ705" s="161" t="e">
        <f>VLOOKUP(D705,RFPStatus!$A$2:$CF$3125,5,FALSE)</f>
        <v>#N/A</v>
      </c>
      <c r="DR705" s="161" t="e">
        <f>VLOOKUP(D705,RFPStatus!$A$2:$CF$3125,6,FALSE)</f>
        <v>#N/A</v>
      </c>
      <c r="DS705" s="161" t="e">
        <f>VLOOKUP(D705,RFPStatus!$A$2:$CF$3125,7,FALSE)</f>
        <v>#N/A</v>
      </c>
      <c r="DT705" s="161" t="e">
        <f>VLOOKUP(D705,RFPStatus!$A$2:$CF$3125,8,FALSE)</f>
        <v>#N/A</v>
      </c>
      <c r="DU705" s="161" t="e">
        <f>VLOOKUP(D705,RFPStatus!$A$2:$CF$3125,9,FALSE)</f>
        <v>#N/A</v>
      </c>
      <c r="DV705" s="161" t="e">
        <f>VLOOKUP(D705,RFPStatus!$A$2:$CF$3125,10,FALSE)</f>
        <v>#N/A</v>
      </c>
      <c r="DW705" s="161" t="str">
        <f t="shared" si="10"/>
        <v/>
      </c>
    </row>
    <row r="706" spans="1:127" x14ac:dyDescent="0.35">
      <c r="A706" s="163">
        <f>RFPData!D706</f>
        <v>0</v>
      </c>
      <c r="DQ706" s="161" t="e">
        <f>VLOOKUP(D706,RFPStatus!$A$2:$CF$3125,5,FALSE)</f>
        <v>#N/A</v>
      </c>
      <c r="DR706" s="161" t="e">
        <f>VLOOKUP(D706,RFPStatus!$A$2:$CF$3125,6,FALSE)</f>
        <v>#N/A</v>
      </c>
      <c r="DS706" s="161" t="e">
        <f>VLOOKUP(D706,RFPStatus!$A$2:$CF$3125,7,FALSE)</f>
        <v>#N/A</v>
      </c>
      <c r="DT706" s="161" t="e">
        <f>VLOOKUP(D706,RFPStatus!$A$2:$CF$3125,8,FALSE)</f>
        <v>#N/A</v>
      </c>
      <c r="DU706" s="161" t="e">
        <f>VLOOKUP(D706,RFPStatus!$A$2:$CF$3125,9,FALSE)</f>
        <v>#N/A</v>
      </c>
      <c r="DV706" s="161" t="e">
        <f>VLOOKUP(D706,RFPStatus!$A$2:$CF$3125,10,FALSE)</f>
        <v>#N/A</v>
      </c>
      <c r="DW706" s="161" t="str">
        <f t="shared" ref="DW706:DW769" si="11">_xlfn.CONCAT(BU706:BY706)</f>
        <v/>
      </c>
    </row>
    <row r="707" spans="1:127" x14ac:dyDescent="0.35">
      <c r="A707" s="163">
        <f>RFPData!D707</f>
        <v>0</v>
      </c>
      <c r="DQ707" s="161" t="e">
        <f>VLOOKUP(D707,RFPStatus!$A$2:$CF$3125,5,FALSE)</f>
        <v>#N/A</v>
      </c>
      <c r="DR707" s="161" t="e">
        <f>VLOOKUP(D707,RFPStatus!$A$2:$CF$3125,6,FALSE)</f>
        <v>#N/A</v>
      </c>
      <c r="DS707" s="161" t="e">
        <f>VLOOKUP(D707,RFPStatus!$A$2:$CF$3125,7,FALSE)</f>
        <v>#N/A</v>
      </c>
      <c r="DT707" s="161" t="e">
        <f>VLOOKUP(D707,RFPStatus!$A$2:$CF$3125,8,FALSE)</f>
        <v>#N/A</v>
      </c>
      <c r="DU707" s="161" t="e">
        <f>VLOOKUP(D707,RFPStatus!$A$2:$CF$3125,9,FALSE)</f>
        <v>#N/A</v>
      </c>
      <c r="DV707" s="161" t="e">
        <f>VLOOKUP(D707,RFPStatus!$A$2:$CF$3125,10,FALSE)</f>
        <v>#N/A</v>
      </c>
      <c r="DW707" s="161" t="str">
        <f t="shared" si="11"/>
        <v/>
      </c>
    </row>
    <row r="708" spans="1:127" x14ac:dyDescent="0.35">
      <c r="A708" s="163">
        <f>RFPData!D708</f>
        <v>0</v>
      </c>
      <c r="DQ708" s="161" t="e">
        <f>VLOOKUP(D708,RFPStatus!$A$2:$CF$3125,5,FALSE)</f>
        <v>#N/A</v>
      </c>
      <c r="DR708" s="161" t="e">
        <f>VLOOKUP(D708,RFPStatus!$A$2:$CF$3125,6,FALSE)</f>
        <v>#N/A</v>
      </c>
      <c r="DS708" s="161" t="e">
        <f>VLOOKUP(D708,RFPStatus!$A$2:$CF$3125,7,FALSE)</f>
        <v>#N/A</v>
      </c>
      <c r="DT708" s="161" t="e">
        <f>VLOOKUP(D708,RFPStatus!$A$2:$CF$3125,8,FALSE)</f>
        <v>#N/A</v>
      </c>
      <c r="DU708" s="161" t="e">
        <f>VLOOKUP(D708,RFPStatus!$A$2:$CF$3125,9,FALSE)</f>
        <v>#N/A</v>
      </c>
      <c r="DV708" s="161" t="e">
        <f>VLOOKUP(D708,RFPStatus!$A$2:$CF$3125,10,FALSE)</f>
        <v>#N/A</v>
      </c>
      <c r="DW708" s="161" t="str">
        <f t="shared" si="11"/>
        <v/>
      </c>
    </row>
    <row r="709" spans="1:127" x14ac:dyDescent="0.35">
      <c r="A709" s="163">
        <f>RFPData!D709</f>
        <v>0</v>
      </c>
      <c r="DQ709" s="161" t="e">
        <f>VLOOKUP(D709,RFPStatus!$A$2:$CF$3125,5,FALSE)</f>
        <v>#N/A</v>
      </c>
      <c r="DR709" s="161" t="e">
        <f>VLOOKUP(D709,RFPStatus!$A$2:$CF$3125,6,FALSE)</f>
        <v>#N/A</v>
      </c>
      <c r="DS709" s="161" t="e">
        <f>VLOOKUP(D709,RFPStatus!$A$2:$CF$3125,7,FALSE)</f>
        <v>#N/A</v>
      </c>
      <c r="DT709" s="161" t="e">
        <f>VLOOKUP(D709,RFPStatus!$A$2:$CF$3125,8,FALSE)</f>
        <v>#N/A</v>
      </c>
      <c r="DU709" s="161" t="e">
        <f>VLOOKUP(D709,RFPStatus!$A$2:$CF$3125,9,FALSE)</f>
        <v>#N/A</v>
      </c>
      <c r="DV709" s="161" t="e">
        <f>VLOOKUP(D709,RFPStatus!$A$2:$CF$3125,10,FALSE)</f>
        <v>#N/A</v>
      </c>
      <c r="DW709" s="161" t="str">
        <f t="shared" si="11"/>
        <v/>
      </c>
    </row>
    <row r="710" spans="1:127" x14ac:dyDescent="0.35">
      <c r="A710" s="163">
        <f>RFPData!D710</f>
        <v>0</v>
      </c>
      <c r="DQ710" s="161" t="e">
        <f>VLOOKUP(D710,RFPStatus!$A$2:$CF$3125,5,FALSE)</f>
        <v>#N/A</v>
      </c>
      <c r="DR710" s="161" t="e">
        <f>VLOOKUP(D710,RFPStatus!$A$2:$CF$3125,6,FALSE)</f>
        <v>#N/A</v>
      </c>
      <c r="DS710" s="161" t="e">
        <f>VLOOKUP(D710,RFPStatus!$A$2:$CF$3125,7,FALSE)</f>
        <v>#N/A</v>
      </c>
      <c r="DT710" s="161" t="e">
        <f>VLOOKUP(D710,RFPStatus!$A$2:$CF$3125,8,FALSE)</f>
        <v>#N/A</v>
      </c>
      <c r="DU710" s="161" t="e">
        <f>VLOOKUP(D710,RFPStatus!$A$2:$CF$3125,9,FALSE)</f>
        <v>#N/A</v>
      </c>
      <c r="DV710" s="161" t="e">
        <f>VLOOKUP(D710,RFPStatus!$A$2:$CF$3125,10,FALSE)</f>
        <v>#N/A</v>
      </c>
      <c r="DW710" s="161" t="str">
        <f t="shared" si="11"/>
        <v/>
      </c>
    </row>
    <row r="711" spans="1:127" x14ac:dyDescent="0.35">
      <c r="A711" s="163">
        <f>RFPData!D711</f>
        <v>0</v>
      </c>
      <c r="DQ711" s="161" t="e">
        <f>VLOOKUP(D711,RFPStatus!$A$2:$CF$3125,5,FALSE)</f>
        <v>#N/A</v>
      </c>
      <c r="DR711" s="161" t="e">
        <f>VLOOKUP(D711,RFPStatus!$A$2:$CF$3125,6,FALSE)</f>
        <v>#N/A</v>
      </c>
      <c r="DS711" s="161" t="e">
        <f>VLOOKUP(D711,RFPStatus!$A$2:$CF$3125,7,FALSE)</f>
        <v>#N/A</v>
      </c>
      <c r="DT711" s="161" t="e">
        <f>VLOOKUP(D711,RFPStatus!$A$2:$CF$3125,8,FALSE)</f>
        <v>#N/A</v>
      </c>
      <c r="DU711" s="161" t="e">
        <f>VLOOKUP(D711,RFPStatus!$A$2:$CF$3125,9,FALSE)</f>
        <v>#N/A</v>
      </c>
      <c r="DV711" s="161" t="e">
        <f>VLOOKUP(D711,RFPStatus!$A$2:$CF$3125,10,FALSE)</f>
        <v>#N/A</v>
      </c>
      <c r="DW711" s="161" t="str">
        <f t="shared" si="11"/>
        <v/>
      </c>
    </row>
    <row r="712" spans="1:127" x14ac:dyDescent="0.35">
      <c r="A712" s="163">
        <f>RFPData!D712</f>
        <v>0</v>
      </c>
      <c r="DQ712" s="161" t="e">
        <f>VLOOKUP(D712,RFPStatus!$A$2:$CF$3125,5,FALSE)</f>
        <v>#N/A</v>
      </c>
      <c r="DR712" s="161" t="e">
        <f>VLOOKUP(D712,RFPStatus!$A$2:$CF$3125,6,FALSE)</f>
        <v>#N/A</v>
      </c>
      <c r="DS712" s="161" t="e">
        <f>VLOOKUP(D712,RFPStatus!$A$2:$CF$3125,7,FALSE)</f>
        <v>#N/A</v>
      </c>
      <c r="DT712" s="161" t="e">
        <f>VLOOKUP(D712,RFPStatus!$A$2:$CF$3125,8,FALSE)</f>
        <v>#N/A</v>
      </c>
      <c r="DU712" s="161" t="e">
        <f>VLOOKUP(D712,RFPStatus!$A$2:$CF$3125,9,FALSE)</f>
        <v>#N/A</v>
      </c>
      <c r="DV712" s="161" t="e">
        <f>VLOOKUP(D712,RFPStatus!$A$2:$CF$3125,10,FALSE)</f>
        <v>#N/A</v>
      </c>
      <c r="DW712" s="161" t="str">
        <f t="shared" si="11"/>
        <v/>
      </c>
    </row>
    <row r="713" spans="1:127" x14ac:dyDescent="0.35">
      <c r="A713" s="163">
        <f>RFPData!D713</f>
        <v>0</v>
      </c>
      <c r="DQ713" s="161" t="e">
        <f>VLOOKUP(D713,RFPStatus!$A$2:$CF$3125,5,FALSE)</f>
        <v>#N/A</v>
      </c>
      <c r="DR713" s="161" t="e">
        <f>VLOOKUP(D713,RFPStatus!$A$2:$CF$3125,6,FALSE)</f>
        <v>#N/A</v>
      </c>
      <c r="DS713" s="161" t="e">
        <f>VLOOKUP(D713,RFPStatus!$A$2:$CF$3125,7,FALSE)</f>
        <v>#N/A</v>
      </c>
      <c r="DT713" s="161" t="e">
        <f>VLOOKUP(D713,RFPStatus!$A$2:$CF$3125,8,FALSE)</f>
        <v>#N/A</v>
      </c>
      <c r="DU713" s="161" t="e">
        <f>VLOOKUP(D713,RFPStatus!$A$2:$CF$3125,9,FALSE)</f>
        <v>#N/A</v>
      </c>
      <c r="DV713" s="161" t="e">
        <f>VLOOKUP(D713,RFPStatus!$A$2:$CF$3125,10,FALSE)</f>
        <v>#N/A</v>
      </c>
      <c r="DW713" s="161" t="str">
        <f t="shared" si="11"/>
        <v/>
      </c>
    </row>
    <row r="714" spans="1:127" x14ac:dyDescent="0.35">
      <c r="A714" s="163">
        <f>RFPData!D714</f>
        <v>0</v>
      </c>
      <c r="DQ714" s="161" t="e">
        <f>VLOOKUP(D714,RFPStatus!$A$2:$CF$3125,5,FALSE)</f>
        <v>#N/A</v>
      </c>
      <c r="DR714" s="161" t="e">
        <f>VLOOKUP(D714,RFPStatus!$A$2:$CF$3125,6,FALSE)</f>
        <v>#N/A</v>
      </c>
      <c r="DS714" s="161" t="e">
        <f>VLOOKUP(D714,RFPStatus!$A$2:$CF$3125,7,FALSE)</f>
        <v>#N/A</v>
      </c>
      <c r="DT714" s="161" t="e">
        <f>VLOOKUP(D714,RFPStatus!$A$2:$CF$3125,8,FALSE)</f>
        <v>#N/A</v>
      </c>
      <c r="DU714" s="161" t="e">
        <f>VLOOKUP(D714,RFPStatus!$A$2:$CF$3125,9,FALSE)</f>
        <v>#N/A</v>
      </c>
      <c r="DV714" s="161" t="e">
        <f>VLOOKUP(D714,RFPStatus!$A$2:$CF$3125,10,FALSE)</f>
        <v>#N/A</v>
      </c>
      <c r="DW714" s="161" t="str">
        <f t="shared" si="11"/>
        <v/>
      </c>
    </row>
    <row r="715" spans="1:127" x14ac:dyDescent="0.35">
      <c r="A715" s="163">
        <f>RFPData!D715</f>
        <v>0</v>
      </c>
      <c r="DQ715" s="161" t="e">
        <f>VLOOKUP(D715,RFPStatus!$A$2:$CF$3125,5,FALSE)</f>
        <v>#N/A</v>
      </c>
      <c r="DR715" s="161" t="e">
        <f>VLOOKUP(D715,RFPStatus!$A$2:$CF$3125,6,FALSE)</f>
        <v>#N/A</v>
      </c>
      <c r="DS715" s="161" t="e">
        <f>VLOOKUP(D715,RFPStatus!$A$2:$CF$3125,7,FALSE)</f>
        <v>#N/A</v>
      </c>
      <c r="DT715" s="161" t="e">
        <f>VLOOKUP(D715,RFPStatus!$A$2:$CF$3125,8,FALSE)</f>
        <v>#N/A</v>
      </c>
      <c r="DU715" s="161" t="e">
        <f>VLOOKUP(D715,RFPStatus!$A$2:$CF$3125,9,FALSE)</f>
        <v>#N/A</v>
      </c>
      <c r="DV715" s="161" t="e">
        <f>VLOOKUP(D715,RFPStatus!$A$2:$CF$3125,10,FALSE)</f>
        <v>#N/A</v>
      </c>
      <c r="DW715" s="161" t="str">
        <f t="shared" si="11"/>
        <v/>
      </c>
    </row>
    <row r="716" spans="1:127" x14ac:dyDescent="0.35">
      <c r="A716" s="163">
        <f>RFPData!D716</f>
        <v>0</v>
      </c>
      <c r="DQ716" s="161" t="e">
        <f>VLOOKUP(D716,RFPStatus!$A$2:$CF$3125,5,FALSE)</f>
        <v>#N/A</v>
      </c>
      <c r="DR716" s="161" t="e">
        <f>VLOOKUP(D716,RFPStatus!$A$2:$CF$3125,6,FALSE)</f>
        <v>#N/A</v>
      </c>
      <c r="DS716" s="161" t="e">
        <f>VLOOKUP(D716,RFPStatus!$A$2:$CF$3125,7,FALSE)</f>
        <v>#N/A</v>
      </c>
      <c r="DT716" s="161" t="e">
        <f>VLOOKUP(D716,RFPStatus!$A$2:$CF$3125,8,FALSE)</f>
        <v>#N/A</v>
      </c>
      <c r="DU716" s="161" t="e">
        <f>VLOOKUP(D716,RFPStatus!$A$2:$CF$3125,9,FALSE)</f>
        <v>#N/A</v>
      </c>
      <c r="DV716" s="161" t="e">
        <f>VLOOKUP(D716,RFPStatus!$A$2:$CF$3125,10,FALSE)</f>
        <v>#N/A</v>
      </c>
      <c r="DW716" s="161" t="str">
        <f t="shared" si="11"/>
        <v/>
      </c>
    </row>
    <row r="717" spans="1:127" x14ac:dyDescent="0.35">
      <c r="A717" s="163">
        <f>RFPData!D717</f>
        <v>0</v>
      </c>
      <c r="DQ717" s="161" t="e">
        <f>VLOOKUP(D717,RFPStatus!$A$2:$CF$3125,5,FALSE)</f>
        <v>#N/A</v>
      </c>
      <c r="DR717" s="161" t="e">
        <f>VLOOKUP(D717,RFPStatus!$A$2:$CF$3125,6,FALSE)</f>
        <v>#N/A</v>
      </c>
      <c r="DS717" s="161" t="e">
        <f>VLOOKUP(D717,RFPStatus!$A$2:$CF$3125,7,FALSE)</f>
        <v>#N/A</v>
      </c>
      <c r="DT717" s="161" t="e">
        <f>VLOOKUP(D717,RFPStatus!$A$2:$CF$3125,8,FALSE)</f>
        <v>#N/A</v>
      </c>
      <c r="DU717" s="161" t="e">
        <f>VLOOKUP(D717,RFPStatus!$A$2:$CF$3125,9,FALSE)</f>
        <v>#N/A</v>
      </c>
      <c r="DV717" s="161" t="e">
        <f>VLOOKUP(D717,RFPStatus!$A$2:$CF$3125,10,FALSE)</f>
        <v>#N/A</v>
      </c>
      <c r="DW717" s="161" t="str">
        <f t="shared" si="11"/>
        <v/>
      </c>
    </row>
    <row r="718" spans="1:127" x14ac:dyDescent="0.35">
      <c r="A718" s="163">
        <f>RFPData!D718</f>
        <v>0</v>
      </c>
      <c r="DQ718" s="161" t="e">
        <f>VLOOKUP(D718,RFPStatus!$A$2:$CF$3125,5,FALSE)</f>
        <v>#N/A</v>
      </c>
      <c r="DR718" s="161" t="e">
        <f>VLOOKUP(D718,RFPStatus!$A$2:$CF$3125,6,FALSE)</f>
        <v>#N/A</v>
      </c>
      <c r="DS718" s="161" t="e">
        <f>VLOOKUP(D718,RFPStatus!$A$2:$CF$3125,7,FALSE)</f>
        <v>#N/A</v>
      </c>
      <c r="DT718" s="161" t="e">
        <f>VLOOKUP(D718,RFPStatus!$A$2:$CF$3125,8,FALSE)</f>
        <v>#N/A</v>
      </c>
      <c r="DU718" s="161" t="e">
        <f>VLOOKUP(D718,RFPStatus!$A$2:$CF$3125,9,FALSE)</f>
        <v>#N/A</v>
      </c>
      <c r="DV718" s="161" t="e">
        <f>VLOOKUP(D718,RFPStatus!$A$2:$CF$3125,10,FALSE)</f>
        <v>#N/A</v>
      </c>
      <c r="DW718" s="161" t="str">
        <f t="shared" si="11"/>
        <v/>
      </c>
    </row>
    <row r="719" spans="1:127" x14ac:dyDescent="0.35">
      <c r="A719" s="163">
        <f>RFPData!D719</f>
        <v>0</v>
      </c>
      <c r="DQ719" s="161" t="e">
        <f>VLOOKUP(D719,RFPStatus!$A$2:$CF$3125,5,FALSE)</f>
        <v>#N/A</v>
      </c>
      <c r="DR719" s="161" t="e">
        <f>VLOOKUP(D719,RFPStatus!$A$2:$CF$3125,6,FALSE)</f>
        <v>#N/A</v>
      </c>
      <c r="DS719" s="161" t="e">
        <f>VLOOKUP(D719,RFPStatus!$A$2:$CF$3125,7,FALSE)</f>
        <v>#N/A</v>
      </c>
      <c r="DT719" s="161" t="e">
        <f>VLOOKUP(D719,RFPStatus!$A$2:$CF$3125,8,FALSE)</f>
        <v>#N/A</v>
      </c>
      <c r="DU719" s="161" t="e">
        <f>VLOOKUP(D719,RFPStatus!$A$2:$CF$3125,9,FALSE)</f>
        <v>#N/A</v>
      </c>
      <c r="DV719" s="161" t="e">
        <f>VLOOKUP(D719,RFPStatus!$A$2:$CF$3125,10,FALSE)</f>
        <v>#N/A</v>
      </c>
      <c r="DW719" s="161" t="str">
        <f t="shared" si="11"/>
        <v/>
      </c>
    </row>
    <row r="720" spans="1:127" x14ac:dyDescent="0.35">
      <c r="A720" s="163">
        <f>RFPData!D720</f>
        <v>0</v>
      </c>
      <c r="DQ720" s="161" t="e">
        <f>VLOOKUP(D720,RFPStatus!$A$2:$CF$3125,5,FALSE)</f>
        <v>#N/A</v>
      </c>
      <c r="DR720" s="161" t="e">
        <f>VLOOKUP(D720,RFPStatus!$A$2:$CF$3125,6,FALSE)</f>
        <v>#N/A</v>
      </c>
      <c r="DS720" s="161" t="e">
        <f>VLOOKUP(D720,RFPStatus!$A$2:$CF$3125,7,FALSE)</f>
        <v>#N/A</v>
      </c>
      <c r="DT720" s="161" t="e">
        <f>VLOOKUP(D720,RFPStatus!$A$2:$CF$3125,8,FALSE)</f>
        <v>#N/A</v>
      </c>
      <c r="DU720" s="161" t="e">
        <f>VLOOKUP(D720,RFPStatus!$A$2:$CF$3125,9,FALSE)</f>
        <v>#N/A</v>
      </c>
      <c r="DV720" s="161" t="e">
        <f>VLOOKUP(D720,RFPStatus!$A$2:$CF$3125,10,FALSE)</f>
        <v>#N/A</v>
      </c>
      <c r="DW720" s="161" t="str">
        <f t="shared" si="11"/>
        <v/>
      </c>
    </row>
    <row r="721" spans="1:127" x14ac:dyDescent="0.35">
      <c r="A721" s="163">
        <f>RFPData!D721</f>
        <v>0</v>
      </c>
      <c r="DQ721" s="161" t="e">
        <f>VLOOKUP(D721,RFPStatus!$A$2:$CF$3125,5,FALSE)</f>
        <v>#N/A</v>
      </c>
      <c r="DR721" s="161" t="e">
        <f>VLOOKUP(D721,RFPStatus!$A$2:$CF$3125,6,FALSE)</f>
        <v>#N/A</v>
      </c>
      <c r="DS721" s="161" t="e">
        <f>VLOOKUP(D721,RFPStatus!$A$2:$CF$3125,7,FALSE)</f>
        <v>#N/A</v>
      </c>
      <c r="DT721" s="161" t="e">
        <f>VLOOKUP(D721,RFPStatus!$A$2:$CF$3125,8,FALSE)</f>
        <v>#N/A</v>
      </c>
      <c r="DU721" s="161" t="e">
        <f>VLOOKUP(D721,RFPStatus!$A$2:$CF$3125,9,FALSE)</f>
        <v>#N/A</v>
      </c>
      <c r="DV721" s="161" t="e">
        <f>VLOOKUP(D721,RFPStatus!$A$2:$CF$3125,10,FALSE)</f>
        <v>#N/A</v>
      </c>
      <c r="DW721" s="161" t="str">
        <f t="shared" si="11"/>
        <v/>
      </c>
    </row>
    <row r="722" spans="1:127" x14ac:dyDescent="0.35">
      <c r="A722" s="163">
        <f>RFPData!D722</f>
        <v>0</v>
      </c>
      <c r="DQ722" s="161" t="e">
        <f>VLOOKUP(D722,RFPStatus!$A$2:$CF$3125,5,FALSE)</f>
        <v>#N/A</v>
      </c>
      <c r="DR722" s="161" t="e">
        <f>VLOOKUP(D722,RFPStatus!$A$2:$CF$3125,6,FALSE)</f>
        <v>#N/A</v>
      </c>
      <c r="DS722" s="161" t="e">
        <f>VLOOKUP(D722,RFPStatus!$A$2:$CF$3125,7,FALSE)</f>
        <v>#N/A</v>
      </c>
      <c r="DT722" s="161" t="e">
        <f>VLOOKUP(D722,RFPStatus!$A$2:$CF$3125,8,FALSE)</f>
        <v>#N/A</v>
      </c>
      <c r="DU722" s="161" t="e">
        <f>VLOOKUP(D722,RFPStatus!$A$2:$CF$3125,9,FALSE)</f>
        <v>#N/A</v>
      </c>
      <c r="DV722" s="161" t="e">
        <f>VLOOKUP(D722,RFPStatus!$A$2:$CF$3125,10,FALSE)</f>
        <v>#N/A</v>
      </c>
      <c r="DW722" s="161" t="str">
        <f t="shared" si="11"/>
        <v/>
      </c>
    </row>
    <row r="723" spans="1:127" x14ac:dyDescent="0.35">
      <c r="A723" s="163">
        <f>RFPData!D723</f>
        <v>0</v>
      </c>
      <c r="DQ723" s="161" t="e">
        <f>VLOOKUP(D723,RFPStatus!$A$2:$CF$3125,5,FALSE)</f>
        <v>#N/A</v>
      </c>
      <c r="DR723" s="161" t="e">
        <f>VLOOKUP(D723,RFPStatus!$A$2:$CF$3125,6,FALSE)</f>
        <v>#N/A</v>
      </c>
      <c r="DS723" s="161" t="e">
        <f>VLOOKUP(D723,RFPStatus!$A$2:$CF$3125,7,FALSE)</f>
        <v>#N/A</v>
      </c>
      <c r="DT723" s="161" t="e">
        <f>VLOOKUP(D723,RFPStatus!$A$2:$CF$3125,8,FALSE)</f>
        <v>#N/A</v>
      </c>
      <c r="DU723" s="161" t="e">
        <f>VLOOKUP(D723,RFPStatus!$A$2:$CF$3125,9,FALSE)</f>
        <v>#N/A</v>
      </c>
      <c r="DV723" s="161" t="e">
        <f>VLOOKUP(D723,RFPStatus!$A$2:$CF$3125,10,FALSE)</f>
        <v>#N/A</v>
      </c>
      <c r="DW723" s="161" t="str">
        <f t="shared" si="11"/>
        <v/>
      </c>
    </row>
    <row r="724" spans="1:127" x14ac:dyDescent="0.35">
      <c r="A724" s="163">
        <f>RFPData!D724</f>
        <v>0</v>
      </c>
      <c r="DQ724" s="161" t="e">
        <f>VLOOKUP(D724,RFPStatus!$A$2:$CF$3125,5,FALSE)</f>
        <v>#N/A</v>
      </c>
      <c r="DR724" s="161" t="e">
        <f>VLOOKUP(D724,RFPStatus!$A$2:$CF$3125,6,FALSE)</f>
        <v>#N/A</v>
      </c>
      <c r="DS724" s="161" t="e">
        <f>VLOOKUP(D724,RFPStatus!$A$2:$CF$3125,7,FALSE)</f>
        <v>#N/A</v>
      </c>
      <c r="DT724" s="161" t="e">
        <f>VLOOKUP(D724,RFPStatus!$A$2:$CF$3125,8,FALSE)</f>
        <v>#N/A</v>
      </c>
      <c r="DU724" s="161" t="e">
        <f>VLOOKUP(D724,RFPStatus!$A$2:$CF$3125,9,FALSE)</f>
        <v>#N/A</v>
      </c>
      <c r="DV724" s="161" t="e">
        <f>VLOOKUP(D724,RFPStatus!$A$2:$CF$3125,10,FALSE)</f>
        <v>#N/A</v>
      </c>
      <c r="DW724" s="161" t="str">
        <f t="shared" si="11"/>
        <v/>
      </c>
    </row>
    <row r="725" spans="1:127" x14ac:dyDescent="0.35">
      <c r="A725" s="163">
        <f>RFPData!D725</f>
        <v>0</v>
      </c>
      <c r="DQ725" s="161" t="e">
        <f>VLOOKUP(D725,RFPStatus!$A$2:$CF$3125,5,FALSE)</f>
        <v>#N/A</v>
      </c>
      <c r="DR725" s="161" t="e">
        <f>VLOOKUP(D725,RFPStatus!$A$2:$CF$3125,6,FALSE)</f>
        <v>#N/A</v>
      </c>
      <c r="DS725" s="161" t="e">
        <f>VLOOKUP(D725,RFPStatus!$A$2:$CF$3125,7,FALSE)</f>
        <v>#N/A</v>
      </c>
      <c r="DT725" s="161" t="e">
        <f>VLOOKUP(D725,RFPStatus!$A$2:$CF$3125,8,FALSE)</f>
        <v>#N/A</v>
      </c>
      <c r="DU725" s="161" t="e">
        <f>VLOOKUP(D725,RFPStatus!$A$2:$CF$3125,9,FALSE)</f>
        <v>#N/A</v>
      </c>
      <c r="DV725" s="161" t="e">
        <f>VLOOKUP(D725,RFPStatus!$A$2:$CF$3125,10,FALSE)</f>
        <v>#N/A</v>
      </c>
      <c r="DW725" s="161" t="str">
        <f t="shared" si="11"/>
        <v/>
      </c>
    </row>
    <row r="726" spans="1:127" x14ac:dyDescent="0.35">
      <c r="A726" s="163">
        <f>RFPData!D726</f>
        <v>0</v>
      </c>
      <c r="DQ726" s="161" t="e">
        <f>VLOOKUP(D726,RFPStatus!$A$2:$CF$3125,5,FALSE)</f>
        <v>#N/A</v>
      </c>
      <c r="DR726" s="161" t="e">
        <f>VLOOKUP(D726,RFPStatus!$A$2:$CF$3125,6,FALSE)</f>
        <v>#N/A</v>
      </c>
      <c r="DS726" s="161" t="e">
        <f>VLOOKUP(D726,RFPStatus!$A$2:$CF$3125,7,FALSE)</f>
        <v>#N/A</v>
      </c>
      <c r="DT726" s="161" t="e">
        <f>VLOOKUP(D726,RFPStatus!$A$2:$CF$3125,8,FALSE)</f>
        <v>#N/A</v>
      </c>
      <c r="DU726" s="161" t="e">
        <f>VLOOKUP(D726,RFPStatus!$A$2:$CF$3125,9,FALSE)</f>
        <v>#N/A</v>
      </c>
      <c r="DV726" s="161" t="e">
        <f>VLOOKUP(D726,RFPStatus!$A$2:$CF$3125,10,FALSE)</f>
        <v>#N/A</v>
      </c>
      <c r="DW726" s="161" t="str">
        <f t="shared" si="11"/>
        <v/>
      </c>
    </row>
    <row r="727" spans="1:127" x14ac:dyDescent="0.35">
      <c r="A727" s="163">
        <f>RFPData!D727</f>
        <v>0</v>
      </c>
      <c r="DQ727" s="161" t="e">
        <f>VLOOKUP(D727,RFPStatus!$A$2:$CF$3125,5,FALSE)</f>
        <v>#N/A</v>
      </c>
      <c r="DR727" s="161" t="e">
        <f>VLOOKUP(D727,RFPStatus!$A$2:$CF$3125,6,FALSE)</f>
        <v>#N/A</v>
      </c>
      <c r="DS727" s="161" t="e">
        <f>VLOOKUP(D727,RFPStatus!$A$2:$CF$3125,7,FALSE)</f>
        <v>#N/A</v>
      </c>
      <c r="DT727" s="161" t="e">
        <f>VLOOKUP(D727,RFPStatus!$A$2:$CF$3125,8,FALSE)</f>
        <v>#N/A</v>
      </c>
      <c r="DU727" s="161" t="e">
        <f>VLOOKUP(D727,RFPStatus!$A$2:$CF$3125,9,FALSE)</f>
        <v>#N/A</v>
      </c>
      <c r="DV727" s="161" t="e">
        <f>VLOOKUP(D727,RFPStatus!$A$2:$CF$3125,10,FALSE)</f>
        <v>#N/A</v>
      </c>
      <c r="DW727" s="161" t="str">
        <f t="shared" si="11"/>
        <v/>
      </c>
    </row>
    <row r="728" spans="1:127" x14ac:dyDescent="0.35">
      <c r="A728" s="163">
        <f>RFPData!D728</f>
        <v>0</v>
      </c>
      <c r="DQ728" s="161" t="e">
        <f>VLOOKUP(D728,RFPStatus!$A$2:$CF$3125,5,FALSE)</f>
        <v>#N/A</v>
      </c>
      <c r="DR728" s="161" t="e">
        <f>VLOOKUP(D728,RFPStatus!$A$2:$CF$3125,6,FALSE)</f>
        <v>#N/A</v>
      </c>
      <c r="DS728" s="161" t="e">
        <f>VLOOKUP(D728,RFPStatus!$A$2:$CF$3125,7,FALSE)</f>
        <v>#N/A</v>
      </c>
      <c r="DT728" s="161" t="e">
        <f>VLOOKUP(D728,RFPStatus!$A$2:$CF$3125,8,FALSE)</f>
        <v>#N/A</v>
      </c>
      <c r="DU728" s="161" t="e">
        <f>VLOOKUP(D728,RFPStatus!$A$2:$CF$3125,9,FALSE)</f>
        <v>#N/A</v>
      </c>
      <c r="DV728" s="161" t="e">
        <f>VLOOKUP(D728,RFPStatus!$A$2:$CF$3125,10,FALSE)</f>
        <v>#N/A</v>
      </c>
      <c r="DW728" s="161" t="str">
        <f t="shared" si="11"/>
        <v/>
      </c>
    </row>
    <row r="729" spans="1:127" x14ac:dyDescent="0.35">
      <c r="A729" s="163">
        <f>RFPData!D729</f>
        <v>0</v>
      </c>
      <c r="DQ729" s="161" t="e">
        <f>VLOOKUP(D729,RFPStatus!$A$2:$CF$3125,5,FALSE)</f>
        <v>#N/A</v>
      </c>
      <c r="DR729" s="161" t="e">
        <f>VLOOKUP(D729,RFPStatus!$A$2:$CF$3125,6,FALSE)</f>
        <v>#N/A</v>
      </c>
      <c r="DS729" s="161" t="e">
        <f>VLOOKUP(D729,RFPStatus!$A$2:$CF$3125,7,FALSE)</f>
        <v>#N/A</v>
      </c>
      <c r="DT729" s="161" t="e">
        <f>VLOOKUP(D729,RFPStatus!$A$2:$CF$3125,8,FALSE)</f>
        <v>#N/A</v>
      </c>
      <c r="DU729" s="161" t="e">
        <f>VLOOKUP(D729,RFPStatus!$A$2:$CF$3125,9,FALSE)</f>
        <v>#N/A</v>
      </c>
      <c r="DV729" s="161" t="e">
        <f>VLOOKUP(D729,RFPStatus!$A$2:$CF$3125,10,FALSE)</f>
        <v>#N/A</v>
      </c>
      <c r="DW729" s="161" t="str">
        <f t="shared" si="11"/>
        <v/>
      </c>
    </row>
    <row r="730" spans="1:127" x14ac:dyDescent="0.35">
      <c r="A730" s="163">
        <f>RFPData!D730</f>
        <v>0</v>
      </c>
      <c r="DQ730" s="161" t="e">
        <f>VLOOKUP(D730,RFPStatus!$A$2:$CF$3125,5,FALSE)</f>
        <v>#N/A</v>
      </c>
      <c r="DR730" s="161" t="e">
        <f>VLOOKUP(D730,RFPStatus!$A$2:$CF$3125,6,FALSE)</f>
        <v>#N/A</v>
      </c>
      <c r="DS730" s="161" t="e">
        <f>VLOOKUP(D730,RFPStatus!$A$2:$CF$3125,7,FALSE)</f>
        <v>#N/A</v>
      </c>
      <c r="DT730" s="161" t="e">
        <f>VLOOKUP(D730,RFPStatus!$A$2:$CF$3125,8,FALSE)</f>
        <v>#N/A</v>
      </c>
      <c r="DU730" s="161" t="e">
        <f>VLOOKUP(D730,RFPStatus!$A$2:$CF$3125,9,FALSE)</f>
        <v>#N/A</v>
      </c>
      <c r="DV730" s="161" t="e">
        <f>VLOOKUP(D730,RFPStatus!$A$2:$CF$3125,10,FALSE)</f>
        <v>#N/A</v>
      </c>
      <c r="DW730" s="161" t="str">
        <f t="shared" si="11"/>
        <v/>
      </c>
    </row>
    <row r="731" spans="1:127" x14ac:dyDescent="0.35">
      <c r="A731" s="163">
        <f>RFPData!D731</f>
        <v>0</v>
      </c>
      <c r="DQ731" s="161" t="e">
        <f>VLOOKUP(D731,RFPStatus!$A$2:$CF$3125,5,FALSE)</f>
        <v>#N/A</v>
      </c>
      <c r="DR731" s="161" t="e">
        <f>VLOOKUP(D731,RFPStatus!$A$2:$CF$3125,6,FALSE)</f>
        <v>#N/A</v>
      </c>
      <c r="DS731" s="161" t="e">
        <f>VLOOKUP(D731,RFPStatus!$A$2:$CF$3125,7,FALSE)</f>
        <v>#N/A</v>
      </c>
      <c r="DT731" s="161" t="e">
        <f>VLOOKUP(D731,RFPStatus!$A$2:$CF$3125,8,FALSE)</f>
        <v>#N/A</v>
      </c>
      <c r="DU731" s="161" t="e">
        <f>VLOOKUP(D731,RFPStatus!$A$2:$CF$3125,9,FALSE)</f>
        <v>#N/A</v>
      </c>
      <c r="DV731" s="161" t="e">
        <f>VLOOKUP(D731,RFPStatus!$A$2:$CF$3125,10,FALSE)</f>
        <v>#N/A</v>
      </c>
      <c r="DW731" s="161" t="str">
        <f t="shared" si="11"/>
        <v/>
      </c>
    </row>
    <row r="732" spans="1:127" x14ac:dyDescent="0.35">
      <c r="A732" s="163">
        <f>RFPData!D732</f>
        <v>0</v>
      </c>
      <c r="DQ732" s="161" t="e">
        <f>VLOOKUP(D732,RFPStatus!$A$2:$CF$3125,5,FALSE)</f>
        <v>#N/A</v>
      </c>
      <c r="DR732" s="161" t="e">
        <f>VLOOKUP(D732,RFPStatus!$A$2:$CF$3125,6,FALSE)</f>
        <v>#N/A</v>
      </c>
      <c r="DS732" s="161" t="e">
        <f>VLOOKUP(D732,RFPStatus!$A$2:$CF$3125,7,FALSE)</f>
        <v>#N/A</v>
      </c>
      <c r="DT732" s="161" t="e">
        <f>VLOOKUP(D732,RFPStatus!$A$2:$CF$3125,8,FALSE)</f>
        <v>#N/A</v>
      </c>
      <c r="DU732" s="161" t="e">
        <f>VLOOKUP(D732,RFPStatus!$A$2:$CF$3125,9,FALSE)</f>
        <v>#N/A</v>
      </c>
      <c r="DV732" s="161" t="e">
        <f>VLOOKUP(D732,RFPStatus!$A$2:$CF$3125,10,FALSE)</f>
        <v>#N/A</v>
      </c>
      <c r="DW732" s="161" t="str">
        <f t="shared" si="11"/>
        <v/>
      </c>
    </row>
    <row r="733" spans="1:127" x14ac:dyDescent="0.35">
      <c r="A733" s="163">
        <f>RFPData!D733</f>
        <v>0</v>
      </c>
      <c r="DQ733" s="161" t="e">
        <f>VLOOKUP(D733,RFPStatus!$A$2:$CF$3125,5,FALSE)</f>
        <v>#N/A</v>
      </c>
      <c r="DR733" s="161" t="e">
        <f>VLOOKUP(D733,RFPStatus!$A$2:$CF$3125,6,FALSE)</f>
        <v>#N/A</v>
      </c>
      <c r="DS733" s="161" t="e">
        <f>VLOOKUP(D733,RFPStatus!$A$2:$CF$3125,7,FALSE)</f>
        <v>#N/A</v>
      </c>
      <c r="DT733" s="161" t="e">
        <f>VLOOKUP(D733,RFPStatus!$A$2:$CF$3125,8,FALSE)</f>
        <v>#N/A</v>
      </c>
      <c r="DU733" s="161" t="e">
        <f>VLOOKUP(D733,RFPStatus!$A$2:$CF$3125,9,FALSE)</f>
        <v>#N/A</v>
      </c>
      <c r="DV733" s="161" t="e">
        <f>VLOOKUP(D733,RFPStatus!$A$2:$CF$3125,10,FALSE)</f>
        <v>#N/A</v>
      </c>
      <c r="DW733" s="161" t="str">
        <f t="shared" si="11"/>
        <v/>
      </c>
    </row>
    <row r="734" spans="1:127" x14ac:dyDescent="0.35">
      <c r="A734" s="163">
        <f>RFPData!D734</f>
        <v>0</v>
      </c>
      <c r="DQ734" s="161" t="e">
        <f>VLOOKUP(D734,RFPStatus!$A$2:$CF$3125,5,FALSE)</f>
        <v>#N/A</v>
      </c>
      <c r="DR734" s="161" t="e">
        <f>VLOOKUP(D734,RFPStatus!$A$2:$CF$3125,6,FALSE)</f>
        <v>#N/A</v>
      </c>
      <c r="DS734" s="161" t="e">
        <f>VLOOKUP(D734,RFPStatus!$A$2:$CF$3125,7,FALSE)</f>
        <v>#N/A</v>
      </c>
      <c r="DT734" s="161" t="e">
        <f>VLOOKUP(D734,RFPStatus!$A$2:$CF$3125,8,FALSE)</f>
        <v>#N/A</v>
      </c>
      <c r="DU734" s="161" t="e">
        <f>VLOOKUP(D734,RFPStatus!$A$2:$CF$3125,9,FALSE)</f>
        <v>#N/A</v>
      </c>
      <c r="DV734" s="161" t="e">
        <f>VLOOKUP(D734,RFPStatus!$A$2:$CF$3125,10,FALSE)</f>
        <v>#N/A</v>
      </c>
      <c r="DW734" s="161" t="str">
        <f t="shared" si="11"/>
        <v/>
      </c>
    </row>
    <row r="735" spans="1:127" x14ac:dyDescent="0.35">
      <c r="A735" s="163">
        <f>RFPData!D735</f>
        <v>0</v>
      </c>
      <c r="DQ735" s="161" t="e">
        <f>VLOOKUP(D735,RFPStatus!$A$2:$CF$3125,5,FALSE)</f>
        <v>#N/A</v>
      </c>
      <c r="DR735" s="161" t="e">
        <f>VLOOKUP(D735,RFPStatus!$A$2:$CF$3125,6,FALSE)</f>
        <v>#N/A</v>
      </c>
      <c r="DS735" s="161" t="e">
        <f>VLOOKUP(D735,RFPStatus!$A$2:$CF$3125,7,FALSE)</f>
        <v>#N/A</v>
      </c>
      <c r="DT735" s="161" t="e">
        <f>VLOOKUP(D735,RFPStatus!$A$2:$CF$3125,8,FALSE)</f>
        <v>#N/A</v>
      </c>
      <c r="DU735" s="161" t="e">
        <f>VLOOKUP(D735,RFPStatus!$A$2:$CF$3125,9,FALSE)</f>
        <v>#N/A</v>
      </c>
      <c r="DV735" s="161" t="e">
        <f>VLOOKUP(D735,RFPStatus!$A$2:$CF$3125,10,FALSE)</f>
        <v>#N/A</v>
      </c>
      <c r="DW735" s="161" t="str">
        <f t="shared" si="11"/>
        <v/>
      </c>
    </row>
    <row r="736" spans="1:127" x14ac:dyDescent="0.35">
      <c r="A736" s="163">
        <f>RFPData!D736</f>
        <v>0</v>
      </c>
      <c r="DQ736" s="161" t="e">
        <f>VLOOKUP(D736,RFPStatus!$A$2:$CF$3125,5,FALSE)</f>
        <v>#N/A</v>
      </c>
      <c r="DR736" s="161" t="e">
        <f>VLOOKUP(D736,RFPStatus!$A$2:$CF$3125,6,FALSE)</f>
        <v>#N/A</v>
      </c>
      <c r="DS736" s="161" t="e">
        <f>VLOOKUP(D736,RFPStatus!$A$2:$CF$3125,7,FALSE)</f>
        <v>#N/A</v>
      </c>
      <c r="DT736" s="161" t="e">
        <f>VLOOKUP(D736,RFPStatus!$A$2:$CF$3125,8,FALSE)</f>
        <v>#N/A</v>
      </c>
      <c r="DU736" s="161" t="e">
        <f>VLOOKUP(D736,RFPStatus!$A$2:$CF$3125,9,FALSE)</f>
        <v>#N/A</v>
      </c>
      <c r="DV736" s="161" t="e">
        <f>VLOOKUP(D736,RFPStatus!$A$2:$CF$3125,10,FALSE)</f>
        <v>#N/A</v>
      </c>
      <c r="DW736" s="161" t="str">
        <f t="shared" si="11"/>
        <v/>
      </c>
    </row>
    <row r="737" spans="1:127" x14ac:dyDescent="0.35">
      <c r="A737" s="163">
        <f>RFPData!D737</f>
        <v>0</v>
      </c>
      <c r="DQ737" s="161" t="e">
        <f>VLOOKUP(D737,RFPStatus!$A$2:$CF$3125,5,FALSE)</f>
        <v>#N/A</v>
      </c>
      <c r="DR737" s="161" t="e">
        <f>VLOOKUP(D737,RFPStatus!$A$2:$CF$3125,6,FALSE)</f>
        <v>#N/A</v>
      </c>
      <c r="DS737" s="161" t="e">
        <f>VLOOKUP(D737,RFPStatus!$A$2:$CF$3125,7,FALSE)</f>
        <v>#N/A</v>
      </c>
      <c r="DT737" s="161" t="e">
        <f>VLOOKUP(D737,RFPStatus!$A$2:$CF$3125,8,FALSE)</f>
        <v>#N/A</v>
      </c>
      <c r="DU737" s="161" t="e">
        <f>VLOOKUP(D737,RFPStatus!$A$2:$CF$3125,9,FALSE)</f>
        <v>#N/A</v>
      </c>
      <c r="DV737" s="161" t="e">
        <f>VLOOKUP(D737,RFPStatus!$A$2:$CF$3125,10,FALSE)</f>
        <v>#N/A</v>
      </c>
      <c r="DW737" s="161" t="str">
        <f t="shared" si="11"/>
        <v/>
      </c>
    </row>
    <row r="738" spans="1:127" x14ac:dyDescent="0.35">
      <c r="A738" s="163">
        <f>RFPData!D738</f>
        <v>0</v>
      </c>
      <c r="DQ738" s="161" t="e">
        <f>VLOOKUP(D738,RFPStatus!$A$2:$CF$3125,5,FALSE)</f>
        <v>#N/A</v>
      </c>
      <c r="DR738" s="161" t="e">
        <f>VLOOKUP(D738,RFPStatus!$A$2:$CF$3125,6,FALSE)</f>
        <v>#N/A</v>
      </c>
      <c r="DS738" s="161" t="e">
        <f>VLOOKUP(D738,RFPStatus!$A$2:$CF$3125,7,FALSE)</f>
        <v>#N/A</v>
      </c>
      <c r="DT738" s="161" t="e">
        <f>VLOOKUP(D738,RFPStatus!$A$2:$CF$3125,8,FALSE)</f>
        <v>#N/A</v>
      </c>
      <c r="DU738" s="161" t="e">
        <f>VLOOKUP(D738,RFPStatus!$A$2:$CF$3125,9,FALSE)</f>
        <v>#N/A</v>
      </c>
      <c r="DV738" s="161" t="e">
        <f>VLOOKUP(D738,RFPStatus!$A$2:$CF$3125,10,FALSE)</f>
        <v>#N/A</v>
      </c>
      <c r="DW738" s="161" t="str">
        <f t="shared" si="11"/>
        <v/>
      </c>
    </row>
    <row r="739" spans="1:127" x14ac:dyDescent="0.35">
      <c r="A739" s="163">
        <f>RFPData!D739</f>
        <v>0</v>
      </c>
      <c r="DQ739" s="161" t="e">
        <f>VLOOKUP(D739,RFPStatus!$A$2:$CF$3125,5,FALSE)</f>
        <v>#N/A</v>
      </c>
      <c r="DR739" s="161" t="e">
        <f>VLOOKUP(D739,RFPStatus!$A$2:$CF$3125,6,FALSE)</f>
        <v>#N/A</v>
      </c>
      <c r="DS739" s="161" t="e">
        <f>VLOOKUP(D739,RFPStatus!$A$2:$CF$3125,7,FALSE)</f>
        <v>#N/A</v>
      </c>
      <c r="DT739" s="161" t="e">
        <f>VLOOKUP(D739,RFPStatus!$A$2:$CF$3125,8,FALSE)</f>
        <v>#N/A</v>
      </c>
      <c r="DU739" s="161" t="e">
        <f>VLOOKUP(D739,RFPStatus!$A$2:$CF$3125,9,FALSE)</f>
        <v>#N/A</v>
      </c>
      <c r="DV739" s="161" t="e">
        <f>VLOOKUP(D739,RFPStatus!$A$2:$CF$3125,10,FALSE)</f>
        <v>#N/A</v>
      </c>
      <c r="DW739" s="161" t="str">
        <f t="shared" si="11"/>
        <v/>
      </c>
    </row>
    <row r="740" spans="1:127" x14ac:dyDescent="0.35">
      <c r="A740" s="163">
        <f>RFPData!D740</f>
        <v>0</v>
      </c>
      <c r="DQ740" s="161" t="e">
        <f>VLOOKUP(D740,RFPStatus!$A$2:$CF$3125,5,FALSE)</f>
        <v>#N/A</v>
      </c>
      <c r="DR740" s="161" t="e">
        <f>VLOOKUP(D740,RFPStatus!$A$2:$CF$3125,6,FALSE)</f>
        <v>#N/A</v>
      </c>
      <c r="DS740" s="161" t="e">
        <f>VLOOKUP(D740,RFPStatus!$A$2:$CF$3125,7,FALSE)</f>
        <v>#N/A</v>
      </c>
      <c r="DT740" s="161" t="e">
        <f>VLOOKUP(D740,RFPStatus!$A$2:$CF$3125,8,FALSE)</f>
        <v>#N/A</v>
      </c>
      <c r="DU740" s="161" t="e">
        <f>VLOOKUP(D740,RFPStatus!$A$2:$CF$3125,9,FALSE)</f>
        <v>#N/A</v>
      </c>
      <c r="DV740" s="161" t="e">
        <f>VLOOKUP(D740,RFPStatus!$A$2:$CF$3125,10,FALSE)</f>
        <v>#N/A</v>
      </c>
      <c r="DW740" s="161" t="str">
        <f t="shared" si="11"/>
        <v/>
      </c>
    </row>
    <row r="741" spans="1:127" x14ac:dyDescent="0.35">
      <c r="A741" s="163">
        <f>RFPData!D741</f>
        <v>0</v>
      </c>
      <c r="DQ741" s="161" t="e">
        <f>VLOOKUP(D741,RFPStatus!$A$2:$CF$3125,5,FALSE)</f>
        <v>#N/A</v>
      </c>
      <c r="DR741" s="161" t="e">
        <f>VLOOKUP(D741,RFPStatus!$A$2:$CF$3125,6,FALSE)</f>
        <v>#N/A</v>
      </c>
      <c r="DS741" s="161" t="e">
        <f>VLOOKUP(D741,RFPStatus!$A$2:$CF$3125,7,FALSE)</f>
        <v>#N/A</v>
      </c>
      <c r="DT741" s="161" t="e">
        <f>VLOOKUP(D741,RFPStatus!$A$2:$CF$3125,8,FALSE)</f>
        <v>#N/A</v>
      </c>
      <c r="DU741" s="161" t="e">
        <f>VLOOKUP(D741,RFPStatus!$A$2:$CF$3125,9,FALSE)</f>
        <v>#N/A</v>
      </c>
      <c r="DV741" s="161" t="e">
        <f>VLOOKUP(D741,RFPStatus!$A$2:$CF$3125,10,FALSE)</f>
        <v>#N/A</v>
      </c>
      <c r="DW741" s="161" t="str">
        <f t="shared" si="11"/>
        <v/>
      </c>
    </row>
    <row r="742" spans="1:127" x14ac:dyDescent="0.35">
      <c r="A742" s="163">
        <f>RFPData!D742</f>
        <v>0</v>
      </c>
      <c r="DQ742" s="161" t="e">
        <f>VLOOKUP(D742,RFPStatus!$A$2:$CF$3125,5,FALSE)</f>
        <v>#N/A</v>
      </c>
      <c r="DR742" s="161" t="e">
        <f>VLOOKUP(D742,RFPStatus!$A$2:$CF$3125,6,FALSE)</f>
        <v>#N/A</v>
      </c>
      <c r="DS742" s="161" t="e">
        <f>VLOOKUP(D742,RFPStatus!$A$2:$CF$3125,7,FALSE)</f>
        <v>#N/A</v>
      </c>
      <c r="DT742" s="161" t="e">
        <f>VLOOKUP(D742,RFPStatus!$A$2:$CF$3125,8,FALSE)</f>
        <v>#N/A</v>
      </c>
      <c r="DU742" s="161" t="e">
        <f>VLOOKUP(D742,RFPStatus!$A$2:$CF$3125,9,FALSE)</f>
        <v>#N/A</v>
      </c>
      <c r="DV742" s="161" t="e">
        <f>VLOOKUP(D742,RFPStatus!$A$2:$CF$3125,10,FALSE)</f>
        <v>#N/A</v>
      </c>
      <c r="DW742" s="161" t="str">
        <f t="shared" si="11"/>
        <v/>
      </c>
    </row>
    <row r="743" spans="1:127" x14ac:dyDescent="0.35">
      <c r="A743" s="163">
        <f>RFPData!D743</f>
        <v>0</v>
      </c>
      <c r="DQ743" s="161" t="e">
        <f>VLOOKUP(D743,RFPStatus!$A$2:$CF$3125,5,FALSE)</f>
        <v>#N/A</v>
      </c>
      <c r="DR743" s="161" t="e">
        <f>VLOOKUP(D743,RFPStatus!$A$2:$CF$3125,6,FALSE)</f>
        <v>#N/A</v>
      </c>
      <c r="DS743" s="161" t="e">
        <f>VLOOKUP(D743,RFPStatus!$A$2:$CF$3125,7,FALSE)</f>
        <v>#N/A</v>
      </c>
      <c r="DT743" s="161" t="e">
        <f>VLOOKUP(D743,RFPStatus!$A$2:$CF$3125,8,FALSE)</f>
        <v>#N/A</v>
      </c>
      <c r="DU743" s="161" t="e">
        <f>VLOOKUP(D743,RFPStatus!$A$2:$CF$3125,9,FALSE)</f>
        <v>#N/A</v>
      </c>
      <c r="DV743" s="161" t="e">
        <f>VLOOKUP(D743,RFPStatus!$A$2:$CF$3125,10,FALSE)</f>
        <v>#N/A</v>
      </c>
      <c r="DW743" s="161" t="str">
        <f t="shared" si="11"/>
        <v/>
      </c>
    </row>
    <row r="744" spans="1:127" x14ac:dyDescent="0.35">
      <c r="A744" s="163">
        <f>RFPData!D744</f>
        <v>0</v>
      </c>
      <c r="DQ744" s="161" t="e">
        <f>VLOOKUP(D744,RFPStatus!$A$2:$CF$3125,5,FALSE)</f>
        <v>#N/A</v>
      </c>
      <c r="DR744" s="161" t="e">
        <f>VLOOKUP(D744,RFPStatus!$A$2:$CF$3125,6,FALSE)</f>
        <v>#N/A</v>
      </c>
      <c r="DS744" s="161" t="e">
        <f>VLOOKUP(D744,RFPStatus!$A$2:$CF$3125,7,FALSE)</f>
        <v>#N/A</v>
      </c>
      <c r="DT744" s="161" t="e">
        <f>VLOOKUP(D744,RFPStatus!$A$2:$CF$3125,8,FALSE)</f>
        <v>#N/A</v>
      </c>
      <c r="DU744" s="161" t="e">
        <f>VLOOKUP(D744,RFPStatus!$A$2:$CF$3125,9,FALSE)</f>
        <v>#N/A</v>
      </c>
      <c r="DV744" s="161" t="e">
        <f>VLOOKUP(D744,RFPStatus!$A$2:$CF$3125,10,FALSE)</f>
        <v>#N/A</v>
      </c>
      <c r="DW744" s="161" t="str">
        <f t="shared" si="11"/>
        <v/>
      </c>
    </row>
    <row r="745" spans="1:127" x14ac:dyDescent="0.35">
      <c r="A745" s="163">
        <f>RFPData!D745</f>
        <v>0</v>
      </c>
      <c r="DQ745" s="161" t="e">
        <f>VLOOKUP(D745,RFPStatus!$A$2:$CF$3125,5,FALSE)</f>
        <v>#N/A</v>
      </c>
      <c r="DR745" s="161" t="e">
        <f>VLOOKUP(D745,RFPStatus!$A$2:$CF$3125,6,FALSE)</f>
        <v>#N/A</v>
      </c>
      <c r="DS745" s="161" t="e">
        <f>VLOOKUP(D745,RFPStatus!$A$2:$CF$3125,7,FALSE)</f>
        <v>#N/A</v>
      </c>
      <c r="DT745" s="161" t="e">
        <f>VLOOKUP(D745,RFPStatus!$A$2:$CF$3125,8,FALSE)</f>
        <v>#N/A</v>
      </c>
      <c r="DU745" s="161" t="e">
        <f>VLOOKUP(D745,RFPStatus!$A$2:$CF$3125,9,FALSE)</f>
        <v>#N/A</v>
      </c>
      <c r="DV745" s="161" t="e">
        <f>VLOOKUP(D745,RFPStatus!$A$2:$CF$3125,10,FALSE)</f>
        <v>#N/A</v>
      </c>
      <c r="DW745" s="161" t="str">
        <f t="shared" si="11"/>
        <v/>
      </c>
    </row>
    <row r="746" spans="1:127" x14ac:dyDescent="0.35">
      <c r="A746" s="163">
        <f>RFPData!D746</f>
        <v>0</v>
      </c>
      <c r="DQ746" s="161" t="e">
        <f>VLOOKUP(D746,RFPStatus!$A$2:$CF$3125,5,FALSE)</f>
        <v>#N/A</v>
      </c>
      <c r="DR746" s="161" t="e">
        <f>VLOOKUP(D746,RFPStatus!$A$2:$CF$3125,6,FALSE)</f>
        <v>#N/A</v>
      </c>
      <c r="DS746" s="161" t="e">
        <f>VLOOKUP(D746,RFPStatus!$A$2:$CF$3125,7,FALSE)</f>
        <v>#N/A</v>
      </c>
      <c r="DT746" s="161" t="e">
        <f>VLOOKUP(D746,RFPStatus!$A$2:$CF$3125,8,FALSE)</f>
        <v>#N/A</v>
      </c>
      <c r="DU746" s="161" t="e">
        <f>VLOOKUP(D746,RFPStatus!$A$2:$CF$3125,9,FALSE)</f>
        <v>#N/A</v>
      </c>
      <c r="DV746" s="161" t="e">
        <f>VLOOKUP(D746,RFPStatus!$A$2:$CF$3125,10,FALSE)</f>
        <v>#N/A</v>
      </c>
      <c r="DW746" s="161" t="str">
        <f t="shared" si="11"/>
        <v/>
      </c>
    </row>
    <row r="747" spans="1:127" x14ac:dyDescent="0.35">
      <c r="A747" s="163">
        <f>RFPData!D747</f>
        <v>0</v>
      </c>
      <c r="DQ747" s="161" t="e">
        <f>VLOOKUP(D747,RFPStatus!$A$2:$CF$3125,5,FALSE)</f>
        <v>#N/A</v>
      </c>
      <c r="DR747" s="161" t="e">
        <f>VLOOKUP(D747,RFPStatus!$A$2:$CF$3125,6,FALSE)</f>
        <v>#N/A</v>
      </c>
      <c r="DS747" s="161" t="e">
        <f>VLOOKUP(D747,RFPStatus!$A$2:$CF$3125,7,FALSE)</f>
        <v>#N/A</v>
      </c>
      <c r="DT747" s="161" t="e">
        <f>VLOOKUP(D747,RFPStatus!$A$2:$CF$3125,8,FALSE)</f>
        <v>#N/A</v>
      </c>
      <c r="DU747" s="161" t="e">
        <f>VLOOKUP(D747,RFPStatus!$A$2:$CF$3125,9,FALSE)</f>
        <v>#N/A</v>
      </c>
      <c r="DV747" s="161" t="e">
        <f>VLOOKUP(D747,RFPStatus!$A$2:$CF$3125,10,FALSE)</f>
        <v>#N/A</v>
      </c>
      <c r="DW747" s="161" t="str">
        <f t="shared" si="11"/>
        <v/>
      </c>
    </row>
    <row r="748" spans="1:127" x14ac:dyDescent="0.35">
      <c r="A748" s="163">
        <f>RFPData!D748</f>
        <v>0</v>
      </c>
      <c r="DQ748" s="161" t="e">
        <f>VLOOKUP(D748,RFPStatus!$A$2:$CF$3125,5,FALSE)</f>
        <v>#N/A</v>
      </c>
      <c r="DR748" s="161" t="e">
        <f>VLOOKUP(D748,RFPStatus!$A$2:$CF$3125,6,FALSE)</f>
        <v>#N/A</v>
      </c>
      <c r="DS748" s="161" t="e">
        <f>VLOOKUP(D748,RFPStatus!$A$2:$CF$3125,7,FALSE)</f>
        <v>#N/A</v>
      </c>
      <c r="DT748" s="161" t="e">
        <f>VLOOKUP(D748,RFPStatus!$A$2:$CF$3125,8,FALSE)</f>
        <v>#N/A</v>
      </c>
      <c r="DU748" s="161" t="e">
        <f>VLOOKUP(D748,RFPStatus!$A$2:$CF$3125,9,FALSE)</f>
        <v>#N/A</v>
      </c>
      <c r="DV748" s="161" t="e">
        <f>VLOOKUP(D748,RFPStatus!$A$2:$CF$3125,10,FALSE)</f>
        <v>#N/A</v>
      </c>
      <c r="DW748" s="161" t="str">
        <f t="shared" si="11"/>
        <v/>
      </c>
    </row>
    <row r="749" spans="1:127" x14ac:dyDescent="0.35">
      <c r="A749" s="163">
        <f>RFPData!D749</f>
        <v>0</v>
      </c>
      <c r="DQ749" s="161" t="e">
        <f>VLOOKUP(D749,RFPStatus!$A$2:$CF$3125,5,FALSE)</f>
        <v>#N/A</v>
      </c>
      <c r="DR749" s="161" t="e">
        <f>VLOOKUP(D749,RFPStatus!$A$2:$CF$3125,6,FALSE)</f>
        <v>#N/A</v>
      </c>
      <c r="DS749" s="161" t="e">
        <f>VLOOKUP(D749,RFPStatus!$A$2:$CF$3125,7,FALSE)</f>
        <v>#N/A</v>
      </c>
      <c r="DT749" s="161" t="e">
        <f>VLOOKUP(D749,RFPStatus!$A$2:$CF$3125,8,FALSE)</f>
        <v>#N/A</v>
      </c>
      <c r="DU749" s="161" t="e">
        <f>VLOOKUP(D749,RFPStatus!$A$2:$CF$3125,9,FALSE)</f>
        <v>#N/A</v>
      </c>
      <c r="DV749" s="161" t="e">
        <f>VLOOKUP(D749,RFPStatus!$A$2:$CF$3125,10,FALSE)</f>
        <v>#N/A</v>
      </c>
      <c r="DW749" s="161" t="str">
        <f t="shared" si="11"/>
        <v/>
      </c>
    </row>
    <row r="750" spans="1:127" x14ac:dyDescent="0.35">
      <c r="A750" s="163">
        <f>RFPData!D750</f>
        <v>0</v>
      </c>
      <c r="DQ750" s="161" t="e">
        <f>VLOOKUP(D750,RFPStatus!$A$2:$CF$3125,5,FALSE)</f>
        <v>#N/A</v>
      </c>
      <c r="DR750" s="161" t="e">
        <f>VLOOKUP(D750,RFPStatus!$A$2:$CF$3125,6,FALSE)</f>
        <v>#N/A</v>
      </c>
      <c r="DS750" s="161" t="e">
        <f>VLOOKUP(D750,RFPStatus!$A$2:$CF$3125,7,FALSE)</f>
        <v>#N/A</v>
      </c>
      <c r="DT750" s="161" t="e">
        <f>VLOOKUP(D750,RFPStatus!$A$2:$CF$3125,8,FALSE)</f>
        <v>#N/A</v>
      </c>
      <c r="DU750" s="161" t="e">
        <f>VLOOKUP(D750,RFPStatus!$A$2:$CF$3125,9,FALSE)</f>
        <v>#N/A</v>
      </c>
      <c r="DV750" s="161" t="e">
        <f>VLOOKUP(D750,RFPStatus!$A$2:$CF$3125,10,FALSE)</f>
        <v>#N/A</v>
      </c>
      <c r="DW750" s="161" t="str">
        <f t="shared" si="11"/>
        <v/>
      </c>
    </row>
    <row r="751" spans="1:127" x14ac:dyDescent="0.35">
      <c r="A751" s="163">
        <f>RFPData!D751</f>
        <v>0</v>
      </c>
      <c r="DQ751" s="161" t="e">
        <f>VLOOKUP(D751,RFPStatus!$A$2:$CF$3125,5,FALSE)</f>
        <v>#N/A</v>
      </c>
      <c r="DR751" s="161" t="e">
        <f>VLOOKUP(D751,RFPStatus!$A$2:$CF$3125,6,FALSE)</f>
        <v>#N/A</v>
      </c>
      <c r="DS751" s="161" t="e">
        <f>VLOOKUP(D751,RFPStatus!$A$2:$CF$3125,7,FALSE)</f>
        <v>#N/A</v>
      </c>
      <c r="DT751" s="161" t="e">
        <f>VLOOKUP(D751,RFPStatus!$A$2:$CF$3125,8,FALSE)</f>
        <v>#N/A</v>
      </c>
      <c r="DU751" s="161" t="e">
        <f>VLOOKUP(D751,RFPStatus!$A$2:$CF$3125,9,FALSE)</f>
        <v>#N/A</v>
      </c>
      <c r="DV751" s="161" t="e">
        <f>VLOOKUP(D751,RFPStatus!$A$2:$CF$3125,10,FALSE)</f>
        <v>#N/A</v>
      </c>
      <c r="DW751" s="161" t="str">
        <f t="shared" si="11"/>
        <v/>
      </c>
    </row>
    <row r="752" spans="1:127" x14ac:dyDescent="0.35">
      <c r="A752" s="163">
        <f>RFPData!D752</f>
        <v>0</v>
      </c>
      <c r="DQ752" s="161" t="e">
        <f>VLOOKUP(D752,RFPStatus!$A$2:$CF$3125,5,FALSE)</f>
        <v>#N/A</v>
      </c>
      <c r="DR752" s="161" t="e">
        <f>VLOOKUP(D752,RFPStatus!$A$2:$CF$3125,6,FALSE)</f>
        <v>#N/A</v>
      </c>
      <c r="DS752" s="161" t="e">
        <f>VLOOKUP(D752,RFPStatus!$A$2:$CF$3125,7,FALSE)</f>
        <v>#N/A</v>
      </c>
      <c r="DT752" s="161" t="e">
        <f>VLOOKUP(D752,RFPStatus!$A$2:$CF$3125,8,FALSE)</f>
        <v>#N/A</v>
      </c>
      <c r="DU752" s="161" t="e">
        <f>VLOOKUP(D752,RFPStatus!$A$2:$CF$3125,9,FALSE)</f>
        <v>#N/A</v>
      </c>
      <c r="DV752" s="161" t="e">
        <f>VLOOKUP(D752,RFPStatus!$A$2:$CF$3125,10,FALSE)</f>
        <v>#N/A</v>
      </c>
      <c r="DW752" s="161" t="str">
        <f t="shared" si="11"/>
        <v/>
      </c>
    </row>
    <row r="753" spans="1:127" x14ac:dyDescent="0.35">
      <c r="A753" s="163">
        <f>RFPData!D753</f>
        <v>0</v>
      </c>
      <c r="DQ753" s="161" t="e">
        <f>VLOOKUP(D753,RFPStatus!$A$2:$CF$3125,5,FALSE)</f>
        <v>#N/A</v>
      </c>
      <c r="DR753" s="161" t="e">
        <f>VLOOKUP(D753,RFPStatus!$A$2:$CF$3125,6,FALSE)</f>
        <v>#N/A</v>
      </c>
      <c r="DS753" s="161" t="e">
        <f>VLOOKUP(D753,RFPStatus!$A$2:$CF$3125,7,FALSE)</f>
        <v>#N/A</v>
      </c>
      <c r="DT753" s="161" t="e">
        <f>VLOOKUP(D753,RFPStatus!$A$2:$CF$3125,8,FALSE)</f>
        <v>#N/A</v>
      </c>
      <c r="DU753" s="161" t="e">
        <f>VLOOKUP(D753,RFPStatus!$A$2:$CF$3125,9,FALSE)</f>
        <v>#N/A</v>
      </c>
      <c r="DV753" s="161" t="e">
        <f>VLOOKUP(D753,RFPStatus!$A$2:$CF$3125,10,FALSE)</f>
        <v>#N/A</v>
      </c>
      <c r="DW753" s="161" t="str">
        <f t="shared" si="11"/>
        <v/>
      </c>
    </row>
    <row r="754" spans="1:127" x14ac:dyDescent="0.35">
      <c r="A754" s="163">
        <f>RFPData!D754</f>
        <v>0</v>
      </c>
      <c r="DQ754" s="161" t="e">
        <f>VLOOKUP(D754,RFPStatus!$A$2:$CF$3125,5,FALSE)</f>
        <v>#N/A</v>
      </c>
      <c r="DR754" s="161" t="e">
        <f>VLOOKUP(D754,RFPStatus!$A$2:$CF$3125,6,FALSE)</f>
        <v>#N/A</v>
      </c>
      <c r="DS754" s="161" t="e">
        <f>VLOOKUP(D754,RFPStatus!$A$2:$CF$3125,7,FALSE)</f>
        <v>#N/A</v>
      </c>
      <c r="DT754" s="161" t="e">
        <f>VLOOKUP(D754,RFPStatus!$A$2:$CF$3125,8,FALSE)</f>
        <v>#N/A</v>
      </c>
      <c r="DU754" s="161" t="e">
        <f>VLOOKUP(D754,RFPStatus!$A$2:$CF$3125,9,FALSE)</f>
        <v>#N/A</v>
      </c>
      <c r="DV754" s="161" t="e">
        <f>VLOOKUP(D754,RFPStatus!$A$2:$CF$3125,10,FALSE)</f>
        <v>#N/A</v>
      </c>
      <c r="DW754" s="161" t="str">
        <f t="shared" si="11"/>
        <v/>
      </c>
    </row>
    <row r="755" spans="1:127" x14ac:dyDescent="0.35">
      <c r="A755" s="163">
        <f>RFPData!D755</f>
        <v>0</v>
      </c>
      <c r="DQ755" s="161" t="e">
        <f>VLOOKUP(D755,RFPStatus!$A$2:$CF$3125,5,FALSE)</f>
        <v>#N/A</v>
      </c>
      <c r="DR755" s="161" t="e">
        <f>VLOOKUP(D755,RFPStatus!$A$2:$CF$3125,6,FALSE)</f>
        <v>#N/A</v>
      </c>
      <c r="DS755" s="161" t="e">
        <f>VLOOKUP(D755,RFPStatus!$A$2:$CF$3125,7,FALSE)</f>
        <v>#N/A</v>
      </c>
      <c r="DT755" s="161" t="e">
        <f>VLOOKUP(D755,RFPStatus!$A$2:$CF$3125,8,FALSE)</f>
        <v>#N/A</v>
      </c>
      <c r="DU755" s="161" t="e">
        <f>VLOOKUP(D755,RFPStatus!$A$2:$CF$3125,9,FALSE)</f>
        <v>#N/A</v>
      </c>
      <c r="DV755" s="161" t="e">
        <f>VLOOKUP(D755,RFPStatus!$A$2:$CF$3125,10,FALSE)</f>
        <v>#N/A</v>
      </c>
      <c r="DW755" s="161" t="str">
        <f t="shared" si="11"/>
        <v/>
      </c>
    </row>
    <row r="756" spans="1:127" x14ac:dyDescent="0.35">
      <c r="A756" s="163">
        <f>RFPData!D756</f>
        <v>0</v>
      </c>
      <c r="DQ756" s="161" t="e">
        <f>VLOOKUP(D756,RFPStatus!$A$2:$CF$3125,5,FALSE)</f>
        <v>#N/A</v>
      </c>
      <c r="DR756" s="161" t="e">
        <f>VLOOKUP(D756,RFPStatus!$A$2:$CF$3125,6,FALSE)</f>
        <v>#N/A</v>
      </c>
      <c r="DS756" s="161" t="e">
        <f>VLOOKUP(D756,RFPStatus!$A$2:$CF$3125,7,FALSE)</f>
        <v>#N/A</v>
      </c>
      <c r="DT756" s="161" t="e">
        <f>VLOOKUP(D756,RFPStatus!$A$2:$CF$3125,8,FALSE)</f>
        <v>#N/A</v>
      </c>
      <c r="DU756" s="161" t="e">
        <f>VLOOKUP(D756,RFPStatus!$A$2:$CF$3125,9,FALSE)</f>
        <v>#N/A</v>
      </c>
      <c r="DV756" s="161" t="e">
        <f>VLOOKUP(D756,RFPStatus!$A$2:$CF$3125,10,FALSE)</f>
        <v>#N/A</v>
      </c>
      <c r="DW756" s="161" t="str">
        <f t="shared" si="11"/>
        <v/>
      </c>
    </row>
    <row r="757" spans="1:127" x14ac:dyDescent="0.35">
      <c r="A757" s="163">
        <f>RFPData!D757</f>
        <v>0</v>
      </c>
      <c r="DQ757" s="161" t="e">
        <f>VLOOKUP(D757,RFPStatus!$A$2:$CF$3125,5,FALSE)</f>
        <v>#N/A</v>
      </c>
      <c r="DR757" s="161" t="e">
        <f>VLOOKUP(D757,RFPStatus!$A$2:$CF$3125,6,FALSE)</f>
        <v>#N/A</v>
      </c>
      <c r="DS757" s="161" t="e">
        <f>VLOOKUP(D757,RFPStatus!$A$2:$CF$3125,7,FALSE)</f>
        <v>#N/A</v>
      </c>
      <c r="DT757" s="161" t="e">
        <f>VLOOKUP(D757,RFPStatus!$A$2:$CF$3125,8,FALSE)</f>
        <v>#N/A</v>
      </c>
      <c r="DU757" s="161" t="e">
        <f>VLOOKUP(D757,RFPStatus!$A$2:$CF$3125,9,FALSE)</f>
        <v>#N/A</v>
      </c>
      <c r="DV757" s="161" t="e">
        <f>VLOOKUP(D757,RFPStatus!$A$2:$CF$3125,10,FALSE)</f>
        <v>#N/A</v>
      </c>
      <c r="DW757" s="161" t="str">
        <f t="shared" si="11"/>
        <v/>
      </c>
    </row>
    <row r="758" spans="1:127" x14ac:dyDescent="0.35">
      <c r="A758" s="163">
        <f>RFPData!D758</f>
        <v>0</v>
      </c>
      <c r="DQ758" s="161" t="e">
        <f>VLOOKUP(D758,RFPStatus!$A$2:$CF$3125,5,FALSE)</f>
        <v>#N/A</v>
      </c>
      <c r="DR758" s="161" t="e">
        <f>VLOOKUP(D758,RFPStatus!$A$2:$CF$3125,6,FALSE)</f>
        <v>#N/A</v>
      </c>
      <c r="DS758" s="161" t="e">
        <f>VLOOKUP(D758,RFPStatus!$A$2:$CF$3125,7,FALSE)</f>
        <v>#N/A</v>
      </c>
      <c r="DT758" s="161" t="e">
        <f>VLOOKUP(D758,RFPStatus!$A$2:$CF$3125,8,FALSE)</f>
        <v>#N/A</v>
      </c>
      <c r="DU758" s="161" t="e">
        <f>VLOOKUP(D758,RFPStatus!$A$2:$CF$3125,9,FALSE)</f>
        <v>#N/A</v>
      </c>
      <c r="DV758" s="161" t="e">
        <f>VLOOKUP(D758,RFPStatus!$A$2:$CF$3125,10,FALSE)</f>
        <v>#N/A</v>
      </c>
      <c r="DW758" s="161" t="str">
        <f t="shared" si="11"/>
        <v/>
      </c>
    </row>
    <row r="759" spans="1:127" x14ac:dyDescent="0.35">
      <c r="A759" s="163">
        <f>RFPData!D759</f>
        <v>0</v>
      </c>
      <c r="DQ759" s="161" t="e">
        <f>VLOOKUP(D759,RFPStatus!$A$2:$CF$3125,5,FALSE)</f>
        <v>#N/A</v>
      </c>
      <c r="DR759" s="161" t="e">
        <f>VLOOKUP(D759,RFPStatus!$A$2:$CF$3125,6,FALSE)</f>
        <v>#N/A</v>
      </c>
      <c r="DS759" s="161" t="e">
        <f>VLOOKUP(D759,RFPStatus!$A$2:$CF$3125,7,FALSE)</f>
        <v>#N/A</v>
      </c>
      <c r="DT759" s="161" t="e">
        <f>VLOOKUP(D759,RFPStatus!$A$2:$CF$3125,8,FALSE)</f>
        <v>#N/A</v>
      </c>
      <c r="DU759" s="161" t="e">
        <f>VLOOKUP(D759,RFPStatus!$A$2:$CF$3125,9,FALSE)</f>
        <v>#N/A</v>
      </c>
      <c r="DV759" s="161" t="e">
        <f>VLOOKUP(D759,RFPStatus!$A$2:$CF$3125,10,FALSE)</f>
        <v>#N/A</v>
      </c>
      <c r="DW759" s="161" t="str">
        <f t="shared" si="11"/>
        <v/>
      </c>
    </row>
    <row r="760" spans="1:127" x14ac:dyDescent="0.35">
      <c r="A760" s="163">
        <f>RFPData!D760</f>
        <v>0</v>
      </c>
      <c r="DQ760" s="161" t="e">
        <f>VLOOKUP(D760,RFPStatus!$A$2:$CF$3125,5,FALSE)</f>
        <v>#N/A</v>
      </c>
      <c r="DR760" s="161" t="e">
        <f>VLOOKUP(D760,RFPStatus!$A$2:$CF$3125,6,FALSE)</f>
        <v>#N/A</v>
      </c>
      <c r="DS760" s="161" t="e">
        <f>VLOOKUP(D760,RFPStatus!$A$2:$CF$3125,7,FALSE)</f>
        <v>#N/A</v>
      </c>
      <c r="DT760" s="161" t="e">
        <f>VLOOKUP(D760,RFPStatus!$A$2:$CF$3125,8,FALSE)</f>
        <v>#N/A</v>
      </c>
      <c r="DU760" s="161" t="e">
        <f>VLOOKUP(D760,RFPStatus!$A$2:$CF$3125,9,FALSE)</f>
        <v>#N/A</v>
      </c>
      <c r="DV760" s="161" t="e">
        <f>VLOOKUP(D760,RFPStatus!$A$2:$CF$3125,10,FALSE)</f>
        <v>#N/A</v>
      </c>
      <c r="DW760" s="161" t="str">
        <f t="shared" si="11"/>
        <v/>
      </c>
    </row>
    <row r="761" spans="1:127" x14ac:dyDescent="0.35">
      <c r="A761" s="163">
        <f>RFPData!D761</f>
        <v>0</v>
      </c>
      <c r="DQ761" s="161" t="e">
        <f>VLOOKUP(D761,RFPStatus!$A$2:$CF$3125,5,FALSE)</f>
        <v>#N/A</v>
      </c>
      <c r="DR761" s="161" t="e">
        <f>VLOOKUP(D761,RFPStatus!$A$2:$CF$3125,6,FALSE)</f>
        <v>#N/A</v>
      </c>
      <c r="DS761" s="161" t="e">
        <f>VLOOKUP(D761,RFPStatus!$A$2:$CF$3125,7,FALSE)</f>
        <v>#N/A</v>
      </c>
      <c r="DT761" s="161" t="e">
        <f>VLOOKUP(D761,RFPStatus!$A$2:$CF$3125,8,FALSE)</f>
        <v>#N/A</v>
      </c>
      <c r="DU761" s="161" t="e">
        <f>VLOOKUP(D761,RFPStatus!$A$2:$CF$3125,9,FALSE)</f>
        <v>#N/A</v>
      </c>
      <c r="DV761" s="161" t="e">
        <f>VLOOKUP(D761,RFPStatus!$A$2:$CF$3125,10,FALSE)</f>
        <v>#N/A</v>
      </c>
      <c r="DW761" s="161" t="str">
        <f t="shared" si="11"/>
        <v/>
      </c>
    </row>
    <row r="762" spans="1:127" x14ac:dyDescent="0.35">
      <c r="A762" s="163">
        <f>RFPData!D762</f>
        <v>0</v>
      </c>
      <c r="DQ762" s="161" t="e">
        <f>VLOOKUP(D762,RFPStatus!$A$2:$CF$3125,5,FALSE)</f>
        <v>#N/A</v>
      </c>
      <c r="DR762" s="161" t="e">
        <f>VLOOKUP(D762,RFPStatus!$A$2:$CF$3125,6,FALSE)</f>
        <v>#N/A</v>
      </c>
      <c r="DS762" s="161" t="e">
        <f>VLOOKUP(D762,RFPStatus!$A$2:$CF$3125,7,FALSE)</f>
        <v>#N/A</v>
      </c>
      <c r="DT762" s="161" t="e">
        <f>VLOOKUP(D762,RFPStatus!$A$2:$CF$3125,8,FALSE)</f>
        <v>#N/A</v>
      </c>
      <c r="DU762" s="161" t="e">
        <f>VLOOKUP(D762,RFPStatus!$A$2:$CF$3125,9,FALSE)</f>
        <v>#N/A</v>
      </c>
      <c r="DV762" s="161" t="e">
        <f>VLOOKUP(D762,RFPStatus!$A$2:$CF$3125,10,FALSE)</f>
        <v>#N/A</v>
      </c>
      <c r="DW762" s="161" t="str">
        <f t="shared" si="11"/>
        <v/>
      </c>
    </row>
    <row r="763" spans="1:127" x14ac:dyDescent="0.35">
      <c r="A763" s="163">
        <f>RFPData!D763</f>
        <v>0</v>
      </c>
      <c r="DQ763" s="161" t="e">
        <f>VLOOKUP(D763,RFPStatus!$A$2:$CF$3125,5,FALSE)</f>
        <v>#N/A</v>
      </c>
      <c r="DR763" s="161" t="e">
        <f>VLOOKUP(D763,RFPStatus!$A$2:$CF$3125,6,FALSE)</f>
        <v>#N/A</v>
      </c>
      <c r="DS763" s="161" t="e">
        <f>VLOOKUP(D763,RFPStatus!$A$2:$CF$3125,7,FALSE)</f>
        <v>#N/A</v>
      </c>
      <c r="DT763" s="161" t="e">
        <f>VLOOKUP(D763,RFPStatus!$A$2:$CF$3125,8,FALSE)</f>
        <v>#N/A</v>
      </c>
      <c r="DU763" s="161" t="e">
        <f>VLOOKUP(D763,RFPStatus!$A$2:$CF$3125,9,FALSE)</f>
        <v>#N/A</v>
      </c>
      <c r="DV763" s="161" t="e">
        <f>VLOOKUP(D763,RFPStatus!$A$2:$CF$3125,10,FALSE)</f>
        <v>#N/A</v>
      </c>
      <c r="DW763" s="161" t="str">
        <f t="shared" si="11"/>
        <v/>
      </c>
    </row>
    <row r="764" spans="1:127" x14ac:dyDescent="0.35">
      <c r="A764" s="163">
        <f>RFPData!D764</f>
        <v>0</v>
      </c>
      <c r="DQ764" s="161" t="e">
        <f>VLOOKUP(D764,RFPStatus!$A$2:$CF$3125,5,FALSE)</f>
        <v>#N/A</v>
      </c>
      <c r="DR764" s="161" t="e">
        <f>VLOOKUP(D764,RFPStatus!$A$2:$CF$3125,6,FALSE)</f>
        <v>#N/A</v>
      </c>
      <c r="DS764" s="161" t="e">
        <f>VLOOKUP(D764,RFPStatus!$A$2:$CF$3125,7,FALSE)</f>
        <v>#N/A</v>
      </c>
      <c r="DT764" s="161" t="e">
        <f>VLOOKUP(D764,RFPStatus!$A$2:$CF$3125,8,FALSE)</f>
        <v>#N/A</v>
      </c>
      <c r="DU764" s="161" t="e">
        <f>VLOOKUP(D764,RFPStatus!$A$2:$CF$3125,9,FALSE)</f>
        <v>#N/A</v>
      </c>
      <c r="DV764" s="161" t="e">
        <f>VLOOKUP(D764,RFPStatus!$A$2:$CF$3125,10,FALSE)</f>
        <v>#N/A</v>
      </c>
      <c r="DW764" s="161" t="str">
        <f t="shared" si="11"/>
        <v/>
      </c>
    </row>
    <row r="765" spans="1:127" x14ac:dyDescent="0.35">
      <c r="A765" s="163">
        <f>RFPData!D765</f>
        <v>0</v>
      </c>
      <c r="DQ765" s="161" t="e">
        <f>VLOOKUP(D765,RFPStatus!$A$2:$CF$3125,5,FALSE)</f>
        <v>#N/A</v>
      </c>
      <c r="DR765" s="161" t="e">
        <f>VLOOKUP(D765,RFPStatus!$A$2:$CF$3125,6,FALSE)</f>
        <v>#N/A</v>
      </c>
      <c r="DS765" s="161" t="e">
        <f>VLOOKUP(D765,RFPStatus!$A$2:$CF$3125,7,FALSE)</f>
        <v>#N/A</v>
      </c>
      <c r="DT765" s="161" t="e">
        <f>VLOOKUP(D765,RFPStatus!$A$2:$CF$3125,8,FALSE)</f>
        <v>#N/A</v>
      </c>
      <c r="DU765" s="161" t="e">
        <f>VLOOKUP(D765,RFPStatus!$A$2:$CF$3125,9,FALSE)</f>
        <v>#N/A</v>
      </c>
      <c r="DV765" s="161" t="e">
        <f>VLOOKUP(D765,RFPStatus!$A$2:$CF$3125,10,FALSE)</f>
        <v>#N/A</v>
      </c>
      <c r="DW765" s="161" t="str">
        <f t="shared" si="11"/>
        <v/>
      </c>
    </row>
    <row r="766" spans="1:127" x14ac:dyDescent="0.35">
      <c r="A766" s="163">
        <f>RFPData!D766</f>
        <v>0</v>
      </c>
      <c r="DQ766" s="161" t="e">
        <f>VLOOKUP(D766,RFPStatus!$A$2:$CF$3125,5,FALSE)</f>
        <v>#N/A</v>
      </c>
      <c r="DR766" s="161" t="e">
        <f>VLOOKUP(D766,RFPStatus!$A$2:$CF$3125,6,FALSE)</f>
        <v>#N/A</v>
      </c>
      <c r="DS766" s="161" t="e">
        <f>VLOOKUP(D766,RFPStatus!$A$2:$CF$3125,7,FALSE)</f>
        <v>#N/A</v>
      </c>
      <c r="DT766" s="161" t="e">
        <f>VLOOKUP(D766,RFPStatus!$A$2:$CF$3125,8,FALSE)</f>
        <v>#N/A</v>
      </c>
      <c r="DU766" s="161" t="e">
        <f>VLOOKUP(D766,RFPStatus!$A$2:$CF$3125,9,FALSE)</f>
        <v>#N/A</v>
      </c>
      <c r="DV766" s="161" t="e">
        <f>VLOOKUP(D766,RFPStatus!$A$2:$CF$3125,10,FALSE)</f>
        <v>#N/A</v>
      </c>
      <c r="DW766" s="161" t="str">
        <f t="shared" si="11"/>
        <v/>
      </c>
    </row>
    <row r="767" spans="1:127" x14ac:dyDescent="0.35">
      <c r="A767" s="163">
        <f>RFPData!D767</f>
        <v>0</v>
      </c>
      <c r="DQ767" s="161" t="e">
        <f>VLOOKUP(D767,RFPStatus!$A$2:$CF$3125,5,FALSE)</f>
        <v>#N/A</v>
      </c>
      <c r="DR767" s="161" t="e">
        <f>VLOOKUP(D767,RFPStatus!$A$2:$CF$3125,6,FALSE)</f>
        <v>#N/A</v>
      </c>
      <c r="DS767" s="161" t="e">
        <f>VLOOKUP(D767,RFPStatus!$A$2:$CF$3125,7,FALSE)</f>
        <v>#N/A</v>
      </c>
      <c r="DT767" s="161" t="e">
        <f>VLOOKUP(D767,RFPStatus!$A$2:$CF$3125,8,FALSE)</f>
        <v>#N/A</v>
      </c>
      <c r="DU767" s="161" t="e">
        <f>VLOOKUP(D767,RFPStatus!$A$2:$CF$3125,9,FALSE)</f>
        <v>#N/A</v>
      </c>
      <c r="DV767" s="161" t="e">
        <f>VLOOKUP(D767,RFPStatus!$A$2:$CF$3125,10,FALSE)</f>
        <v>#N/A</v>
      </c>
      <c r="DW767" s="161" t="str">
        <f t="shared" si="11"/>
        <v/>
      </c>
    </row>
    <row r="768" spans="1:127" x14ac:dyDescent="0.35">
      <c r="A768" s="163">
        <f>RFPData!D768</f>
        <v>0</v>
      </c>
      <c r="DQ768" s="161" t="e">
        <f>VLOOKUP(D768,RFPStatus!$A$2:$CF$3125,5,FALSE)</f>
        <v>#N/A</v>
      </c>
      <c r="DR768" s="161" t="e">
        <f>VLOOKUP(D768,RFPStatus!$A$2:$CF$3125,6,FALSE)</f>
        <v>#N/A</v>
      </c>
      <c r="DS768" s="161" t="e">
        <f>VLOOKUP(D768,RFPStatus!$A$2:$CF$3125,7,FALSE)</f>
        <v>#N/A</v>
      </c>
      <c r="DT768" s="161" t="e">
        <f>VLOOKUP(D768,RFPStatus!$A$2:$CF$3125,8,FALSE)</f>
        <v>#N/A</v>
      </c>
      <c r="DU768" s="161" t="e">
        <f>VLOOKUP(D768,RFPStatus!$A$2:$CF$3125,9,FALSE)</f>
        <v>#N/A</v>
      </c>
      <c r="DV768" s="161" t="e">
        <f>VLOOKUP(D768,RFPStatus!$A$2:$CF$3125,10,FALSE)</f>
        <v>#N/A</v>
      </c>
      <c r="DW768" s="161" t="str">
        <f t="shared" si="11"/>
        <v/>
      </c>
    </row>
    <row r="769" spans="1:127" x14ac:dyDescent="0.35">
      <c r="A769" s="163">
        <f>RFPData!D769</f>
        <v>0</v>
      </c>
      <c r="DQ769" s="161" t="e">
        <f>VLOOKUP(D769,RFPStatus!$A$2:$CF$3125,5,FALSE)</f>
        <v>#N/A</v>
      </c>
      <c r="DR769" s="161" t="e">
        <f>VLOOKUP(D769,RFPStatus!$A$2:$CF$3125,6,FALSE)</f>
        <v>#N/A</v>
      </c>
      <c r="DS769" s="161" t="e">
        <f>VLOOKUP(D769,RFPStatus!$A$2:$CF$3125,7,FALSE)</f>
        <v>#N/A</v>
      </c>
      <c r="DT769" s="161" t="e">
        <f>VLOOKUP(D769,RFPStatus!$A$2:$CF$3125,8,FALSE)</f>
        <v>#N/A</v>
      </c>
      <c r="DU769" s="161" t="e">
        <f>VLOOKUP(D769,RFPStatus!$A$2:$CF$3125,9,FALSE)</f>
        <v>#N/A</v>
      </c>
      <c r="DV769" s="161" t="e">
        <f>VLOOKUP(D769,RFPStatus!$A$2:$CF$3125,10,FALSE)</f>
        <v>#N/A</v>
      </c>
      <c r="DW769" s="161" t="str">
        <f t="shared" si="11"/>
        <v/>
      </c>
    </row>
    <row r="770" spans="1:127" x14ac:dyDescent="0.35">
      <c r="A770" s="163">
        <f>RFPData!D770</f>
        <v>0</v>
      </c>
      <c r="DQ770" s="161" t="e">
        <f>VLOOKUP(D770,RFPStatus!$A$2:$CF$3125,5,FALSE)</f>
        <v>#N/A</v>
      </c>
      <c r="DR770" s="161" t="e">
        <f>VLOOKUP(D770,RFPStatus!$A$2:$CF$3125,6,FALSE)</f>
        <v>#N/A</v>
      </c>
      <c r="DS770" s="161" t="e">
        <f>VLOOKUP(D770,RFPStatus!$A$2:$CF$3125,7,FALSE)</f>
        <v>#N/A</v>
      </c>
      <c r="DT770" s="161" t="e">
        <f>VLOOKUP(D770,RFPStatus!$A$2:$CF$3125,8,FALSE)</f>
        <v>#N/A</v>
      </c>
      <c r="DU770" s="161" t="e">
        <f>VLOOKUP(D770,RFPStatus!$A$2:$CF$3125,9,FALSE)</f>
        <v>#N/A</v>
      </c>
      <c r="DV770" s="161" t="e">
        <f>VLOOKUP(D770,RFPStatus!$A$2:$CF$3125,10,FALSE)</f>
        <v>#N/A</v>
      </c>
      <c r="DW770" s="161" t="str">
        <f t="shared" ref="DW770:DW833" si="12">_xlfn.CONCAT(BU770:BY770)</f>
        <v/>
      </c>
    </row>
    <row r="771" spans="1:127" x14ac:dyDescent="0.35">
      <c r="A771" s="163">
        <f>RFPData!D771</f>
        <v>0</v>
      </c>
      <c r="DQ771" s="161" t="e">
        <f>VLOOKUP(D771,RFPStatus!$A$2:$CF$3125,5,FALSE)</f>
        <v>#N/A</v>
      </c>
      <c r="DR771" s="161" t="e">
        <f>VLOOKUP(D771,RFPStatus!$A$2:$CF$3125,6,FALSE)</f>
        <v>#N/A</v>
      </c>
      <c r="DS771" s="161" t="e">
        <f>VLOOKUP(D771,RFPStatus!$A$2:$CF$3125,7,FALSE)</f>
        <v>#N/A</v>
      </c>
      <c r="DT771" s="161" t="e">
        <f>VLOOKUP(D771,RFPStatus!$A$2:$CF$3125,8,FALSE)</f>
        <v>#N/A</v>
      </c>
      <c r="DU771" s="161" t="e">
        <f>VLOOKUP(D771,RFPStatus!$A$2:$CF$3125,9,FALSE)</f>
        <v>#N/A</v>
      </c>
      <c r="DV771" s="161" t="e">
        <f>VLOOKUP(D771,RFPStatus!$A$2:$CF$3125,10,FALSE)</f>
        <v>#N/A</v>
      </c>
      <c r="DW771" s="161" t="str">
        <f t="shared" si="12"/>
        <v/>
      </c>
    </row>
    <row r="772" spans="1:127" x14ac:dyDescent="0.35">
      <c r="A772" s="163">
        <f>RFPData!D772</f>
        <v>0</v>
      </c>
      <c r="DQ772" s="161" t="e">
        <f>VLOOKUP(D772,RFPStatus!$A$2:$CF$3125,5,FALSE)</f>
        <v>#N/A</v>
      </c>
      <c r="DR772" s="161" t="e">
        <f>VLOOKUP(D772,RFPStatus!$A$2:$CF$3125,6,FALSE)</f>
        <v>#N/A</v>
      </c>
      <c r="DS772" s="161" t="e">
        <f>VLOOKUP(D772,RFPStatus!$A$2:$CF$3125,7,FALSE)</f>
        <v>#N/A</v>
      </c>
      <c r="DT772" s="161" t="e">
        <f>VLOOKUP(D772,RFPStatus!$A$2:$CF$3125,8,FALSE)</f>
        <v>#N/A</v>
      </c>
      <c r="DU772" s="161" t="e">
        <f>VLOOKUP(D772,RFPStatus!$A$2:$CF$3125,9,FALSE)</f>
        <v>#N/A</v>
      </c>
      <c r="DV772" s="161" t="e">
        <f>VLOOKUP(D772,RFPStatus!$A$2:$CF$3125,10,FALSE)</f>
        <v>#N/A</v>
      </c>
      <c r="DW772" s="161" t="str">
        <f t="shared" si="12"/>
        <v/>
      </c>
    </row>
    <row r="773" spans="1:127" x14ac:dyDescent="0.35">
      <c r="A773" s="163">
        <f>RFPData!D773</f>
        <v>0</v>
      </c>
      <c r="DQ773" s="161" t="e">
        <f>VLOOKUP(D773,RFPStatus!$A$2:$CF$3125,5,FALSE)</f>
        <v>#N/A</v>
      </c>
      <c r="DR773" s="161" t="e">
        <f>VLOOKUP(D773,RFPStatus!$A$2:$CF$3125,6,FALSE)</f>
        <v>#N/A</v>
      </c>
      <c r="DS773" s="161" t="e">
        <f>VLOOKUP(D773,RFPStatus!$A$2:$CF$3125,7,FALSE)</f>
        <v>#N/A</v>
      </c>
      <c r="DT773" s="161" t="e">
        <f>VLOOKUP(D773,RFPStatus!$A$2:$CF$3125,8,FALSE)</f>
        <v>#N/A</v>
      </c>
      <c r="DU773" s="161" t="e">
        <f>VLOOKUP(D773,RFPStatus!$A$2:$CF$3125,9,FALSE)</f>
        <v>#N/A</v>
      </c>
      <c r="DV773" s="161" t="e">
        <f>VLOOKUP(D773,RFPStatus!$A$2:$CF$3125,10,FALSE)</f>
        <v>#N/A</v>
      </c>
      <c r="DW773" s="161" t="str">
        <f t="shared" si="12"/>
        <v/>
      </c>
    </row>
    <row r="774" spans="1:127" x14ac:dyDescent="0.35">
      <c r="A774" s="163">
        <f>RFPData!D774</f>
        <v>0</v>
      </c>
      <c r="DQ774" s="161" t="e">
        <f>VLOOKUP(D774,RFPStatus!$A$2:$CF$3125,5,FALSE)</f>
        <v>#N/A</v>
      </c>
      <c r="DR774" s="161" t="e">
        <f>VLOOKUP(D774,RFPStatus!$A$2:$CF$3125,6,FALSE)</f>
        <v>#N/A</v>
      </c>
      <c r="DS774" s="161" t="e">
        <f>VLOOKUP(D774,RFPStatus!$A$2:$CF$3125,7,FALSE)</f>
        <v>#N/A</v>
      </c>
      <c r="DT774" s="161" t="e">
        <f>VLOOKUP(D774,RFPStatus!$A$2:$CF$3125,8,FALSE)</f>
        <v>#N/A</v>
      </c>
      <c r="DU774" s="161" t="e">
        <f>VLOOKUP(D774,RFPStatus!$A$2:$CF$3125,9,FALSE)</f>
        <v>#N/A</v>
      </c>
      <c r="DV774" s="161" t="e">
        <f>VLOOKUP(D774,RFPStatus!$A$2:$CF$3125,10,FALSE)</f>
        <v>#N/A</v>
      </c>
      <c r="DW774" s="161" t="str">
        <f t="shared" si="12"/>
        <v/>
      </c>
    </row>
    <row r="775" spans="1:127" x14ac:dyDescent="0.35">
      <c r="A775" s="163">
        <f>RFPData!D775</f>
        <v>0</v>
      </c>
      <c r="DQ775" s="161" t="e">
        <f>VLOOKUP(D775,RFPStatus!$A$2:$CF$3125,5,FALSE)</f>
        <v>#N/A</v>
      </c>
      <c r="DR775" s="161" t="e">
        <f>VLOOKUP(D775,RFPStatus!$A$2:$CF$3125,6,FALSE)</f>
        <v>#N/A</v>
      </c>
      <c r="DS775" s="161" t="e">
        <f>VLOOKUP(D775,RFPStatus!$A$2:$CF$3125,7,FALSE)</f>
        <v>#N/A</v>
      </c>
      <c r="DT775" s="161" t="e">
        <f>VLOOKUP(D775,RFPStatus!$A$2:$CF$3125,8,FALSE)</f>
        <v>#N/A</v>
      </c>
      <c r="DU775" s="161" t="e">
        <f>VLOOKUP(D775,RFPStatus!$A$2:$CF$3125,9,FALSE)</f>
        <v>#N/A</v>
      </c>
      <c r="DV775" s="161" t="e">
        <f>VLOOKUP(D775,RFPStatus!$A$2:$CF$3125,10,FALSE)</f>
        <v>#N/A</v>
      </c>
      <c r="DW775" s="161" t="str">
        <f t="shared" si="12"/>
        <v/>
      </c>
    </row>
    <row r="776" spans="1:127" x14ac:dyDescent="0.35">
      <c r="A776" s="163">
        <f>RFPData!D776</f>
        <v>0</v>
      </c>
      <c r="DQ776" s="161" t="e">
        <f>VLOOKUP(D776,RFPStatus!$A$2:$CF$3125,5,FALSE)</f>
        <v>#N/A</v>
      </c>
      <c r="DR776" s="161" t="e">
        <f>VLOOKUP(D776,RFPStatus!$A$2:$CF$3125,6,FALSE)</f>
        <v>#N/A</v>
      </c>
      <c r="DS776" s="161" t="e">
        <f>VLOOKUP(D776,RFPStatus!$A$2:$CF$3125,7,FALSE)</f>
        <v>#N/A</v>
      </c>
      <c r="DT776" s="161" t="e">
        <f>VLOOKUP(D776,RFPStatus!$A$2:$CF$3125,8,FALSE)</f>
        <v>#N/A</v>
      </c>
      <c r="DU776" s="161" t="e">
        <f>VLOOKUP(D776,RFPStatus!$A$2:$CF$3125,9,FALSE)</f>
        <v>#N/A</v>
      </c>
      <c r="DV776" s="161" t="e">
        <f>VLOOKUP(D776,RFPStatus!$A$2:$CF$3125,10,FALSE)</f>
        <v>#N/A</v>
      </c>
      <c r="DW776" s="161" t="str">
        <f t="shared" si="12"/>
        <v/>
      </c>
    </row>
    <row r="777" spans="1:127" x14ac:dyDescent="0.35">
      <c r="A777" s="163">
        <f>RFPData!D777</f>
        <v>0</v>
      </c>
      <c r="DQ777" s="161" t="e">
        <f>VLOOKUP(D777,RFPStatus!$A$2:$CF$3125,5,FALSE)</f>
        <v>#N/A</v>
      </c>
      <c r="DR777" s="161" t="e">
        <f>VLOOKUP(D777,RFPStatus!$A$2:$CF$3125,6,FALSE)</f>
        <v>#N/A</v>
      </c>
      <c r="DS777" s="161" t="e">
        <f>VLOOKUP(D777,RFPStatus!$A$2:$CF$3125,7,FALSE)</f>
        <v>#N/A</v>
      </c>
      <c r="DT777" s="161" t="e">
        <f>VLOOKUP(D777,RFPStatus!$A$2:$CF$3125,8,FALSE)</f>
        <v>#N/A</v>
      </c>
      <c r="DU777" s="161" t="e">
        <f>VLOOKUP(D777,RFPStatus!$A$2:$CF$3125,9,FALSE)</f>
        <v>#N/A</v>
      </c>
      <c r="DV777" s="161" t="e">
        <f>VLOOKUP(D777,RFPStatus!$A$2:$CF$3125,10,FALSE)</f>
        <v>#N/A</v>
      </c>
      <c r="DW777" s="161" t="str">
        <f t="shared" si="12"/>
        <v/>
      </c>
    </row>
    <row r="778" spans="1:127" x14ac:dyDescent="0.35">
      <c r="A778" s="163">
        <f>RFPData!D778</f>
        <v>0</v>
      </c>
      <c r="DQ778" s="161" t="e">
        <f>VLOOKUP(D778,RFPStatus!$A$2:$CF$3125,5,FALSE)</f>
        <v>#N/A</v>
      </c>
      <c r="DR778" s="161" t="e">
        <f>VLOOKUP(D778,RFPStatus!$A$2:$CF$3125,6,FALSE)</f>
        <v>#N/A</v>
      </c>
      <c r="DS778" s="161" t="e">
        <f>VLOOKUP(D778,RFPStatus!$A$2:$CF$3125,7,FALSE)</f>
        <v>#N/A</v>
      </c>
      <c r="DT778" s="161" t="e">
        <f>VLOOKUP(D778,RFPStatus!$A$2:$CF$3125,8,FALSE)</f>
        <v>#N/A</v>
      </c>
      <c r="DU778" s="161" t="e">
        <f>VLOOKUP(D778,RFPStatus!$A$2:$CF$3125,9,FALSE)</f>
        <v>#N/A</v>
      </c>
      <c r="DV778" s="161" t="e">
        <f>VLOOKUP(D778,RFPStatus!$A$2:$CF$3125,10,FALSE)</f>
        <v>#N/A</v>
      </c>
      <c r="DW778" s="161" t="str">
        <f t="shared" si="12"/>
        <v/>
      </c>
    </row>
    <row r="779" spans="1:127" x14ac:dyDescent="0.35">
      <c r="A779" s="163">
        <f>RFPData!D779</f>
        <v>0</v>
      </c>
      <c r="DQ779" s="161" t="e">
        <f>VLOOKUP(D779,RFPStatus!$A$2:$CF$3125,5,FALSE)</f>
        <v>#N/A</v>
      </c>
      <c r="DR779" s="161" t="e">
        <f>VLOOKUP(D779,RFPStatus!$A$2:$CF$3125,6,FALSE)</f>
        <v>#N/A</v>
      </c>
      <c r="DS779" s="161" t="e">
        <f>VLOOKUP(D779,RFPStatus!$A$2:$CF$3125,7,FALSE)</f>
        <v>#N/A</v>
      </c>
      <c r="DT779" s="161" t="e">
        <f>VLOOKUP(D779,RFPStatus!$A$2:$CF$3125,8,FALSE)</f>
        <v>#N/A</v>
      </c>
      <c r="DU779" s="161" t="e">
        <f>VLOOKUP(D779,RFPStatus!$A$2:$CF$3125,9,FALSE)</f>
        <v>#N/A</v>
      </c>
      <c r="DV779" s="161" t="e">
        <f>VLOOKUP(D779,RFPStatus!$A$2:$CF$3125,10,FALSE)</f>
        <v>#N/A</v>
      </c>
      <c r="DW779" s="161" t="str">
        <f t="shared" si="12"/>
        <v/>
      </c>
    </row>
    <row r="780" spans="1:127" x14ac:dyDescent="0.35">
      <c r="A780" s="163">
        <f>RFPData!D780</f>
        <v>0</v>
      </c>
      <c r="DQ780" s="161" t="e">
        <f>VLOOKUP(D780,RFPStatus!$A$2:$CF$3125,5,FALSE)</f>
        <v>#N/A</v>
      </c>
      <c r="DR780" s="161" t="e">
        <f>VLOOKUP(D780,RFPStatus!$A$2:$CF$3125,6,FALSE)</f>
        <v>#N/A</v>
      </c>
      <c r="DS780" s="161" t="e">
        <f>VLOOKUP(D780,RFPStatus!$A$2:$CF$3125,7,FALSE)</f>
        <v>#N/A</v>
      </c>
      <c r="DT780" s="161" t="e">
        <f>VLOOKUP(D780,RFPStatus!$A$2:$CF$3125,8,FALSE)</f>
        <v>#N/A</v>
      </c>
      <c r="DU780" s="161" t="e">
        <f>VLOOKUP(D780,RFPStatus!$A$2:$CF$3125,9,FALSE)</f>
        <v>#N/A</v>
      </c>
      <c r="DV780" s="161" t="e">
        <f>VLOOKUP(D780,RFPStatus!$A$2:$CF$3125,10,FALSE)</f>
        <v>#N/A</v>
      </c>
      <c r="DW780" s="161" t="str">
        <f t="shared" si="12"/>
        <v/>
      </c>
    </row>
    <row r="781" spans="1:127" x14ac:dyDescent="0.35">
      <c r="A781" s="163">
        <f>RFPData!D781</f>
        <v>0</v>
      </c>
      <c r="DQ781" s="161" t="e">
        <f>VLOOKUP(D781,RFPStatus!$A$2:$CF$3125,5,FALSE)</f>
        <v>#N/A</v>
      </c>
      <c r="DR781" s="161" t="e">
        <f>VLOOKUP(D781,RFPStatus!$A$2:$CF$3125,6,FALSE)</f>
        <v>#N/A</v>
      </c>
      <c r="DS781" s="161" t="e">
        <f>VLOOKUP(D781,RFPStatus!$A$2:$CF$3125,7,FALSE)</f>
        <v>#N/A</v>
      </c>
      <c r="DT781" s="161" t="e">
        <f>VLOOKUP(D781,RFPStatus!$A$2:$CF$3125,8,FALSE)</f>
        <v>#N/A</v>
      </c>
      <c r="DU781" s="161" t="e">
        <f>VLOOKUP(D781,RFPStatus!$A$2:$CF$3125,9,FALSE)</f>
        <v>#N/A</v>
      </c>
      <c r="DV781" s="161" t="e">
        <f>VLOOKUP(D781,RFPStatus!$A$2:$CF$3125,10,FALSE)</f>
        <v>#N/A</v>
      </c>
      <c r="DW781" s="161" t="str">
        <f t="shared" si="12"/>
        <v/>
      </c>
    </row>
    <row r="782" spans="1:127" x14ac:dyDescent="0.35">
      <c r="A782" s="163">
        <f>RFPData!D782</f>
        <v>0</v>
      </c>
      <c r="DQ782" s="161" t="e">
        <f>VLOOKUP(D782,RFPStatus!$A$2:$CF$3125,5,FALSE)</f>
        <v>#N/A</v>
      </c>
      <c r="DR782" s="161" t="e">
        <f>VLOOKUP(D782,RFPStatus!$A$2:$CF$3125,6,FALSE)</f>
        <v>#N/A</v>
      </c>
      <c r="DS782" s="161" t="e">
        <f>VLOOKUP(D782,RFPStatus!$A$2:$CF$3125,7,FALSE)</f>
        <v>#N/A</v>
      </c>
      <c r="DT782" s="161" t="e">
        <f>VLOOKUP(D782,RFPStatus!$A$2:$CF$3125,8,FALSE)</f>
        <v>#N/A</v>
      </c>
      <c r="DU782" s="161" t="e">
        <f>VLOOKUP(D782,RFPStatus!$A$2:$CF$3125,9,FALSE)</f>
        <v>#N/A</v>
      </c>
      <c r="DV782" s="161" t="e">
        <f>VLOOKUP(D782,RFPStatus!$A$2:$CF$3125,10,FALSE)</f>
        <v>#N/A</v>
      </c>
      <c r="DW782" s="161" t="str">
        <f t="shared" si="12"/>
        <v/>
      </c>
    </row>
    <row r="783" spans="1:127" x14ac:dyDescent="0.35">
      <c r="A783" s="163">
        <f>RFPData!D783</f>
        <v>0</v>
      </c>
      <c r="DQ783" s="161" t="e">
        <f>VLOOKUP(D783,RFPStatus!$A$2:$CF$3125,5,FALSE)</f>
        <v>#N/A</v>
      </c>
      <c r="DR783" s="161" t="e">
        <f>VLOOKUP(D783,RFPStatus!$A$2:$CF$3125,6,FALSE)</f>
        <v>#N/A</v>
      </c>
      <c r="DS783" s="161" t="e">
        <f>VLOOKUP(D783,RFPStatus!$A$2:$CF$3125,7,FALSE)</f>
        <v>#N/A</v>
      </c>
      <c r="DT783" s="161" t="e">
        <f>VLOOKUP(D783,RFPStatus!$A$2:$CF$3125,8,FALSE)</f>
        <v>#N/A</v>
      </c>
      <c r="DU783" s="161" t="e">
        <f>VLOOKUP(D783,RFPStatus!$A$2:$CF$3125,9,FALSE)</f>
        <v>#N/A</v>
      </c>
      <c r="DV783" s="161" t="e">
        <f>VLOOKUP(D783,RFPStatus!$A$2:$CF$3125,10,FALSE)</f>
        <v>#N/A</v>
      </c>
      <c r="DW783" s="161" t="str">
        <f t="shared" si="12"/>
        <v/>
      </c>
    </row>
    <row r="784" spans="1:127" x14ac:dyDescent="0.35">
      <c r="A784" s="163">
        <f>RFPData!D784</f>
        <v>0</v>
      </c>
      <c r="DQ784" s="161" t="e">
        <f>VLOOKUP(D784,RFPStatus!$A$2:$CF$3125,5,FALSE)</f>
        <v>#N/A</v>
      </c>
      <c r="DR784" s="161" t="e">
        <f>VLOOKUP(D784,RFPStatus!$A$2:$CF$3125,6,FALSE)</f>
        <v>#N/A</v>
      </c>
      <c r="DS784" s="161" t="e">
        <f>VLOOKUP(D784,RFPStatus!$A$2:$CF$3125,7,FALSE)</f>
        <v>#N/A</v>
      </c>
      <c r="DT784" s="161" t="e">
        <f>VLOOKUP(D784,RFPStatus!$A$2:$CF$3125,8,FALSE)</f>
        <v>#N/A</v>
      </c>
      <c r="DU784" s="161" t="e">
        <f>VLOOKUP(D784,RFPStatus!$A$2:$CF$3125,9,FALSE)</f>
        <v>#N/A</v>
      </c>
      <c r="DV784" s="161" t="e">
        <f>VLOOKUP(D784,RFPStatus!$A$2:$CF$3125,10,FALSE)</f>
        <v>#N/A</v>
      </c>
      <c r="DW784" s="161" t="str">
        <f t="shared" si="12"/>
        <v/>
      </c>
    </row>
    <row r="785" spans="1:127" x14ac:dyDescent="0.35">
      <c r="A785" s="163">
        <f>RFPData!D785</f>
        <v>0</v>
      </c>
      <c r="DQ785" s="161" t="e">
        <f>VLOOKUP(D785,RFPStatus!$A$2:$CF$3125,5,FALSE)</f>
        <v>#N/A</v>
      </c>
      <c r="DR785" s="161" t="e">
        <f>VLOOKUP(D785,RFPStatus!$A$2:$CF$3125,6,FALSE)</f>
        <v>#N/A</v>
      </c>
      <c r="DS785" s="161" t="e">
        <f>VLOOKUP(D785,RFPStatus!$A$2:$CF$3125,7,FALSE)</f>
        <v>#N/A</v>
      </c>
      <c r="DT785" s="161" t="e">
        <f>VLOOKUP(D785,RFPStatus!$A$2:$CF$3125,8,FALSE)</f>
        <v>#N/A</v>
      </c>
      <c r="DU785" s="161" t="e">
        <f>VLOOKUP(D785,RFPStatus!$A$2:$CF$3125,9,FALSE)</f>
        <v>#N/A</v>
      </c>
      <c r="DV785" s="161" t="e">
        <f>VLOOKUP(D785,RFPStatus!$A$2:$CF$3125,10,FALSE)</f>
        <v>#N/A</v>
      </c>
      <c r="DW785" s="161" t="str">
        <f t="shared" si="12"/>
        <v/>
      </c>
    </row>
    <row r="786" spans="1:127" x14ac:dyDescent="0.35">
      <c r="A786" s="163">
        <f>RFPData!D786</f>
        <v>0</v>
      </c>
      <c r="DQ786" s="161" t="e">
        <f>VLOOKUP(D786,RFPStatus!$A$2:$CF$3125,5,FALSE)</f>
        <v>#N/A</v>
      </c>
      <c r="DR786" s="161" t="e">
        <f>VLOOKUP(D786,RFPStatus!$A$2:$CF$3125,6,FALSE)</f>
        <v>#N/A</v>
      </c>
      <c r="DS786" s="161" t="e">
        <f>VLOOKUP(D786,RFPStatus!$A$2:$CF$3125,7,FALSE)</f>
        <v>#N/A</v>
      </c>
      <c r="DT786" s="161" t="e">
        <f>VLOOKUP(D786,RFPStatus!$A$2:$CF$3125,8,FALSE)</f>
        <v>#N/A</v>
      </c>
      <c r="DU786" s="161" t="e">
        <f>VLOOKUP(D786,RFPStatus!$A$2:$CF$3125,9,FALSE)</f>
        <v>#N/A</v>
      </c>
      <c r="DV786" s="161" t="e">
        <f>VLOOKUP(D786,RFPStatus!$A$2:$CF$3125,10,FALSE)</f>
        <v>#N/A</v>
      </c>
      <c r="DW786" s="161" t="str">
        <f t="shared" si="12"/>
        <v/>
      </c>
    </row>
    <row r="787" spans="1:127" x14ac:dyDescent="0.35">
      <c r="A787" s="163">
        <f>RFPData!D787</f>
        <v>0</v>
      </c>
      <c r="DQ787" s="161" t="e">
        <f>VLOOKUP(D787,RFPStatus!$A$2:$CF$3125,5,FALSE)</f>
        <v>#N/A</v>
      </c>
      <c r="DR787" s="161" t="e">
        <f>VLOOKUP(D787,RFPStatus!$A$2:$CF$3125,6,FALSE)</f>
        <v>#N/A</v>
      </c>
      <c r="DS787" s="161" t="e">
        <f>VLOOKUP(D787,RFPStatus!$A$2:$CF$3125,7,FALSE)</f>
        <v>#N/A</v>
      </c>
      <c r="DT787" s="161" t="e">
        <f>VLOOKUP(D787,RFPStatus!$A$2:$CF$3125,8,FALSE)</f>
        <v>#N/A</v>
      </c>
      <c r="DU787" s="161" t="e">
        <f>VLOOKUP(D787,RFPStatus!$A$2:$CF$3125,9,FALSE)</f>
        <v>#N/A</v>
      </c>
      <c r="DV787" s="161" t="e">
        <f>VLOOKUP(D787,RFPStatus!$A$2:$CF$3125,10,FALSE)</f>
        <v>#N/A</v>
      </c>
      <c r="DW787" s="161" t="str">
        <f t="shared" si="12"/>
        <v/>
      </c>
    </row>
    <row r="788" spans="1:127" x14ac:dyDescent="0.35">
      <c r="A788" s="163">
        <f>RFPData!D788</f>
        <v>0</v>
      </c>
      <c r="DQ788" s="161" t="e">
        <f>VLOOKUP(D788,RFPStatus!$A$2:$CF$3125,5,FALSE)</f>
        <v>#N/A</v>
      </c>
      <c r="DR788" s="161" t="e">
        <f>VLOOKUP(D788,RFPStatus!$A$2:$CF$3125,6,FALSE)</f>
        <v>#N/A</v>
      </c>
      <c r="DS788" s="161" t="e">
        <f>VLOOKUP(D788,RFPStatus!$A$2:$CF$3125,7,FALSE)</f>
        <v>#N/A</v>
      </c>
      <c r="DT788" s="161" t="e">
        <f>VLOOKUP(D788,RFPStatus!$A$2:$CF$3125,8,FALSE)</f>
        <v>#N/A</v>
      </c>
      <c r="DU788" s="161" t="e">
        <f>VLOOKUP(D788,RFPStatus!$A$2:$CF$3125,9,FALSE)</f>
        <v>#N/A</v>
      </c>
      <c r="DV788" s="161" t="e">
        <f>VLOOKUP(D788,RFPStatus!$A$2:$CF$3125,10,FALSE)</f>
        <v>#N/A</v>
      </c>
      <c r="DW788" s="161" t="str">
        <f t="shared" si="12"/>
        <v/>
      </c>
    </row>
    <row r="789" spans="1:127" x14ac:dyDescent="0.35">
      <c r="A789" s="163">
        <f>RFPData!D789</f>
        <v>0</v>
      </c>
      <c r="DQ789" s="161" t="e">
        <f>VLOOKUP(D789,RFPStatus!$A$2:$CF$3125,5,FALSE)</f>
        <v>#N/A</v>
      </c>
      <c r="DR789" s="161" t="e">
        <f>VLOOKUP(D789,RFPStatus!$A$2:$CF$3125,6,FALSE)</f>
        <v>#N/A</v>
      </c>
      <c r="DS789" s="161" t="e">
        <f>VLOOKUP(D789,RFPStatus!$A$2:$CF$3125,7,FALSE)</f>
        <v>#N/A</v>
      </c>
      <c r="DT789" s="161" t="e">
        <f>VLOOKUP(D789,RFPStatus!$A$2:$CF$3125,8,FALSE)</f>
        <v>#N/A</v>
      </c>
      <c r="DU789" s="161" t="e">
        <f>VLOOKUP(D789,RFPStatus!$A$2:$CF$3125,9,FALSE)</f>
        <v>#N/A</v>
      </c>
      <c r="DV789" s="161" t="e">
        <f>VLOOKUP(D789,RFPStatus!$A$2:$CF$3125,10,FALSE)</f>
        <v>#N/A</v>
      </c>
      <c r="DW789" s="161" t="str">
        <f t="shared" si="12"/>
        <v/>
      </c>
    </row>
    <row r="790" spans="1:127" x14ac:dyDescent="0.35">
      <c r="A790" s="163">
        <f>RFPData!D790</f>
        <v>0</v>
      </c>
      <c r="DQ790" s="161" t="e">
        <f>VLOOKUP(D790,RFPStatus!$A$2:$CF$3125,5,FALSE)</f>
        <v>#N/A</v>
      </c>
      <c r="DR790" s="161" t="e">
        <f>VLOOKUP(D790,RFPStatus!$A$2:$CF$3125,6,FALSE)</f>
        <v>#N/A</v>
      </c>
      <c r="DS790" s="161" t="e">
        <f>VLOOKUP(D790,RFPStatus!$A$2:$CF$3125,7,FALSE)</f>
        <v>#N/A</v>
      </c>
      <c r="DT790" s="161" t="e">
        <f>VLOOKUP(D790,RFPStatus!$A$2:$CF$3125,8,FALSE)</f>
        <v>#N/A</v>
      </c>
      <c r="DU790" s="161" t="e">
        <f>VLOOKUP(D790,RFPStatus!$A$2:$CF$3125,9,FALSE)</f>
        <v>#N/A</v>
      </c>
      <c r="DV790" s="161" t="e">
        <f>VLOOKUP(D790,RFPStatus!$A$2:$CF$3125,10,FALSE)</f>
        <v>#N/A</v>
      </c>
      <c r="DW790" s="161" t="str">
        <f t="shared" si="12"/>
        <v/>
      </c>
    </row>
    <row r="791" spans="1:127" x14ac:dyDescent="0.35">
      <c r="A791" s="163">
        <f>RFPData!D791</f>
        <v>0</v>
      </c>
      <c r="DQ791" s="161" t="e">
        <f>VLOOKUP(D791,RFPStatus!$A$2:$CF$3125,5,FALSE)</f>
        <v>#N/A</v>
      </c>
      <c r="DR791" s="161" t="e">
        <f>VLOOKUP(D791,RFPStatus!$A$2:$CF$3125,6,FALSE)</f>
        <v>#N/A</v>
      </c>
      <c r="DS791" s="161" t="e">
        <f>VLOOKUP(D791,RFPStatus!$A$2:$CF$3125,7,FALSE)</f>
        <v>#N/A</v>
      </c>
      <c r="DT791" s="161" t="e">
        <f>VLOOKUP(D791,RFPStatus!$A$2:$CF$3125,8,FALSE)</f>
        <v>#N/A</v>
      </c>
      <c r="DU791" s="161" t="e">
        <f>VLOOKUP(D791,RFPStatus!$A$2:$CF$3125,9,FALSE)</f>
        <v>#N/A</v>
      </c>
      <c r="DV791" s="161" t="e">
        <f>VLOOKUP(D791,RFPStatus!$A$2:$CF$3125,10,FALSE)</f>
        <v>#N/A</v>
      </c>
      <c r="DW791" s="161" t="str">
        <f t="shared" si="12"/>
        <v/>
      </c>
    </row>
    <row r="792" spans="1:127" x14ac:dyDescent="0.35">
      <c r="A792" s="163">
        <f>RFPData!D792</f>
        <v>0</v>
      </c>
      <c r="DQ792" s="161" t="e">
        <f>VLOOKUP(D792,RFPStatus!$A$2:$CF$3125,5,FALSE)</f>
        <v>#N/A</v>
      </c>
      <c r="DR792" s="161" t="e">
        <f>VLOOKUP(D792,RFPStatus!$A$2:$CF$3125,6,FALSE)</f>
        <v>#N/A</v>
      </c>
      <c r="DS792" s="161" t="e">
        <f>VLOOKUP(D792,RFPStatus!$A$2:$CF$3125,7,FALSE)</f>
        <v>#N/A</v>
      </c>
      <c r="DT792" s="161" t="e">
        <f>VLOOKUP(D792,RFPStatus!$A$2:$CF$3125,8,FALSE)</f>
        <v>#N/A</v>
      </c>
      <c r="DU792" s="161" t="e">
        <f>VLOOKUP(D792,RFPStatus!$A$2:$CF$3125,9,FALSE)</f>
        <v>#N/A</v>
      </c>
      <c r="DV792" s="161" t="e">
        <f>VLOOKUP(D792,RFPStatus!$A$2:$CF$3125,10,FALSE)</f>
        <v>#N/A</v>
      </c>
      <c r="DW792" s="161" t="str">
        <f t="shared" si="12"/>
        <v/>
      </c>
    </row>
    <row r="793" spans="1:127" x14ac:dyDescent="0.35">
      <c r="A793" s="163">
        <f>RFPData!D793</f>
        <v>0</v>
      </c>
      <c r="DQ793" s="161" t="e">
        <f>VLOOKUP(D793,RFPStatus!$A$2:$CF$3125,5,FALSE)</f>
        <v>#N/A</v>
      </c>
      <c r="DR793" s="161" t="e">
        <f>VLOOKUP(D793,RFPStatus!$A$2:$CF$3125,6,FALSE)</f>
        <v>#N/A</v>
      </c>
      <c r="DS793" s="161" t="e">
        <f>VLOOKUP(D793,RFPStatus!$A$2:$CF$3125,7,FALSE)</f>
        <v>#N/A</v>
      </c>
      <c r="DT793" s="161" t="e">
        <f>VLOOKUP(D793,RFPStatus!$A$2:$CF$3125,8,FALSE)</f>
        <v>#N/A</v>
      </c>
      <c r="DU793" s="161" t="e">
        <f>VLOOKUP(D793,RFPStatus!$A$2:$CF$3125,9,FALSE)</f>
        <v>#N/A</v>
      </c>
      <c r="DV793" s="161" t="e">
        <f>VLOOKUP(D793,RFPStatus!$A$2:$CF$3125,10,FALSE)</f>
        <v>#N/A</v>
      </c>
      <c r="DW793" s="161" t="str">
        <f t="shared" si="12"/>
        <v/>
      </c>
    </row>
    <row r="794" spans="1:127" x14ac:dyDescent="0.35">
      <c r="A794" s="163">
        <f>RFPData!D794</f>
        <v>0</v>
      </c>
      <c r="DQ794" s="161" t="e">
        <f>VLOOKUP(D794,RFPStatus!$A$2:$CF$3125,5,FALSE)</f>
        <v>#N/A</v>
      </c>
      <c r="DR794" s="161" t="e">
        <f>VLOOKUP(D794,RFPStatus!$A$2:$CF$3125,6,FALSE)</f>
        <v>#N/A</v>
      </c>
      <c r="DS794" s="161" t="e">
        <f>VLOOKUP(D794,RFPStatus!$A$2:$CF$3125,7,FALSE)</f>
        <v>#N/A</v>
      </c>
      <c r="DT794" s="161" t="e">
        <f>VLOOKUP(D794,RFPStatus!$A$2:$CF$3125,8,FALSE)</f>
        <v>#N/A</v>
      </c>
      <c r="DU794" s="161" t="e">
        <f>VLOOKUP(D794,RFPStatus!$A$2:$CF$3125,9,FALSE)</f>
        <v>#N/A</v>
      </c>
      <c r="DV794" s="161" t="e">
        <f>VLOOKUP(D794,RFPStatus!$A$2:$CF$3125,10,FALSE)</f>
        <v>#N/A</v>
      </c>
      <c r="DW794" s="161" t="str">
        <f t="shared" si="12"/>
        <v/>
      </c>
    </row>
    <row r="795" spans="1:127" x14ac:dyDescent="0.35">
      <c r="A795" s="163">
        <f>RFPData!D795</f>
        <v>0</v>
      </c>
      <c r="DQ795" s="161" t="e">
        <f>VLOOKUP(D795,RFPStatus!$A$2:$CF$3125,5,FALSE)</f>
        <v>#N/A</v>
      </c>
      <c r="DR795" s="161" t="e">
        <f>VLOOKUP(D795,RFPStatus!$A$2:$CF$3125,6,FALSE)</f>
        <v>#N/A</v>
      </c>
      <c r="DS795" s="161" t="e">
        <f>VLOOKUP(D795,RFPStatus!$A$2:$CF$3125,7,FALSE)</f>
        <v>#N/A</v>
      </c>
      <c r="DT795" s="161" t="e">
        <f>VLOOKUP(D795,RFPStatus!$A$2:$CF$3125,8,FALSE)</f>
        <v>#N/A</v>
      </c>
      <c r="DU795" s="161" t="e">
        <f>VLOOKUP(D795,RFPStatus!$A$2:$CF$3125,9,FALSE)</f>
        <v>#N/A</v>
      </c>
      <c r="DV795" s="161" t="e">
        <f>VLOOKUP(D795,RFPStatus!$A$2:$CF$3125,10,FALSE)</f>
        <v>#N/A</v>
      </c>
      <c r="DW795" s="161" t="str">
        <f t="shared" si="12"/>
        <v/>
      </c>
    </row>
    <row r="796" spans="1:127" x14ac:dyDescent="0.35">
      <c r="A796" s="163">
        <f>RFPData!D796</f>
        <v>0</v>
      </c>
      <c r="DQ796" s="161" t="e">
        <f>VLOOKUP(D796,RFPStatus!$A$2:$CF$3125,5,FALSE)</f>
        <v>#N/A</v>
      </c>
      <c r="DR796" s="161" t="e">
        <f>VLOOKUP(D796,RFPStatus!$A$2:$CF$3125,6,FALSE)</f>
        <v>#N/A</v>
      </c>
      <c r="DS796" s="161" t="e">
        <f>VLOOKUP(D796,RFPStatus!$A$2:$CF$3125,7,FALSE)</f>
        <v>#N/A</v>
      </c>
      <c r="DT796" s="161" t="e">
        <f>VLOOKUP(D796,RFPStatus!$A$2:$CF$3125,8,FALSE)</f>
        <v>#N/A</v>
      </c>
      <c r="DU796" s="161" t="e">
        <f>VLOOKUP(D796,RFPStatus!$A$2:$CF$3125,9,FALSE)</f>
        <v>#N/A</v>
      </c>
      <c r="DV796" s="161" t="e">
        <f>VLOOKUP(D796,RFPStatus!$A$2:$CF$3125,10,FALSE)</f>
        <v>#N/A</v>
      </c>
      <c r="DW796" s="161" t="str">
        <f t="shared" si="12"/>
        <v/>
      </c>
    </row>
    <row r="797" spans="1:127" x14ac:dyDescent="0.35">
      <c r="A797" s="163">
        <f>RFPData!D797</f>
        <v>0</v>
      </c>
      <c r="DQ797" s="161" t="e">
        <f>VLOOKUP(D797,RFPStatus!$A$2:$CF$3125,5,FALSE)</f>
        <v>#N/A</v>
      </c>
      <c r="DR797" s="161" t="e">
        <f>VLOOKUP(D797,RFPStatus!$A$2:$CF$3125,6,FALSE)</f>
        <v>#N/A</v>
      </c>
      <c r="DS797" s="161" t="e">
        <f>VLOOKUP(D797,RFPStatus!$A$2:$CF$3125,7,FALSE)</f>
        <v>#N/A</v>
      </c>
      <c r="DT797" s="161" t="e">
        <f>VLOOKUP(D797,RFPStatus!$A$2:$CF$3125,8,FALSE)</f>
        <v>#N/A</v>
      </c>
      <c r="DU797" s="161" t="e">
        <f>VLOOKUP(D797,RFPStatus!$A$2:$CF$3125,9,FALSE)</f>
        <v>#N/A</v>
      </c>
      <c r="DV797" s="161" t="e">
        <f>VLOOKUP(D797,RFPStatus!$A$2:$CF$3125,10,FALSE)</f>
        <v>#N/A</v>
      </c>
      <c r="DW797" s="161" t="str">
        <f t="shared" si="12"/>
        <v/>
      </c>
    </row>
    <row r="798" spans="1:127" x14ac:dyDescent="0.35">
      <c r="A798" s="163">
        <f>RFPData!D798</f>
        <v>0</v>
      </c>
      <c r="DQ798" s="161" t="e">
        <f>VLOOKUP(D798,RFPStatus!$A$2:$CF$3125,5,FALSE)</f>
        <v>#N/A</v>
      </c>
      <c r="DR798" s="161" t="e">
        <f>VLOOKUP(D798,RFPStatus!$A$2:$CF$3125,6,FALSE)</f>
        <v>#N/A</v>
      </c>
      <c r="DS798" s="161" t="e">
        <f>VLOOKUP(D798,RFPStatus!$A$2:$CF$3125,7,FALSE)</f>
        <v>#N/A</v>
      </c>
      <c r="DT798" s="161" t="e">
        <f>VLOOKUP(D798,RFPStatus!$A$2:$CF$3125,8,FALSE)</f>
        <v>#N/A</v>
      </c>
      <c r="DU798" s="161" t="e">
        <f>VLOOKUP(D798,RFPStatus!$A$2:$CF$3125,9,FALSE)</f>
        <v>#N/A</v>
      </c>
      <c r="DV798" s="161" t="e">
        <f>VLOOKUP(D798,RFPStatus!$A$2:$CF$3125,10,FALSE)</f>
        <v>#N/A</v>
      </c>
      <c r="DW798" s="161" t="str">
        <f t="shared" si="12"/>
        <v/>
      </c>
    </row>
    <row r="799" spans="1:127" x14ac:dyDescent="0.35">
      <c r="A799" s="163">
        <f>RFPData!D799</f>
        <v>0</v>
      </c>
      <c r="DQ799" s="161" t="e">
        <f>VLOOKUP(D799,RFPStatus!$A$2:$CF$3125,5,FALSE)</f>
        <v>#N/A</v>
      </c>
      <c r="DR799" s="161" t="e">
        <f>VLOOKUP(D799,RFPStatus!$A$2:$CF$3125,6,FALSE)</f>
        <v>#N/A</v>
      </c>
      <c r="DS799" s="161" t="e">
        <f>VLOOKUP(D799,RFPStatus!$A$2:$CF$3125,7,FALSE)</f>
        <v>#N/A</v>
      </c>
      <c r="DT799" s="161" t="e">
        <f>VLOOKUP(D799,RFPStatus!$A$2:$CF$3125,8,FALSE)</f>
        <v>#N/A</v>
      </c>
      <c r="DU799" s="161" t="e">
        <f>VLOOKUP(D799,RFPStatus!$A$2:$CF$3125,9,FALSE)</f>
        <v>#N/A</v>
      </c>
      <c r="DV799" s="161" t="e">
        <f>VLOOKUP(D799,RFPStatus!$A$2:$CF$3125,10,FALSE)</f>
        <v>#N/A</v>
      </c>
      <c r="DW799" s="161" t="str">
        <f t="shared" si="12"/>
        <v/>
      </c>
    </row>
    <row r="800" spans="1:127" x14ac:dyDescent="0.35">
      <c r="A800" s="163">
        <f>RFPData!D800</f>
        <v>0</v>
      </c>
      <c r="DQ800" s="161" t="e">
        <f>VLOOKUP(D800,RFPStatus!$A$2:$CF$3125,5,FALSE)</f>
        <v>#N/A</v>
      </c>
      <c r="DR800" s="161" t="e">
        <f>VLOOKUP(D800,RFPStatus!$A$2:$CF$3125,6,FALSE)</f>
        <v>#N/A</v>
      </c>
      <c r="DS800" s="161" t="e">
        <f>VLOOKUP(D800,RFPStatus!$A$2:$CF$3125,7,FALSE)</f>
        <v>#N/A</v>
      </c>
      <c r="DT800" s="161" t="e">
        <f>VLOOKUP(D800,RFPStatus!$A$2:$CF$3125,8,FALSE)</f>
        <v>#N/A</v>
      </c>
      <c r="DU800" s="161" t="e">
        <f>VLOOKUP(D800,RFPStatus!$A$2:$CF$3125,9,FALSE)</f>
        <v>#N/A</v>
      </c>
      <c r="DV800" s="161" t="e">
        <f>VLOOKUP(D800,RFPStatus!$A$2:$CF$3125,10,FALSE)</f>
        <v>#N/A</v>
      </c>
      <c r="DW800" s="161" t="str">
        <f t="shared" si="12"/>
        <v/>
      </c>
    </row>
    <row r="801" spans="1:127" x14ac:dyDescent="0.35">
      <c r="A801" s="163">
        <f>RFPData!D801</f>
        <v>0</v>
      </c>
      <c r="DQ801" s="161" t="e">
        <f>VLOOKUP(D801,RFPStatus!$A$2:$CF$3125,5,FALSE)</f>
        <v>#N/A</v>
      </c>
      <c r="DR801" s="161" t="e">
        <f>VLOOKUP(D801,RFPStatus!$A$2:$CF$3125,6,FALSE)</f>
        <v>#N/A</v>
      </c>
      <c r="DS801" s="161" t="e">
        <f>VLOOKUP(D801,RFPStatus!$A$2:$CF$3125,7,FALSE)</f>
        <v>#N/A</v>
      </c>
      <c r="DT801" s="161" t="e">
        <f>VLOOKUP(D801,RFPStatus!$A$2:$CF$3125,8,FALSE)</f>
        <v>#N/A</v>
      </c>
      <c r="DU801" s="161" t="e">
        <f>VLOOKUP(D801,RFPStatus!$A$2:$CF$3125,9,FALSE)</f>
        <v>#N/A</v>
      </c>
      <c r="DV801" s="161" t="e">
        <f>VLOOKUP(D801,RFPStatus!$A$2:$CF$3125,10,FALSE)</f>
        <v>#N/A</v>
      </c>
      <c r="DW801" s="161" t="str">
        <f t="shared" si="12"/>
        <v/>
      </c>
    </row>
    <row r="802" spans="1:127" x14ac:dyDescent="0.35">
      <c r="A802" s="163">
        <f>RFPData!D802</f>
        <v>0</v>
      </c>
      <c r="DQ802" s="161" t="e">
        <f>VLOOKUP(D802,RFPStatus!$A$2:$CF$3125,5,FALSE)</f>
        <v>#N/A</v>
      </c>
      <c r="DR802" s="161" t="e">
        <f>VLOOKUP(D802,RFPStatus!$A$2:$CF$3125,6,FALSE)</f>
        <v>#N/A</v>
      </c>
      <c r="DS802" s="161" t="e">
        <f>VLOOKUP(D802,RFPStatus!$A$2:$CF$3125,7,FALSE)</f>
        <v>#N/A</v>
      </c>
      <c r="DT802" s="161" t="e">
        <f>VLOOKUP(D802,RFPStatus!$A$2:$CF$3125,8,FALSE)</f>
        <v>#N/A</v>
      </c>
      <c r="DU802" s="161" t="e">
        <f>VLOOKUP(D802,RFPStatus!$A$2:$CF$3125,9,FALSE)</f>
        <v>#N/A</v>
      </c>
      <c r="DV802" s="161" t="e">
        <f>VLOOKUP(D802,RFPStatus!$A$2:$CF$3125,10,FALSE)</f>
        <v>#N/A</v>
      </c>
      <c r="DW802" s="161" t="str">
        <f t="shared" si="12"/>
        <v/>
      </c>
    </row>
    <row r="803" spans="1:127" x14ac:dyDescent="0.35">
      <c r="A803" s="163">
        <f>RFPData!D803</f>
        <v>0</v>
      </c>
      <c r="DQ803" s="161" t="e">
        <f>VLOOKUP(D803,RFPStatus!$A$2:$CF$3125,5,FALSE)</f>
        <v>#N/A</v>
      </c>
      <c r="DR803" s="161" t="e">
        <f>VLOOKUP(D803,RFPStatus!$A$2:$CF$3125,6,FALSE)</f>
        <v>#N/A</v>
      </c>
      <c r="DS803" s="161" t="e">
        <f>VLOOKUP(D803,RFPStatus!$A$2:$CF$3125,7,FALSE)</f>
        <v>#N/A</v>
      </c>
      <c r="DT803" s="161" t="e">
        <f>VLOOKUP(D803,RFPStatus!$A$2:$CF$3125,8,FALSE)</f>
        <v>#N/A</v>
      </c>
      <c r="DU803" s="161" t="e">
        <f>VLOOKUP(D803,RFPStatus!$A$2:$CF$3125,9,FALSE)</f>
        <v>#N/A</v>
      </c>
      <c r="DV803" s="161" t="e">
        <f>VLOOKUP(D803,RFPStatus!$A$2:$CF$3125,10,FALSE)</f>
        <v>#N/A</v>
      </c>
      <c r="DW803" s="161" t="str">
        <f t="shared" si="12"/>
        <v/>
      </c>
    </row>
    <row r="804" spans="1:127" x14ac:dyDescent="0.35">
      <c r="A804" s="163">
        <f>RFPData!D804</f>
        <v>0</v>
      </c>
      <c r="DQ804" s="161" t="e">
        <f>VLOOKUP(D804,RFPStatus!$A$2:$CF$3125,5,FALSE)</f>
        <v>#N/A</v>
      </c>
      <c r="DR804" s="161" t="e">
        <f>VLOOKUP(D804,RFPStatus!$A$2:$CF$3125,6,FALSE)</f>
        <v>#N/A</v>
      </c>
      <c r="DS804" s="161" t="e">
        <f>VLOOKUP(D804,RFPStatus!$A$2:$CF$3125,7,FALSE)</f>
        <v>#N/A</v>
      </c>
      <c r="DT804" s="161" t="e">
        <f>VLOOKUP(D804,RFPStatus!$A$2:$CF$3125,8,FALSE)</f>
        <v>#N/A</v>
      </c>
      <c r="DU804" s="161" t="e">
        <f>VLOOKUP(D804,RFPStatus!$A$2:$CF$3125,9,FALSE)</f>
        <v>#N/A</v>
      </c>
      <c r="DV804" s="161" t="e">
        <f>VLOOKUP(D804,RFPStatus!$A$2:$CF$3125,10,FALSE)</f>
        <v>#N/A</v>
      </c>
      <c r="DW804" s="161" t="str">
        <f t="shared" si="12"/>
        <v/>
      </c>
    </row>
    <row r="805" spans="1:127" x14ac:dyDescent="0.35">
      <c r="A805" s="163">
        <f>RFPData!D805</f>
        <v>0</v>
      </c>
      <c r="DQ805" s="161" t="e">
        <f>VLOOKUP(D805,RFPStatus!$A$2:$CF$3125,5,FALSE)</f>
        <v>#N/A</v>
      </c>
      <c r="DR805" s="161" t="e">
        <f>VLOOKUP(D805,RFPStatus!$A$2:$CF$3125,6,FALSE)</f>
        <v>#N/A</v>
      </c>
      <c r="DS805" s="161" t="e">
        <f>VLOOKUP(D805,RFPStatus!$A$2:$CF$3125,7,FALSE)</f>
        <v>#N/A</v>
      </c>
      <c r="DT805" s="161" t="e">
        <f>VLOOKUP(D805,RFPStatus!$A$2:$CF$3125,8,FALSE)</f>
        <v>#N/A</v>
      </c>
      <c r="DU805" s="161" t="e">
        <f>VLOOKUP(D805,RFPStatus!$A$2:$CF$3125,9,FALSE)</f>
        <v>#N/A</v>
      </c>
      <c r="DV805" s="161" t="e">
        <f>VLOOKUP(D805,RFPStatus!$A$2:$CF$3125,10,FALSE)</f>
        <v>#N/A</v>
      </c>
      <c r="DW805" s="161" t="str">
        <f t="shared" si="12"/>
        <v/>
      </c>
    </row>
    <row r="806" spans="1:127" x14ac:dyDescent="0.35">
      <c r="A806" s="163">
        <f>RFPData!D806</f>
        <v>0</v>
      </c>
      <c r="DQ806" s="161" t="e">
        <f>VLOOKUP(D806,RFPStatus!$A$2:$CF$3125,5,FALSE)</f>
        <v>#N/A</v>
      </c>
      <c r="DR806" s="161" t="e">
        <f>VLOOKUP(D806,RFPStatus!$A$2:$CF$3125,6,FALSE)</f>
        <v>#N/A</v>
      </c>
      <c r="DS806" s="161" t="e">
        <f>VLOOKUP(D806,RFPStatus!$A$2:$CF$3125,7,FALSE)</f>
        <v>#N/A</v>
      </c>
      <c r="DT806" s="161" t="e">
        <f>VLOOKUP(D806,RFPStatus!$A$2:$CF$3125,8,FALSE)</f>
        <v>#N/A</v>
      </c>
      <c r="DU806" s="161" t="e">
        <f>VLOOKUP(D806,RFPStatus!$A$2:$CF$3125,9,FALSE)</f>
        <v>#N/A</v>
      </c>
      <c r="DV806" s="161" t="e">
        <f>VLOOKUP(D806,RFPStatus!$A$2:$CF$3125,10,FALSE)</f>
        <v>#N/A</v>
      </c>
      <c r="DW806" s="161" t="str">
        <f t="shared" si="12"/>
        <v/>
      </c>
    </row>
    <row r="807" spans="1:127" x14ac:dyDescent="0.35">
      <c r="A807" s="163">
        <f>RFPData!D807</f>
        <v>0</v>
      </c>
      <c r="DQ807" s="161" t="e">
        <f>VLOOKUP(D807,RFPStatus!$A$2:$CF$3125,5,FALSE)</f>
        <v>#N/A</v>
      </c>
      <c r="DR807" s="161" t="e">
        <f>VLOOKUP(D807,RFPStatus!$A$2:$CF$3125,6,FALSE)</f>
        <v>#N/A</v>
      </c>
      <c r="DS807" s="161" t="e">
        <f>VLOOKUP(D807,RFPStatus!$A$2:$CF$3125,7,FALSE)</f>
        <v>#N/A</v>
      </c>
      <c r="DT807" s="161" t="e">
        <f>VLOOKUP(D807,RFPStatus!$A$2:$CF$3125,8,FALSE)</f>
        <v>#N/A</v>
      </c>
      <c r="DU807" s="161" t="e">
        <f>VLOOKUP(D807,RFPStatus!$A$2:$CF$3125,9,FALSE)</f>
        <v>#N/A</v>
      </c>
      <c r="DV807" s="161" t="e">
        <f>VLOOKUP(D807,RFPStatus!$A$2:$CF$3125,10,FALSE)</f>
        <v>#N/A</v>
      </c>
      <c r="DW807" s="161" t="str">
        <f t="shared" si="12"/>
        <v/>
      </c>
    </row>
    <row r="808" spans="1:127" x14ac:dyDescent="0.35">
      <c r="A808" s="163">
        <f>RFPData!D808</f>
        <v>0</v>
      </c>
      <c r="DQ808" s="161" t="e">
        <f>VLOOKUP(D808,RFPStatus!$A$2:$CF$3125,5,FALSE)</f>
        <v>#N/A</v>
      </c>
      <c r="DR808" s="161" t="e">
        <f>VLOOKUP(D808,RFPStatus!$A$2:$CF$3125,6,FALSE)</f>
        <v>#N/A</v>
      </c>
      <c r="DS808" s="161" t="e">
        <f>VLOOKUP(D808,RFPStatus!$A$2:$CF$3125,7,FALSE)</f>
        <v>#N/A</v>
      </c>
      <c r="DT808" s="161" t="e">
        <f>VLOOKUP(D808,RFPStatus!$A$2:$CF$3125,8,FALSE)</f>
        <v>#N/A</v>
      </c>
      <c r="DU808" s="161" t="e">
        <f>VLOOKUP(D808,RFPStatus!$A$2:$CF$3125,9,FALSE)</f>
        <v>#N/A</v>
      </c>
      <c r="DV808" s="161" t="e">
        <f>VLOOKUP(D808,RFPStatus!$A$2:$CF$3125,10,FALSE)</f>
        <v>#N/A</v>
      </c>
      <c r="DW808" s="161" t="str">
        <f t="shared" si="12"/>
        <v/>
      </c>
    </row>
    <row r="809" spans="1:127" x14ac:dyDescent="0.35">
      <c r="A809" s="163">
        <f>RFPData!D809</f>
        <v>0</v>
      </c>
      <c r="DQ809" s="161" t="e">
        <f>VLOOKUP(D809,RFPStatus!$A$2:$CF$3125,5,FALSE)</f>
        <v>#N/A</v>
      </c>
      <c r="DR809" s="161" t="e">
        <f>VLOOKUP(D809,RFPStatus!$A$2:$CF$3125,6,FALSE)</f>
        <v>#N/A</v>
      </c>
      <c r="DS809" s="161" t="e">
        <f>VLOOKUP(D809,RFPStatus!$A$2:$CF$3125,7,FALSE)</f>
        <v>#N/A</v>
      </c>
      <c r="DT809" s="161" t="e">
        <f>VLOOKUP(D809,RFPStatus!$A$2:$CF$3125,8,FALSE)</f>
        <v>#N/A</v>
      </c>
      <c r="DU809" s="161" t="e">
        <f>VLOOKUP(D809,RFPStatus!$A$2:$CF$3125,9,FALSE)</f>
        <v>#N/A</v>
      </c>
      <c r="DV809" s="161" t="e">
        <f>VLOOKUP(D809,RFPStatus!$A$2:$CF$3125,10,FALSE)</f>
        <v>#N/A</v>
      </c>
      <c r="DW809" s="161" t="str">
        <f t="shared" si="12"/>
        <v/>
      </c>
    </row>
    <row r="810" spans="1:127" x14ac:dyDescent="0.35">
      <c r="A810" s="163">
        <f>RFPData!D810</f>
        <v>0</v>
      </c>
      <c r="DQ810" s="161" t="e">
        <f>VLOOKUP(D810,RFPStatus!$A$2:$CF$3125,5,FALSE)</f>
        <v>#N/A</v>
      </c>
      <c r="DR810" s="161" t="e">
        <f>VLOOKUP(D810,RFPStatus!$A$2:$CF$3125,6,FALSE)</f>
        <v>#N/A</v>
      </c>
      <c r="DS810" s="161" t="e">
        <f>VLOOKUP(D810,RFPStatus!$A$2:$CF$3125,7,FALSE)</f>
        <v>#N/A</v>
      </c>
      <c r="DT810" s="161" t="e">
        <f>VLOOKUP(D810,RFPStatus!$A$2:$CF$3125,8,FALSE)</f>
        <v>#N/A</v>
      </c>
      <c r="DU810" s="161" t="e">
        <f>VLOOKUP(D810,RFPStatus!$A$2:$CF$3125,9,FALSE)</f>
        <v>#N/A</v>
      </c>
      <c r="DV810" s="161" t="e">
        <f>VLOOKUP(D810,RFPStatus!$A$2:$CF$3125,10,FALSE)</f>
        <v>#N/A</v>
      </c>
      <c r="DW810" s="161" t="str">
        <f t="shared" si="12"/>
        <v/>
      </c>
    </row>
    <row r="811" spans="1:127" x14ac:dyDescent="0.35">
      <c r="A811" s="163">
        <f>RFPData!D811</f>
        <v>0</v>
      </c>
      <c r="DQ811" s="161" t="e">
        <f>VLOOKUP(D811,RFPStatus!$A$2:$CF$3125,5,FALSE)</f>
        <v>#N/A</v>
      </c>
      <c r="DR811" s="161" t="e">
        <f>VLOOKUP(D811,RFPStatus!$A$2:$CF$3125,6,FALSE)</f>
        <v>#N/A</v>
      </c>
      <c r="DS811" s="161" t="e">
        <f>VLOOKUP(D811,RFPStatus!$A$2:$CF$3125,7,FALSE)</f>
        <v>#N/A</v>
      </c>
      <c r="DT811" s="161" t="e">
        <f>VLOOKUP(D811,RFPStatus!$A$2:$CF$3125,8,FALSE)</f>
        <v>#N/A</v>
      </c>
      <c r="DU811" s="161" t="e">
        <f>VLOOKUP(D811,RFPStatus!$A$2:$CF$3125,9,FALSE)</f>
        <v>#N/A</v>
      </c>
      <c r="DV811" s="161" t="e">
        <f>VLOOKUP(D811,RFPStatus!$A$2:$CF$3125,10,FALSE)</f>
        <v>#N/A</v>
      </c>
      <c r="DW811" s="161" t="str">
        <f t="shared" si="12"/>
        <v/>
      </c>
    </row>
    <row r="812" spans="1:127" x14ac:dyDescent="0.35">
      <c r="A812" s="163">
        <f>RFPData!D812</f>
        <v>0</v>
      </c>
      <c r="DQ812" s="161" t="e">
        <f>VLOOKUP(D812,RFPStatus!$A$2:$CF$3125,5,FALSE)</f>
        <v>#N/A</v>
      </c>
      <c r="DR812" s="161" t="e">
        <f>VLOOKUP(D812,RFPStatus!$A$2:$CF$3125,6,FALSE)</f>
        <v>#N/A</v>
      </c>
      <c r="DS812" s="161" t="e">
        <f>VLOOKUP(D812,RFPStatus!$A$2:$CF$3125,7,FALSE)</f>
        <v>#N/A</v>
      </c>
      <c r="DT812" s="161" t="e">
        <f>VLOOKUP(D812,RFPStatus!$A$2:$CF$3125,8,FALSE)</f>
        <v>#N/A</v>
      </c>
      <c r="DU812" s="161" t="e">
        <f>VLOOKUP(D812,RFPStatus!$A$2:$CF$3125,9,FALSE)</f>
        <v>#N/A</v>
      </c>
      <c r="DV812" s="161" t="e">
        <f>VLOOKUP(D812,RFPStatus!$A$2:$CF$3125,10,FALSE)</f>
        <v>#N/A</v>
      </c>
      <c r="DW812" s="161" t="str">
        <f t="shared" si="12"/>
        <v/>
      </c>
    </row>
    <row r="813" spans="1:127" x14ac:dyDescent="0.35">
      <c r="A813" s="163">
        <f>RFPData!D813</f>
        <v>0</v>
      </c>
      <c r="DQ813" s="161" t="e">
        <f>VLOOKUP(D813,RFPStatus!$A$2:$CF$3125,5,FALSE)</f>
        <v>#N/A</v>
      </c>
      <c r="DR813" s="161" t="e">
        <f>VLOOKUP(D813,RFPStatus!$A$2:$CF$3125,6,FALSE)</f>
        <v>#N/A</v>
      </c>
      <c r="DS813" s="161" t="e">
        <f>VLOOKUP(D813,RFPStatus!$A$2:$CF$3125,7,FALSE)</f>
        <v>#N/A</v>
      </c>
      <c r="DT813" s="161" t="e">
        <f>VLOOKUP(D813,RFPStatus!$A$2:$CF$3125,8,FALSE)</f>
        <v>#N/A</v>
      </c>
      <c r="DU813" s="161" t="e">
        <f>VLOOKUP(D813,RFPStatus!$A$2:$CF$3125,9,FALSE)</f>
        <v>#N/A</v>
      </c>
      <c r="DV813" s="161" t="e">
        <f>VLOOKUP(D813,RFPStatus!$A$2:$CF$3125,10,FALSE)</f>
        <v>#N/A</v>
      </c>
      <c r="DW813" s="161" t="str">
        <f t="shared" si="12"/>
        <v/>
      </c>
    </row>
    <row r="814" spans="1:127" x14ac:dyDescent="0.35">
      <c r="A814" s="163">
        <f>RFPData!D814</f>
        <v>0</v>
      </c>
      <c r="DQ814" s="161" t="e">
        <f>VLOOKUP(D814,RFPStatus!$A$2:$CF$3125,5,FALSE)</f>
        <v>#N/A</v>
      </c>
      <c r="DR814" s="161" t="e">
        <f>VLOOKUP(D814,RFPStatus!$A$2:$CF$3125,6,FALSE)</f>
        <v>#N/A</v>
      </c>
      <c r="DS814" s="161" t="e">
        <f>VLOOKUP(D814,RFPStatus!$A$2:$CF$3125,7,FALSE)</f>
        <v>#N/A</v>
      </c>
      <c r="DT814" s="161" t="e">
        <f>VLOOKUP(D814,RFPStatus!$A$2:$CF$3125,8,FALSE)</f>
        <v>#N/A</v>
      </c>
      <c r="DU814" s="161" t="e">
        <f>VLOOKUP(D814,RFPStatus!$A$2:$CF$3125,9,FALSE)</f>
        <v>#N/A</v>
      </c>
      <c r="DV814" s="161" t="e">
        <f>VLOOKUP(D814,RFPStatus!$A$2:$CF$3125,10,FALSE)</f>
        <v>#N/A</v>
      </c>
      <c r="DW814" s="161" t="str">
        <f t="shared" si="12"/>
        <v/>
      </c>
    </row>
    <row r="815" spans="1:127" x14ac:dyDescent="0.35">
      <c r="A815" s="163">
        <f>RFPData!D815</f>
        <v>0</v>
      </c>
      <c r="DQ815" s="161" t="e">
        <f>VLOOKUP(D815,RFPStatus!$A$2:$CF$3125,5,FALSE)</f>
        <v>#N/A</v>
      </c>
      <c r="DR815" s="161" t="e">
        <f>VLOOKUP(D815,RFPStatus!$A$2:$CF$3125,6,FALSE)</f>
        <v>#N/A</v>
      </c>
      <c r="DS815" s="161" t="e">
        <f>VLOOKUP(D815,RFPStatus!$A$2:$CF$3125,7,FALSE)</f>
        <v>#N/A</v>
      </c>
      <c r="DT815" s="161" t="e">
        <f>VLOOKUP(D815,RFPStatus!$A$2:$CF$3125,8,FALSE)</f>
        <v>#N/A</v>
      </c>
      <c r="DU815" s="161" t="e">
        <f>VLOOKUP(D815,RFPStatus!$A$2:$CF$3125,9,FALSE)</f>
        <v>#N/A</v>
      </c>
      <c r="DV815" s="161" t="e">
        <f>VLOOKUP(D815,RFPStatus!$A$2:$CF$3125,10,FALSE)</f>
        <v>#N/A</v>
      </c>
      <c r="DW815" s="161" t="str">
        <f t="shared" si="12"/>
        <v/>
      </c>
    </row>
    <row r="816" spans="1:127" x14ac:dyDescent="0.35">
      <c r="A816" s="163">
        <f>RFPData!D816</f>
        <v>0</v>
      </c>
      <c r="DQ816" s="161" t="e">
        <f>VLOOKUP(D816,RFPStatus!$A$2:$CF$3125,5,FALSE)</f>
        <v>#N/A</v>
      </c>
      <c r="DR816" s="161" t="e">
        <f>VLOOKUP(D816,RFPStatus!$A$2:$CF$3125,6,FALSE)</f>
        <v>#N/A</v>
      </c>
      <c r="DS816" s="161" t="e">
        <f>VLOOKUP(D816,RFPStatus!$A$2:$CF$3125,7,FALSE)</f>
        <v>#N/A</v>
      </c>
      <c r="DT816" s="161" t="e">
        <f>VLOOKUP(D816,RFPStatus!$A$2:$CF$3125,8,FALSE)</f>
        <v>#N/A</v>
      </c>
      <c r="DU816" s="161" t="e">
        <f>VLOOKUP(D816,RFPStatus!$A$2:$CF$3125,9,FALSE)</f>
        <v>#N/A</v>
      </c>
      <c r="DV816" s="161" t="e">
        <f>VLOOKUP(D816,RFPStatus!$A$2:$CF$3125,10,FALSE)</f>
        <v>#N/A</v>
      </c>
      <c r="DW816" s="161" t="str">
        <f t="shared" si="12"/>
        <v/>
      </c>
    </row>
    <row r="817" spans="1:127" x14ac:dyDescent="0.35">
      <c r="A817" s="163">
        <f>RFPData!D817</f>
        <v>0</v>
      </c>
      <c r="DQ817" s="161" t="e">
        <f>VLOOKUP(D817,RFPStatus!$A$2:$CF$3125,5,FALSE)</f>
        <v>#N/A</v>
      </c>
      <c r="DR817" s="161" t="e">
        <f>VLOOKUP(D817,RFPStatus!$A$2:$CF$3125,6,FALSE)</f>
        <v>#N/A</v>
      </c>
      <c r="DS817" s="161" t="e">
        <f>VLOOKUP(D817,RFPStatus!$A$2:$CF$3125,7,FALSE)</f>
        <v>#N/A</v>
      </c>
      <c r="DT817" s="161" t="e">
        <f>VLOOKUP(D817,RFPStatus!$A$2:$CF$3125,8,FALSE)</f>
        <v>#N/A</v>
      </c>
      <c r="DU817" s="161" t="e">
        <f>VLOOKUP(D817,RFPStatus!$A$2:$CF$3125,9,FALSE)</f>
        <v>#N/A</v>
      </c>
      <c r="DV817" s="161" t="e">
        <f>VLOOKUP(D817,RFPStatus!$A$2:$CF$3125,10,FALSE)</f>
        <v>#N/A</v>
      </c>
      <c r="DW817" s="161" t="str">
        <f t="shared" si="12"/>
        <v/>
      </c>
    </row>
    <row r="818" spans="1:127" x14ac:dyDescent="0.35">
      <c r="A818" s="163">
        <f>RFPData!D818</f>
        <v>0</v>
      </c>
      <c r="DQ818" s="161" t="e">
        <f>VLOOKUP(D818,RFPStatus!$A$2:$CF$3125,5,FALSE)</f>
        <v>#N/A</v>
      </c>
      <c r="DR818" s="161" t="e">
        <f>VLOOKUP(D818,RFPStatus!$A$2:$CF$3125,6,FALSE)</f>
        <v>#N/A</v>
      </c>
      <c r="DS818" s="161" t="e">
        <f>VLOOKUP(D818,RFPStatus!$A$2:$CF$3125,7,FALSE)</f>
        <v>#N/A</v>
      </c>
      <c r="DT818" s="161" t="e">
        <f>VLOOKUP(D818,RFPStatus!$A$2:$CF$3125,8,FALSE)</f>
        <v>#N/A</v>
      </c>
      <c r="DU818" s="161" t="e">
        <f>VLOOKUP(D818,RFPStatus!$A$2:$CF$3125,9,FALSE)</f>
        <v>#N/A</v>
      </c>
      <c r="DV818" s="161" t="e">
        <f>VLOOKUP(D818,RFPStatus!$A$2:$CF$3125,10,FALSE)</f>
        <v>#N/A</v>
      </c>
      <c r="DW818" s="161" t="str">
        <f t="shared" si="12"/>
        <v/>
      </c>
    </row>
    <row r="819" spans="1:127" x14ac:dyDescent="0.35">
      <c r="A819" s="163">
        <f>RFPData!D819</f>
        <v>0</v>
      </c>
      <c r="DQ819" s="161" t="e">
        <f>VLOOKUP(D819,RFPStatus!$A$2:$CF$3125,5,FALSE)</f>
        <v>#N/A</v>
      </c>
      <c r="DR819" s="161" t="e">
        <f>VLOOKUP(D819,RFPStatus!$A$2:$CF$3125,6,FALSE)</f>
        <v>#N/A</v>
      </c>
      <c r="DS819" s="161" t="e">
        <f>VLOOKUP(D819,RFPStatus!$A$2:$CF$3125,7,FALSE)</f>
        <v>#N/A</v>
      </c>
      <c r="DT819" s="161" t="e">
        <f>VLOOKUP(D819,RFPStatus!$A$2:$CF$3125,8,FALSE)</f>
        <v>#N/A</v>
      </c>
      <c r="DU819" s="161" t="e">
        <f>VLOOKUP(D819,RFPStatus!$A$2:$CF$3125,9,FALSE)</f>
        <v>#N/A</v>
      </c>
      <c r="DV819" s="161" t="e">
        <f>VLOOKUP(D819,RFPStatus!$A$2:$CF$3125,10,FALSE)</f>
        <v>#N/A</v>
      </c>
      <c r="DW819" s="161" t="str">
        <f t="shared" si="12"/>
        <v/>
      </c>
    </row>
    <row r="820" spans="1:127" x14ac:dyDescent="0.35">
      <c r="A820" s="163">
        <f>RFPData!D820</f>
        <v>0</v>
      </c>
      <c r="DQ820" s="161" t="e">
        <f>VLOOKUP(D820,RFPStatus!$A$2:$CF$3125,5,FALSE)</f>
        <v>#N/A</v>
      </c>
      <c r="DR820" s="161" t="e">
        <f>VLOOKUP(D820,RFPStatus!$A$2:$CF$3125,6,FALSE)</f>
        <v>#N/A</v>
      </c>
      <c r="DS820" s="161" t="e">
        <f>VLOOKUP(D820,RFPStatus!$A$2:$CF$3125,7,FALSE)</f>
        <v>#N/A</v>
      </c>
      <c r="DT820" s="161" t="e">
        <f>VLOOKUP(D820,RFPStatus!$A$2:$CF$3125,8,FALSE)</f>
        <v>#N/A</v>
      </c>
      <c r="DU820" s="161" t="e">
        <f>VLOOKUP(D820,RFPStatus!$A$2:$CF$3125,9,FALSE)</f>
        <v>#N/A</v>
      </c>
      <c r="DV820" s="161" t="e">
        <f>VLOOKUP(D820,RFPStatus!$A$2:$CF$3125,10,FALSE)</f>
        <v>#N/A</v>
      </c>
      <c r="DW820" s="161" t="str">
        <f t="shared" si="12"/>
        <v/>
      </c>
    </row>
    <row r="821" spans="1:127" x14ac:dyDescent="0.35">
      <c r="A821" s="163">
        <f>RFPData!D821</f>
        <v>0</v>
      </c>
      <c r="DQ821" s="161" t="e">
        <f>VLOOKUP(D821,RFPStatus!$A$2:$CF$3125,5,FALSE)</f>
        <v>#N/A</v>
      </c>
      <c r="DR821" s="161" t="e">
        <f>VLOOKUP(D821,RFPStatus!$A$2:$CF$3125,6,FALSE)</f>
        <v>#N/A</v>
      </c>
      <c r="DS821" s="161" t="e">
        <f>VLOOKUP(D821,RFPStatus!$A$2:$CF$3125,7,FALSE)</f>
        <v>#N/A</v>
      </c>
      <c r="DT821" s="161" t="e">
        <f>VLOOKUP(D821,RFPStatus!$A$2:$CF$3125,8,FALSE)</f>
        <v>#N/A</v>
      </c>
      <c r="DU821" s="161" t="e">
        <f>VLOOKUP(D821,RFPStatus!$A$2:$CF$3125,9,FALSE)</f>
        <v>#N/A</v>
      </c>
      <c r="DV821" s="161" t="e">
        <f>VLOOKUP(D821,RFPStatus!$A$2:$CF$3125,10,FALSE)</f>
        <v>#N/A</v>
      </c>
      <c r="DW821" s="161" t="str">
        <f t="shared" si="12"/>
        <v/>
      </c>
    </row>
    <row r="822" spans="1:127" x14ac:dyDescent="0.35">
      <c r="A822" s="163">
        <f>RFPData!D822</f>
        <v>0</v>
      </c>
      <c r="DQ822" s="161" t="e">
        <f>VLOOKUP(D822,RFPStatus!$A$2:$CF$3125,5,FALSE)</f>
        <v>#N/A</v>
      </c>
      <c r="DR822" s="161" t="e">
        <f>VLOOKUP(D822,RFPStatus!$A$2:$CF$3125,6,FALSE)</f>
        <v>#N/A</v>
      </c>
      <c r="DS822" s="161" t="e">
        <f>VLOOKUP(D822,RFPStatus!$A$2:$CF$3125,7,FALSE)</f>
        <v>#N/A</v>
      </c>
      <c r="DT822" s="161" t="e">
        <f>VLOOKUP(D822,RFPStatus!$A$2:$CF$3125,8,FALSE)</f>
        <v>#N/A</v>
      </c>
      <c r="DU822" s="161" t="e">
        <f>VLOOKUP(D822,RFPStatus!$A$2:$CF$3125,9,FALSE)</f>
        <v>#N/A</v>
      </c>
      <c r="DV822" s="161" t="e">
        <f>VLOOKUP(D822,RFPStatus!$A$2:$CF$3125,10,FALSE)</f>
        <v>#N/A</v>
      </c>
      <c r="DW822" s="161" t="str">
        <f t="shared" si="12"/>
        <v/>
      </c>
    </row>
    <row r="823" spans="1:127" x14ac:dyDescent="0.35">
      <c r="A823" s="163">
        <f>RFPData!D823</f>
        <v>0</v>
      </c>
      <c r="DQ823" s="161" t="e">
        <f>VLOOKUP(D823,RFPStatus!$A$2:$CF$3125,5,FALSE)</f>
        <v>#N/A</v>
      </c>
      <c r="DR823" s="161" t="e">
        <f>VLOOKUP(D823,RFPStatus!$A$2:$CF$3125,6,FALSE)</f>
        <v>#N/A</v>
      </c>
      <c r="DS823" s="161" t="e">
        <f>VLOOKUP(D823,RFPStatus!$A$2:$CF$3125,7,FALSE)</f>
        <v>#N/A</v>
      </c>
      <c r="DT823" s="161" t="e">
        <f>VLOOKUP(D823,RFPStatus!$A$2:$CF$3125,8,FALSE)</f>
        <v>#N/A</v>
      </c>
      <c r="DU823" s="161" t="e">
        <f>VLOOKUP(D823,RFPStatus!$A$2:$CF$3125,9,FALSE)</f>
        <v>#N/A</v>
      </c>
      <c r="DV823" s="161" t="e">
        <f>VLOOKUP(D823,RFPStatus!$A$2:$CF$3125,10,FALSE)</f>
        <v>#N/A</v>
      </c>
      <c r="DW823" s="161" t="str">
        <f t="shared" si="12"/>
        <v/>
      </c>
    </row>
    <row r="824" spans="1:127" x14ac:dyDescent="0.35">
      <c r="A824" s="163">
        <f>RFPData!D824</f>
        <v>0</v>
      </c>
      <c r="DQ824" s="161" t="e">
        <f>VLOOKUP(D824,RFPStatus!$A$2:$CF$3125,5,FALSE)</f>
        <v>#N/A</v>
      </c>
      <c r="DR824" s="161" t="e">
        <f>VLOOKUP(D824,RFPStatus!$A$2:$CF$3125,6,FALSE)</f>
        <v>#N/A</v>
      </c>
      <c r="DS824" s="161" t="e">
        <f>VLOOKUP(D824,RFPStatus!$A$2:$CF$3125,7,FALSE)</f>
        <v>#N/A</v>
      </c>
      <c r="DT824" s="161" t="e">
        <f>VLOOKUP(D824,RFPStatus!$A$2:$CF$3125,8,FALSE)</f>
        <v>#N/A</v>
      </c>
      <c r="DU824" s="161" t="e">
        <f>VLOOKUP(D824,RFPStatus!$A$2:$CF$3125,9,FALSE)</f>
        <v>#N/A</v>
      </c>
      <c r="DV824" s="161" t="e">
        <f>VLOOKUP(D824,RFPStatus!$A$2:$CF$3125,10,FALSE)</f>
        <v>#N/A</v>
      </c>
      <c r="DW824" s="161" t="str">
        <f t="shared" si="12"/>
        <v/>
      </c>
    </row>
    <row r="825" spans="1:127" x14ac:dyDescent="0.35">
      <c r="A825" s="163">
        <f>RFPData!D825</f>
        <v>0</v>
      </c>
      <c r="DQ825" s="161" t="e">
        <f>VLOOKUP(D825,RFPStatus!$A$2:$CF$3125,5,FALSE)</f>
        <v>#N/A</v>
      </c>
      <c r="DR825" s="161" t="e">
        <f>VLOOKUP(D825,RFPStatus!$A$2:$CF$3125,6,FALSE)</f>
        <v>#N/A</v>
      </c>
      <c r="DS825" s="161" t="e">
        <f>VLOOKUP(D825,RFPStatus!$A$2:$CF$3125,7,FALSE)</f>
        <v>#N/A</v>
      </c>
      <c r="DT825" s="161" t="e">
        <f>VLOOKUP(D825,RFPStatus!$A$2:$CF$3125,8,FALSE)</f>
        <v>#N/A</v>
      </c>
      <c r="DU825" s="161" t="e">
        <f>VLOOKUP(D825,RFPStatus!$A$2:$CF$3125,9,FALSE)</f>
        <v>#N/A</v>
      </c>
      <c r="DV825" s="161" t="e">
        <f>VLOOKUP(D825,RFPStatus!$A$2:$CF$3125,10,FALSE)</f>
        <v>#N/A</v>
      </c>
      <c r="DW825" s="161" t="str">
        <f t="shared" si="12"/>
        <v/>
      </c>
    </row>
    <row r="826" spans="1:127" x14ac:dyDescent="0.35">
      <c r="A826" s="163">
        <f>RFPData!D826</f>
        <v>0</v>
      </c>
      <c r="DQ826" s="161" t="e">
        <f>VLOOKUP(D826,RFPStatus!$A$2:$CF$3125,5,FALSE)</f>
        <v>#N/A</v>
      </c>
      <c r="DR826" s="161" t="e">
        <f>VLOOKUP(D826,RFPStatus!$A$2:$CF$3125,6,FALSE)</f>
        <v>#N/A</v>
      </c>
      <c r="DS826" s="161" t="e">
        <f>VLOOKUP(D826,RFPStatus!$A$2:$CF$3125,7,FALSE)</f>
        <v>#N/A</v>
      </c>
      <c r="DT826" s="161" t="e">
        <f>VLOOKUP(D826,RFPStatus!$A$2:$CF$3125,8,FALSE)</f>
        <v>#N/A</v>
      </c>
      <c r="DU826" s="161" t="e">
        <f>VLOOKUP(D826,RFPStatus!$A$2:$CF$3125,9,FALSE)</f>
        <v>#N/A</v>
      </c>
      <c r="DV826" s="161" t="e">
        <f>VLOOKUP(D826,RFPStatus!$A$2:$CF$3125,10,FALSE)</f>
        <v>#N/A</v>
      </c>
      <c r="DW826" s="161" t="str">
        <f t="shared" si="12"/>
        <v/>
      </c>
    </row>
    <row r="827" spans="1:127" x14ac:dyDescent="0.35">
      <c r="A827" s="163">
        <f>RFPData!D827</f>
        <v>0</v>
      </c>
      <c r="DQ827" s="161" t="e">
        <f>VLOOKUP(D827,RFPStatus!$A$2:$CF$3125,5,FALSE)</f>
        <v>#N/A</v>
      </c>
      <c r="DR827" s="161" t="e">
        <f>VLOOKUP(D827,RFPStatus!$A$2:$CF$3125,6,FALSE)</f>
        <v>#N/A</v>
      </c>
      <c r="DS827" s="161" t="e">
        <f>VLOOKUP(D827,RFPStatus!$A$2:$CF$3125,7,FALSE)</f>
        <v>#N/A</v>
      </c>
      <c r="DT827" s="161" t="e">
        <f>VLOOKUP(D827,RFPStatus!$A$2:$CF$3125,8,FALSE)</f>
        <v>#N/A</v>
      </c>
      <c r="DU827" s="161" t="e">
        <f>VLOOKUP(D827,RFPStatus!$A$2:$CF$3125,9,FALSE)</f>
        <v>#N/A</v>
      </c>
      <c r="DV827" s="161" t="e">
        <f>VLOOKUP(D827,RFPStatus!$A$2:$CF$3125,10,FALSE)</f>
        <v>#N/A</v>
      </c>
      <c r="DW827" s="161" t="str">
        <f t="shared" si="12"/>
        <v/>
      </c>
    </row>
    <row r="828" spans="1:127" x14ac:dyDescent="0.35">
      <c r="A828" s="163">
        <f>RFPData!D828</f>
        <v>0</v>
      </c>
      <c r="DQ828" s="161" t="e">
        <f>VLOOKUP(D828,RFPStatus!$A$2:$CF$3125,5,FALSE)</f>
        <v>#N/A</v>
      </c>
      <c r="DR828" s="161" t="e">
        <f>VLOOKUP(D828,RFPStatus!$A$2:$CF$3125,6,FALSE)</f>
        <v>#N/A</v>
      </c>
      <c r="DS828" s="161" t="e">
        <f>VLOOKUP(D828,RFPStatus!$A$2:$CF$3125,7,FALSE)</f>
        <v>#N/A</v>
      </c>
      <c r="DT828" s="161" t="e">
        <f>VLOOKUP(D828,RFPStatus!$A$2:$CF$3125,8,FALSE)</f>
        <v>#N/A</v>
      </c>
      <c r="DU828" s="161" t="e">
        <f>VLOOKUP(D828,RFPStatus!$A$2:$CF$3125,9,FALSE)</f>
        <v>#N/A</v>
      </c>
      <c r="DV828" s="161" t="e">
        <f>VLOOKUP(D828,RFPStatus!$A$2:$CF$3125,10,FALSE)</f>
        <v>#N/A</v>
      </c>
      <c r="DW828" s="161" t="str">
        <f t="shared" si="12"/>
        <v/>
      </c>
    </row>
    <row r="829" spans="1:127" x14ac:dyDescent="0.35">
      <c r="A829" s="163">
        <f>RFPData!D829</f>
        <v>0</v>
      </c>
      <c r="DQ829" s="161" t="e">
        <f>VLOOKUP(D829,RFPStatus!$A$2:$CF$3125,5,FALSE)</f>
        <v>#N/A</v>
      </c>
      <c r="DR829" s="161" t="e">
        <f>VLOOKUP(D829,RFPStatus!$A$2:$CF$3125,6,FALSE)</f>
        <v>#N/A</v>
      </c>
      <c r="DS829" s="161" t="e">
        <f>VLOOKUP(D829,RFPStatus!$A$2:$CF$3125,7,FALSE)</f>
        <v>#N/A</v>
      </c>
      <c r="DT829" s="161" t="e">
        <f>VLOOKUP(D829,RFPStatus!$A$2:$CF$3125,8,FALSE)</f>
        <v>#N/A</v>
      </c>
      <c r="DU829" s="161" t="e">
        <f>VLOOKUP(D829,RFPStatus!$A$2:$CF$3125,9,FALSE)</f>
        <v>#N/A</v>
      </c>
      <c r="DV829" s="161" t="e">
        <f>VLOOKUP(D829,RFPStatus!$A$2:$CF$3125,10,FALSE)</f>
        <v>#N/A</v>
      </c>
      <c r="DW829" s="161" t="str">
        <f t="shared" si="12"/>
        <v/>
      </c>
    </row>
    <row r="830" spans="1:127" x14ac:dyDescent="0.35">
      <c r="A830" s="163">
        <f>RFPData!D830</f>
        <v>0</v>
      </c>
      <c r="DQ830" s="161" t="e">
        <f>VLOOKUP(D830,RFPStatus!$A$2:$CF$3125,5,FALSE)</f>
        <v>#N/A</v>
      </c>
      <c r="DR830" s="161" t="e">
        <f>VLOOKUP(D830,RFPStatus!$A$2:$CF$3125,6,FALSE)</f>
        <v>#N/A</v>
      </c>
      <c r="DS830" s="161" t="e">
        <f>VLOOKUP(D830,RFPStatus!$A$2:$CF$3125,7,FALSE)</f>
        <v>#N/A</v>
      </c>
      <c r="DT830" s="161" t="e">
        <f>VLOOKUP(D830,RFPStatus!$A$2:$CF$3125,8,FALSE)</f>
        <v>#N/A</v>
      </c>
      <c r="DU830" s="161" t="e">
        <f>VLOOKUP(D830,RFPStatus!$A$2:$CF$3125,9,FALSE)</f>
        <v>#N/A</v>
      </c>
      <c r="DV830" s="161" t="e">
        <f>VLOOKUP(D830,RFPStatus!$A$2:$CF$3125,10,FALSE)</f>
        <v>#N/A</v>
      </c>
      <c r="DW830" s="161" t="str">
        <f t="shared" si="12"/>
        <v/>
      </c>
    </row>
    <row r="831" spans="1:127" x14ac:dyDescent="0.35">
      <c r="A831" s="163">
        <f>RFPData!D831</f>
        <v>0</v>
      </c>
      <c r="DQ831" s="161" t="e">
        <f>VLOOKUP(D831,RFPStatus!$A$2:$CF$3125,5,FALSE)</f>
        <v>#N/A</v>
      </c>
      <c r="DR831" s="161" t="e">
        <f>VLOOKUP(D831,RFPStatus!$A$2:$CF$3125,6,FALSE)</f>
        <v>#N/A</v>
      </c>
      <c r="DS831" s="161" t="e">
        <f>VLOOKUP(D831,RFPStatus!$A$2:$CF$3125,7,FALSE)</f>
        <v>#N/A</v>
      </c>
      <c r="DT831" s="161" t="e">
        <f>VLOOKUP(D831,RFPStatus!$A$2:$CF$3125,8,FALSE)</f>
        <v>#N/A</v>
      </c>
      <c r="DU831" s="161" t="e">
        <f>VLOOKUP(D831,RFPStatus!$A$2:$CF$3125,9,FALSE)</f>
        <v>#N/A</v>
      </c>
      <c r="DV831" s="161" t="e">
        <f>VLOOKUP(D831,RFPStatus!$A$2:$CF$3125,10,FALSE)</f>
        <v>#N/A</v>
      </c>
      <c r="DW831" s="161" t="str">
        <f t="shared" si="12"/>
        <v/>
      </c>
    </row>
    <row r="832" spans="1:127" x14ac:dyDescent="0.35">
      <c r="A832" s="163">
        <f>RFPData!D832</f>
        <v>0</v>
      </c>
      <c r="DQ832" s="161" t="e">
        <f>VLOOKUP(D832,RFPStatus!$A$2:$CF$3125,5,FALSE)</f>
        <v>#N/A</v>
      </c>
      <c r="DR832" s="161" t="e">
        <f>VLOOKUP(D832,RFPStatus!$A$2:$CF$3125,6,FALSE)</f>
        <v>#N/A</v>
      </c>
      <c r="DS832" s="161" t="e">
        <f>VLOOKUP(D832,RFPStatus!$A$2:$CF$3125,7,FALSE)</f>
        <v>#N/A</v>
      </c>
      <c r="DT832" s="161" t="e">
        <f>VLOOKUP(D832,RFPStatus!$A$2:$CF$3125,8,FALSE)</f>
        <v>#N/A</v>
      </c>
      <c r="DU832" s="161" t="e">
        <f>VLOOKUP(D832,RFPStatus!$A$2:$CF$3125,9,FALSE)</f>
        <v>#N/A</v>
      </c>
      <c r="DV832" s="161" t="e">
        <f>VLOOKUP(D832,RFPStatus!$A$2:$CF$3125,10,FALSE)</f>
        <v>#N/A</v>
      </c>
      <c r="DW832" s="161" t="str">
        <f t="shared" si="12"/>
        <v/>
      </c>
    </row>
    <row r="833" spans="1:127" x14ac:dyDescent="0.35">
      <c r="A833" s="163">
        <f>RFPData!D833</f>
        <v>0</v>
      </c>
      <c r="DQ833" s="161" t="e">
        <f>VLOOKUP(D833,RFPStatus!$A$2:$CF$3125,5,FALSE)</f>
        <v>#N/A</v>
      </c>
      <c r="DR833" s="161" t="e">
        <f>VLOOKUP(D833,RFPStatus!$A$2:$CF$3125,6,FALSE)</f>
        <v>#N/A</v>
      </c>
      <c r="DS833" s="161" t="e">
        <f>VLOOKUP(D833,RFPStatus!$A$2:$CF$3125,7,FALSE)</f>
        <v>#N/A</v>
      </c>
      <c r="DT833" s="161" t="e">
        <f>VLOOKUP(D833,RFPStatus!$A$2:$CF$3125,8,FALSE)</f>
        <v>#N/A</v>
      </c>
      <c r="DU833" s="161" t="e">
        <f>VLOOKUP(D833,RFPStatus!$A$2:$CF$3125,9,FALSE)</f>
        <v>#N/A</v>
      </c>
      <c r="DV833" s="161" t="e">
        <f>VLOOKUP(D833,RFPStatus!$A$2:$CF$3125,10,FALSE)</f>
        <v>#N/A</v>
      </c>
      <c r="DW833" s="161" t="str">
        <f t="shared" si="12"/>
        <v/>
      </c>
    </row>
    <row r="834" spans="1:127" x14ac:dyDescent="0.35">
      <c r="A834" s="163">
        <f>RFPData!D834</f>
        <v>0</v>
      </c>
      <c r="DQ834" s="161" t="e">
        <f>VLOOKUP(D834,RFPStatus!$A$2:$CF$3125,5,FALSE)</f>
        <v>#N/A</v>
      </c>
      <c r="DR834" s="161" t="e">
        <f>VLOOKUP(D834,RFPStatus!$A$2:$CF$3125,6,FALSE)</f>
        <v>#N/A</v>
      </c>
      <c r="DS834" s="161" t="e">
        <f>VLOOKUP(D834,RFPStatus!$A$2:$CF$3125,7,FALSE)</f>
        <v>#N/A</v>
      </c>
      <c r="DT834" s="161" t="e">
        <f>VLOOKUP(D834,RFPStatus!$A$2:$CF$3125,8,FALSE)</f>
        <v>#N/A</v>
      </c>
      <c r="DU834" s="161" t="e">
        <f>VLOOKUP(D834,RFPStatus!$A$2:$CF$3125,9,FALSE)</f>
        <v>#N/A</v>
      </c>
      <c r="DV834" s="161" t="e">
        <f>VLOOKUP(D834,RFPStatus!$A$2:$CF$3125,10,FALSE)</f>
        <v>#N/A</v>
      </c>
      <c r="DW834" s="161" t="str">
        <f t="shared" ref="DW834:DW897" si="13">_xlfn.CONCAT(BU834:BY834)</f>
        <v/>
      </c>
    </row>
    <row r="835" spans="1:127" x14ac:dyDescent="0.35">
      <c r="A835" s="163">
        <f>RFPData!D835</f>
        <v>0</v>
      </c>
      <c r="DQ835" s="161" t="e">
        <f>VLOOKUP(D835,RFPStatus!$A$2:$CF$3125,5,FALSE)</f>
        <v>#N/A</v>
      </c>
      <c r="DR835" s="161" t="e">
        <f>VLOOKUP(D835,RFPStatus!$A$2:$CF$3125,6,FALSE)</f>
        <v>#N/A</v>
      </c>
      <c r="DS835" s="161" t="e">
        <f>VLOOKUP(D835,RFPStatus!$A$2:$CF$3125,7,FALSE)</f>
        <v>#N/A</v>
      </c>
      <c r="DT835" s="161" t="e">
        <f>VLOOKUP(D835,RFPStatus!$A$2:$CF$3125,8,FALSE)</f>
        <v>#N/A</v>
      </c>
      <c r="DU835" s="161" t="e">
        <f>VLOOKUP(D835,RFPStatus!$A$2:$CF$3125,9,FALSE)</f>
        <v>#N/A</v>
      </c>
      <c r="DV835" s="161" t="e">
        <f>VLOOKUP(D835,RFPStatus!$A$2:$CF$3125,10,FALSE)</f>
        <v>#N/A</v>
      </c>
      <c r="DW835" s="161" t="str">
        <f t="shared" si="13"/>
        <v/>
      </c>
    </row>
    <row r="836" spans="1:127" x14ac:dyDescent="0.35">
      <c r="A836" s="163">
        <f>RFPData!D836</f>
        <v>0</v>
      </c>
      <c r="DQ836" s="161" t="e">
        <f>VLOOKUP(D836,RFPStatus!$A$2:$CF$3125,5,FALSE)</f>
        <v>#N/A</v>
      </c>
      <c r="DR836" s="161" t="e">
        <f>VLOOKUP(D836,RFPStatus!$A$2:$CF$3125,6,FALSE)</f>
        <v>#N/A</v>
      </c>
      <c r="DS836" s="161" t="e">
        <f>VLOOKUP(D836,RFPStatus!$A$2:$CF$3125,7,FALSE)</f>
        <v>#N/A</v>
      </c>
      <c r="DT836" s="161" t="e">
        <f>VLOOKUP(D836,RFPStatus!$A$2:$CF$3125,8,FALSE)</f>
        <v>#N/A</v>
      </c>
      <c r="DU836" s="161" t="e">
        <f>VLOOKUP(D836,RFPStatus!$A$2:$CF$3125,9,FALSE)</f>
        <v>#N/A</v>
      </c>
      <c r="DV836" s="161" t="e">
        <f>VLOOKUP(D836,RFPStatus!$A$2:$CF$3125,10,FALSE)</f>
        <v>#N/A</v>
      </c>
      <c r="DW836" s="161" t="str">
        <f t="shared" si="13"/>
        <v/>
      </c>
    </row>
    <row r="837" spans="1:127" x14ac:dyDescent="0.35">
      <c r="A837" s="163">
        <f>RFPData!D837</f>
        <v>0</v>
      </c>
      <c r="DQ837" s="161" t="e">
        <f>VLOOKUP(D837,RFPStatus!$A$2:$CF$3125,5,FALSE)</f>
        <v>#N/A</v>
      </c>
      <c r="DR837" s="161" t="e">
        <f>VLOOKUP(D837,RFPStatus!$A$2:$CF$3125,6,FALSE)</f>
        <v>#N/A</v>
      </c>
      <c r="DS837" s="161" t="e">
        <f>VLOOKUP(D837,RFPStatus!$A$2:$CF$3125,7,FALSE)</f>
        <v>#N/A</v>
      </c>
      <c r="DT837" s="161" t="e">
        <f>VLOOKUP(D837,RFPStatus!$A$2:$CF$3125,8,FALSE)</f>
        <v>#N/A</v>
      </c>
      <c r="DU837" s="161" t="e">
        <f>VLOOKUP(D837,RFPStatus!$A$2:$CF$3125,9,FALSE)</f>
        <v>#N/A</v>
      </c>
      <c r="DV837" s="161" t="e">
        <f>VLOOKUP(D837,RFPStatus!$A$2:$CF$3125,10,FALSE)</f>
        <v>#N/A</v>
      </c>
      <c r="DW837" s="161" t="str">
        <f t="shared" si="13"/>
        <v/>
      </c>
    </row>
    <row r="838" spans="1:127" x14ac:dyDescent="0.35">
      <c r="A838" s="163">
        <f>RFPData!D838</f>
        <v>0</v>
      </c>
      <c r="DQ838" s="161" t="e">
        <f>VLOOKUP(D838,RFPStatus!$A$2:$CF$3125,5,FALSE)</f>
        <v>#N/A</v>
      </c>
      <c r="DR838" s="161" t="e">
        <f>VLOOKUP(D838,RFPStatus!$A$2:$CF$3125,6,FALSE)</f>
        <v>#N/A</v>
      </c>
      <c r="DS838" s="161" t="e">
        <f>VLOOKUP(D838,RFPStatus!$A$2:$CF$3125,7,FALSE)</f>
        <v>#N/A</v>
      </c>
      <c r="DT838" s="161" t="e">
        <f>VLOOKUP(D838,RFPStatus!$A$2:$CF$3125,8,FALSE)</f>
        <v>#N/A</v>
      </c>
      <c r="DU838" s="161" t="e">
        <f>VLOOKUP(D838,RFPStatus!$A$2:$CF$3125,9,FALSE)</f>
        <v>#N/A</v>
      </c>
      <c r="DV838" s="161" t="e">
        <f>VLOOKUP(D838,RFPStatus!$A$2:$CF$3125,10,FALSE)</f>
        <v>#N/A</v>
      </c>
      <c r="DW838" s="161" t="str">
        <f t="shared" si="13"/>
        <v/>
      </c>
    </row>
    <row r="839" spans="1:127" x14ac:dyDescent="0.35">
      <c r="A839" s="163">
        <f>RFPData!D839</f>
        <v>0</v>
      </c>
      <c r="DQ839" s="161" t="e">
        <f>VLOOKUP(D839,RFPStatus!$A$2:$CF$3125,5,FALSE)</f>
        <v>#N/A</v>
      </c>
      <c r="DR839" s="161" t="e">
        <f>VLOOKUP(D839,RFPStatus!$A$2:$CF$3125,6,FALSE)</f>
        <v>#N/A</v>
      </c>
      <c r="DS839" s="161" t="e">
        <f>VLOOKUP(D839,RFPStatus!$A$2:$CF$3125,7,FALSE)</f>
        <v>#N/A</v>
      </c>
      <c r="DT839" s="161" t="e">
        <f>VLOOKUP(D839,RFPStatus!$A$2:$CF$3125,8,FALSE)</f>
        <v>#N/A</v>
      </c>
      <c r="DU839" s="161" t="e">
        <f>VLOOKUP(D839,RFPStatus!$A$2:$CF$3125,9,FALSE)</f>
        <v>#N/A</v>
      </c>
      <c r="DV839" s="161" t="e">
        <f>VLOOKUP(D839,RFPStatus!$A$2:$CF$3125,10,FALSE)</f>
        <v>#N/A</v>
      </c>
      <c r="DW839" s="161" t="str">
        <f t="shared" si="13"/>
        <v/>
      </c>
    </row>
    <row r="840" spans="1:127" x14ac:dyDescent="0.35">
      <c r="A840" s="163">
        <f>RFPData!D840</f>
        <v>0</v>
      </c>
      <c r="DQ840" s="161" t="e">
        <f>VLOOKUP(D840,RFPStatus!$A$2:$CF$3125,5,FALSE)</f>
        <v>#N/A</v>
      </c>
      <c r="DR840" s="161" t="e">
        <f>VLOOKUP(D840,RFPStatus!$A$2:$CF$3125,6,FALSE)</f>
        <v>#N/A</v>
      </c>
      <c r="DS840" s="161" t="e">
        <f>VLOOKUP(D840,RFPStatus!$A$2:$CF$3125,7,FALSE)</f>
        <v>#N/A</v>
      </c>
      <c r="DT840" s="161" t="e">
        <f>VLOOKUP(D840,RFPStatus!$A$2:$CF$3125,8,FALSE)</f>
        <v>#N/A</v>
      </c>
      <c r="DU840" s="161" t="e">
        <f>VLOOKUP(D840,RFPStatus!$A$2:$CF$3125,9,FALSE)</f>
        <v>#N/A</v>
      </c>
      <c r="DV840" s="161" t="e">
        <f>VLOOKUP(D840,RFPStatus!$A$2:$CF$3125,10,FALSE)</f>
        <v>#N/A</v>
      </c>
      <c r="DW840" s="161" t="str">
        <f t="shared" si="13"/>
        <v/>
      </c>
    </row>
    <row r="841" spans="1:127" x14ac:dyDescent="0.35">
      <c r="A841" s="163">
        <f>RFPData!D841</f>
        <v>0</v>
      </c>
      <c r="DQ841" s="161" t="e">
        <f>VLOOKUP(D841,RFPStatus!$A$2:$CF$3125,5,FALSE)</f>
        <v>#N/A</v>
      </c>
      <c r="DR841" s="161" t="e">
        <f>VLOOKUP(D841,RFPStatus!$A$2:$CF$3125,6,FALSE)</f>
        <v>#N/A</v>
      </c>
      <c r="DS841" s="161" t="e">
        <f>VLOOKUP(D841,RFPStatus!$A$2:$CF$3125,7,FALSE)</f>
        <v>#N/A</v>
      </c>
      <c r="DT841" s="161" t="e">
        <f>VLOOKUP(D841,RFPStatus!$A$2:$CF$3125,8,FALSE)</f>
        <v>#N/A</v>
      </c>
      <c r="DU841" s="161" t="e">
        <f>VLOOKUP(D841,RFPStatus!$A$2:$CF$3125,9,FALSE)</f>
        <v>#N/A</v>
      </c>
      <c r="DV841" s="161" t="e">
        <f>VLOOKUP(D841,RFPStatus!$A$2:$CF$3125,10,FALSE)</f>
        <v>#N/A</v>
      </c>
      <c r="DW841" s="161" t="str">
        <f t="shared" si="13"/>
        <v/>
      </c>
    </row>
    <row r="842" spans="1:127" x14ac:dyDescent="0.35">
      <c r="A842" s="163">
        <f>RFPData!D842</f>
        <v>0</v>
      </c>
      <c r="DQ842" s="161" t="e">
        <f>VLOOKUP(D842,RFPStatus!$A$2:$CF$3125,5,FALSE)</f>
        <v>#N/A</v>
      </c>
      <c r="DR842" s="161" t="e">
        <f>VLOOKUP(D842,RFPStatus!$A$2:$CF$3125,6,FALSE)</f>
        <v>#N/A</v>
      </c>
      <c r="DS842" s="161" t="e">
        <f>VLOOKUP(D842,RFPStatus!$A$2:$CF$3125,7,FALSE)</f>
        <v>#N/A</v>
      </c>
      <c r="DT842" s="161" t="e">
        <f>VLOOKUP(D842,RFPStatus!$A$2:$CF$3125,8,FALSE)</f>
        <v>#N/A</v>
      </c>
      <c r="DU842" s="161" t="e">
        <f>VLOOKUP(D842,RFPStatus!$A$2:$CF$3125,9,FALSE)</f>
        <v>#N/A</v>
      </c>
      <c r="DV842" s="161" t="e">
        <f>VLOOKUP(D842,RFPStatus!$A$2:$CF$3125,10,FALSE)</f>
        <v>#N/A</v>
      </c>
      <c r="DW842" s="161" t="str">
        <f t="shared" si="13"/>
        <v/>
      </c>
    </row>
    <row r="843" spans="1:127" x14ac:dyDescent="0.35">
      <c r="A843" s="163">
        <f>RFPData!D843</f>
        <v>0</v>
      </c>
      <c r="DQ843" s="161" t="e">
        <f>VLOOKUP(D843,RFPStatus!$A$2:$CF$3125,5,FALSE)</f>
        <v>#N/A</v>
      </c>
      <c r="DR843" s="161" t="e">
        <f>VLOOKUP(D843,RFPStatus!$A$2:$CF$3125,6,FALSE)</f>
        <v>#N/A</v>
      </c>
      <c r="DS843" s="161" t="e">
        <f>VLOOKUP(D843,RFPStatus!$A$2:$CF$3125,7,FALSE)</f>
        <v>#N/A</v>
      </c>
      <c r="DT843" s="161" t="e">
        <f>VLOOKUP(D843,RFPStatus!$A$2:$CF$3125,8,FALSE)</f>
        <v>#N/A</v>
      </c>
      <c r="DU843" s="161" t="e">
        <f>VLOOKUP(D843,RFPStatus!$A$2:$CF$3125,9,FALSE)</f>
        <v>#N/A</v>
      </c>
      <c r="DV843" s="161" t="e">
        <f>VLOOKUP(D843,RFPStatus!$A$2:$CF$3125,10,FALSE)</f>
        <v>#N/A</v>
      </c>
      <c r="DW843" s="161" t="str">
        <f t="shared" si="13"/>
        <v/>
      </c>
    </row>
    <row r="844" spans="1:127" x14ac:dyDescent="0.35">
      <c r="A844" s="163">
        <f>RFPData!D844</f>
        <v>0</v>
      </c>
      <c r="DQ844" s="161" t="e">
        <f>VLOOKUP(D844,RFPStatus!$A$2:$CF$3125,5,FALSE)</f>
        <v>#N/A</v>
      </c>
      <c r="DR844" s="161" t="e">
        <f>VLOOKUP(D844,RFPStatus!$A$2:$CF$3125,6,FALSE)</f>
        <v>#N/A</v>
      </c>
      <c r="DS844" s="161" t="e">
        <f>VLOOKUP(D844,RFPStatus!$A$2:$CF$3125,7,FALSE)</f>
        <v>#N/A</v>
      </c>
      <c r="DT844" s="161" t="e">
        <f>VLOOKUP(D844,RFPStatus!$A$2:$CF$3125,8,FALSE)</f>
        <v>#N/A</v>
      </c>
      <c r="DU844" s="161" t="e">
        <f>VLOOKUP(D844,RFPStatus!$A$2:$CF$3125,9,FALSE)</f>
        <v>#N/A</v>
      </c>
      <c r="DV844" s="161" t="e">
        <f>VLOOKUP(D844,RFPStatus!$A$2:$CF$3125,10,FALSE)</f>
        <v>#N/A</v>
      </c>
      <c r="DW844" s="161" t="str">
        <f t="shared" si="13"/>
        <v/>
      </c>
    </row>
    <row r="845" spans="1:127" x14ac:dyDescent="0.35">
      <c r="A845" s="163">
        <f>RFPData!D845</f>
        <v>0</v>
      </c>
      <c r="DQ845" s="161" t="e">
        <f>VLOOKUP(D845,RFPStatus!$A$2:$CF$3125,5,FALSE)</f>
        <v>#N/A</v>
      </c>
      <c r="DR845" s="161" t="e">
        <f>VLOOKUP(D845,RFPStatus!$A$2:$CF$3125,6,FALSE)</f>
        <v>#N/A</v>
      </c>
      <c r="DS845" s="161" t="e">
        <f>VLOOKUP(D845,RFPStatus!$A$2:$CF$3125,7,FALSE)</f>
        <v>#N/A</v>
      </c>
      <c r="DT845" s="161" t="e">
        <f>VLOOKUP(D845,RFPStatus!$A$2:$CF$3125,8,FALSE)</f>
        <v>#N/A</v>
      </c>
      <c r="DU845" s="161" t="e">
        <f>VLOOKUP(D845,RFPStatus!$A$2:$CF$3125,9,FALSE)</f>
        <v>#N/A</v>
      </c>
      <c r="DV845" s="161" t="e">
        <f>VLOOKUP(D845,RFPStatus!$A$2:$CF$3125,10,FALSE)</f>
        <v>#N/A</v>
      </c>
      <c r="DW845" s="161" t="str">
        <f t="shared" si="13"/>
        <v/>
      </c>
    </row>
    <row r="846" spans="1:127" x14ac:dyDescent="0.35">
      <c r="A846" s="163">
        <f>RFPData!D846</f>
        <v>0</v>
      </c>
      <c r="DQ846" s="161" t="e">
        <f>VLOOKUP(D846,RFPStatus!$A$2:$CF$3125,5,FALSE)</f>
        <v>#N/A</v>
      </c>
      <c r="DR846" s="161" t="e">
        <f>VLOOKUP(D846,RFPStatus!$A$2:$CF$3125,6,FALSE)</f>
        <v>#N/A</v>
      </c>
      <c r="DS846" s="161" t="e">
        <f>VLOOKUP(D846,RFPStatus!$A$2:$CF$3125,7,FALSE)</f>
        <v>#N/A</v>
      </c>
      <c r="DT846" s="161" t="e">
        <f>VLOOKUP(D846,RFPStatus!$A$2:$CF$3125,8,FALSE)</f>
        <v>#N/A</v>
      </c>
      <c r="DU846" s="161" t="e">
        <f>VLOOKUP(D846,RFPStatus!$A$2:$CF$3125,9,FALSE)</f>
        <v>#N/A</v>
      </c>
      <c r="DV846" s="161" t="e">
        <f>VLOOKUP(D846,RFPStatus!$A$2:$CF$3125,10,FALSE)</f>
        <v>#N/A</v>
      </c>
      <c r="DW846" s="161" t="str">
        <f t="shared" si="13"/>
        <v/>
      </c>
    </row>
    <row r="847" spans="1:127" x14ac:dyDescent="0.35">
      <c r="A847" s="163">
        <f>RFPData!D847</f>
        <v>0</v>
      </c>
      <c r="DQ847" s="161" t="e">
        <f>VLOOKUP(D847,RFPStatus!$A$2:$CF$3125,5,FALSE)</f>
        <v>#N/A</v>
      </c>
      <c r="DR847" s="161" t="e">
        <f>VLOOKUP(D847,RFPStatus!$A$2:$CF$3125,6,FALSE)</f>
        <v>#N/A</v>
      </c>
      <c r="DS847" s="161" t="e">
        <f>VLOOKUP(D847,RFPStatus!$A$2:$CF$3125,7,FALSE)</f>
        <v>#N/A</v>
      </c>
      <c r="DT847" s="161" t="e">
        <f>VLOOKUP(D847,RFPStatus!$A$2:$CF$3125,8,FALSE)</f>
        <v>#N/A</v>
      </c>
      <c r="DU847" s="161" t="e">
        <f>VLOOKUP(D847,RFPStatus!$A$2:$CF$3125,9,FALSE)</f>
        <v>#N/A</v>
      </c>
      <c r="DV847" s="161" t="e">
        <f>VLOOKUP(D847,RFPStatus!$A$2:$CF$3125,10,FALSE)</f>
        <v>#N/A</v>
      </c>
      <c r="DW847" s="161" t="str">
        <f t="shared" si="13"/>
        <v/>
      </c>
    </row>
    <row r="848" spans="1:127" x14ac:dyDescent="0.35">
      <c r="A848" s="163">
        <f>RFPData!D848</f>
        <v>0</v>
      </c>
      <c r="DQ848" s="161" t="e">
        <f>VLOOKUP(D848,RFPStatus!$A$2:$CF$3125,5,FALSE)</f>
        <v>#N/A</v>
      </c>
      <c r="DR848" s="161" t="e">
        <f>VLOOKUP(D848,RFPStatus!$A$2:$CF$3125,6,FALSE)</f>
        <v>#N/A</v>
      </c>
      <c r="DS848" s="161" t="e">
        <f>VLOOKUP(D848,RFPStatus!$A$2:$CF$3125,7,FALSE)</f>
        <v>#N/A</v>
      </c>
      <c r="DT848" s="161" t="e">
        <f>VLOOKUP(D848,RFPStatus!$A$2:$CF$3125,8,FALSE)</f>
        <v>#N/A</v>
      </c>
      <c r="DU848" s="161" t="e">
        <f>VLOOKUP(D848,RFPStatus!$A$2:$CF$3125,9,FALSE)</f>
        <v>#N/A</v>
      </c>
      <c r="DV848" s="161" t="e">
        <f>VLOOKUP(D848,RFPStatus!$A$2:$CF$3125,10,FALSE)</f>
        <v>#N/A</v>
      </c>
      <c r="DW848" s="161" t="str">
        <f t="shared" si="13"/>
        <v/>
      </c>
    </row>
    <row r="849" spans="1:127" x14ac:dyDescent="0.35">
      <c r="A849" s="163">
        <f>RFPData!D849</f>
        <v>0</v>
      </c>
      <c r="DQ849" s="161" t="e">
        <f>VLOOKUP(D849,RFPStatus!$A$2:$CF$3125,5,FALSE)</f>
        <v>#N/A</v>
      </c>
      <c r="DR849" s="161" t="e">
        <f>VLOOKUP(D849,RFPStatus!$A$2:$CF$3125,6,FALSE)</f>
        <v>#N/A</v>
      </c>
      <c r="DS849" s="161" t="e">
        <f>VLOOKUP(D849,RFPStatus!$A$2:$CF$3125,7,FALSE)</f>
        <v>#N/A</v>
      </c>
      <c r="DT849" s="161" t="e">
        <f>VLOOKUP(D849,RFPStatus!$A$2:$CF$3125,8,FALSE)</f>
        <v>#N/A</v>
      </c>
      <c r="DU849" s="161" t="e">
        <f>VLOOKUP(D849,RFPStatus!$A$2:$CF$3125,9,FALSE)</f>
        <v>#N/A</v>
      </c>
      <c r="DV849" s="161" t="e">
        <f>VLOOKUP(D849,RFPStatus!$A$2:$CF$3125,10,FALSE)</f>
        <v>#N/A</v>
      </c>
      <c r="DW849" s="161" t="str">
        <f t="shared" si="13"/>
        <v/>
      </c>
    </row>
    <row r="850" spans="1:127" x14ac:dyDescent="0.35">
      <c r="A850" s="163">
        <f>RFPData!D850</f>
        <v>0</v>
      </c>
      <c r="DQ850" s="161" t="e">
        <f>VLOOKUP(D850,RFPStatus!$A$2:$CF$3125,5,FALSE)</f>
        <v>#N/A</v>
      </c>
      <c r="DR850" s="161" t="e">
        <f>VLOOKUP(D850,RFPStatus!$A$2:$CF$3125,6,FALSE)</f>
        <v>#N/A</v>
      </c>
      <c r="DS850" s="161" t="e">
        <f>VLOOKUP(D850,RFPStatus!$A$2:$CF$3125,7,FALSE)</f>
        <v>#N/A</v>
      </c>
      <c r="DT850" s="161" t="e">
        <f>VLOOKUP(D850,RFPStatus!$A$2:$CF$3125,8,FALSE)</f>
        <v>#N/A</v>
      </c>
      <c r="DU850" s="161" t="e">
        <f>VLOOKUP(D850,RFPStatus!$A$2:$CF$3125,9,FALSE)</f>
        <v>#N/A</v>
      </c>
      <c r="DV850" s="161" t="e">
        <f>VLOOKUP(D850,RFPStatus!$A$2:$CF$3125,10,FALSE)</f>
        <v>#N/A</v>
      </c>
      <c r="DW850" s="161" t="str">
        <f t="shared" si="13"/>
        <v/>
      </c>
    </row>
    <row r="851" spans="1:127" x14ac:dyDescent="0.35">
      <c r="A851" s="163">
        <f>RFPData!D851</f>
        <v>0</v>
      </c>
      <c r="DQ851" s="161" t="e">
        <f>VLOOKUP(D851,RFPStatus!$A$2:$CF$3125,5,FALSE)</f>
        <v>#N/A</v>
      </c>
      <c r="DR851" s="161" t="e">
        <f>VLOOKUP(D851,RFPStatus!$A$2:$CF$3125,6,FALSE)</f>
        <v>#N/A</v>
      </c>
      <c r="DS851" s="161" t="e">
        <f>VLOOKUP(D851,RFPStatus!$A$2:$CF$3125,7,FALSE)</f>
        <v>#N/A</v>
      </c>
      <c r="DT851" s="161" t="e">
        <f>VLOOKUP(D851,RFPStatus!$A$2:$CF$3125,8,FALSE)</f>
        <v>#N/A</v>
      </c>
      <c r="DU851" s="161" t="e">
        <f>VLOOKUP(D851,RFPStatus!$A$2:$CF$3125,9,FALSE)</f>
        <v>#N/A</v>
      </c>
      <c r="DV851" s="161" t="e">
        <f>VLOOKUP(D851,RFPStatus!$A$2:$CF$3125,10,FALSE)</f>
        <v>#N/A</v>
      </c>
      <c r="DW851" s="161" t="str">
        <f t="shared" si="13"/>
        <v/>
      </c>
    </row>
    <row r="852" spans="1:127" x14ac:dyDescent="0.35">
      <c r="A852" s="163">
        <f>RFPData!D852</f>
        <v>0</v>
      </c>
      <c r="DQ852" s="161" t="e">
        <f>VLOOKUP(D852,RFPStatus!$A$2:$CF$3125,5,FALSE)</f>
        <v>#N/A</v>
      </c>
      <c r="DR852" s="161" t="e">
        <f>VLOOKUP(D852,RFPStatus!$A$2:$CF$3125,6,FALSE)</f>
        <v>#N/A</v>
      </c>
      <c r="DS852" s="161" t="e">
        <f>VLOOKUP(D852,RFPStatus!$A$2:$CF$3125,7,FALSE)</f>
        <v>#N/A</v>
      </c>
      <c r="DT852" s="161" t="e">
        <f>VLOOKUP(D852,RFPStatus!$A$2:$CF$3125,8,FALSE)</f>
        <v>#N/A</v>
      </c>
      <c r="DU852" s="161" t="e">
        <f>VLOOKUP(D852,RFPStatus!$A$2:$CF$3125,9,FALSE)</f>
        <v>#N/A</v>
      </c>
      <c r="DV852" s="161" t="e">
        <f>VLOOKUP(D852,RFPStatus!$A$2:$CF$3125,10,FALSE)</f>
        <v>#N/A</v>
      </c>
      <c r="DW852" s="161" t="str">
        <f t="shared" si="13"/>
        <v/>
      </c>
    </row>
    <row r="853" spans="1:127" x14ac:dyDescent="0.35">
      <c r="A853" s="163">
        <f>RFPData!D853</f>
        <v>0</v>
      </c>
      <c r="DQ853" s="161" t="e">
        <f>VLOOKUP(D853,RFPStatus!$A$2:$CF$3125,5,FALSE)</f>
        <v>#N/A</v>
      </c>
      <c r="DR853" s="161" t="e">
        <f>VLOOKUP(D853,RFPStatus!$A$2:$CF$3125,6,FALSE)</f>
        <v>#N/A</v>
      </c>
      <c r="DS853" s="161" t="e">
        <f>VLOOKUP(D853,RFPStatus!$A$2:$CF$3125,7,FALSE)</f>
        <v>#N/A</v>
      </c>
      <c r="DT853" s="161" t="e">
        <f>VLOOKUP(D853,RFPStatus!$A$2:$CF$3125,8,FALSE)</f>
        <v>#N/A</v>
      </c>
      <c r="DU853" s="161" t="e">
        <f>VLOOKUP(D853,RFPStatus!$A$2:$CF$3125,9,FALSE)</f>
        <v>#N/A</v>
      </c>
      <c r="DV853" s="161" t="e">
        <f>VLOOKUP(D853,RFPStatus!$A$2:$CF$3125,10,FALSE)</f>
        <v>#N/A</v>
      </c>
      <c r="DW853" s="161" t="str">
        <f t="shared" si="13"/>
        <v/>
      </c>
    </row>
    <row r="854" spans="1:127" x14ac:dyDescent="0.35">
      <c r="A854" s="163">
        <f>RFPData!D854</f>
        <v>0</v>
      </c>
      <c r="DQ854" s="161" t="e">
        <f>VLOOKUP(D854,RFPStatus!$A$2:$CF$3125,5,FALSE)</f>
        <v>#N/A</v>
      </c>
      <c r="DR854" s="161" t="e">
        <f>VLOOKUP(D854,RFPStatus!$A$2:$CF$3125,6,FALSE)</f>
        <v>#N/A</v>
      </c>
      <c r="DS854" s="161" t="e">
        <f>VLOOKUP(D854,RFPStatus!$A$2:$CF$3125,7,FALSE)</f>
        <v>#N/A</v>
      </c>
      <c r="DT854" s="161" t="e">
        <f>VLOOKUP(D854,RFPStatus!$A$2:$CF$3125,8,FALSE)</f>
        <v>#N/A</v>
      </c>
      <c r="DU854" s="161" t="e">
        <f>VLOOKUP(D854,RFPStatus!$A$2:$CF$3125,9,FALSE)</f>
        <v>#N/A</v>
      </c>
      <c r="DV854" s="161" t="e">
        <f>VLOOKUP(D854,RFPStatus!$A$2:$CF$3125,10,FALSE)</f>
        <v>#N/A</v>
      </c>
      <c r="DW854" s="161" t="str">
        <f t="shared" si="13"/>
        <v/>
      </c>
    </row>
    <row r="855" spans="1:127" x14ac:dyDescent="0.35">
      <c r="A855" s="163">
        <f>RFPData!D855</f>
        <v>0</v>
      </c>
      <c r="DQ855" s="161" t="e">
        <f>VLOOKUP(D855,RFPStatus!$A$2:$CF$3125,5,FALSE)</f>
        <v>#N/A</v>
      </c>
      <c r="DR855" s="161" t="e">
        <f>VLOOKUP(D855,RFPStatus!$A$2:$CF$3125,6,FALSE)</f>
        <v>#N/A</v>
      </c>
      <c r="DS855" s="161" t="e">
        <f>VLOOKUP(D855,RFPStatus!$A$2:$CF$3125,7,FALSE)</f>
        <v>#N/A</v>
      </c>
      <c r="DT855" s="161" t="e">
        <f>VLOOKUP(D855,RFPStatus!$A$2:$CF$3125,8,FALSE)</f>
        <v>#N/A</v>
      </c>
      <c r="DU855" s="161" t="e">
        <f>VLOOKUP(D855,RFPStatus!$A$2:$CF$3125,9,FALSE)</f>
        <v>#N/A</v>
      </c>
      <c r="DV855" s="161" t="e">
        <f>VLOOKUP(D855,RFPStatus!$A$2:$CF$3125,10,FALSE)</f>
        <v>#N/A</v>
      </c>
      <c r="DW855" s="161" t="str">
        <f t="shared" si="13"/>
        <v/>
      </c>
    </row>
    <row r="856" spans="1:127" x14ac:dyDescent="0.35">
      <c r="A856" s="163">
        <f>RFPData!D856</f>
        <v>0</v>
      </c>
      <c r="DQ856" s="161" t="e">
        <f>VLOOKUP(D856,RFPStatus!$A$2:$CF$3125,5,FALSE)</f>
        <v>#N/A</v>
      </c>
      <c r="DR856" s="161" t="e">
        <f>VLOOKUP(D856,RFPStatus!$A$2:$CF$3125,6,FALSE)</f>
        <v>#N/A</v>
      </c>
      <c r="DS856" s="161" t="e">
        <f>VLOOKUP(D856,RFPStatus!$A$2:$CF$3125,7,FALSE)</f>
        <v>#N/A</v>
      </c>
      <c r="DT856" s="161" t="e">
        <f>VLOOKUP(D856,RFPStatus!$A$2:$CF$3125,8,FALSE)</f>
        <v>#N/A</v>
      </c>
      <c r="DU856" s="161" t="e">
        <f>VLOOKUP(D856,RFPStatus!$A$2:$CF$3125,9,FALSE)</f>
        <v>#N/A</v>
      </c>
      <c r="DV856" s="161" t="e">
        <f>VLOOKUP(D856,RFPStatus!$A$2:$CF$3125,10,FALSE)</f>
        <v>#N/A</v>
      </c>
      <c r="DW856" s="161" t="str">
        <f t="shared" si="13"/>
        <v/>
      </c>
    </row>
    <row r="857" spans="1:127" x14ac:dyDescent="0.35">
      <c r="A857" s="163">
        <f>RFPData!D857</f>
        <v>0</v>
      </c>
      <c r="DQ857" s="161" t="e">
        <f>VLOOKUP(D857,RFPStatus!$A$2:$CF$3125,5,FALSE)</f>
        <v>#N/A</v>
      </c>
      <c r="DR857" s="161" t="e">
        <f>VLOOKUP(D857,RFPStatus!$A$2:$CF$3125,6,FALSE)</f>
        <v>#N/A</v>
      </c>
      <c r="DS857" s="161" t="e">
        <f>VLOOKUP(D857,RFPStatus!$A$2:$CF$3125,7,FALSE)</f>
        <v>#N/A</v>
      </c>
      <c r="DT857" s="161" t="e">
        <f>VLOOKUP(D857,RFPStatus!$A$2:$CF$3125,8,FALSE)</f>
        <v>#N/A</v>
      </c>
      <c r="DU857" s="161" t="e">
        <f>VLOOKUP(D857,RFPStatus!$A$2:$CF$3125,9,FALSE)</f>
        <v>#N/A</v>
      </c>
      <c r="DV857" s="161" t="e">
        <f>VLOOKUP(D857,RFPStatus!$A$2:$CF$3125,10,FALSE)</f>
        <v>#N/A</v>
      </c>
      <c r="DW857" s="161" t="str">
        <f t="shared" si="13"/>
        <v/>
      </c>
    </row>
    <row r="858" spans="1:127" x14ac:dyDescent="0.35">
      <c r="A858" s="163">
        <f>RFPData!D858</f>
        <v>0</v>
      </c>
      <c r="DQ858" s="161" t="e">
        <f>VLOOKUP(D858,RFPStatus!$A$2:$CF$3125,5,FALSE)</f>
        <v>#N/A</v>
      </c>
      <c r="DR858" s="161" t="e">
        <f>VLOOKUP(D858,RFPStatus!$A$2:$CF$3125,6,FALSE)</f>
        <v>#N/A</v>
      </c>
      <c r="DS858" s="161" t="e">
        <f>VLOOKUP(D858,RFPStatus!$A$2:$CF$3125,7,FALSE)</f>
        <v>#N/A</v>
      </c>
      <c r="DT858" s="161" t="e">
        <f>VLOOKUP(D858,RFPStatus!$A$2:$CF$3125,8,FALSE)</f>
        <v>#N/A</v>
      </c>
      <c r="DU858" s="161" t="e">
        <f>VLOOKUP(D858,RFPStatus!$A$2:$CF$3125,9,FALSE)</f>
        <v>#N/A</v>
      </c>
      <c r="DV858" s="161" t="e">
        <f>VLOOKUP(D858,RFPStatus!$A$2:$CF$3125,10,FALSE)</f>
        <v>#N/A</v>
      </c>
      <c r="DW858" s="161" t="str">
        <f t="shared" si="13"/>
        <v/>
      </c>
    </row>
    <row r="859" spans="1:127" x14ac:dyDescent="0.35">
      <c r="A859" s="163">
        <f>RFPData!D859</f>
        <v>0</v>
      </c>
      <c r="DQ859" s="161" t="e">
        <f>VLOOKUP(D859,RFPStatus!$A$2:$CF$3125,5,FALSE)</f>
        <v>#N/A</v>
      </c>
      <c r="DR859" s="161" t="e">
        <f>VLOOKUP(D859,RFPStatus!$A$2:$CF$3125,6,FALSE)</f>
        <v>#N/A</v>
      </c>
      <c r="DS859" s="161" t="e">
        <f>VLOOKUP(D859,RFPStatus!$A$2:$CF$3125,7,FALSE)</f>
        <v>#N/A</v>
      </c>
      <c r="DT859" s="161" t="e">
        <f>VLOOKUP(D859,RFPStatus!$A$2:$CF$3125,8,FALSE)</f>
        <v>#N/A</v>
      </c>
      <c r="DU859" s="161" t="e">
        <f>VLOOKUP(D859,RFPStatus!$A$2:$CF$3125,9,FALSE)</f>
        <v>#N/A</v>
      </c>
      <c r="DV859" s="161" t="e">
        <f>VLOOKUP(D859,RFPStatus!$A$2:$CF$3125,10,FALSE)</f>
        <v>#N/A</v>
      </c>
      <c r="DW859" s="161" t="str">
        <f t="shared" si="13"/>
        <v/>
      </c>
    </row>
    <row r="860" spans="1:127" x14ac:dyDescent="0.35">
      <c r="A860" s="163">
        <f>RFPData!D860</f>
        <v>0</v>
      </c>
      <c r="DQ860" s="161" t="e">
        <f>VLOOKUP(D860,RFPStatus!$A$2:$CF$3125,5,FALSE)</f>
        <v>#N/A</v>
      </c>
      <c r="DR860" s="161" t="e">
        <f>VLOOKUP(D860,RFPStatus!$A$2:$CF$3125,6,FALSE)</f>
        <v>#N/A</v>
      </c>
      <c r="DS860" s="161" t="e">
        <f>VLOOKUP(D860,RFPStatus!$A$2:$CF$3125,7,FALSE)</f>
        <v>#N/A</v>
      </c>
      <c r="DT860" s="161" t="e">
        <f>VLOOKUP(D860,RFPStatus!$A$2:$CF$3125,8,FALSE)</f>
        <v>#N/A</v>
      </c>
      <c r="DU860" s="161" t="e">
        <f>VLOOKUP(D860,RFPStatus!$A$2:$CF$3125,9,FALSE)</f>
        <v>#N/A</v>
      </c>
      <c r="DV860" s="161" t="e">
        <f>VLOOKUP(D860,RFPStatus!$A$2:$CF$3125,10,FALSE)</f>
        <v>#N/A</v>
      </c>
      <c r="DW860" s="161" t="str">
        <f t="shared" si="13"/>
        <v/>
      </c>
    </row>
    <row r="861" spans="1:127" x14ac:dyDescent="0.35">
      <c r="A861" s="163">
        <f>RFPData!D861</f>
        <v>0</v>
      </c>
      <c r="DQ861" s="161" t="e">
        <f>VLOOKUP(D861,RFPStatus!$A$2:$CF$3125,5,FALSE)</f>
        <v>#N/A</v>
      </c>
      <c r="DR861" s="161" t="e">
        <f>VLOOKUP(D861,RFPStatus!$A$2:$CF$3125,6,FALSE)</f>
        <v>#N/A</v>
      </c>
      <c r="DS861" s="161" t="e">
        <f>VLOOKUP(D861,RFPStatus!$A$2:$CF$3125,7,FALSE)</f>
        <v>#N/A</v>
      </c>
      <c r="DT861" s="161" t="e">
        <f>VLOOKUP(D861,RFPStatus!$A$2:$CF$3125,8,FALSE)</f>
        <v>#N/A</v>
      </c>
      <c r="DU861" s="161" t="e">
        <f>VLOOKUP(D861,RFPStatus!$A$2:$CF$3125,9,FALSE)</f>
        <v>#N/A</v>
      </c>
      <c r="DV861" s="161" t="e">
        <f>VLOOKUP(D861,RFPStatus!$A$2:$CF$3125,10,FALSE)</f>
        <v>#N/A</v>
      </c>
      <c r="DW861" s="161" t="str">
        <f t="shared" si="13"/>
        <v/>
      </c>
    </row>
    <row r="862" spans="1:127" x14ac:dyDescent="0.35">
      <c r="A862" s="163">
        <f>RFPData!D862</f>
        <v>0</v>
      </c>
      <c r="DQ862" s="161" t="e">
        <f>VLOOKUP(D862,RFPStatus!$A$2:$CF$3125,5,FALSE)</f>
        <v>#N/A</v>
      </c>
      <c r="DR862" s="161" t="e">
        <f>VLOOKUP(D862,RFPStatus!$A$2:$CF$3125,6,FALSE)</f>
        <v>#N/A</v>
      </c>
      <c r="DS862" s="161" t="e">
        <f>VLOOKUP(D862,RFPStatus!$A$2:$CF$3125,7,FALSE)</f>
        <v>#N/A</v>
      </c>
      <c r="DT862" s="161" t="e">
        <f>VLOOKUP(D862,RFPStatus!$A$2:$CF$3125,8,FALSE)</f>
        <v>#N/A</v>
      </c>
      <c r="DU862" s="161" t="e">
        <f>VLOOKUP(D862,RFPStatus!$A$2:$CF$3125,9,FALSE)</f>
        <v>#N/A</v>
      </c>
      <c r="DV862" s="161" t="e">
        <f>VLOOKUP(D862,RFPStatus!$A$2:$CF$3125,10,FALSE)</f>
        <v>#N/A</v>
      </c>
      <c r="DW862" s="161" t="str">
        <f t="shared" si="13"/>
        <v/>
      </c>
    </row>
    <row r="863" spans="1:127" x14ac:dyDescent="0.35">
      <c r="A863" s="163">
        <f>RFPData!D863</f>
        <v>0</v>
      </c>
      <c r="DQ863" s="161" t="e">
        <f>VLOOKUP(D863,RFPStatus!$A$2:$CF$3125,5,FALSE)</f>
        <v>#N/A</v>
      </c>
      <c r="DR863" s="161" t="e">
        <f>VLOOKUP(D863,RFPStatus!$A$2:$CF$3125,6,FALSE)</f>
        <v>#N/A</v>
      </c>
      <c r="DS863" s="161" t="e">
        <f>VLOOKUP(D863,RFPStatus!$A$2:$CF$3125,7,FALSE)</f>
        <v>#N/A</v>
      </c>
      <c r="DT863" s="161" t="e">
        <f>VLOOKUP(D863,RFPStatus!$A$2:$CF$3125,8,FALSE)</f>
        <v>#N/A</v>
      </c>
      <c r="DU863" s="161" t="e">
        <f>VLOOKUP(D863,RFPStatus!$A$2:$CF$3125,9,FALSE)</f>
        <v>#N/A</v>
      </c>
      <c r="DV863" s="161" t="e">
        <f>VLOOKUP(D863,RFPStatus!$A$2:$CF$3125,10,FALSE)</f>
        <v>#N/A</v>
      </c>
      <c r="DW863" s="161" t="str">
        <f t="shared" si="13"/>
        <v/>
      </c>
    </row>
    <row r="864" spans="1:127" x14ac:dyDescent="0.35">
      <c r="A864" s="163">
        <f>RFPData!D864</f>
        <v>0</v>
      </c>
      <c r="DQ864" s="161" t="e">
        <f>VLOOKUP(D864,RFPStatus!$A$2:$CF$3125,5,FALSE)</f>
        <v>#N/A</v>
      </c>
      <c r="DR864" s="161" t="e">
        <f>VLOOKUP(D864,RFPStatus!$A$2:$CF$3125,6,FALSE)</f>
        <v>#N/A</v>
      </c>
      <c r="DS864" s="161" t="e">
        <f>VLOOKUP(D864,RFPStatus!$A$2:$CF$3125,7,FALSE)</f>
        <v>#N/A</v>
      </c>
      <c r="DT864" s="161" t="e">
        <f>VLOOKUP(D864,RFPStatus!$A$2:$CF$3125,8,FALSE)</f>
        <v>#N/A</v>
      </c>
      <c r="DU864" s="161" t="e">
        <f>VLOOKUP(D864,RFPStatus!$A$2:$CF$3125,9,FALSE)</f>
        <v>#N/A</v>
      </c>
      <c r="DV864" s="161" t="e">
        <f>VLOOKUP(D864,RFPStatus!$A$2:$CF$3125,10,FALSE)</f>
        <v>#N/A</v>
      </c>
      <c r="DW864" s="161" t="str">
        <f t="shared" si="13"/>
        <v/>
      </c>
    </row>
    <row r="865" spans="1:127" x14ac:dyDescent="0.35">
      <c r="A865" s="163">
        <f>RFPData!D865</f>
        <v>0</v>
      </c>
      <c r="DQ865" s="161" t="e">
        <f>VLOOKUP(D865,RFPStatus!$A$2:$CF$3125,5,FALSE)</f>
        <v>#N/A</v>
      </c>
      <c r="DR865" s="161" t="e">
        <f>VLOOKUP(D865,RFPStatus!$A$2:$CF$3125,6,FALSE)</f>
        <v>#N/A</v>
      </c>
      <c r="DS865" s="161" t="e">
        <f>VLOOKUP(D865,RFPStatus!$A$2:$CF$3125,7,FALSE)</f>
        <v>#N/A</v>
      </c>
      <c r="DT865" s="161" t="e">
        <f>VLOOKUP(D865,RFPStatus!$A$2:$CF$3125,8,FALSE)</f>
        <v>#N/A</v>
      </c>
      <c r="DU865" s="161" t="e">
        <f>VLOOKUP(D865,RFPStatus!$A$2:$CF$3125,9,FALSE)</f>
        <v>#N/A</v>
      </c>
      <c r="DV865" s="161" t="e">
        <f>VLOOKUP(D865,RFPStatus!$A$2:$CF$3125,10,FALSE)</f>
        <v>#N/A</v>
      </c>
      <c r="DW865" s="161" t="str">
        <f t="shared" si="13"/>
        <v/>
      </c>
    </row>
    <row r="866" spans="1:127" x14ac:dyDescent="0.35">
      <c r="A866" s="163">
        <f>RFPData!D866</f>
        <v>0</v>
      </c>
      <c r="DQ866" s="161" t="e">
        <f>VLOOKUP(D866,RFPStatus!$A$2:$CF$3125,5,FALSE)</f>
        <v>#N/A</v>
      </c>
      <c r="DR866" s="161" t="e">
        <f>VLOOKUP(D866,RFPStatus!$A$2:$CF$3125,6,FALSE)</f>
        <v>#N/A</v>
      </c>
      <c r="DS866" s="161" t="e">
        <f>VLOOKUP(D866,RFPStatus!$A$2:$CF$3125,7,FALSE)</f>
        <v>#N/A</v>
      </c>
      <c r="DT866" s="161" t="e">
        <f>VLOOKUP(D866,RFPStatus!$A$2:$CF$3125,8,FALSE)</f>
        <v>#N/A</v>
      </c>
      <c r="DU866" s="161" t="e">
        <f>VLOOKUP(D866,RFPStatus!$A$2:$CF$3125,9,FALSE)</f>
        <v>#N/A</v>
      </c>
      <c r="DV866" s="161" t="e">
        <f>VLOOKUP(D866,RFPStatus!$A$2:$CF$3125,10,FALSE)</f>
        <v>#N/A</v>
      </c>
      <c r="DW866" s="161" t="str">
        <f t="shared" si="13"/>
        <v/>
      </c>
    </row>
    <row r="867" spans="1:127" x14ac:dyDescent="0.35">
      <c r="A867" s="163">
        <f>RFPData!D867</f>
        <v>0</v>
      </c>
      <c r="DQ867" s="161" t="e">
        <f>VLOOKUP(D867,RFPStatus!$A$2:$CF$3125,5,FALSE)</f>
        <v>#N/A</v>
      </c>
      <c r="DR867" s="161" t="e">
        <f>VLOOKUP(D867,RFPStatus!$A$2:$CF$3125,6,FALSE)</f>
        <v>#N/A</v>
      </c>
      <c r="DS867" s="161" t="e">
        <f>VLOOKUP(D867,RFPStatus!$A$2:$CF$3125,7,FALSE)</f>
        <v>#N/A</v>
      </c>
      <c r="DT867" s="161" t="e">
        <f>VLOOKUP(D867,RFPStatus!$A$2:$CF$3125,8,FALSE)</f>
        <v>#N/A</v>
      </c>
      <c r="DU867" s="161" t="e">
        <f>VLOOKUP(D867,RFPStatus!$A$2:$CF$3125,9,FALSE)</f>
        <v>#N/A</v>
      </c>
      <c r="DV867" s="161" t="e">
        <f>VLOOKUP(D867,RFPStatus!$A$2:$CF$3125,10,FALSE)</f>
        <v>#N/A</v>
      </c>
      <c r="DW867" s="161" t="str">
        <f t="shared" si="13"/>
        <v/>
      </c>
    </row>
    <row r="868" spans="1:127" x14ac:dyDescent="0.35">
      <c r="A868" s="163">
        <f>RFPData!D868</f>
        <v>0</v>
      </c>
      <c r="DQ868" s="161" t="e">
        <f>VLOOKUP(D868,RFPStatus!$A$2:$CF$3125,5,FALSE)</f>
        <v>#N/A</v>
      </c>
      <c r="DR868" s="161" t="e">
        <f>VLOOKUP(D868,RFPStatus!$A$2:$CF$3125,6,FALSE)</f>
        <v>#N/A</v>
      </c>
      <c r="DS868" s="161" t="e">
        <f>VLOOKUP(D868,RFPStatus!$A$2:$CF$3125,7,FALSE)</f>
        <v>#N/A</v>
      </c>
      <c r="DT868" s="161" t="e">
        <f>VLOOKUP(D868,RFPStatus!$A$2:$CF$3125,8,FALSE)</f>
        <v>#N/A</v>
      </c>
      <c r="DU868" s="161" t="e">
        <f>VLOOKUP(D868,RFPStatus!$A$2:$CF$3125,9,FALSE)</f>
        <v>#N/A</v>
      </c>
      <c r="DV868" s="161" t="e">
        <f>VLOOKUP(D868,RFPStatus!$A$2:$CF$3125,10,FALSE)</f>
        <v>#N/A</v>
      </c>
      <c r="DW868" s="161" t="str">
        <f t="shared" si="13"/>
        <v/>
      </c>
    </row>
    <row r="869" spans="1:127" x14ac:dyDescent="0.35">
      <c r="A869" s="163">
        <f>RFPData!D869</f>
        <v>0</v>
      </c>
      <c r="DQ869" s="161" t="e">
        <f>VLOOKUP(D869,RFPStatus!$A$2:$CF$3125,5,FALSE)</f>
        <v>#N/A</v>
      </c>
      <c r="DR869" s="161" t="e">
        <f>VLOOKUP(D869,RFPStatus!$A$2:$CF$3125,6,FALSE)</f>
        <v>#N/A</v>
      </c>
      <c r="DS869" s="161" t="e">
        <f>VLOOKUP(D869,RFPStatus!$A$2:$CF$3125,7,FALSE)</f>
        <v>#N/A</v>
      </c>
      <c r="DT869" s="161" t="e">
        <f>VLOOKUP(D869,RFPStatus!$A$2:$CF$3125,8,FALSE)</f>
        <v>#N/A</v>
      </c>
      <c r="DU869" s="161" t="e">
        <f>VLOOKUP(D869,RFPStatus!$A$2:$CF$3125,9,FALSE)</f>
        <v>#N/A</v>
      </c>
      <c r="DV869" s="161" t="e">
        <f>VLOOKUP(D869,RFPStatus!$A$2:$CF$3125,10,FALSE)</f>
        <v>#N/A</v>
      </c>
      <c r="DW869" s="161" t="str">
        <f t="shared" si="13"/>
        <v/>
      </c>
    </row>
    <row r="870" spans="1:127" x14ac:dyDescent="0.35">
      <c r="A870" s="163">
        <f>RFPData!D870</f>
        <v>0</v>
      </c>
      <c r="DQ870" s="161" t="e">
        <f>VLOOKUP(D870,RFPStatus!$A$2:$CF$3125,5,FALSE)</f>
        <v>#N/A</v>
      </c>
      <c r="DR870" s="161" t="e">
        <f>VLOOKUP(D870,RFPStatus!$A$2:$CF$3125,6,FALSE)</f>
        <v>#N/A</v>
      </c>
      <c r="DS870" s="161" t="e">
        <f>VLOOKUP(D870,RFPStatus!$A$2:$CF$3125,7,FALSE)</f>
        <v>#N/A</v>
      </c>
      <c r="DT870" s="161" t="e">
        <f>VLOOKUP(D870,RFPStatus!$A$2:$CF$3125,8,FALSE)</f>
        <v>#N/A</v>
      </c>
      <c r="DU870" s="161" t="e">
        <f>VLOOKUP(D870,RFPStatus!$A$2:$CF$3125,9,FALSE)</f>
        <v>#N/A</v>
      </c>
      <c r="DV870" s="161" t="e">
        <f>VLOOKUP(D870,RFPStatus!$A$2:$CF$3125,10,FALSE)</f>
        <v>#N/A</v>
      </c>
      <c r="DW870" s="161" t="str">
        <f t="shared" si="13"/>
        <v/>
      </c>
    </row>
    <row r="871" spans="1:127" x14ac:dyDescent="0.35">
      <c r="A871" s="163">
        <f>RFPData!D871</f>
        <v>0</v>
      </c>
      <c r="DQ871" s="161" t="e">
        <f>VLOOKUP(D871,RFPStatus!$A$2:$CF$3125,5,FALSE)</f>
        <v>#N/A</v>
      </c>
      <c r="DR871" s="161" t="e">
        <f>VLOOKUP(D871,RFPStatus!$A$2:$CF$3125,6,FALSE)</f>
        <v>#N/A</v>
      </c>
      <c r="DS871" s="161" t="e">
        <f>VLOOKUP(D871,RFPStatus!$A$2:$CF$3125,7,FALSE)</f>
        <v>#N/A</v>
      </c>
      <c r="DT871" s="161" t="e">
        <f>VLOOKUP(D871,RFPStatus!$A$2:$CF$3125,8,FALSE)</f>
        <v>#N/A</v>
      </c>
      <c r="DU871" s="161" t="e">
        <f>VLOOKUP(D871,RFPStatus!$A$2:$CF$3125,9,FALSE)</f>
        <v>#N/A</v>
      </c>
      <c r="DV871" s="161" t="e">
        <f>VLOOKUP(D871,RFPStatus!$A$2:$CF$3125,10,FALSE)</f>
        <v>#N/A</v>
      </c>
      <c r="DW871" s="161" t="str">
        <f t="shared" si="13"/>
        <v/>
      </c>
    </row>
    <row r="872" spans="1:127" x14ac:dyDescent="0.35">
      <c r="A872" s="163">
        <f>RFPData!D872</f>
        <v>0</v>
      </c>
      <c r="DQ872" s="161" t="e">
        <f>VLOOKUP(D872,RFPStatus!$A$2:$CF$3125,5,FALSE)</f>
        <v>#N/A</v>
      </c>
      <c r="DR872" s="161" t="e">
        <f>VLOOKUP(D872,RFPStatus!$A$2:$CF$3125,6,FALSE)</f>
        <v>#N/A</v>
      </c>
      <c r="DS872" s="161" t="e">
        <f>VLOOKUP(D872,RFPStatus!$A$2:$CF$3125,7,FALSE)</f>
        <v>#N/A</v>
      </c>
      <c r="DT872" s="161" t="e">
        <f>VLOOKUP(D872,RFPStatus!$A$2:$CF$3125,8,FALSE)</f>
        <v>#N/A</v>
      </c>
      <c r="DU872" s="161" t="e">
        <f>VLOOKUP(D872,RFPStatus!$A$2:$CF$3125,9,FALSE)</f>
        <v>#N/A</v>
      </c>
      <c r="DV872" s="161" t="e">
        <f>VLOOKUP(D872,RFPStatus!$A$2:$CF$3125,10,FALSE)</f>
        <v>#N/A</v>
      </c>
      <c r="DW872" s="161" t="str">
        <f t="shared" si="13"/>
        <v/>
      </c>
    </row>
    <row r="873" spans="1:127" x14ac:dyDescent="0.35">
      <c r="A873" s="163">
        <f>RFPData!D873</f>
        <v>0</v>
      </c>
      <c r="DQ873" s="161" t="e">
        <f>VLOOKUP(D873,RFPStatus!$A$2:$CF$3125,5,FALSE)</f>
        <v>#N/A</v>
      </c>
      <c r="DR873" s="161" t="e">
        <f>VLOOKUP(D873,RFPStatus!$A$2:$CF$3125,6,FALSE)</f>
        <v>#N/A</v>
      </c>
      <c r="DS873" s="161" t="e">
        <f>VLOOKUP(D873,RFPStatus!$A$2:$CF$3125,7,FALSE)</f>
        <v>#N/A</v>
      </c>
      <c r="DT873" s="161" t="e">
        <f>VLOOKUP(D873,RFPStatus!$A$2:$CF$3125,8,FALSE)</f>
        <v>#N/A</v>
      </c>
      <c r="DU873" s="161" t="e">
        <f>VLOOKUP(D873,RFPStatus!$A$2:$CF$3125,9,FALSE)</f>
        <v>#N/A</v>
      </c>
      <c r="DV873" s="161" t="e">
        <f>VLOOKUP(D873,RFPStatus!$A$2:$CF$3125,10,FALSE)</f>
        <v>#N/A</v>
      </c>
      <c r="DW873" s="161" t="str">
        <f t="shared" si="13"/>
        <v/>
      </c>
    </row>
    <row r="874" spans="1:127" x14ac:dyDescent="0.35">
      <c r="A874" s="163">
        <f>RFPData!D874</f>
        <v>0</v>
      </c>
      <c r="DQ874" s="161" t="e">
        <f>VLOOKUP(D874,RFPStatus!$A$2:$CF$3125,5,FALSE)</f>
        <v>#N/A</v>
      </c>
      <c r="DR874" s="161" t="e">
        <f>VLOOKUP(D874,RFPStatus!$A$2:$CF$3125,6,FALSE)</f>
        <v>#N/A</v>
      </c>
      <c r="DS874" s="161" t="e">
        <f>VLOOKUP(D874,RFPStatus!$A$2:$CF$3125,7,FALSE)</f>
        <v>#N/A</v>
      </c>
      <c r="DT874" s="161" t="e">
        <f>VLOOKUP(D874,RFPStatus!$A$2:$CF$3125,8,FALSE)</f>
        <v>#N/A</v>
      </c>
      <c r="DU874" s="161" t="e">
        <f>VLOOKUP(D874,RFPStatus!$A$2:$CF$3125,9,FALSE)</f>
        <v>#N/A</v>
      </c>
      <c r="DV874" s="161" t="e">
        <f>VLOOKUP(D874,RFPStatus!$A$2:$CF$3125,10,FALSE)</f>
        <v>#N/A</v>
      </c>
      <c r="DW874" s="161" t="str">
        <f t="shared" si="13"/>
        <v/>
      </c>
    </row>
    <row r="875" spans="1:127" x14ac:dyDescent="0.35">
      <c r="A875" s="163">
        <f>RFPData!D875</f>
        <v>0</v>
      </c>
      <c r="DQ875" s="161" t="e">
        <f>VLOOKUP(D875,RFPStatus!$A$2:$CF$3125,5,FALSE)</f>
        <v>#N/A</v>
      </c>
      <c r="DR875" s="161" t="e">
        <f>VLOOKUP(D875,RFPStatus!$A$2:$CF$3125,6,FALSE)</f>
        <v>#N/A</v>
      </c>
      <c r="DS875" s="161" t="e">
        <f>VLOOKUP(D875,RFPStatus!$A$2:$CF$3125,7,FALSE)</f>
        <v>#N/A</v>
      </c>
      <c r="DT875" s="161" t="e">
        <f>VLOOKUP(D875,RFPStatus!$A$2:$CF$3125,8,FALSE)</f>
        <v>#N/A</v>
      </c>
      <c r="DU875" s="161" t="e">
        <f>VLOOKUP(D875,RFPStatus!$A$2:$CF$3125,9,FALSE)</f>
        <v>#N/A</v>
      </c>
      <c r="DV875" s="161" t="e">
        <f>VLOOKUP(D875,RFPStatus!$A$2:$CF$3125,10,FALSE)</f>
        <v>#N/A</v>
      </c>
      <c r="DW875" s="161" t="str">
        <f t="shared" si="13"/>
        <v/>
      </c>
    </row>
    <row r="876" spans="1:127" x14ac:dyDescent="0.35">
      <c r="A876" s="163">
        <f>RFPData!D876</f>
        <v>0</v>
      </c>
      <c r="DQ876" s="161" t="e">
        <f>VLOOKUP(D876,RFPStatus!$A$2:$CF$3125,5,FALSE)</f>
        <v>#N/A</v>
      </c>
      <c r="DR876" s="161" t="e">
        <f>VLOOKUP(D876,RFPStatus!$A$2:$CF$3125,6,FALSE)</f>
        <v>#N/A</v>
      </c>
      <c r="DS876" s="161" t="e">
        <f>VLOOKUP(D876,RFPStatus!$A$2:$CF$3125,7,FALSE)</f>
        <v>#N/A</v>
      </c>
      <c r="DT876" s="161" t="e">
        <f>VLOOKUP(D876,RFPStatus!$A$2:$CF$3125,8,FALSE)</f>
        <v>#N/A</v>
      </c>
      <c r="DU876" s="161" t="e">
        <f>VLOOKUP(D876,RFPStatus!$A$2:$CF$3125,9,FALSE)</f>
        <v>#N/A</v>
      </c>
      <c r="DV876" s="161" t="e">
        <f>VLOOKUP(D876,RFPStatus!$A$2:$CF$3125,10,FALSE)</f>
        <v>#N/A</v>
      </c>
      <c r="DW876" s="161" t="str">
        <f t="shared" si="13"/>
        <v/>
      </c>
    </row>
    <row r="877" spans="1:127" x14ac:dyDescent="0.35">
      <c r="A877" s="163">
        <f>RFPData!D877</f>
        <v>0</v>
      </c>
      <c r="DQ877" s="161" t="e">
        <f>VLOOKUP(D877,RFPStatus!$A$2:$CF$3125,5,FALSE)</f>
        <v>#N/A</v>
      </c>
      <c r="DR877" s="161" t="e">
        <f>VLOOKUP(D877,RFPStatus!$A$2:$CF$3125,6,FALSE)</f>
        <v>#N/A</v>
      </c>
      <c r="DS877" s="161" t="e">
        <f>VLOOKUP(D877,RFPStatus!$A$2:$CF$3125,7,FALSE)</f>
        <v>#N/A</v>
      </c>
      <c r="DT877" s="161" t="e">
        <f>VLOOKUP(D877,RFPStatus!$A$2:$CF$3125,8,FALSE)</f>
        <v>#N/A</v>
      </c>
      <c r="DU877" s="161" t="e">
        <f>VLOOKUP(D877,RFPStatus!$A$2:$CF$3125,9,FALSE)</f>
        <v>#N/A</v>
      </c>
      <c r="DV877" s="161" t="e">
        <f>VLOOKUP(D877,RFPStatus!$A$2:$CF$3125,10,FALSE)</f>
        <v>#N/A</v>
      </c>
      <c r="DW877" s="161" t="str">
        <f t="shared" si="13"/>
        <v/>
      </c>
    </row>
    <row r="878" spans="1:127" x14ac:dyDescent="0.35">
      <c r="A878" s="163">
        <f>RFPData!D878</f>
        <v>0</v>
      </c>
      <c r="DQ878" s="161" t="e">
        <f>VLOOKUP(D878,RFPStatus!$A$2:$CF$3125,5,FALSE)</f>
        <v>#N/A</v>
      </c>
      <c r="DR878" s="161" t="e">
        <f>VLOOKUP(D878,RFPStatus!$A$2:$CF$3125,6,FALSE)</f>
        <v>#N/A</v>
      </c>
      <c r="DS878" s="161" t="e">
        <f>VLOOKUP(D878,RFPStatus!$A$2:$CF$3125,7,FALSE)</f>
        <v>#N/A</v>
      </c>
      <c r="DT878" s="161" t="e">
        <f>VLOOKUP(D878,RFPStatus!$A$2:$CF$3125,8,FALSE)</f>
        <v>#N/A</v>
      </c>
      <c r="DU878" s="161" t="e">
        <f>VLOOKUP(D878,RFPStatus!$A$2:$CF$3125,9,FALSE)</f>
        <v>#N/A</v>
      </c>
      <c r="DV878" s="161" t="e">
        <f>VLOOKUP(D878,RFPStatus!$A$2:$CF$3125,10,FALSE)</f>
        <v>#N/A</v>
      </c>
      <c r="DW878" s="161" t="str">
        <f t="shared" si="13"/>
        <v/>
      </c>
    </row>
    <row r="879" spans="1:127" x14ac:dyDescent="0.35">
      <c r="A879" s="163">
        <f>RFPData!D879</f>
        <v>0</v>
      </c>
      <c r="DQ879" s="161" t="e">
        <f>VLOOKUP(D879,RFPStatus!$A$2:$CF$3125,5,FALSE)</f>
        <v>#N/A</v>
      </c>
      <c r="DR879" s="161" t="e">
        <f>VLOOKUP(D879,RFPStatus!$A$2:$CF$3125,6,FALSE)</f>
        <v>#N/A</v>
      </c>
      <c r="DS879" s="161" t="e">
        <f>VLOOKUP(D879,RFPStatus!$A$2:$CF$3125,7,FALSE)</f>
        <v>#N/A</v>
      </c>
      <c r="DT879" s="161" t="e">
        <f>VLOOKUP(D879,RFPStatus!$A$2:$CF$3125,8,FALSE)</f>
        <v>#N/A</v>
      </c>
      <c r="DU879" s="161" t="e">
        <f>VLOOKUP(D879,RFPStatus!$A$2:$CF$3125,9,FALSE)</f>
        <v>#N/A</v>
      </c>
      <c r="DV879" s="161" t="e">
        <f>VLOOKUP(D879,RFPStatus!$A$2:$CF$3125,10,FALSE)</f>
        <v>#N/A</v>
      </c>
      <c r="DW879" s="161" t="str">
        <f t="shared" si="13"/>
        <v/>
      </c>
    </row>
    <row r="880" spans="1:127" x14ac:dyDescent="0.35">
      <c r="A880" s="163">
        <f>RFPData!D880</f>
        <v>0</v>
      </c>
      <c r="DQ880" s="161" t="e">
        <f>VLOOKUP(D880,RFPStatus!$A$2:$CF$3125,5,FALSE)</f>
        <v>#N/A</v>
      </c>
      <c r="DR880" s="161" t="e">
        <f>VLOOKUP(D880,RFPStatus!$A$2:$CF$3125,6,FALSE)</f>
        <v>#N/A</v>
      </c>
      <c r="DS880" s="161" t="e">
        <f>VLOOKUP(D880,RFPStatus!$A$2:$CF$3125,7,FALSE)</f>
        <v>#N/A</v>
      </c>
      <c r="DT880" s="161" t="e">
        <f>VLOOKUP(D880,RFPStatus!$A$2:$CF$3125,8,FALSE)</f>
        <v>#N/A</v>
      </c>
      <c r="DU880" s="161" t="e">
        <f>VLOOKUP(D880,RFPStatus!$A$2:$CF$3125,9,FALSE)</f>
        <v>#N/A</v>
      </c>
      <c r="DV880" s="161" t="e">
        <f>VLOOKUP(D880,RFPStatus!$A$2:$CF$3125,10,FALSE)</f>
        <v>#N/A</v>
      </c>
      <c r="DW880" s="161" t="str">
        <f t="shared" si="13"/>
        <v/>
      </c>
    </row>
    <row r="881" spans="1:127" x14ac:dyDescent="0.35">
      <c r="A881" s="163">
        <f>RFPData!D881</f>
        <v>0</v>
      </c>
      <c r="DQ881" s="161" t="e">
        <f>VLOOKUP(D881,RFPStatus!$A$2:$CF$3125,5,FALSE)</f>
        <v>#N/A</v>
      </c>
      <c r="DR881" s="161" t="e">
        <f>VLOOKUP(D881,RFPStatus!$A$2:$CF$3125,6,FALSE)</f>
        <v>#N/A</v>
      </c>
      <c r="DS881" s="161" t="e">
        <f>VLOOKUP(D881,RFPStatus!$A$2:$CF$3125,7,FALSE)</f>
        <v>#N/A</v>
      </c>
      <c r="DT881" s="161" t="e">
        <f>VLOOKUP(D881,RFPStatus!$A$2:$CF$3125,8,FALSE)</f>
        <v>#N/A</v>
      </c>
      <c r="DU881" s="161" t="e">
        <f>VLOOKUP(D881,RFPStatus!$A$2:$CF$3125,9,FALSE)</f>
        <v>#N/A</v>
      </c>
      <c r="DV881" s="161" t="e">
        <f>VLOOKUP(D881,RFPStatus!$A$2:$CF$3125,10,FALSE)</f>
        <v>#N/A</v>
      </c>
      <c r="DW881" s="161" t="str">
        <f t="shared" si="13"/>
        <v/>
      </c>
    </row>
    <row r="882" spans="1:127" x14ac:dyDescent="0.35">
      <c r="A882" s="163">
        <f>RFPData!D882</f>
        <v>0</v>
      </c>
      <c r="DQ882" s="161" t="e">
        <f>VLOOKUP(D882,RFPStatus!$A$2:$CF$3125,5,FALSE)</f>
        <v>#N/A</v>
      </c>
      <c r="DR882" s="161" t="e">
        <f>VLOOKUP(D882,RFPStatus!$A$2:$CF$3125,6,FALSE)</f>
        <v>#N/A</v>
      </c>
      <c r="DS882" s="161" t="e">
        <f>VLOOKUP(D882,RFPStatus!$A$2:$CF$3125,7,FALSE)</f>
        <v>#N/A</v>
      </c>
      <c r="DT882" s="161" t="e">
        <f>VLOOKUP(D882,RFPStatus!$A$2:$CF$3125,8,FALSE)</f>
        <v>#N/A</v>
      </c>
      <c r="DU882" s="161" t="e">
        <f>VLOOKUP(D882,RFPStatus!$A$2:$CF$3125,9,FALSE)</f>
        <v>#N/A</v>
      </c>
      <c r="DV882" s="161" t="e">
        <f>VLOOKUP(D882,RFPStatus!$A$2:$CF$3125,10,FALSE)</f>
        <v>#N/A</v>
      </c>
      <c r="DW882" s="161" t="str">
        <f t="shared" si="13"/>
        <v/>
      </c>
    </row>
    <row r="883" spans="1:127" x14ac:dyDescent="0.35">
      <c r="A883" s="163">
        <f>RFPData!D883</f>
        <v>0</v>
      </c>
      <c r="DQ883" s="161" t="e">
        <f>VLOOKUP(D883,RFPStatus!$A$2:$CF$3125,5,FALSE)</f>
        <v>#N/A</v>
      </c>
      <c r="DR883" s="161" t="e">
        <f>VLOOKUP(D883,RFPStatus!$A$2:$CF$3125,6,FALSE)</f>
        <v>#N/A</v>
      </c>
      <c r="DS883" s="161" t="e">
        <f>VLOOKUP(D883,RFPStatus!$A$2:$CF$3125,7,FALSE)</f>
        <v>#N/A</v>
      </c>
      <c r="DT883" s="161" t="e">
        <f>VLOOKUP(D883,RFPStatus!$A$2:$CF$3125,8,FALSE)</f>
        <v>#N/A</v>
      </c>
      <c r="DU883" s="161" t="e">
        <f>VLOOKUP(D883,RFPStatus!$A$2:$CF$3125,9,FALSE)</f>
        <v>#N/A</v>
      </c>
      <c r="DV883" s="161" t="e">
        <f>VLOOKUP(D883,RFPStatus!$A$2:$CF$3125,10,FALSE)</f>
        <v>#N/A</v>
      </c>
      <c r="DW883" s="161" t="str">
        <f t="shared" si="13"/>
        <v/>
      </c>
    </row>
    <row r="884" spans="1:127" x14ac:dyDescent="0.35">
      <c r="A884" s="163">
        <f>RFPData!D884</f>
        <v>0</v>
      </c>
      <c r="DQ884" s="161" t="e">
        <f>VLOOKUP(D884,RFPStatus!$A$2:$CF$3125,5,FALSE)</f>
        <v>#N/A</v>
      </c>
      <c r="DR884" s="161" t="e">
        <f>VLOOKUP(D884,RFPStatus!$A$2:$CF$3125,6,FALSE)</f>
        <v>#N/A</v>
      </c>
      <c r="DS884" s="161" t="e">
        <f>VLOOKUP(D884,RFPStatus!$A$2:$CF$3125,7,FALSE)</f>
        <v>#N/A</v>
      </c>
      <c r="DT884" s="161" t="e">
        <f>VLOOKUP(D884,RFPStatus!$A$2:$CF$3125,8,FALSE)</f>
        <v>#N/A</v>
      </c>
      <c r="DU884" s="161" t="e">
        <f>VLOOKUP(D884,RFPStatus!$A$2:$CF$3125,9,FALSE)</f>
        <v>#N/A</v>
      </c>
      <c r="DV884" s="161" t="e">
        <f>VLOOKUP(D884,RFPStatus!$A$2:$CF$3125,10,FALSE)</f>
        <v>#N/A</v>
      </c>
      <c r="DW884" s="161" t="str">
        <f t="shared" si="13"/>
        <v/>
      </c>
    </row>
    <row r="885" spans="1:127" x14ac:dyDescent="0.35">
      <c r="A885" s="163">
        <f>RFPData!D885</f>
        <v>0</v>
      </c>
      <c r="DQ885" s="161" t="e">
        <f>VLOOKUP(D885,RFPStatus!$A$2:$CF$3125,5,FALSE)</f>
        <v>#N/A</v>
      </c>
      <c r="DR885" s="161" t="e">
        <f>VLOOKUP(D885,RFPStatus!$A$2:$CF$3125,6,FALSE)</f>
        <v>#N/A</v>
      </c>
      <c r="DS885" s="161" t="e">
        <f>VLOOKUP(D885,RFPStatus!$A$2:$CF$3125,7,FALSE)</f>
        <v>#N/A</v>
      </c>
      <c r="DT885" s="161" t="e">
        <f>VLOOKUP(D885,RFPStatus!$A$2:$CF$3125,8,FALSE)</f>
        <v>#N/A</v>
      </c>
      <c r="DU885" s="161" t="e">
        <f>VLOOKUP(D885,RFPStatus!$A$2:$CF$3125,9,FALSE)</f>
        <v>#N/A</v>
      </c>
      <c r="DV885" s="161" t="e">
        <f>VLOOKUP(D885,RFPStatus!$A$2:$CF$3125,10,FALSE)</f>
        <v>#N/A</v>
      </c>
      <c r="DW885" s="161" t="str">
        <f t="shared" si="13"/>
        <v/>
      </c>
    </row>
    <row r="886" spans="1:127" x14ac:dyDescent="0.35">
      <c r="A886" s="163">
        <f>RFPData!D886</f>
        <v>0</v>
      </c>
      <c r="DQ886" s="161" t="e">
        <f>VLOOKUP(D886,RFPStatus!$A$2:$CF$3125,5,FALSE)</f>
        <v>#N/A</v>
      </c>
      <c r="DR886" s="161" t="e">
        <f>VLOOKUP(D886,RFPStatus!$A$2:$CF$3125,6,FALSE)</f>
        <v>#N/A</v>
      </c>
      <c r="DS886" s="161" t="e">
        <f>VLOOKUP(D886,RFPStatus!$A$2:$CF$3125,7,FALSE)</f>
        <v>#N/A</v>
      </c>
      <c r="DT886" s="161" t="e">
        <f>VLOOKUP(D886,RFPStatus!$A$2:$CF$3125,8,FALSE)</f>
        <v>#N/A</v>
      </c>
      <c r="DU886" s="161" t="e">
        <f>VLOOKUP(D886,RFPStatus!$A$2:$CF$3125,9,FALSE)</f>
        <v>#N/A</v>
      </c>
      <c r="DV886" s="161" t="e">
        <f>VLOOKUP(D886,RFPStatus!$A$2:$CF$3125,10,FALSE)</f>
        <v>#N/A</v>
      </c>
      <c r="DW886" s="161" t="str">
        <f t="shared" si="13"/>
        <v/>
      </c>
    </row>
    <row r="887" spans="1:127" x14ac:dyDescent="0.35">
      <c r="A887" s="163">
        <f>RFPData!D887</f>
        <v>0</v>
      </c>
      <c r="DQ887" s="161" t="e">
        <f>VLOOKUP(D887,RFPStatus!$A$2:$CF$3125,5,FALSE)</f>
        <v>#N/A</v>
      </c>
      <c r="DR887" s="161" t="e">
        <f>VLOOKUP(D887,RFPStatus!$A$2:$CF$3125,6,FALSE)</f>
        <v>#N/A</v>
      </c>
      <c r="DS887" s="161" t="e">
        <f>VLOOKUP(D887,RFPStatus!$A$2:$CF$3125,7,FALSE)</f>
        <v>#N/A</v>
      </c>
      <c r="DT887" s="161" t="e">
        <f>VLOOKUP(D887,RFPStatus!$A$2:$CF$3125,8,FALSE)</f>
        <v>#N/A</v>
      </c>
      <c r="DU887" s="161" t="e">
        <f>VLOOKUP(D887,RFPStatus!$A$2:$CF$3125,9,FALSE)</f>
        <v>#N/A</v>
      </c>
      <c r="DV887" s="161" t="e">
        <f>VLOOKUP(D887,RFPStatus!$A$2:$CF$3125,10,FALSE)</f>
        <v>#N/A</v>
      </c>
      <c r="DW887" s="161" t="str">
        <f t="shared" si="13"/>
        <v/>
      </c>
    </row>
    <row r="888" spans="1:127" x14ac:dyDescent="0.35">
      <c r="A888" s="163">
        <f>RFPData!D888</f>
        <v>0</v>
      </c>
      <c r="DQ888" s="161" t="e">
        <f>VLOOKUP(D888,RFPStatus!$A$2:$CF$3125,5,FALSE)</f>
        <v>#N/A</v>
      </c>
      <c r="DR888" s="161" t="e">
        <f>VLOOKUP(D888,RFPStatus!$A$2:$CF$3125,6,FALSE)</f>
        <v>#N/A</v>
      </c>
      <c r="DS888" s="161" t="e">
        <f>VLOOKUP(D888,RFPStatus!$A$2:$CF$3125,7,FALSE)</f>
        <v>#N/A</v>
      </c>
      <c r="DT888" s="161" t="e">
        <f>VLOOKUP(D888,RFPStatus!$A$2:$CF$3125,8,FALSE)</f>
        <v>#N/A</v>
      </c>
      <c r="DU888" s="161" t="e">
        <f>VLOOKUP(D888,RFPStatus!$A$2:$CF$3125,9,FALSE)</f>
        <v>#N/A</v>
      </c>
      <c r="DV888" s="161" t="e">
        <f>VLOOKUP(D888,RFPStatus!$A$2:$CF$3125,10,FALSE)</f>
        <v>#N/A</v>
      </c>
      <c r="DW888" s="161" t="str">
        <f t="shared" si="13"/>
        <v/>
      </c>
    </row>
    <row r="889" spans="1:127" x14ac:dyDescent="0.35">
      <c r="A889" s="163">
        <f>RFPData!D889</f>
        <v>0</v>
      </c>
      <c r="DQ889" s="161" t="e">
        <f>VLOOKUP(D889,RFPStatus!$A$2:$CF$3125,5,FALSE)</f>
        <v>#N/A</v>
      </c>
      <c r="DR889" s="161" t="e">
        <f>VLOOKUP(D889,RFPStatus!$A$2:$CF$3125,6,FALSE)</f>
        <v>#N/A</v>
      </c>
      <c r="DS889" s="161" t="e">
        <f>VLOOKUP(D889,RFPStatus!$A$2:$CF$3125,7,FALSE)</f>
        <v>#N/A</v>
      </c>
      <c r="DT889" s="161" t="e">
        <f>VLOOKUP(D889,RFPStatus!$A$2:$CF$3125,8,FALSE)</f>
        <v>#N/A</v>
      </c>
      <c r="DU889" s="161" t="e">
        <f>VLOOKUP(D889,RFPStatus!$A$2:$CF$3125,9,FALSE)</f>
        <v>#N/A</v>
      </c>
      <c r="DV889" s="161" t="e">
        <f>VLOOKUP(D889,RFPStatus!$A$2:$CF$3125,10,FALSE)</f>
        <v>#N/A</v>
      </c>
      <c r="DW889" s="161" t="str">
        <f t="shared" si="13"/>
        <v/>
      </c>
    </row>
    <row r="890" spans="1:127" x14ac:dyDescent="0.35">
      <c r="A890" s="163">
        <f>RFPData!D890</f>
        <v>0</v>
      </c>
      <c r="DQ890" s="161" t="e">
        <f>VLOOKUP(D890,RFPStatus!$A$2:$CF$3125,5,FALSE)</f>
        <v>#N/A</v>
      </c>
      <c r="DR890" s="161" t="e">
        <f>VLOOKUP(D890,RFPStatus!$A$2:$CF$3125,6,FALSE)</f>
        <v>#N/A</v>
      </c>
      <c r="DS890" s="161" t="e">
        <f>VLOOKUP(D890,RFPStatus!$A$2:$CF$3125,7,FALSE)</f>
        <v>#N/A</v>
      </c>
      <c r="DT890" s="161" t="e">
        <f>VLOOKUP(D890,RFPStatus!$A$2:$CF$3125,8,FALSE)</f>
        <v>#N/A</v>
      </c>
      <c r="DU890" s="161" t="e">
        <f>VLOOKUP(D890,RFPStatus!$A$2:$CF$3125,9,FALSE)</f>
        <v>#N/A</v>
      </c>
      <c r="DV890" s="161" t="e">
        <f>VLOOKUP(D890,RFPStatus!$A$2:$CF$3125,10,FALSE)</f>
        <v>#N/A</v>
      </c>
      <c r="DW890" s="161" t="str">
        <f t="shared" si="13"/>
        <v/>
      </c>
    </row>
    <row r="891" spans="1:127" x14ac:dyDescent="0.35">
      <c r="A891" s="163">
        <f>RFPData!D891</f>
        <v>0</v>
      </c>
      <c r="DQ891" s="161" t="e">
        <f>VLOOKUP(D891,RFPStatus!$A$2:$CF$3125,5,FALSE)</f>
        <v>#N/A</v>
      </c>
      <c r="DR891" s="161" t="e">
        <f>VLOOKUP(D891,RFPStatus!$A$2:$CF$3125,6,FALSE)</f>
        <v>#N/A</v>
      </c>
      <c r="DS891" s="161" t="e">
        <f>VLOOKUP(D891,RFPStatus!$A$2:$CF$3125,7,FALSE)</f>
        <v>#N/A</v>
      </c>
      <c r="DT891" s="161" t="e">
        <f>VLOOKUP(D891,RFPStatus!$A$2:$CF$3125,8,FALSE)</f>
        <v>#N/A</v>
      </c>
      <c r="DU891" s="161" t="e">
        <f>VLOOKUP(D891,RFPStatus!$A$2:$CF$3125,9,FALSE)</f>
        <v>#N/A</v>
      </c>
      <c r="DV891" s="161" t="e">
        <f>VLOOKUP(D891,RFPStatus!$A$2:$CF$3125,10,FALSE)</f>
        <v>#N/A</v>
      </c>
      <c r="DW891" s="161" t="str">
        <f t="shared" si="13"/>
        <v/>
      </c>
    </row>
    <row r="892" spans="1:127" x14ac:dyDescent="0.35">
      <c r="A892" s="163">
        <f>RFPData!D892</f>
        <v>0</v>
      </c>
      <c r="DQ892" s="161" t="e">
        <f>VLOOKUP(D892,RFPStatus!$A$2:$CF$3125,5,FALSE)</f>
        <v>#N/A</v>
      </c>
      <c r="DR892" s="161" t="e">
        <f>VLOOKUP(D892,RFPStatus!$A$2:$CF$3125,6,FALSE)</f>
        <v>#N/A</v>
      </c>
      <c r="DS892" s="161" t="e">
        <f>VLOOKUP(D892,RFPStatus!$A$2:$CF$3125,7,FALSE)</f>
        <v>#N/A</v>
      </c>
      <c r="DT892" s="161" t="e">
        <f>VLOOKUP(D892,RFPStatus!$A$2:$CF$3125,8,FALSE)</f>
        <v>#N/A</v>
      </c>
      <c r="DU892" s="161" t="e">
        <f>VLOOKUP(D892,RFPStatus!$A$2:$CF$3125,9,FALSE)</f>
        <v>#N/A</v>
      </c>
      <c r="DV892" s="161" t="e">
        <f>VLOOKUP(D892,RFPStatus!$A$2:$CF$3125,10,FALSE)</f>
        <v>#N/A</v>
      </c>
      <c r="DW892" s="161" t="str">
        <f t="shared" si="13"/>
        <v/>
      </c>
    </row>
    <row r="893" spans="1:127" x14ac:dyDescent="0.35">
      <c r="A893" s="163">
        <f>RFPData!D893</f>
        <v>0</v>
      </c>
      <c r="DQ893" s="161" t="e">
        <f>VLOOKUP(D893,RFPStatus!$A$2:$CF$3125,5,FALSE)</f>
        <v>#N/A</v>
      </c>
      <c r="DR893" s="161" t="e">
        <f>VLOOKUP(D893,RFPStatus!$A$2:$CF$3125,6,FALSE)</f>
        <v>#N/A</v>
      </c>
      <c r="DS893" s="161" t="e">
        <f>VLOOKUP(D893,RFPStatus!$A$2:$CF$3125,7,FALSE)</f>
        <v>#N/A</v>
      </c>
      <c r="DT893" s="161" t="e">
        <f>VLOOKUP(D893,RFPStatus!$A$2:$CF$3125,8,FALSE)</f>
        <v>#N/A</v>
      </c>
      <c r="DU893" s="161" t="e">
        <f>VLOOKUP(D893,RFPStatus!$A$2:$CF$3125,9,FALSE)</f>
        <v>#N/A</v>
      </c>
      <c r="DV893" s="161" t="e">
        <f>VLOOKUP(D893,RFPStatus!$A$2:$CF$3125,10,FALSE)</f>
        <v>#N/A</v>
      </c>
      <c r="DW893" s="161" t="str">
        <f t="shared" si="13"/>
        <v/>
      </c>
    </row>
    <row r="894" spans="1:127" x14ac:dyDescent="0.35">
      <c r="A894" s="163">
        <f>RFPData!D894</f>
        <v>0</v>
      </c>
      <c r="DQ894" s="161" t="e">
        <f>VLOOKUP(D894,RFPStatus!$A$2:$CF$3125,5,FALSE)</f>
        <v>#N/A</v>
      </c>
      <c r="DR894" s="161" t="e">
        <f>VLOOKUP(D894,RFPStatus!$A$2:$CF$3125,6,FALSE)</f>
        <v>#N/A</v>
      </c>
      <c r="DS894" s="161" t="e">
        <f>VLOOKUP(D894,RFPStatus!$A$2:$CF$3125,7,FALSE)</f>
        <v>#N/A</v>
      </c>
      <c r="DT894" s="161" t="e">
        <f>VLOOKUP(D894,RFPStatus!$A$2:$CF$3125,8,FALSE)</f>
        <v>#N/A</v>
      </c>
      <c r="DU894" s="161" t="e">
        <f>VLOOKUP(D894,RFPStatus!$A$2:$CF$3125,9,FALSE)</f>
        <v>#N/A</v>
      </c>
      <c r="DV894" s="161" t="e">
        <f>VLOOKUP(D894,RFPStatus!$A$2:$CF$3125,10,FALSE)</f>
        <v>#N/A</v>
      </c>
      <c r="DW894" s="161" t="str">
        <f t="shared" si="13"/>
        <v/>
      </c>
    </row>
    <row r="895" spans="1:127" x14ac:dyDescent="0.35">
      <c r="A895" s="163">
        <f>RFPData!D895</f>
        <v>0</v>
      </c>
      <c r="DQ895" s="161" t="e">
        <f>VLOOKUP(D895,RFPStatus!$A$2:$CF$3125,5,FALSE)</f>
        <v>#N/A</v>
      </c>
      <c r="DR895" s="161" t="e">
        <f>VLOOKUP(D895,RFPStatus!$A$2:$CF$3125,6,FALSE)</f>
        <v>#N/A</v>
      </c>
      <c r="DS895" s="161" t="e">
        <f>VLOOKUP(D895,RFPStatus!$A$2:$CF$3125,7,FALSE)</f>
        <v>#N/A</v>
      </c>
      <c r="DT895" s="161" t="e">
        <f>VLOOKUP(D895,RFPStatus!$A$2:$CF$3125,8,FALSE)</f>
        <v>#N/A</v>
      </c>
      <c r="DU895" s="161" t="e">
        <f>VLOOKUP(D895,RFPStatus!$A$2:$CF$3125,9,FALSE)</f>
        <v>#N/A</v>
      </c>
      <c r="DV895" s="161" t="e">
        <f>VLOOKUP(D895,RFPStatus!$A$2:$CF$3125,10,FALSE)</f>
        <v>#N/A</v>
      </c>
      <c r="DW895" s="161" t="str">
        <f t="shared" si="13"/>
        <v/>
      </c>
    </row>
    <row r="896" spans="1:127" x14ac:dyDescent="0.35">
      <c r="A896" s="163">
        <f>RFPData!D896</f>
        <v>0</v>
      </c>
      <c r="DQ896" s="161" t="e">
        <f>VLOOKUP(D896,RFPStatus!$A$2:$CF$3125,5,FALSE)</f>
        <v>#N/A</v>
      </c>
      <c r="DR896" s="161" t="e">
        <f>VLOOKUP(D896,RFPStatus!$A$2:$CF$3125,6,FALSE)</f>
        <v>#N/A</v>
      </c>
      <c r="DS896" s="161" t="e">
        <f>VLOOKUP(D896,RFPStatus!$A$2:$CF$3125,7,FALSE)</f>
        <v>#N/A</v>
      </c>
      <c r="DT896" s="161" t="e">
        <f>VLOOKUP(D896,RFPStatus!$A$2:$CF$3125,8,FALSE)</f>
        <v>#N/A</v>
      </c>
      <c r="DU896" s="161" t="e">
        <f>VLOOKUP(D896,RFPStatus!$A$2:$CF$3125,9,FALSE)</f>
        <v>#N/A</v>
      </c>
      <c r="DV896" s="161" t="e">
        <f>VLOOKUP(D896,RFPStatus!$A$2:$CF$3125,10,FALSE)</f>
        <v>#N/A</v>
      </c>
      <c r="DW896" s="161" t="str">
        <f t="shared" si="13"/>
        <v/>
      </c>
    </row>
    <row r="897" spans="1:127" x14ac:dyDescent="0.35">
      <c r="A897" s="163">
        <f>RFPData!D897</f>
        <v>0</v>
      </c>
      <c r="DQ897" s="161" t="e">
        <f>VLOOKUP(D897,RFPStatus!$A$2:$CF$3125,5,FALSE)</f>
        <v>#N/A</v>
      </c>
      <c r="DR897" s="161" t="e">
        <f>VLOOKUP(D897,RFPStatus!$A$2:$CF$3125,6,FALSE)</f>
        <v>#N/A</v>
      </c>
      <c r="DS897" s="161" t="e">
        <f>VLOOKUP(D897,RFPStatus!$A$2:$CF$3125,7,FALSE)</f>
        <v>#N/A</v>
      </c>
      <c r="DT897" s="161" t="e">
        <f>VLOOKUP(D897,RFPStatus!$A$2:$CF$3125,8,FALSE)</f>
        <v>#N/A</v>
      </c>
      <c r="DU897" s="161" t="e">
        <f>VLOOKUP(D897,RFPStatus!$A$2:$CF$3125,9,FALSE)</f>
        <v>#N/A</v>
      </c>
      <c r="DV897" s="161" t="e">
        <f>VLOOKUP(D897,RFPStatus!$A$2:$CF$3125,10,FALSE)</f>
        <v>#N/A</v>
      </c>
      <c r="DW897" s="161" t="str">
        <f t="shared" si="13"/>
        <v/>
      </c>
    </row>
    <row r="898" spans="1:127" x14ac:dyDescent="0.35">
      <c r="A898" s="163">
        <f>RFPData!D898</f>
        <v>0</v>
      </c>
      <c r="DQ898" s="161" t="e">
        <f>VLOOKUP(D898,RFPStatus!$A$2:$CF$3125,5,FALSE)</f>
        <v>#N/A</v>
      </c>
      <c r="DR898" s="161" t="e">
        <f>VLOOKUP(D898,RFPStatus!$A$2:$CF$3125,6,FALSE)</f>
        <v>#N/A</v>
      </c>
      <c r="DS898" s="161" t="e">
        <f>VLOOKUP(D898,RFPStatus!$A$2:$CF$3125,7,FALSE)</f>
        <v>#N/A</v>
      </c>
      <c r="DT898" s="161" t="e">
        <f>VLOOKUP(D898,RFPStatus!$A$2:$CF$3125,8,FALSE)</f>
        <v>#N/A</v>
      </c>
      <c r="DU898" s="161" t="e">
        <f>VLOOKUP(D898,RFPStatus!$A$2:$CF$3125,9,FALSE)</f>
        <v>#N/A</v>
      </c>
      <c r="DV898" s="161" t="e">
        <f>VLOOKUP(D898,RFPStatus!$A$2:$CF$3125,10,FALSE)</f>
        <v>#N/A</v>
      </c>
      <c r="DW898" s="161" t="str">
        <f t="shared" ref="DW898:DW961" si="14">_xlfn.CONCAT(BU898:BY898)</f>
        <v/>
      </c>
    </row>
    <row r="899" spans="1:127" x14ac:dyDescent="0.35">
      <c r="A899" s="163">
        <f>RFPData!D899</f>
        <v>0</v>
      </c>
      <c r="DQ899" s="161" t="e">
        <f>VLOOKUP(D899,RFPStatus!$A$2:$CF$3125,5,FALSE)</f>
        <v>#N/A</v>
      </c>
      <c r="DR899" s="161" t="e">
        <f>VLOOKUP(D899,RFPStatus!$A$2:$CF$3125,6,FALSE)</f>
        <v>#N/A</v>
      </c>
      <c r="DS899" s="161" t="e">
        <f>VLOOKUP(D899,RFPStatus!$A$2:$CF$3125,7,FALSE)</f>
        <v>#N/A</v>
      </c>
      <c r="DT899" s="161" t="e">
        <f>VLOOKUP(D899,RFPStatus!$A$2:$CF$3125,8,FALSE)</f>
        <v>#N/A</v>
      </c>
      <c r="DU899" s="161" t="e">
        <f>VLOOKUP(D899,RFPStatus!$A$2:$CF$3125,9,FALSE)</f>
        <v>#N/A</v>
      </c>
      <c r="DV899" s="161" t="e">
        <f>VLOOKUP(D899,RFPStatus!$A$2:$CF$3125,10,FALSE)</f>
        <v>#N/A</v>
      </c>
      <c r="DW899" s="161" t="str">
        <f t="shared" si="14"/>
        <v/>
      </c>
    </row>
    <row r="900" spans="1:127" x14ac:dyDescent="0.35">
      <c r="A900" s="163">
        <f>RFPData!D900</f>
        <v>0</v>
      </c>
      <c r="DQ900" s="161" t="e">
        <f>VLOOKUP(D900,RFPStatus!$A$2:$CF$3125,5,FALSE)</f>
        <v>#N/A</v>
      </c>
      <c r="DR900" s="161" t="e">
        <f>VLOOKUP(D900,RFPStatus!$A$2:$CF$3125,6,FALSE)</f>
        <v>#N/A</v>
      </c>
      <c r="DS900" s="161" t="e">
        <f>VLOOKUP(D900,RFPStatus!$A$2:$CF$3125,7,FALSE)</f>
        <v>#N/A</v>
      </c>
      <c r="DT900" s="161" t="e">
        <f>VLOOKUP(D900,RFPStatus!$A$2:$CF$3125,8,FALSE)</f>
        <v>#N/A</v>
      </c>
      <c r="DU900" s="161" t="e">
        <f>VLOOKUP(D900,RFPStatus!$A$2:$CF$3125,9,FALSE)</f>
        <v>#N/A</v>
      </c>
      <c r="DV900" s="161" t="e">
        <f>VLOOKUP(D900,RFPStatus!$A$2:$CF$3125,10,FALSE)</f>
        <v>#N/A</v>
      </c>
      <c r="DW900" s="161" t="str">
        <f t="shared" si="14"/>
        <v/>
      </c>
    </row>
    <row r="901" spans="1:127" x14ac:dyDescent="0.35">
      <c r="A901" s="163">
        <f>RFPData!D901</f>
        <v>0</v>
      </c>
      <c r="DQ901" s="161" t="e">
        <f>VLOOKUP(D901,RFPStatus!$A$2:$CF$3125,5,FALSE)</f>
        <v>#N/A</v>
      </c>
      <c r="DR901" s="161" t="e">
        <f>VLOOKUP(D901,RFPStatus!$A$2:$CF$3125,6,FALSE)</f>
        <v>#N/A</v>
      </c>
      <c r="DS901" s="161" t="e">
        <f>VLOOKUP(D901,RFPStatus!$A$2:$CF$3125,7,FALSE)</f>
        <v>#N/A</v>
      </c>
      <c r="DT901" s="161" t="e">
        <f>VLOOKUP(D901,RFPStatus!$A$2:$CF$3125,8,FALSE)</f>
        <v>#N/A</v>
      </c>
      <c r="DU901" s="161" t="e">
        <f>VLOOKUP(D901,RFPStatus!$A$2:$CF$3125,9,FALSE)</f>
        <v>#N/A</v>
      </c>
      <c r="DV901" s="161" t="e">
        <f>VLOOKUP(D901,RFPStatus!$A$2:$CF$3125,10,FALSE)</f>
        <v>#N/A</v>
      </c>
      <c r="DW901" s="161" t="str">
        <f t="shared" si="14"/>
        <v/>
      </c>
    </row>
    <row r="902" spans="1:127" x14ac:dyDescent="0.35">
      <c r="A902" s="163">
        <f>RFPData!D902</f>
        <v>0</v>
      </c>
      <c r="DQ902" s="161" t="e">
        <f>VLOOKUP(D902,RFPStatus!$A$2:$CF$3125,5,FALSE)</f>
        <v>#N/A</v>
      </c>
      <c r="DR902" s="161" t="e">
        <f>VLOOKUP(D902,RFPStatus!$A$2:$CF$3125,6,FALSE)</f>
        <v>#N/A</v>
      </c>
      <c r="DS902" s="161" t="e">
        <f>VLOOKUP(D902,RFPStatus!$A$2:$CF$3125,7,FALSE)</f>
        <v>#N/A</v>
      </c>
      <c r="DT902" s="161" t="e">
        <f>VLOOKUP(D902,RFPStatus!$A$2:$CF$3125,8,FALSE)</f>
        <v>#N/A</v>
      </c>
      <c r="DU902" s="161" t="e">
        <f>VLOOKUP(D902,RFPStatus!$A$2:$CF$3125,9,FALSE)</f>
        <v>#N/A</v>
      </c>
      <c r="DV902" s="161" t="e">
        <f>VLOOKUP(D902,RFPStatus!$A$2:$CF$3125,10,FALSE)</f>
        <v>#N/A</v>
      </c>
      <c r="DW902" s="161" t="str">
        <f t="shared" si="14"/>
        <v/>
      </c>
    </row>
    <row r="903" spans="1:127" x14ac:dyDescent="0.35">
      <c r="A903" s="163">
        <f>RFPData!D903</f>
        <v>0</v>
      </c>
      <c r="DQ903" s="161" t="e">
        <f>VLOOKUP(D903,RFPStatus!$A$2:$CF$3125,5,FALSE)</f>
        <v>#N/A</v>
      </c>
      <c r="DR903" s="161" t="e">
        <f>VLOOKUP(D903,RFPStatus!$A$2:$CF$3125,6,FALSE)</f>
        <v>#N/A</v>
      </c>
      <c r="DS903" s="161" t="e">
        <f>VLOOKUP(D903,RFPStatus!$A$2:$CF$3125,7,FALSE)</f>
        <v>#N/A</v>
      </c>
      <c r="DT903" s="161" t="e">
        <f>VLOOKUP(D903,RFPStatus!$A$2:$CF$3125,8,FALSE)</f>
        <v>#N/A</v>
      </c>
      <c r="DU903" s="161" t="e">
        <f>VLOOKUP(D903,RFPStatus!$A$2:$CF$3125,9,FALSE)</f>
        <v>#N/A</v>
      </c>
      <c r="DV903" s="161" t="e">
        <f>VLOOKUP(D903,RFPStatus!$A$2:$CF$3125,10,FALSE)</f>
        <v>#N/A</v>
      </c>
      <c r="DW903" s="161" t="str">
        <f t="shared" si="14"/>
        <v/>
      </c>
    </row>
    <row r="904" spans="1:127" x14ac:dyDescent="0.35">
      <c r="A904" s="163">
        <f>RFPData!D904</f>
        <v>0</v>
      </c>
      <c r="DQ904" s="161" t="e">
        <f>VLOOKUP(D904,RFPStatus!$A$2:$CF$3125,5,FALSE)</f>
        <v>#N/A</v>
      </c>
      <c r="DR904" s="161" t="e">
        <f>VLOOKUP(D904,RFPStatus!$A$2:$CF$3125,6,FALSE)</f>
        <v>#N/A</v>
      </c>
      <c r="DS904" s="161" t="e">
        <f>VLOOKUP(D904,RFPStatus!$A$2:$CF$3125,7,FALSE)</f>
        <v>#N/A</v>
      </c>
      <c r="DT904" s="161" t="e">
        <f>VLOOKUP(D904,RFPStatus!$A$2:$CF$3125,8,FALSE)</f>
        <v>#N/A</v>
      </c>
      <c r="DU904" s="161" t="e">
        <f>VLOOKUP(D904,RFPStatus!$A$2:$CF$3125,9,FALSE)</f>
        <v>#N/A</v>
      </c>
      <c r="DV904" s="161" t="e">
        <f>VLOOKUP(D904,RFPStatus!$A$2:$CF$3125,10,FALSE)</f>
        <v>#N/A</v>
      </c>
      <c r="DW904" s="161" t="str">
        <f t="shared" si="14"/>
        <v/>
      </c>
    </row>
    <row r="905" spans="1:127" x14ac:dyDescent="0.35">
      <c r="A905" s="163">
        <f>RFPData!D905</f>
        <v>0</v>
      </c>
      <c r="DQ905" s="161" t="e">
        <f>VLOOKUP(D905,RFPStatus!$A$2:$CF$3125,5,FALSE)</f>
        <v>#N/A</v>
      </c>
      <c r="DR905" s="161" t="e">
        <f>VLOOKUP(D905,RFPStatus!$A$2:$CF$3125,6,FALSE)</f>
        <v>#N/A</v>
      </c>
      <c r="DS905" s="161" t="e">
        <f>VLOOKUP(D905,RFPStatus!$A$2:$CF$3125,7,FALSE)</f>
        <v>#N/A</v>
      </c>
      <c r="DT905" s="161" t="e">
        <f>VLOOKUP(D905,RFPStatus!$A$2:$CF$3125,8,FALSE)</f>
        <v>#N/A</v>
      </c>
      <c r="DU905" s="161" t="e">
        <f>VLOOKUP(D905,RFPStatus!$A$2:$CF$3125,9,FALSE)</f>
        <v>#N/A</v>
      </c>
      <c r="DV905" s="161" t="e">
        <f>VLOOKUP(D905,RFPStatus!$A$2:$CF$3125,10,FALSE)</f>
        <v>#N/A</v>
      </c>
      <c r="DW905" s="161" t="str">
        <f t="shared" si="14"/>
        <v/>
      </c>
    </row>
    <row r="906" spans="1:127" x14ac:dyDescent="0.35">
      <c r="A906" s="163">
        <f>RFPData!D906</f>
        <v>0</v>
      </c>
      <c r="DQ906" s="161" t="e">
        <f>VLOOKUP(D906,RFPStatus!$A$2:$CF$3125,5,FALSE)</f>
        <v>#N/A</v>
      </c>
      <c r="DR906" s="161" t="e">
        <f>VLOOKUP(D906,RFPStatus!$A$2:$CF$3125,6,FALSE)</f>
        <v>#N/A</v>
      </c>
      <c r="DS906" s="161" t="e">
        <f>VLOOKUP(D906,RFPStatus!$A$2:$CF$3125,7,FALSE)</f>
        <v>#N/A</v>
      </c>
      <c r="DT906" s="161" t="e">
        <f>VLOOKUP(D906,RFPStatus!$A$2:$CF$3125,8,FALSE)</f>
        <v>#N/A</v>
      </c>
      <c r="DU906" s="161" t="e">
        <f>VLOOKUP(D906,RFPStatus!$A$2:$CF$3125,9,FALSE)</f>
        <v>#N/A</v>
      </c>
      <c r="DV906" s="161" t="e">
        <f>VLOOKUP(D906,RFPStatus!$A$2:$CF$3125,10,FALSE)</f>
        <v>#N/A</v>
      </c>
      <c r="DW906" s="161" t="str">
        <f t="shared" si="14"/>
        <v/>
      </c>
    </row>
    <row r="907" spans="1:127" x14ac:dyDescent="0.35">
      <c r="A907" s="163">
        <f>RFPData!D907</f>
        <v>0</v>
      </c>
      <c r="DQ907" s="161" t="e">
        <f>VLOOKUP(D907,RFPStatus!$A$2:$CF$3125,5,FALSE)</f>
        <v>#N/A</v>
      </c>
      <c r="DR907" s="161" t="e">
        <f>VLOOKUP(D907,RFPStatus!$A$2:$CF$3125,6,FALSE)</f>
        <v>#N/A</v>
      </c>
      <c r="DS907" s="161" t="e">
        <f>VLOOKUP(D907,RFPStatus!$A$2:$CF$3125,7,FALSE)</f>
        <v>#N/A</v>
      </c>
      <c r="DT907" s="161" t="e">
        <f>VLOOKUP(D907,RFPStatus!$A$2:$CF$3125,8,FALSE)</f>
        <v>#N/A</v>
      </c>
      <c r="DU907" s="161" t="e">
        <f>VLOOKUP(D907,RFPStatus!$A$2:$CF$3125,9,FALSE)</f>
        <v>#N/A</v>
      </c>
      <c r="DV907" s="161" t="e">
        <f>VLOOKUP(D907,RFPStatus!$A$2:$CF$3125,10,FALSE)</f>
        <v>#N/A</v>
      </c>
      <c r="DW907" s="161" t="str">
        <f t="shared" si="14"/>
        <v/>
      </c>
    </row>
    <row r="908" spans="1:127" x14ac:dyDescent="0.35">
      <c r="A908" s="163">
        <f>RFPData!D908</f>
        <v>0</v>
      </c>
      <c r="DQ908" s="161" t="e">
        <f>VLOOKUP(D908,RFPStatus!$A$2:$CF$3125,5,FALSE)</f>
        <v>#N/A</v>
      </c>
      <c r="DR908" s="161" t="e">
        <f>VLOOKUP(D908,RFPStatus!$A$2:$CF$3125,6,FALSE)</f>
        <v>#N/A</v>
      </c>
      <c r="DS908" s="161" t="e">
        <f>VLOOKUP(D908,RFPStatus!$A$2:$CF$3125,7,FALSE)</f>
        <v>#N/A</v>
      </c>
      <c r="DT908" s="161" t="e">
        <f>VLOOKUP(D908,RFPStatus!$A$2:$CF$3125,8,FALSE)</f>
        <v>#N/A</v>
      </c>
      <c r="DU908" s="161" t="e">
        <f>VLOOKUP(D908,RFPStatus!$A$2:$CF$3125,9,FALSE)</f>
        <v>#N/A</v>
      </c>
      <c r="DV908" s="161" t="e">
        <f>VLOOKUP(D908,RFPStatus!$A$2:$CF$3125,10,FALSE)</f>
        <v>#N/A</v>
      </c>
      <c r="DW908" s="161" t="str">
        <f t="shared" si="14"/>
        <v/>
      </c>
    </row>
    <row r="909" spans="1:127" x14ac:dyDescent="0.35">
      <c r="A909" s="163">
        <f>RFPData!D909</f>
        <v>0</v>
      </c>
      <c r="DQ909" s="161" t="e">
        <f>VLOOKUP(D909,RFPStatus!$A$2:$CF$3125,5,FALSE)</f>
        <v>#N/A</v>
      </c>
      <c r="DR909" s="161" t="e">
        <f>VLOOKUP(D909,RFPStatus!$A$2:$CF$3125,6,FALSE)</f>
        <v>#N/A</v>
      </c>
      <c r="DS909" s="161" t="e">
        <f>VLOOKUP(D909,RFPStatus!$A$2:$CF$3125,7,FALSE)</f>
        <v>#N/A</v>
      </c>
      <c r="DT909" s="161" t="e">
        <f>VLOOKUP(D909,RFPStatus!$A$2:$CF$3125,8,FALSE)</f>
        <v>#N/A</v>
      </c>
      <c r="DU909" s="161" t="e">
        <f>VLOOKUP(D909,RFPStatus!$A$2:$CF$3125,9,FALSE)</f>
        <v>#N/A</v>
      </c>
      <c r="DV909" s="161" t="e">
        <f>VLOOKUP(D909,RFPStatus!$A$2:$CF$3125,10,FALSE)</f>
        <v>#N/A</v>
      </c>
      <c r="DW909" s="161" t="str">
        <f t="shared" si="14"/>
        <v/>
      </c>
    </row>
    <row r="910" spans="1:127" x14ac:dyDescent="0.35">
      <c r="A910" s="163">
        <f>RFPData!D910</f>
        <v>0</v>
      </c>
      <c r="DQ910" s="161" t="e">
        <f>VLOOKUP(D910,RFPStatus!$A$2:$CF$3125,5,FALSE)</f>
        <v>#N/A</v>
      </c>
      <c r="DR910" s="161" t="e">
        <f>VLOOKUP(D910,RFPStatus!$A$2:$CF$3125,6,FALSE)</f>
        <v>#N/A</v>
      </c>
      <c r="DS910" s="161" t="e">
        <f>VLOOKUP(D910,RFPStatus!$A$2:$CF$3125,7,FALSE)</f>
        <v>#N/A</v>
      </c>
      <c r="DT910" s="161" t="e">
        <f>VLOOKUP(D910,RFPStatus!$A$2:$CF$3125,8,FALSE)</f>
        <v>#N/A</v>
      </c>
      <c r="DU910" s="161" t="e">
        <f>VLOOKUP(D910,RFPStatus!$A$2:$CF$3125,9,FALSE)</f>
        <v>#N/A</v>
      </c>
      <c r="DV910" s="161" t="e">
        <f>VLOOKUP(D910,RFPStatus!$A$2:$CF$3125,10,FALSE)</f>
        <v>#N/A</v>
      </c>
      <c r="DW910" s="161" t="str">
        <f t="shared" si="14"/>
        <v/>
      </c>
    </row>
    <row r="911" spans="1:127" x14ac:dyDescent="0.35">
      <c r="A911" s="163">
        <f>RFPData!D911</f>
        <v>0</v>
      </c>
      <c r="DQ911" s="161" t="e">
        <f>VLOOKUP(D911,RFPStatus!$A$2:$CF$3125,5,FALSE)</f>
        <v>#N/A</v>
      </c>
      <c r="DR911" s="161" t="e">
        <f>VLOOKUP(D911,RFPStatus!$A$2:$CF$3125,6,FALSE)</f>
        <v>#N/A</v>
      </c>
      <c r="DS911" s="161" t="e">
        <f>VLOOKUP(D911,RFPStatus!$A$2:$CF$3125,7,FALSE)</f>
        <v>#N/A</v>
      </c>
      <c r="DT911" s="161" t="e">
        <f>VLOOKUP(D911,RFPStatus!$A$2:$CF$3125,8,FALSE)</f>
        <v>#N/A</v>
      </c>
      <c r="DU911" s="161" t="e">
        <f>VLOOKUP(D911,RFPStatus!$A$2:$CF$3125,9,FALSE)</f>
        <v>#N/A</v>
      </c>
      <c r="DV911" s="161" t="e">
        <f>VLOOKUP(D911,RFPStatus!$A$2:$CF$3125,10,FALSE)</f>
        <v>#N/A</v>
      </c>
      <c r="DW911" s="161" t="str">
        <f t="shared" si="14"/>
        <v/>
      </c>
    </row>
    <row r="912" spans="1:127" x14ac:dyDescent="0.35">
      <c r="A912" s="163">
        <f>RFPData!D912</f>
        <v>0</v>
      </c>
      <c r="DQ912" s="161" t="e">
        <f>VLOOKUP(D912,RFPStatus!$A$2:$CF$3125,5,FALSE)</f>
        <v>#N/A</v>
      </c>
      <c r="DR912" s="161" t="e">
        <f>VLOOKUP(D912,RFPStatus!$A$2:$CF$3125,6,FALSE)</f>
        <v>#N/A</v>
      </c>
      <c r="DS912" s="161" t="e">
        <f>VLOOKUP(D912,RFPStatus!$A$2:$CF$3125,7,FALSE)</f>
        <v>#N/A</v>
      </c>
      <c r="DT912" s="161" t="e">
        <f>VLOOKUP(D912,RFPStatus!$A$2:$CF$3125,8,FALSE)</f>
        <v>#N/A</v>
      </c>
      <c r="DU912" s="161" t="e">
        <f>VLOOKUP(D912,RFPStatus!$A$2:$CF$3125,9,FALSE)</f>
        <v>#N/A</v>
      </c>
      <c r="DV912" s="161" t="e">
        <f>VLOOKUP(D912,RFPStatus!$A$2:$CF$3125,10,FALSE)</f>
        <v>#N/A</v>
      </c>
      <c r="DW912" s="161" t="str">
        <f t="shared" si="14"/>
        <v/>
      </c>
    </row>
    <row r="913" spans="1:127" x14ac:dyDescent="0.35">
      <c r="A913" s="163">
        <f>RFPData!D913</f>
        <v>0</v>
      </c>
      <c r="DQ913" s="161" t="e">
        <f>VLOOKUP(D913,RFPStatus!$A$2:$CF$3125,5,FALSE)</f>
        <v>#N/A</v>
      </c>
      <c r="DR913" s="161" t="e">
        <f>VLOOKUP(D913,RFPStatus!$A$2:$CF$3125,6,FALSE)</f>
        <v>#N/A</v>
      </c>
      <c r="DS913" s="161" t="e">
        <f>VLOOKUP(D913,RFPStatus!$A$2:$CF$3125,7,FALSE)</f>
        <v>#N/A</v>
      </c>
      <c r="DT913" s="161" t="e">
        <f>VLOOKUP(D913,RFPStatus!$A$2:$CF$3125,8,FALSE)</f>
        <v>#N/A</v>
      </c>
      <c r="DU913" s="161" t="e">
        <f>VLOOKUP(D913,RFPStatus!$A$2:$CF$3125,9,FALSE)</f>
        <v>#N/A</v>
      </c>
      <c r="DV913" s="161" t="e">
        <f>VLOOKUP(D913,RFPStatus!$A$2:$CF$3125,10,FALSE)</f>
        <v>#N/A</v>
      </c>
      <c r="DW913" s="161" t="str">
        <f t="shared" si="14"/>
        <v/>
      </c>
    </row>
    <row r="914" spans="1:127" x14ac:dyDescent="0.35">
      <c r="A914" s="163">
        <f>RFPData!D914</f>
        <v>0</v>
      </c>
      <c r="DQ914" s="161" t="e">
        <f>VLOOKUP(D914,RFPStatus!$A$2:$CF$3125,5,FALSE)</f>
        <v>#N/A</v>
      </c>
      <c r="DR914" s="161" t="e">
        <f>VLOOKUP(D914,RFPStatus!$A$2:$CF$3125,6,FALSE)</f>
        <v>#N/A</v>
      </c>
      <c r="DS914" s="161" t="e">
        <f>VLOOKUP(D914,RFPStatus!$A$2:$CF$3125,7,FALSE)</f>
        <v>#N/A</v>
      </c>
      <c r="DT914" s="161" t="e">
        <f>VLOOKUP(D914,RFPStatus!$A$2:$CF$3125,8,FALSE)</f>
        <v>#N/A</v>
      </c>
      <c r="DU914" s="161" t="e">
        <f>VLOOKUP(D914,RFPStatus!$A$2:$CF$3125,9,FALSE)</f>
        <v>#N/A</v>
      </c>
      <c r="DV914" s="161" t="e">
        <f>VLOOKUP(D914,RFPStatus!$A$2:$CF$3125,10,FALSE)</f>
        <v>#N/A</v>
      </c>
      <c r="DW914" s="161" t="str">
        <f t="shared" si="14"/>
        <v/>
      </c>
    </row>
    <row r="915" spans="1:127" x14ac:dyDescent="0.35">
      <c r="A915" s="163">
        <f>RFPData!D915</f>
        <v>0</v>
      </c>
      <c r="DQ915" s="161" t="e">
        <f>VLOOKUP(D915,RFPStatus!$A$2:$CF$3125,5,FALSE)</f>
        <v>#N/A</v>
      </c>
      <c r="DR915" s="161" t="e">
        <f>VLOOKUP(D915,RFPStatus!$A$2:$CF$3125,6,FALSE)</f>
        <v>#N/A</v>
      </c>
      <c r="DS915" s="161" t="e">
        <f>VLOOKUP(D915,RFPStatus!$A$2:$CF$3125,7,FALSE)</f>
        <v>#N/A</v>
      </c>
      <c r="DT915" s="161" t="e">
        <f>VLOOKUP(D915,RFPStatus!$A$2:$CF$3125,8,FALSE)</f>
        <v>#N/A</v>
      </c>
      <c r="DU915" s="161" t="e">
        <f>VLOOKUP(D915,RFPStatus!$A$2:$CF$3125,9,FALSE)</f>
        <v>#N/A</v>
      </c>
      <c r="DV915" s="161" t="e">
        <f>VLOOKUP(D915,RFPStatus!$A$2:$CF$3125,10,FALSE)</f>
        <v>#N/A</v>
      </c>
      <c r="DW915" s="161" t="str">
        <f t="shared" si="14"/>
        <v/>
      </c>
    </row>
    <row r="916" spans="1:127" x14ac:dyDescent="0.35">
      <c r="A916" s="163">
        <f>RFPData!D916</f>
        <v>0</v>
      </c>
      <c r="DQ916" s="161" t="e">
        <f>VLOOKUP(D916,RFPStatus!$A$2:$CF$3125,5,FALSE)</f>
        <v>#N/A</v>
      </c>
      <c r="DR916" s="161" t="e">
        <f>VLOOKUP(D916,RFPStatus!$A$2:$CF$3125,6,FALSE)</f>
        <v>#N/A</v>
      </c>
      <c r="DS916" s="161" t="e">
        <f>VLOOKUP(D916,RFPStatus!$A$2:$CF$3125,7,FALSE)</f>
        <v>#N/A</v>
      </c>
      <c r="DT916" s="161" t="e">
        <f>VLOOKUP(D916,RFPStatus!$A$2:$CF$3125,8,FALSE)</f>
        <v>#N/A</v>
      </c>
      <c r="DU916" s="161" t="e">
        <f>VLOOKUP(D916,RFPStatus!$A$2:$CF$3125,9,FALSE)</f>
        <v>#N/A</v>
      </c>
      <c r="DV916" s="161" t="e">
        <f>VLOOKUP(D916,RFPStatus!$A$2:$CF$3125,10,FALSE)</f>
        <v>#N/A</v>
      </c>
      <c r="DW916" s="161" t="str">
        <f t="shared" si="14"/>
        <v/>
      </c>
    </row>
    <row r="917" spans="1:127" x14ac:dyDescent="0.35">
      <c r="A917" s="163">
        <f>RFPData!D917</f>
        <v>0</v>
      </c>
      <c r="DQ917" s="161" t="e">
        <f>VLOOKUP(D917,RFPStatus!$A$2:$CF$3125,5,FALSE)</f>
        <v>#N/A</v>
      </c>
      <c r="DR917" s="161" t="e">
        <f>VLOOKUP(D917,RFPStatus!$A$2:$CF$3125,6,FALSE)</f>
        <v>#N/A</v>
      </c>
      <c r="DS917" s="161" t="e">
        <f>VLOOKUP(D917,RFPStatus!$A$2:$CF$3125,7,FALSE)</f>
        <v>#N/A</v>
      </c>
      <c r="DT917" s="161" t="e">
        <f>VLOOKUP(D917,RFPStatus!$A$2:$CF$3125,8,FALSE)</f>
        <v>#N/A</v>
      </c>
      <c r="DU917" s="161" t="e">
        <f>VLOOKUP(D917,RFPStatus!$A$2:$CF$3125,9,FALSE)</f>
        <v>#N/A</v>
      </c>
      <c r="DV917" s="161" t="e">
        <f>VLOOKUP(D917,RFPStatus!$A$2:$CF$3125,10,FALSE)</f>
        <v>#N/A</v>
      </c>
      <c r="DW917" s="161" t="str">
        <f t="shared" si="14"/>
        <v/>
      </c>
    </row>
    <row r="918" spans="1:127" x14ac:dyDescent="0.35">
      <c r="A918" s="163">
        <f>RFPData!D918</f>
        <v>0</v>
      </c>
      <c r="DQ918" s="161" t="e">
        <f>VLOOKUP(D918,RFPStatus!$A$2:$CF$3125,5,FALSE)</f>
        <v>#N/A</v>
      </c>
      <c r="DR918" s="161" t="e">
        <f>VLOOKUP(D918,RFPStatus!$A$2:$CF$3125,6,FALSE)</f>
        <v>#N/A</v>
      </c>
      <c r="DS918" s="161" t="e">
        <f>VLOOKUP(D918,RFPStatus!$A$2:$CF$3125,7,FALSE)</f>
        <v>#N/A</v>
      </c>
      <c r="DT918" s="161" t="e">
        <f>VLOOKUP(D918,RFPStatus!$A$2:$CF$3125,8,FALSE)</f>
        <v>#N/A</v>
      </c>
      <c r="DU918" s="161" t="e">
        <f>VLOOKUP(D918,RFPStatus!$A$2:$CF$3125,9,FALSE)</f>
        <v>#N/A</v>
      </c>
      <c r="DV918" s="161" t="e">
        <f>VLOOKUP(D918,RFPStatus!$A$2:$CF$3125,10,FALSE)</f>
        <v>#N/A</v>
      </c>
      <c r="DW918" s="161" t="str">
        <f t="shared" si="14"/>
        <v/>
      </c>
    </row>
    <row r="919" spans="1:127" x14ac:dyDescent="0.35">
      <c r="A919" s="163">
        <f>RFPData!D919</f>
        <v>0</v>
      </c>
      <c r="DQ919" s="161" t="e">
        <f>VLOOKUP(D919,RFPStatus!$A$2:$CF$3125,5,FALSE)</f>
        <v>#N/A</v>
      </c>
      <c r="DR919" s="161" t="e">
        <f>VLOOKUP(D919,RFPStatus!$A$2:$CF$3125,6,FALSE)</f>
        <v>#N/A</v>
      </c>
      <c r="DS919" s="161" t="e">
        <f>VLOOKUP(D919,RFPStatus!$A$2:$CF$3125,7,FALSE)</f>
        <v>#N/A</v>
      </c>
      <c r="DT919" s="161" t="e">
        <f>VLOOKUP(D919,RFPStatus!$A$2:$CF$3125,8,FALSE)</f>
        <v>#N/A</v>
      </c>
      <c r="DU919" s="161" t="e">
        <f>VLOOKUP(D919,RFPStatus!$A$2:$CF$3125,9,FALSE)</f>
        <v>#N/A</v>
      </c>
      <c r="DV919" s="161" t="e">
        <f>VLOOKUP(D919,RFPStatus!$A$2:$CF$3125,10,FALSE)</f>
        <v>#N/A</v>
      </c>
      <c r="DW919" s="161" t="str">
        <f t="shared" si="14"/>
        <v/>
      </c>
    </row>
    <row r="920" spans="1:127" x14ac:dyDescent="0.35">
      <c r="A920" s="163">
        <f>RFPData!D920</f>
        <v>0</v>
      </c>
      <c r="DQ920" s="161" t="e">
        <f>VLOOKUP(D920,RFPStatus!$A$2:$CF$3125,5,FALSE)</f>
        <v>#N/A</v>
      </c>
      <c r="DR920" s="161" t="e">
        <f>VLOOKUP(D920,RFPStatus!$A$2:$CF$3125,6,FALSE)</f>
        <v>#N/A</v>
      </c>
      <c r="DS920" s="161" t="e">
        <f>VLOOKUP(D920,RFPStatus!$A$2:$CF$3125,7,FALSE)</f>
        <v>#N/A</v>
      </c>
      <c r="DT920" s="161" t="e">
        <f>VLOOKUP(D920,RFPStatus!$A$2:$CF$3125,8,FALSE)</f>
        <v>#N/A</v>
      </c>
      <c r="DU920" s="161" t="e">
        <f>VLOOKUP(D920,RFPStatus!$A$2:$CF$3125,9,FALSE)</f>
        <v>#N/A</v>
      </c>
      <c r="DV920" s="161" t="e">
        <f>VLOOKUP(D920,RFPStatus!$A$2:$CF$3125,10,FALSE)</f>
        <v>#N/A</v>
      </c>
      <c r="DW920" s="161" t="str">
        <f t="shared" si="14"/>
        <v/>
      </c>
    </row>
    <row r="921" spans="1:127" x14ac:dyDescent="0.35">
      <c r="A921" s="163">
        <f>RFPData!D921</f>
        <v>0</v>
      </c>
      <c r="DQ921" s="161" t="e">
        <f>VLOOKUP(D921,RFPStatus!$A$2:$CF$3125,5,FALSE)</f>
        <v>#N/A</v>
      </c>
      <c r="DR921" s="161" t="e">
        <f>VLOOKUP(D921,RFPStatus!$A$2:$CF$3125,6,FALSE)</f>
        <v>#N/A</v>
      </c>
      <c r="DS921" s="161" t="e">
        <f>VLOOKUP(D921,RFPStatus!$A$2:$CF$3125,7,FALSE)</f>
        <v>#N/A</v>
      </c>
      <c r="DT921" s="161" t="e">
        <f>VLOOKUP(D921,RFPStatus!$A$2:$CF$3125,8,FALSE)</f>
        <v>#N/A</v>
      </c>
      <c r="DU921" s="161" t="e">
        <f>VLOOKUP(D921,RFPStatus!$A$2:$CF$3125,9,FALSE)</f>
        <v>#N/A</v>
      </c>
      <c r="DV921" s="161" t="e">
        <f>VLOOKUP(D921,RFPStatus!$A$2:$CF$3125,10,FALSE)</f>
        <v>#N/A</v>
      </c>
      <c r="DW921" s="161" t="str">
        <f t="shared" si="14"/>
        <v/>
      </c>
    </row>
    <row r="922" spans="1:127" x14ac:dyDescent="0.35">
      <c r="A922" s="163">
        <f>RFPData!D922</f>
        <v>0</v>
      </c>
      <c r="DQ922" s="161" t="e">
        <f>VLOOKUP(D922,RFPStatus!$A$2:$CF$3125,5,FALSE)</f>
        <v>#N/A</v>
      </c>
      <c r="DR922" s="161" t="e">
        <f>VLOOKUP(D922,RFPStatus!$A$2:$CF$3125,6,FALSE)</f>
        <v>#N/A</v>
      </c>
      <c r="DS922" s="161" t="e">
        <f>VLOOKUP(D922,RFPStatus!$A$2:$CF$3125,7,FALSE)</f>
        <v>#N/A</v>
      </c>
      <c r="DT922" s="161" t="e">
        <f>VLOOKUP(D922,RFPStatus!$A$2:$CF$3125,8,FALSE)</f>
        <v>#N/A</v>
      </c>
      <c r="DU922" s="161" t="e">
        <f>VLOOKUP(D922,RFPStatus!$A$2:$CF$3125,9,FALSE)</f>
        <v>#N/A</v>
      </c>
      <c r="DV922" s="161" t="e">
        <f>VLOOKUP(D922,RFPStatus!$A$2:$CF$3125,10,FALSE)</f>
        <v>#N/A</v>
      </c>
      <c r="DW922" s="161" t="str">
        <f t="shared" si="14"/>
        <v/>
      </c>
    </row>
    <row r="923" spans="1:127" x14ac:dyDescent="0.35">
      <c r="A923" s="163">
        <f>RFPData!D923</f>
        <v>0</v>
      </c>
      <c r="DQ923" s="161" t="e">
        <f>VLOOKUP(D923,RFPStatus!$A$2:$CF$3125,5,FALSE)</f>
        <v>#N/A</v>
      </c>
      <c r="DR923" s="161" t="e">
        <f>VLOOKUP(D923,RFPStatus!$A$2:$CF$3125,6,FALSE)</f>
        <v>#N/A</v>
      </c>
      <c r="DS923" s="161" t="e">
        <f>VLOOKUP(D923,RFPStatus!$A$2:$CF$3125,7,FALSE)</f>
        <v>#N/A</v>
      </c>
      <c r="DT923" s="161" t="e">
        <f>VLOOKUP(D923,RFPStatus!$A$2:$CF$3125,8,FALSE)</f>
        <v>#N/A</v>
      </c>
      <c r="DU923" s="161" t="e">
        <f>VLOOKUP(D923,RFPStatus!$A$2:$CF$3125,9,FALSE)</f>
        <v>#N/A</v>
      </c>
      <c r="DV923" s="161" t="e">
        <f>VLOOKUP(D923,RFPStatus!$A$2:$CF$3125,10,FALSE)</f>
        <v>#N/A</v>
      </c>
      <c r="DW923" s="161" t="str">
        <f t="shared" si="14"/>
        <v/>
      </c>
    </row>
    <row r="924" spans="1:127" x14ac:dyDescent="0.35">
      <c r="A924" s="163">
        <f>RFPData!D924</f>
        <v>0</v>
      </c>
      <c r="DQ924" s="161" t="e">
        <f>VLOOKUP(D924,RFPStatus!$A$2:$CF$3125,5,FALSE)</f>
        <v>#N/A</v>
      </c>
      <c r="DR924" s="161" t="e">
        <f>VLOOKUP(D924,RFPStatus!$A$2:$CF$3125,6,FALSE)</f>
        <v>#N/A</v>
      </c>
      <c r="DS924" s="161" t="e">
        <f>VLOOKUP(D924,RFPStatus!$A$2:$CF$3125,7,FALSE)</f>
        <v>#N/A</v>
      </c>
      <c r="DT924" s="161" t="e">
        <f>VLOOKUP(D924,RFPStatus!$A$2:$CF$3125,8,FALSE)</f>
        <v>#N/A</v>
      </c>
      <c r="DU924" s="161" t="e">
        <f>VLOOKUP(D924,RFPStatus!$A$2:$CF$3125,9,FALSE)</f>
        <v>#N/A</v>
      </c>
      <c r="DV924" s="161" t="e">
        <f>VLOOKUP(D924,RFPStatus!$A$2:$CF$3125,10,FALSE)</f>
        <v>#N/A</v>
      </c>
      <c r="DW924" s="161" t="str">
        <f t="shared" si="14"/>
        <v/>
      </c>
    </row>
    <row r="925" spans="1:127" x14ac:dyDescent="0.35">
      <c r="A925" s="163">
        <f>RFPData!D925</f>
        <v>0</v>
      </c>
      <c r="DQ925" s="161" t="e">
        <f>VLOOKUP(D925,RFPStatus!$A$2:$CF$3125,5,FALSE)</f>
        <v>#N/A</v>
      </c>
      <c r="DR925" s="161" t="e">
        <f>VLOOKUP(D925,RFPStatus!$A$2:$CF$3125,6,FALSE)</f>
        <v>#N/A</v>
      </c>
      <c r="DS925" s="161" t="e">
        <f>VLOOKUP(D925,RFPStatus!$A$2:$CF$3125,7,FALSE)</f>
        <v>#N/A</v>
      </c>
      <c r="DT925" s="161" t="e">
        <f>VLOOKUP(D925,RFPStatus!$A$2:$CF$3125,8,FALSE)</f>
        <v>#N/A</v>
      </c>
      <c r="DU925" s="161" t="e">
        <f>VLOOKUP(D925,RFPStatus!$A$2:$CF$3125,9,FALSE)</f>
        <v>#N/A</v>
      </c>
      <c r="DV925" s="161" t="e">
        <f>VLOOKUP(D925,RFPStatus!$A$2:$CF$3125,10,FALSE)</f>
        <v>#N/A</v>
      </c>
      <c r="DW925" s="161" t="str">
        <f t="shared" si="14"/>
        <v/>
      </c>
    </row>
    <row r="926" spans="1:127" x14ac:dyDescent="0.35">
      <c r="A926" s="163">
        <f>RFPData!D926</f>
        <v>0</v>
      </c>
      <c r="DQ926" s="161" t="e">
        <f>VLOOKUP(D926,RFPStatus!$A$2:$CF$3125,5,FALSE)</f>
        <v>#N/A</v>
      </c>
      <c r="DR926" s="161" t="e">
        <f>VLOOKUP(D926,RFPStatus!$A$2:$CF$3125,6,FALSE)</f>
        <v>#N/A</v>
      </c>
      <c r="DS926" s="161" t="e">
        <f>VLOOKUP(D926,RFPStatus!$A$2:$CF$3125,7,FALSE)</f>
        <v>#N/A</v>
      </c>
      <c r="DT926" s="161" t="e">
        <f>VLOOKUP(D926,RFPStatus!$A$2:$CF$3125,8,FALSE)</f>
        <v>#N/A</v>
      </c>
      <c r="DU926" s="161" t="e">
        <f>VLOOKUP(D926,RFPStatus!$A$2:$CF$3125,9,FALSE)</f>
        <v>#N/A</v>
      </c>
      <c r="DV926" s="161" t="e">
        <f>VLOOKUP(D926,RFPStatus!$A$2:$CF$3125,10,FALSE)</f>
        <v>#N/A</v>
      </c>
      <c r="DW926" s="161" t="str">
        <f t="shared" si="14"/>
        <v/>
      </c>
    </row>
    <row r="927" spans="1:127" x14ac:dyDescent="0.35">
      <c r="A927" s="163">
        <f>RFPData!D927</f>
        <v>0</v>
      </c>
      <c r="DQ927" s="161" t="e">
        <f>VLOOKUP(D927,RFPStatus!$A$2:$CF$3125,5,FALSE)</f>
        <v>#N/A</v>
      </c>
      <c r="DR927" s="161" t="e">
        <f>VLOOKUP(D927,RFPStatus!$A$2:$CF$3125,6,FALSE)</f>
        <v>#N/A</v>
      </c>
      <c r="DS927" s="161" t="e">
        <f>VLOOKUP(D927,RFPStatus!$A$2:$CF$3125,7,FALSE)</f>
        <v>#N/A</v>
      </c>
      <c r="DT927" s="161" t="e">
        <f>VLOOKUP(D927,RFPStatus!$A$2:$CF$3125,8,FALSE)</f>
        <v>#N/A</v>
      </c>
      <c r="DU927" s="161" t="e">
        <f>VLOOKUP(D927,RFPStatus!$A$2:$CF$3125,9,FALSE)</f>
        <v>#N/A</v>
      </c>
      <c r="DV927" s="161" t="e">
        <f>VLOOKUP(D927,RFPStatus!$A$2:$CF$3125,10,FALSE)</f>
        <v>#N/A</v>
      </c>
      <c r="DW927" s="161" t="str">
        <f t="shared" si="14"/>
        <v/>
      </c>
    </row>
    <row r="928" spans="1:127" x14ac:dyDescent="0.35">
      <c r="A928" s="163">
        <f>RFPData!D928</f>
        <v>0</v>
      </c>
      <c r="DQ928" s="161" t="e">
        <f>VLOOKUP(D928,RFPStatus!$A$2:$CF$3125,5,FALSE)</f>
        <v>#N/A</v>
      </c>
      <c r="DR928" s="161" t="e">
        <f>VLOOKUP(D928,RFPStatus!$A$2:$CF$3125,6,FALSE)</f>
        <v>#N/A</v>
      </c>
      <c r="DS928" s="161" t="e">
        <f>VLOOKUP(D928,RFPStatus!$A$2:$CF$3125,7,FALSE)</f>
        <v>#N/A</v>
      </c>
      <c r="DT928" s="161" t="e">
        <f>VLOOKUP(D928,RFPStatus!$A$2:$CF$3125,8,FALSE)</f>
        <v>#N/A</v>
      </c>
      <c r="DU928" s="161" t="e">
        <f>VLOOKUP(D928,RFPStatus!$A$2:$CF$3125,9,FALSE)</f>
        <v>#N/A</v>
      </c>
      <c r="DV928" s="161" t="e">
        <f>VLOOKUP(D928,RFPStatus!$A$2:$CF$3125,10,FALSE)</f>
        <v>#N/A</v>
      </c>
      <c r="DW928" s="161" t="str">
        <f t="shared" si="14"/>
        <v/>
      </c>
    </row>
    <row r="929" spans="1:127" x14ac:dyDescent="0.35">
      <c r="A929" s="163">
        <f>RFPData!D929</f>
        <v>0</v>
      </c>
      <c r="DQ929" s="161" t="e">
        <f>VLOOKUP(D929,RFPStatus!$A$2:$CF$3125,5,FALSE)</f>
        <v>#N/A</v>
      </c>
      <c r="DR929" s="161" t="e">
        <f>VLOOKUP(D929,RFPStatus!$A$2:$CF$3125,6,FALSE)</f>
        <v>#N/A</v>
      </c>
      <c r="DS929" s="161" t="e">
        <f>VLOOKUP(D929,RFPStatus!$A$2:$CF$3125,7,FALSE)</f>
        <v>#N/A</v>
      </c>
      <c r="DT929" s="161" t="e">
        <f>VLOOKUP(D929,RFPStatus!$A$2:$CF$3125,8,FALSE)</f>
        <v>#N/A</v>
      </c>
      <c r="DU929" s="161" t="e">
        <f>VLOOKUP(D929,RFPStatus!$A$2:$CF$3125,9,FALSE)</f>
        <v>#N/A</v>
      </c>
      <c r="DV929" s="161" t="e">
        <f>VLOOKUP(D929,RFPStatus!$A$2:$CF$3125,10,FALSE)</f>
        <v>#N/A</v>
      </c>
      <c r="DW929" s="161" t="str">
        <f t="shared" si="14"/>
        <v/>
      </c>
    </row>
    <row r="930" spans="1:127" x14ac:dyDescent="0.35">
      <c r="A930" s="163">
        <f>RFPData!D930</f>
        <v>0</v>
      </c>
      <c r="DQ930" s="161" t="e">
        <f>VLOOKUP(D930,RFPStatus!$A$2:$CF$3125,5,FALSE)</f>
        <v>#N/A</v>
      </c>
      <c r="DR930" s="161" t="e">
        <f>VLOOKUP(D930,RFPStatus!$A$2:$CF$3125,6,FALSE)</f>
        <v>#N/A</v>
      </c>
      <c r="DS930" s="161" t="e">
        <f>VLOOKUP(D930,RFPStatus!$A$2:$CF$3125,7,FALSE)</f>
        <v>#N/A</v>
      </c>
      <c r="DT930" s="161" t="e">
        <f>VLOOKUP(D930,RFPStatus!$A$2:$CF$3125,8,FALSE)</f>
        <v>#N/A</v>
      </c>
      <c r="DU930" s="161" t="e">
        <f>VLOOKUP(D930,RFPStatus!$A$2:$CF$3125,9,FALSE)</f>
        <v>#N/A</v>
      </c>
      <c r="DV930" s="161" t="e">
        <f>VLOOKUP(D930,RFPStatus!$A$2:$CF$3125,10,FALSE)</f>
        <v>#N/A</v>
      </c>
      <c r="DW930" s="161" t="str">
        <f t="shared" si="14"/>
        <v/>
      </c>
    </row>
    <row r="931" spans="1:127" x14ac:dyDescent="0.35">
      <c r="A931" s="163">
        <f>RFPData!D931</f>
        <v>0</v>
      </c>
      <c r="DQ931" s="161" t="e">
        <f>VLOOKUP(D931,RFPStatus!$A$2:$CF$3125,5,FALSE)</f>
        <v>#N/A</v>
      </c>
      <c r="DR931" s="161" t="e">
        <f>VLOOKUP(D931,RFPStatus!$A$2:$CF$3125,6,FALSE)</f>
        <v>#N/A</v>
      </c>
      <c r="DS931" s="161" t="e">
        <f>VLOOKUP(D931,RFPStatus!$A$2:$CF$3125,7,FALSE)</f>
        <v>#N/A</v>
      </c>
      <c r="DT931" s="161" t="e">
        <f>VLOOKUP(D931,RFPStatus!$A$2:$CF$3125,8,FALSE)</f>
        <v>#N/A</v>
      </c>
      <c r="DU931" s="161" t="e">
        <f>VLOOKUP(D931,RFPStatus!$A$2:$CF$3125,9,FALSE)</f>
        <v>#N/A</v>
      </c>
      <c r="DV931" s="161" t="e">
        <f>VLOOKUP(D931,RFPStatus!$A$2:$CF$3125,10,FALSE)</f>
        <v>#N/A</v>
      </c>
      <c r="DW931" s="161" t="str">
        <f t="shared" si="14"/>
        <v/>
      </c>
    </row>
    <row r="932" spans="1:127" x14ac:dyDescent="0.35">
      <c r="A932" s="163">
        <f>RFPData!D932</f>
        <v>0</v>
      </c>
      <c r="DQ932" s="161" t="e">
        <f>VLOOKUP(D932,RFPStatus!$A$2:$CF$3125,5,FALSE)</f>
        <v>#N/A</v>
      </c>
      <c r="DR932" s="161" t="e">
        <f>VLOOKUP(D932,RFPStatus!$A$2:$CF$3125,6,FALSE)</f>
        <v>#N/A</v>
      </c>
      <c r="DS932" s="161" t="e">
        <f>VLOOKUP(D932,RFPStatus!$A$2:$CF$3125,7,FALSE)</f>
        <v>#N/A</v>
      </c>
      <c r="DT932" s="161" t="e">
        <f>VLOOKUP(D932,RFPStatus!$A$2:$CF$3125,8,FALSE)</f>
        <v>#N/A</v>
      </c>
      <c r="DU932" s="161" t="e">
        <f>VLOOKUP(D932,RFPStatus!$A$2:$CF$3125,9,FALSE)</f>
        <v>#N/A</v>
      </c>
      <c r="DV932" s="161" t="e">
        <f>VLOOKUP(D932,RFPStatus!$A$2:$CF$3125,10,FALSE)</f>
        <v>#N/A</v>
      </c>
      <c r="DW932" s="161" t="str">
        <f t="shared" si="14"/>
        <v/>
      </c>
    </row>
    <row r="933" spans="1:127" x14ac:dyDescent="0.35">
      <c r="A933" s="163">
        <f>RFPData!D933</f>
        <v>0</v>
      </c>
      <c r="DQ933" s="161" t="e">
        <f>VLOOKUP(D933,RFPStatus!$A$2:$CF$3125,5,FALSE)</f>
        <v>#N/A</v>
      </c>
      <c r="DR933" s="161" t="e">
        <f>VLOOKUP(D933,RFPStatus!$A$2:$CF$3125,6,FALSE)</f>
        <v>#N/A</v>
      </c>
      <c r="DS933" s="161" t="e">
        <f>VLOOKUP(D933,RFPStatus!$A$2:$CF$3125,7,FALSE)</f>
        <v>#N/A</v>
      </c>
      <c r="DT933" s="161" t="e">
        <f>VLOOKUP(D933,RFPStatus!$A$2:$CF$3125,8,FALSE)</f>
        <v>#N/A</v>
      </c>
      <c r="DU933" s="161" t="e">
        <f>VLOOKUP(D933,RFPStatus!$A$2:$CF$3125,9,FALSE)</f>
        <v>#N/A</v>
      </c>
      <c r="DV933" s="161" t="e">
        <f>VLOOKUP(D933,RFPStatus!$A$2:$CF$3125,10,FALSE)</f>
        <v>#N/A</v>
      </c>
      <c r="DW933" s="161" t="str">
        <f t="shared" si="14"/>
        <v/>
      </c>
    </row>
    <row r="934" spans="1:127" x14ac:dyDescent="0.35">
      <c r="A934" s="163">
        <f>RFPData!D934</f>
        <v>0</v>
      </c>
      <c r="DQ934" s="161" t="e">
        <f>VLOOKUP(D934,RFPStatus!$A$2:$CF$3125,5,FALSE)</f>
        <v>#N/A</v>
      </c>
      <c r="DR934" s="161" t="e">
        <f>VLOOKUP(D934,RFPStatus!$A$2:$CF$3125,6,FALSE)</f>
        <v>#N/A</v>
      </c>
      <c r="DS934" s="161" t="e">
        <f>VLOOKUP(D934,RFPStatus!$A$2:$CF$3125,7,FALSE)</f>
        <v>#N/A</v>
      </c>
      <c r="DT934" s="161" t="e">
        <f>VLOOKUP(D934,RFPStatus!$A$2:$CF$3125,8,FALSE)</f>
        <v>#N/A</v>
      </c>
      <c r="DU934" s="161" t="e">
        <f>VLOOKUP(D934,RFPStatus!$A$2:$CF$3125,9,FALSE)</f>
        <v>#N/A</v>
      </c>
      <c r="DV934" s="161" t="e">
        <f>VLOOKUP(D934,RFPStatus!$A$2:$CF$3125,10,FALSE)</f>
        <v>#N/A</v>
      </c>
      <c r="DW934" s="161" t="str">
        <f t="shared" si="14"/>
        <v/>
      </c>
    </row>
    <row r="935" spans="1:127" x14ac:dyDescent="0.35">
      <c r="A935" s="163">
        <f>RFPData!D935</f>
        <v>0</v>
      </c>
      <c r="DQ935" s="161" t="e">
        <f>VLOOKUP(D935,RFPStatus!$A$2:$CF$3125,5,FALSE)</f>
        <v>#N/A</v>
      </c>
      <c r="DR935" s="161" t="e">
        <f>VLOOKUP(D935,RFPStatus!$A$2:$CF$3125,6,FALSE)</f>
        <v>#N/A</v>
      </c>
      <c r="DS935" s="161" t="e">
        <f>VLOOKUP(D935,RFPStatus!$A$2:$CF$3125,7,FALSE)</f>
        <v>#N/A</v>
      </c>
      <c r="DT935" s="161" t="e">
        <f>VLOOKUP(D935,RFPStatus!$A$2:$CF$3125,8,FALSE)</f>
        <v>#N/A</v>
      </c>
      <c r="DU935" s="161" t="e">
        <f>VLOOKUP(D935,RFPStatus!$A$2:$CF$3125,9,FALSE)</f>
        <v>#N/A</v>
      </c>
      <c r="DV935" s="161" t="e">
        <f>VLOOKUP(D935,RFPStatus!$A$2:$CF$3125,10,FALSE)</f>
        <v>#N/A</v>
      </c>
      <c r="DW935" s="161" t="str">
        <f t="shared" si="14"/>
        <v/>
      </c>
    </row>
    <row r="936" spans="1:127" x14ac:dyDescent="0.35">
      <c r="A936" s="163">
        <f>RFPData!D936</f>
        <v>0</v>
      </c>
      <c r="DQ936" s="161" t="e">
        <f>VLOOKUP(D936,RFPStatus!$A$2:$CF$3125,5,FALSE)</f>
        <v>#N/A</v>
      </c>
      <c r="DR936" s="161" t="e">
        <f>VLOOKUP(D936,RFPStatus!$A$2:$CF$3125,6,FALSE)</f>
        <v>#N/A</v>
      </c>
      <c r="DS936" s="161" t="e">
        <f>VLOOKUP(D936,RFPStatus!$A$2:$CF$3125,7,FALSE)</f>
        <v>#N/A</v>
      </c>
      <c r="DT936" s="161" t="e">
        <f>VLOOKUP(D936,RFPStatus!$A$2:$CF$3125,8,FALSE)</f>
        <v>#N/A</v>
      </c>
      <c r="DU936" s="161" t="e">
        <f>VLOOKUP(D936,RFPStatus!$A$2:$CF$3125,9,FALSE)</f>
        <v>#N/A</v>
      </c>
      <c r="DV936" s="161" t="e">
        <f>VLOOKUP(D936,RFPStatus!$A$2:$CF$3125,10,FALSE)</f>
        <v>#N/A</v>
      </c>
      <c r="DW936" s="161" t="str">
        <f t="shared" si="14"/>
        <v/>
      </c>
    </row>
    <row r="937" spans="1:127" x14ac:dyDescent="0.35">
      <c r="A937" s="163">
        <f>RFPData!D937</f>
        <v>0</v>
      </c>
      <c r="DQ937" s="161" t="e">
        <f>VLOOKUP(D937,RFPStatus!$A$2:$CF$3125,5,FALSE)</f>
        <v>#N/A</v>
      </c>
      <c r="DR937" s="161" t="e">
        <f>VLOOKUP(D937,RFPStatus!$A$2:$CF$3125,6,FALSE)</f>
        <v>#N/A</v>
      </c>
      <c r="DS937" s="161" t="e">
        <f>VLOOKUP(D937,RFPStatus!$A$2:$CF$3125,7,FALSE)</f>
        <v>#N/A</v>
      </c>
      <c r="DT937" s="161" t="e">
        <f>VLOOKUP(D937,RFPStatus!$A$2:$CF$3125,8,FALSE)</f>
        <v>#N/A</v>
      </c>
      <c r="DU937" s="161" t="e">
        <f>VLOOKUP(D937,RFPStatus!$A$2:$CF$3125,9,FALSE)</f>
        <v>#N/A</v>
      </c>
      <c r="DV937" s="161" t="e">
        <f>VLOOKUP(D937,RFPStatus!$A$2:$CF$3125,10,FALSE)</f>
        <v>#N/A</v>
      </c>
      <c r="DW937" s="161" t="str">
        <f t="shared" si="14"/>
        <v/>
      </c>
    </row>
    <row r="938" spans="1:127" x14ac:dyDescent="0.35">
      <c r="A938" s="163">
        <f>RFPData!D938</f>
        <v>0</v>
      </c>
      <c r="DQ938" s="161" t="e">
        <f>VLOOKUP(D938,RFPStatus!$A$2:$CF$3125,5,FALSE)</f>
        <v>#N/A</v>
      </c>
      <c r="DR938" s="161" t="e">
        <f>VLOOKUP(D938,RFPStatus!$A$2:$CF$3125,6,FALSE)</f>
        <v>#N/A</v>
      </c>
      <c r="DS938" s="161" t="e">
        <f>VLOOKUP(D938,RFPStatus!$A$2:$CF$3125,7,FALSE)</f>
        <v>#N/A</v>
      </c>
      <c r="DT938" s="161" t="e">
        <f>VLOOKUP(D938,RFPStatus!$A$2:$CF$3125,8,FALSE)</f>
        <v>#N/A</v>
      </c>
      <c r="DU938" s="161" t="e">
        <f>VLOOKUP(D938,RFPStatus!$A$2:$CF$3125,9,FALSE)</f>
        <v>#N/A</v>
      </c>
      <c r="DV938" s="161" t="e">
        <f>VLOOKUP(D938,RFPStatus!$A$2:$CF$3125,10,FALSE)</f>
        <v>#N/A</v>
      </c>
      <c r="DW938" s="161" t="str">
        <f t="shared" si="14"/>
        <v/>
      </c>
    </row>
    <row r="939" spans="1:127" x14ac:dyDescent="0.35">
      <c r="A939" s="163">
        <f>RFPData!D939</f>
        <v>0</v>
      </c>
      <c r="DQ939" s="161" t="e">
        <f>VLOOKUP(D939,RFPStatus!$A$2:$CF$3125,5,FALSE)</f>
        <v>#N/A</v>
      </c>
      <c r="DR939" s="161" t="e">
        <f>VLOOKUP(D939,RFPStatus!$A$2:$CF$3125,6,FALSE)</f>
        <v>#N/A</v>
      </c>
      <c r="DS939" s="161" t="e">
        <f>VLOOKUP(D939,RFPStatus!$A$2:$CF$3125,7,FALSE)</f>
        <v>#N/A</v>
      </c>
      <c r="DT939" s="161" t="e">
        <f>VLOOKUP(D939,RFPStatus!$A$2:$CF$3125,8,FALSE)</f>
        <v>#N/A</v>
      </c>
      <c r="DU939" s="161" t="e">
        <f>VLOOKUP(D939,RFPStatus!$A$2:$CF$3125,9,FALSE)</f>
        <v>#N/A</v>
      </c>
      <c r="DV939" s="161" t="e">
        <f>VLOOKUP(D939,RFPStatus!$A$2:$CF$3125,10,FALSE)</f>
        <v>#N/A</v>
      </c>
      <c r="DW939" s="161" t="str">
        <f t="shared" si="14"/>
        <v/>
      </c>
    </row>
    <row r="940" spans="1:127" x14ac:dyDescent="0.35">
      <c r="A940" s="163">
        <f>RFPData!D940</f>
        <v>0</v>
      </c>
      <c r="DQ940" s="161" t="e">
        <f>VLOOKUP(D940,RFPStatus!$A$2:$CF$3125,5,FALSE)</f>
        <v>#N/A</v>
      </c>
      <c r="DR940" s="161" t="e">
        <f>VLOOKUP(D940,RFPStatus!$A$2:$CF$3125,6,FALSE)</f>
        <v>#N/A</v>
      </c>
      <c r="DS940" s="161" t="e">
        <f>VLOOKUP(D940,RFPStatus!$A$2:$CF$3125,7,FALSE)</f>
        <v>#N/A</v>
      </c>
      <c r="DT940" s="161" t="e">
        <f>VLOOKUP(D940,RFPStatus!$A$2:$CF$3125,8,FALSE)</f>
        <v>#N/A</v>
      </c>
      <c r="DU940" s="161" t="e">
        <f>VLOOKUP(D940,RFPStatus!$A$2:$CF$3125,9,FALSE)</f>
        <v>#N/A</v>
      </c>
      <c r="DV940" s="161" t="e">
        <f>VLOOKUP(D940,RFPStatus!$A$2:$CF$3125,10,FALSE)</f>
        <v>#N/A</v>
      </c>
      <c r="DW940" s="161" t="str">
        <f t="shared" si="14"/>
        <v/>
      </c>
    </row>
    <row r="941" spans="1:127" x14ac:dyDescent="0.35">
      <c r="A941" s="163">
        <f>RFPData!D941</f>
        <v>0</v>
      </c>
      <c r="DQ941" s="161" t="e">
        <f>VLOOKUP(D941,RFPStatus!$A$2:$CF$3125,5,FALSE)</f>
        <v>#N/A</v>
      </c>
      <c r="DR941" s="161" t="e">
        <f>VLOOKUP(D941,RFPStatus!$A$2:$CF$3125,6,FALSE)</f>
        <v>#N/A</v>
      </c>
      <c r="DS941" s="161" t="e">
        <f>VLOOKUP(D941,RFPStatus!$A$2:$CF$3125,7,FALSE)</f>
        <v>#N/A</v>
      </c>
      <c r="DT941" s="161" t="e">
        <f>VLOOKUP(D941,RFPStatus!$A$2:$CF$3125,8,FALSE)</f>
        <v>#N/A</v>
      </c>
      <c r="DU941" s="161" t="e">
        <f>VLOOKUP(D941,RFPStatus!$A$2:$CF$3125,9,FALSE)</f>
        <v>#N/A</v>
      </c>
      <c r="DV941" s="161" t="e">
        <f>VLOOKUP(D941,RFPStatus!$A$2:$CF$3125,10,FALSE)</f>
        <v>#N/A</v>
      </c>
      <c r="DW941" s="161" t="str">
        <f t="shared" si="14"/>
        <v/>
      </c>
    </row>
    <row r="942" spans="1:127" x14ac:dyDescent="0.35">
      <c r="A942" s="163">
        <f>RFPData!D942</f>
        <v>0</v>
      </c>
      <c r="DQ942" s="161" t="e">
        <f>VLOOKUP(D942,RFPStatus!$A$2:$CF$3125,5,FALSE)</f>
        <v>#N/A</v>
      </c>
      <c r="DR942" s="161" t="e">
        <f>VLOOKUP(D942,RFPStatus!$A$2:$CF$3125,6,FALSE)</f>
        <v>#N/A</v>
      </c>
      <c r="DS942" s="161" t="e">
        <f>VLOOKUP(D942,RFPStatus!$A$2:$CF$3125,7,FALSE)</f>
        <v>#N/A</v>
      </c>
      <c r="DT942" s="161" t="e">
        <f>VLOOKUP(D942,RFPStatus!$A$2:$CF$3125,8,FALSE)</f>
        <v>#N/A</v>
      </c>
      <c r="DU942" s="161" t="e">
        <f>VLOOKUP(D942,RFPStatus!$A$2:$CF$3125,9,FALSE)</f>
        <v>#N/A</v>
      </c>
      <c r="DV942" s="161" t="e">
        <f>VLOOKUP(D942,RFPStatus!$A$2:$CF$3125,10,FALSE)</f>
        <v>#N/A</v>
      </c>
      <c r="DW942" s="161" t="str">
        <f t="shared" si="14"/>
        <v/>
      </c>
    </row>
    <row r="943" spans="1:127" x14ac:dyDescent="0.35">
      <c r="A943" s="163">
        <f>RFPData!D943</f>
        <v>0</v>
      </c>
      <c r="DQ943" s="161" t="e">
        <f>VLOOKUP(D943,RFPStatus!$A$2:$CF$3125,5,FALSE)</f>
        <v>#N/A</v>
      </c>
      <c r="DR943" s="161" t="e">
        <f>VLOOKUP(D943,RFPStatus!$A$2:$CF$3125,6,FALSE)</f>
        <v>#N/A</v>
      </c>
      <c r="DS943" s="161" t="e">
        <f>VLOOKUP(D943,RFPStatus!$A$2:$CF$3125,7,FALSE)</f>
        <v>#N/A</v>
      </c>
      <c r="DT943" s="161" t="e">
        <f>VLOOKUP(D943,RFPStatus!$A$2:$CF$3125,8,FALSE)</f>
        <v>#N/A</v>
      </c>
      <c r="DU943" s="161" t="e">
        <f>VLOOKUP(D943,RFPStatus!$A$2:$CF$3125,9,FALSE)</f>
        <v>#N/A</v>
      </c>
      <c r="DV943" s="161" t="e">
        <f>VLOOKUP(D943,RFPStatus!$A$2:$CF$3125,10,FALSE)</f>
        <v>#N/A</v>
      </c>
      <c r="DW943" s="161" t="str">
        <f t="shared" si="14"/>
        <v/>
      </c>
    </row>
    <row r="944" spans="1:127" x14ac:dyDescent="0.35">
      <c r="A944" s="163">
        <f>RFPData!D944</f>
        <v>0</v>
      </c>
      <c r="DQ944" s="161" t="e">
        <f>VLOOKUP(D944,RFPStatus!$A$2:$CF$3125,5,FALSE)</f>
        <v>#N/A</v>
      </c>
      <c r="DR944" s="161" t="e">
        <f>VLOOKUP(D944,RFPStatus!$A$2:$CF$3125,6,FALSE)</f>
        <v>#N/A</v>
      </c>
      <c r="DS944" s="161" t="e">
        <f>VLOOKUP(D944,RFPStatus!$A$2:$CF$3125,7,FALSE)</f>
        <v>#N/A</v>
      </c>
      <c r="DT944" s="161" t="e">
        <f>VLOOKUP(D944,RFPStatus!$A$2:$CF$3125,8,FALSE)</f>
        <v>#N/A</v>
      </c>
      <c r="DU944" s="161" t="e">
        <f>VLOOKUP(D944,RFPStatus!$A$2:$CF$3125,9,FALSE)</f>
        <v>#N/A</v>
      </c>
      <c r="DV944" s="161" t="e">
        <f>VLOOKUP(D944,RFPStatus!$A$2:$CF$3125,10,FALSE)</f>
        <v>#N/A</v>
      </c>
      <c r="DW944" s="161" t="str">
        <f t="shared" si="14"/>
        <v/>
      </c>
    </row>
    <row r="945" spans="1:127" x14ac:dyDescent="0.35">
      <c r="A945" s="163">
        <f>RFPData!D945</f>
        <v>0</v>
      </c>
      <c r="DQ945" s="161" t="e">
        <f>VLOOKUP(D945,RFPStatus!$A$2:$CF$3125,5,FALSE)</f>
        <v>#N/A</v>
      </c>
      <c r="DR945" s="161" t="e">
        <f>VLOOKUP(D945,RFPStatus!$A$2:$CF$3125,6,FALSE)</f>
        <v>#N/A</v>
      </c>
      <c r="DS945" s="161" t="e">
        <f>VLOOKUP(D945,RFPStatus!$A$2:$CF$3125,7,FALSE)</f>
        <v>#N/A</v>
      </c>
      <c r="DT945" s="161" t="e">
        <f>VLOOKUP(D945,RFPStatus!$A$2:$CF$3125,8,FALSE)</f>
        <v>#N/A</v>
      </c>
      <c r="DU945" s="161" t="e">
        <f>VLOOKUP(D945,RFPStatus!$A$2:$CF$3125,9,FALSE)</f>
        <v>#N/A</v>
      </c>
      <c r="DV945" s="161" t="e">
        <f>VLOOKUP(D945,RFPStatus!$A$2:$CF$3125,10,FALSE)</f>
        <v>#N/A</v>
      </c>
      <c r="DW945" s="161" t="str">
        <f t="shared" si="14"/>
        <v/>
      </c>
    </row>
    <row r="946" spans="1:127" x14ac:dyDescent="0.35">
      <c r="A946" s="163">
        <f>RFPData!D946</f>
        <v>0</v>
      </c>
      <c r="DQ946" s="161" t="e">
        <f>VLOOKUP(D946,RFPStatus!$A$2:$CF$3125,5,FALSE)</f>
        <v>#N/A</v>
      </c>
      <c r="DR946" s="161" t="e">
        <f>VLOOKUP(D946,RFPStatus!$A$2:$CF$3125,6,FALSE)</f>
        <v>#N/A</v>
      </c>
      <c r="DS946" s="161" t="e">
        <f>VLOOKUP(D946,RFPStatus!$A$2:$CF$3125,7,FALSE)</f>
        <v>#N/A</v>
      </c>
      <c r="DT946" s="161" t="e">
        <f>VLOOKUP(D946,RFPStatus!$A$2:$CF$3125,8,FALSE)</f>
        <v>#N/A</v>
      </c>
      <c r="DU946" s="161" t="e">
        <f>VLOOKUP(D946,RFPStatus!$A$2:$CF$3125,9,FALSE)</f>
        <v>#N/A</v>
      </c>
      <c r="DV946" s="161" t="e">
        <f>VLOOKUP(D946,RFPStatus!$A$2:$CF$3125,10,FALSE)</f>
        <v>#N/A</v>
      </c>
      <c r="DW946" s="161" t="str">
        <f t="shared" si="14"/>
        <v/>
      </c>
    </row>
    <row r="947" spans="1:127" x14ac:dyDescent="0.35">
      <c r="A947" s="163">
        <f>RFPData!D947</f>
        <v>0</v>
      </c>
      <c r="DQ947" s="161" t="e">
        <f>VLOOKUP(D947,RFPStatus!$A$2:$CF$3125,5,FALSE)</f>
        <v>#N/A</v>
      </c>
      <c r="DR947" s="161" t="e">
        <f>VLOOKUP(D947,RFPStatus!$A$2:$CF$3125,6,FALSE)</f>
        <v>#N/A</v>
      </c>
      <c r="DS947" s="161" t="e">
        <f>VLOOKUP(D947,RFPStatus!$A$2:$CF$3125,7,FALSE)</f>
        <v>#N/A</v>
      </c>
      <c r="DT947" s="161" t="e">
        <f>VLOOKUP(D947,RFPStatus!$A$2:$CF$3125,8,FALSE)</f>
        <v>#N/A</v>
      </c>
      <c r="DU947" s="161" t="e">
        <f>VLOOKUP(D947,RFPStatus!$A$2:$CF$3125,9,FALSE)</f>
        <v>#N/A</v>
      </c>
      <c r="DV947" s="161" t="e">
        <f>VLOOKUP(D947,RFPStatus!$A$2:$CF$3125,10,FALSE)</f>
        <v>#N/A</v>
      </c>
      <c r="DW947" s="161" t="str">
        <f t="shared" si="14"/>
        <v/>
      </c>
    </row>
    <row r="948" spans="1:127" x14ac:dyDescent="0.35">
      <c r="A948" s="163">
        <f>RFPData!D948</f>
        <v>0</v>
      </c>
      <c r="DQ948" s="161" t="e">
        <f>VLOOKUP(D948,RFPStatus!$A$2:$CF$3125,5,FALSE)</f>
        <v>#N/A</v>
      </c>
      <c r="DR948" s="161" t="e">
        <f>VLOOKUP(D948,RFPStatus!$A$2:$CF$3125,6,FALSE)</f>
        <v>#N/A</v>
      </c>
      <c r="DS948" s="161" t="e">
        <f>VLOOKUP(D948,RFPStatus!$A$2:$CF$3125,7,FALSE)</f>
        <v>#N/A</v>
      </c>
      <c r="DT948" s="161" t="e">
        <f>VLOOKUP(D948,RFPStatus!$A$2:$CF$3125,8,FALSE)</f>
        <v>#N/A</v>
      </c>
      <c r="DU948" s="161" t="e">
        <f>VLOOKUP(D948,RFPStatus!$A$2:$CF$3125,9,FALSE)</f>
        <v>#N/A</v>
      </c>
      <c r="DV948" s="161" t="e">
        <f>VLOOKUP(D948,RFPStatus!$A$2:$CF$3125,10,FALSE)</f>
        <v>#N/A</v>
      </c>
      <c r="DW948" s="161" t="str">
        <f t="shared" si="14"/>
        <v/>
      </c>
    </row>
    <row r="949" spans="1:127" x14ac:dyDescent="0.35">
      <c r="A949" s="163">
        <f>RFPData!D949</f>
        <v>0</v>
      </c>
      <c r="DQ949" s="161" t="e">
        <f>VLOOKUP(D949,RFPStatus!$A$2:$CF$3125,5,FALSE)</f>
        <v>#N/A</v>
      </c>
      <c r="DR949" s="161" t="e">
        <f>VLOOKUP(D949,RFPStatus!$A$2:$CF$3125,6,FALSE)</f>
        <v>#N/A</v>
      </c>
      <c r="DS949" s="161" t="e">
        <f>VLOOKUP(D949,RFPStatus!$A$2:$CF$3125,7,FALSE)</f>
        <v>#N/A</v>
      </c>
      <c r="DT949" s="161" t="e">
        <f>VLOOKUP(D949,RFPStatus!$A$2:$CF$3125,8,FALSE)</f>
        <v>#N/A</v>
      </c>
      <c r="DU949" s="161" t="e">
        <f>VLOOKUP(D949,RFPStatus!$A$2:$CF$3125,9,FALSE)</f>
        <v>#N/A</v>
      </c>
      <c r="DV949" s="161" t="e">
        <f>VLOOKUP(D949,RFPStatus!$A$2:$CF$3125,10,FALSE)</f>
        <v>#N/A</v>
      </c>
      <c r="DW949" s="161" t="str">
        <f t="shared" si="14"/>
        <v/>
      </c>
    </row>
    <row r="950" spans="1:127" x14ac:dyDescent="0.35">
      <c r="A950" s="163">
        <f>RFPData!D950</f>
        <v>0</v>
      </c>
      <c r="DQ950" s="161" t="e">
        <f>VLOOKUP(D950,RFPStatus!$A$2:$CF$3125,5,FALSE)</f>
        <v>#N/A</v>
      </c>
      <c r="DR950" s="161" t="e">
        <f>VLOOKUP(D950,RFPStatus!$A$2:$CF$3125,6,FALSE)</f>
        <v>#N/A</v>
      </c>
      <c r="DS950" s="161" t="e">
        <f>VLOOKUP(D950,RFPStatus!$A$2:$CF$3125,7,FALSE)</f>
        <v>#N/A</v>
      </c>
      <c r="DT950" s="161" t="e">
        <f>VLOOKUP(D950,RFPStatus!$A$2:$CF$3125,8,FALSE)</f>
        <v>#N/A</v>
      </c>
      <c r="DU950" s="161" t="e">
        <f>VLOOKUP(D950,RFPStatus!$A$2:$CF$3125,9,FALSE)</f>
        <v>#N/A</v>
      </c>
      <c r="DV950" s="161" t="e">
        <f>VLOOKUP(D950,RFPStatus!$A$2:$CF$3125,10,FALSE)</f>
        <v>#N/A</v>
      </c>
      <c r="DW950" s="161" t="str">
        <f t="shared" si="14"/>
        <v/>
      </c>
    </row>
    <row r="951" spans="1:127" x14ac:dyDescent="0.35">
      <c r="A951" s="163">
        <f>RFPData!D951</f>
        <v>0</v>
      </c>
      <c r="DQ951" s="161" t="e">
        <f>VLOOKUP(D951,RFPStatus!$A$2:$CF$3125,5,FALSE)</f>
        <v>#N/A</v>
      </c>
      <c r="DR951" s="161" t="e">
        <f>VLOOKUP(D951,RFPStatus!$A$2:$CF$3125,6,FALSE)</f>
        <v>#N/A</v>
      </c>
      <c r="DS951" s="161" t="e">
        <f>VLOOKUP(D951,RFPStatus!$A$2:$CF$3125,7,FALSE)</f>
        <v>#N/A</v>
      </c>
      <c r="DT951" s="161" t="e">
        <f>VLOOKUP(D951,RFPStatus!$A$2:$CF$3125,8,FALSE)</f>
        <v>#N/A</v>
      </c>
      <c r="DU951" s="161" t="e">
        <f>VLOOKUP(D951,RFPStatus!$A$2:$CF$3125,9,FALSE)</f>
        <v>#N/A</v>
      </c>
      <c r="DV951" s="161" t="e">
        <f>VLOOKUP(D951,RFPStatus!$A$2:$CF$3125,10,FALSE)</f>
        <v>#N/A</v>
      </c>
      <c r="DW951" s="161" t="str">
        <f t="shared" si="14"/>
        <v/>
      </c>
    </row>
    <row r="952" spans="1:127" x14ac:dyDescent="0.35">
      <c r="A952" s="163">
        <f>RFPData!D952</f>
        <v>0</v>
      </c>
      <c r="DQ952" s="161" t="e">
        <f>VLOOKUP(D952,RFPStatus!$A$2:$CF$3125,5,FALSE)</f>
        <v>#N/A</v>
      </c>
      <c r="DR952" s="161" t="e">
        <f>VLOOKUP(D952,RFPStatus!$A$2:$CF$3125,6,FALSE)</f>
        <v>#N/A</v>
      </c>
      <c r="DS952" s="161" t="e">
        <f>VLOOKUP(D952,RFPStatus!$A$2:$CF$3125,7,FALSE)</f>
        <v>#N/A</v>
      </c>
      <c r="DT952" s="161" t="e">
        <f>VLOOKUP(D952,RFPStatus!$A$2:$CF$3125,8,FALSE)</f>
        <v>#N/A</v>
      </c>
      <c r="DU952" s="161" t="e">
        <f>VLOOKUP(D952,RFPStatus!$A$2:$CF$3125,9,FALSE)</f>
        <v>#N/A</v>
      </c>
      <c r="DV952" s="161" t="e">
        <f>VLOOKUP(D952,RFPStatus!$A$2:$CF$3125,10,FALSE)</f>
        <v>#N/A</v>
      </c>
      <c r="DW952" s="161" t="str">
        <f t="shared" si="14"/>
        <v/>
      </c>
    </row>
    <row r="953" spans="1:127" x14ac:dyDescent="0.35">
      <c r="A953" s="163">
        <f>RFPData!D953</f>
        <v>0</v>
      </c>
      <c r="DQ953" s="161" t="e">
        <f>VLOOKUP(D953,RFPStatus!$A$2:$CF$3125,5,FALSE)</f>
        <v>#N/A</v>
      </c>
      <c r="DR953" s="161" t="e">
        <f>VLOOKUP(D953,RFPStatus!$A$2:$CF$3125,6,FALSE)</f>
        <v>#N/A</v>
      </c>
      <c r="DS953" s="161" t="e">
        <f>VLOOKUP(D953,RFPStatus!$A$2:$CF$3125,7,FALSE)</f>
        <v>#N/A</v>
      </c>
      <c r="DT953" s="161" t="e">
        <f>VLOOKUP(D953,RFPStatus!$A$2:$CF$3125,8,FALSE)</f>
        <v>#N/A</v>
      </c>
      <c r="DU953" s="161" t="e">
        <f>VLOOKUP(D953,RFPStatus!$A$2:$CF$3125,9,FALSE)</f>
        <v>#N/A</v>
      </c>
      <c r="DV953" s="161" t="e">
        <f>VLOOKUP(D953,RFPStatus!$A$2:$CF$3125,10,FALSE)</f>
        <v>#N/A</v>
      </c>
      <c r="DW953" s="161" t="str">
        <f t="shared" si="14"/>
        <v/>
      </c>
    </row>
    <row r="954" spans="1:127" x14ac:dyDescent="0.35">
      <c r="A954" s="163">
        <f>RFPData!D954</f>
        <v>0</v>
      </c>
      <c r="DQ954" s="161" t="e">
        <f>VLOOKUP(D954,RFPStatus!$A$2:$CF$3125,5,FALSE)</f>
        <v>#N/A</v>
      </c>
      <c r="DR954" s="161" t="e">
        <f>VLOOKUP(D954,RFPStatus!$A$2:$CF$3125,6,FALSE)</f>
        <v>#N/A</v>
      </c>
      <c r="DS954" s="161" t="e">
        <f>VLOOKUP(D954,RFPStatus!$A$2:$CF$3125,7,FALSE)</f>
        <v>#N/A</v>
      </c>
      <c r="DT954" s="161" t="e">
        <f>VLOOKUP(D954,RFPStatus!$A$2:$CF$3125,8,FALSE)</f>
        <v>#N/A</v>
      </c>
      <c r="DU954" s="161" t="e">
        <f>VLOOKUP(D954,RFPStatus!$A$2:$CF$3125,9,FALSE)</f>
        <v>#N/A</v>
      </c>
      <c r="DV954" s="161" t="e">
        <f>VLOOKUP(D954,RFPStatus!$A$2:$CF$3125,10,FALSE)</f>
        <v>#N/A</v>
      </c>
      <c r="DW954" s="161" t="str">
        <f t="shared" si="14"/>
        <v/>
      </c>
    </row>
    <row r="955" spans="1:127" x14ac:dyDescent="0.35">
      <c r="A955" s="163">
        <f>RFPData!D955</f>
        <v>0</v>
      </c>
      <c r="DQ955" s="161" t="e">
        <f>VLOOKUP(D955,RFPStatus!$A$2:$CF$3125,5,FALSE)</f>
        <v>#N/A</v>
      </c>
      <c r="DR955" s="161" t="e">
        <f>VLOOKUP(D955,RFPStatus!$A$2:$CF$3125,6,FALSE)</f>
        <v>#N/A</v>
      </c>
      <c r="DS955" s="161" t="e">
        <f>VLOOKUP(D955,RFPStatus!$A$2:$CF$3125,7,FALSE)</f>
        <v>#N/A</v>
      </c>
      <c r="DT955" s="161" t="e">
        <f>VLOOKUP(D955,RFPStatus!$A$2:$CF$3125,8,FALSE)</f>
        <v>#N/A</v>
      </c>
      <c r="DU955" s="161" t="e">
        <f>VLOOKUP(D955,RFPStatus!$A$2:$CF$3125,9,FALSE)</f>
        <v>#N/A</v>
      </c>
      <c r="DV955" s="161" t="e">
        <f>VLOOKUP(D955,RFPStatus!$A$2:$CF$3125,10,FALSE)</f>
        <v>#N/A</v>
      </c>
      <c r="DW955" s="161" t="str">
        <f t="shared" si="14"/>
        <v/>
      </c>
    </row>
    <row r="956" spans="1:127" x14ac:dyDescent="0.35">
      <c r="A956" s="163">
        <f>RFPData!D956</f>
        <v>0</v>
      </c>
      <c r="DQ956" s="161" t="e">
        <f>VLOOKUP(D956,RFPStatus!$A$2:$CF$3125,5,FALSE)</f>
        <v>#N/A</v>
      </c>
      <c r="DR956" s="161" t="e">
        <f>VLOOKUP(D956,RFPStatus!$A$2:$CF$3125,6,FALSE)</f>
        <v>#N/A</v>
      </c>
      <c r="DS956" s="161" t="e">
        <f>VLOOKUP(D956,RFPStatus!$A$2:$CF$3125,7,FALSE)</f>
        <v>#N/A</v>
      </c>
      <c r="DT956" s="161" t="e">
        <f>VLOOKUP(D956,RFPStatus!$A$2:$CF$3125,8,FALSE)</f>
        <v>#N/A</v>
      </c>
      <c r="DU956" s="161" t="e">
        <f>VLOOKUP(D956,RFPStatus!$A$2:$CF$3125,9,FALSE)</f>
        <v>#N/A</v>
      </c>
      <c r="DV956" s="161" t="e">
        <f>VLOOKUP(D956,RFPStatus!$A$2:$CF$3125,10,FALSE)</f>
        <v>#N/A</v>
      </c>
      <c r="DW956" s="161" t="str">
        <f t="shared" si="14"/>
        <v/>
      </c>
    </row>
    <row r="957" spans="1:127" x14ac:dyDescent="0.35">
      <c r="A957" s="163">
        <f>RFPData!D957</f>
        <v>0</v>
      </c>
      <c r="DQ957" s="161" t="e">
        <f>VLOOKUP(D957,RFPStatus!$A$2:$CF$3125,5,FALSE)</f>
        <v>#N/A</v>
      </c>
      <c r="DR957" s="161" t="e">
        <f>VLOOKUP(D957,RFPStatus!$A$2:$CF$3125,6,FALSE)</f>
        <v>#N/A</v>
      </c>
      <c r="DS957" s="161" t="e">
        <f>VLOOKUP(D957,RFPStatus!$A$2:$CF$3125,7,FALSE)</f>
        <v>#N/A</v>
      </c>
      <c r="DT957" s="161" t="e">
        <f>VLOOKUP(D957,RFPStatus!$A$2:$CF$3125,8,FALSE)</f>
        <v>#N/A</v>
      </c>
      <c r="DU957" s="161" t="e">
        <f>VLOOKUP(D957,RFPStatus!$A$2:$CF$3125,9,FALSE)</f>
        <v>#N/A</v>
      </c>
      <c r="DV957" s="161" t="e">
        <f>VLOOKUP(D957,RFPStatus!$A$2:$CF$3125,10,FALSE)</f>
        <v>#N/A</v>
      </c>
      <c r="DW957" s="161" t="str">
        <f t="shared" si="14"/>
        <v/>
      </c>
    </row>
    <row r="958" spans="1:127" x14ac:dyDescent="0.35">
      <c r="A958" s="163">
        <f>RFPData!D958</f>
        <v>0</v>
      </c>
      <c r="DQ958" s="161" t="e">
        <f>VLOOKUP(D958,RFPStatus!$A$2:$CF$3125,5,FALSE)</f>
        <v>#N/A</v>
      </c>
      <c r="DR958" s="161" t="e">
        <f>VLOOKUP(D958,RFPStatus!$A$2:$CF$3125,6,FALSE)</f>
        <v>#N/A</v>
      </c>
      <c r="DS958" s="161" t="e">
        <f>VLOOKUP(D958,RFPStatus!$A$2:$CF$3125,7,FALSE)</f>
        <v>#N/A</v>
      </c>
      <c r="DT958" s="161" t="e">
        <f>VLOOKUP(D958,RFPStatus!$A$2:$CF$3125,8,FALSE)</f>
        <v>#N/A</v>
      </c>
      <c r="DU958" s="161" t="e">
        <f>VLOOKUP(D958,RFPStatus!$A$2:$CF$3125,9,FALSE)</f>
        <v>#N/A</v>
      </c>
      <c r="DV958" s="161" t="e">
        <f>VLOOKUP(D958,RFPStatus!$A$2:$CF$3125,10,FALSE)</f>
        <v>#N/A</v>
      </c>
      <c r="DW958" s="161" t="str">
        <f t="shared" si="14"/>
        <v/>
      </c>
    </row>
    <row r="959" spans="1:127" x14ac:dyDescent="0.35">
      <c r="A959" s="163">
        <f>RFPData!D959</f>
        <v>0</v>
      </c>
      <c r="DQ959" s="161" t="e">
        <f>VLOOKUP(D959,RFPStatus!$A$2:$CF$3125,5,FALSE)</f>
        <v>#N/A</v>
      </c>
      <c r="DR959" s="161" t="e">
        <f>VLOOKUP(D959,RFPStatus!$A$2:$CF$3125,6,FALSE)</f>
        <v>#N/A</v>
      </c>
      <c r="DS959" s="161" t="e">
        <f>VLOOKUP(D959,RFPStatus!$A$2:$CF$3125,7,FALSE)</f>
        <v>#N/A</v>
      </c>
      <c r="DT959" s="161" t="e">
        <f>VLOOKUP(D959,RFPStatus!$A$2:$CF$3125,8,FALSE)</f>
        <v>#N/A</v>
      </c>
      <c r="DU959" s="161" t="e">
        <f>VLOOKUP(D959,RFPStatus!$A$2:$CF$3125,9,FALSE)</f>
        <v>#N/A</v>
      </c>
      <c r="DV959" s="161" t="e">
        <f>VLOOKUP(D959,RFPStatus!$A$2:$CF$3125,10,FALSE)</f>
        <v>#N/A</v>
      </c>
      <c r="DW959" s="161" t="str">
        <f t="shared" si="14"/>
        <v/>
      </c>
    </row>
    <row r="960" spans="1:127" x14ac:dyDescent="0.35">
      <c r="A960" s="163">
        <f>RFPData!D960</f>
        <v>0</v>
      </c>
      <c r="DQ960" s="161" t="e">
        <f>VLOOKUP(D960,RFPStatus!$A$2:$CF$3125,5,FALSE)</f>
        <v>#N/A</v>
      </c>
      <c r="DR960" s="161" t="e">
        <f>VLOOKUP(D960,RFPStatus!$A$2:$CF$3125,6,FALSE)</f>
        <v>#N/A</v>
      </c>
      <c r="DS960" s="161" t="e">
        <f>VLOOKUP(D960,RFPStatus!$A$2:$CF$3125,7,FALSE)</f>
        <v>#N/A</v>
      </c>
      <c r="DT960" s="161" t="e">
        <f>VLOOKUP(D960,RFPStatus!$A$2:$CF$3125,8,FALSE)</f>
        <v>#N/A</v>
      </c>
      <c r="DU960" s="161" t="e">
        <f>VLOOKUP(D960,RFPStatus!$A$2:$CF$3125,9,FALSE)</f>
        <v>#N/A</v>
      </c>
      <c r="DV960" s="161" t="e">
        <f>VLOOKUP(D960,RFPStatus!$A$2:$CF$3125,10,FALSE)</f>
        <v>#N/A</v>
      </c>
      <c r="DW960" s="161" t="str">
        <f t="shared" si="14"/>
        <v/>
      </c>
    </row>
    <row r="961" spans="1:127" x14ac:dyDescent="0.35">
      <c r="A961" s="163">
        <f>RFPData!D961</f>
        <v>0</v>
      </c>
      <c r="DQ961" s="161" t="e">
        <f>VLOOKUP(D961,RFPStatus!$A$2:$CF$3125,5,FALSE)</f>
        <v>#N/A</v>
      </c>
      <c r="DR961" s="161" t="e">
        <f>VLOOKUP(D961,RFPStatus!$A$2:$CF$3125,6,FALSE)</f>
        <v>#N/A</v>
      </c>
      <c r="DS961" s="161" t="e">
        <f>VLOOKUP(D961,RFPStatus!$A$2:$CF$3125,7,FALSE)</f>
        <v>#N/A</v>
      </c>
      <c r="DT961" s="161" t="e">
        <f>VLOOKUP(D961,RFPStatus!$A$2:$CF$3125,8,FALSE)</f>
        <v>#N/A</v>
      </c>
      <c r="DU961" s="161" t="e">
        <f>VLOOKUP(D961,RFPStatus!$A$2:$CF$3125,9,FALSE)</f>
        <v>#N/A</v>
      </c>
      <c r="DV961" s="161" t="e">
        <f>VLOOKUP(D961,RFPStatus!$A$2:$CF$3125,10,FALSE)</f>
        <v>#N/A</v>
      </c>
      <c r="DW961" s="161" t="str">
        <f t="shared" si="14"/>
        <v/>
      </c>
    </row>
    <row r="962" spans="1:127" x14ac:dyDescent="0.35">
      <c r="A962" s="163">
        <f>RFPData!D962</f>
        <v>0</v>
      </c>
      <c r="DQ962" s="161" t="e">
        <f>VLOOKUP(D962,RFPStatus!$A$2:$CF$3125,5,FALSE)</f>
        <v>#N/A</v>
      </c>
      <c r="DR962" s="161" t="e">
        <f>VLOOKUP(D962,RFPStatus!$A$2:$CF$3125,6,FALSE)</f>
        <v>#N/A</v>
      </c>
      <c r="DS962" s="161" t="e">
        <f>VLOOKUP(D962,RFPStatus!$A$2:$CF$3125,7,FALSE)</f>
        <v>#N/A</v>
      </c>
      <c r="DT962" s="161" t="e">
        <f>VLOOKUP(D962,RFPStatus!$A$2:$CF$3125,8,FALSE)</f>
        <v>#N/A</v>
      </c>
      <c r="DU962" s="161" t="e">
        <f>VLOOKUP(D962,RFPStatus!$A$2:$CF$3125,9,FALSE)</f>
        <v>#N/A</v>
      </c>
      <c r="DV962" s="161" t="e">
        <f>VLOOKUP(D962,RFPStatus!$A$2:$CF$3125,10,FALSE)</f>
        <v>#N/A</v>
      </c>
      <c r="DW962" s="161" t="str">
        <f t="shared" ref="DW962:DW1025" si="15">_xlfn.CONCAT(BU962:BY962)</f>
        <v/>
      </c>
    </row>
    <row r="963" spans="1:127" x14ac:dyDescent="0.35">
      <c r="A963" s="163">
        <f>RFPData!D963</f>
        <v>0</v>
      </c>
      <c r="DQ963" s="161" t="e">
        <f>VLOOKUP(D963,RFPStatus!$A$2:$CF$3125,5,FALSE)</f>
        <v>#N/A</v>
      </c>
      <c r="DR963" s="161" t="e">
        <f>VLOOKUP(D963,RFPStatus!$A$2:$CF$3125,6,FALSE)</f>
        <v>#N/A</v>
      </c>
      <c r="DS963" s="161" t="e">
        <f>VLOOKUP(D963,RFPStatus!$A$2:$CF$3125,7,FALSE)</f>
        <v>#N/A</v>
      </c>
      <c r="DT963" s="161" t="e">
        <f>VLOOKUP(D963,RFPStatus!$A$2:$CF$3125,8,FALSE)</f>
        <v>#N/A</v>
      </c>
      <c r="DU963" s="161" t="e">
        <f>VLOOKUP(D963,RFPStatus!$A$2:$CF$3125,9,FALSE)</f>
        <v>#N/A</v>
      </c>
      <c r="DV963" s="161" t="e">
        <f>VLOOKUP(D963,RFPStatus!$A$2:$CF$3125,10,FALSE)</f>
        <v>#N/A</v>
      </c>
      <c r="DW963" s="161" t="str">
        <f t="shared" si="15"/>
        <v/>
      </c>
    </row>
    <row r="964" spans="1:127" x14ac:dyDescent="0.35">
      <c r="A964" s="163">
        <f>RFPData!D964</f>
        <v>0</v>
      </c>
      <c r="DQ964" s="161" t="e">
        <f>VLOOKUP(D964,RFPStatus!$A$2:$CF$3125,5,FALSE)</f>
        <v>#N/A</v>
      </c>
      <c r="DR964" s="161" t="e">
        <f>VLOOKUP(D964,RFPStatus!$A$2:$CF$3125,6,FALSE)</f>
        <v>#N/A</v>
      </c>
      <c r="DS964" s="161" t="e">
        <f>VLOOKUP(D964,RFPStatus!$A$2:$CF$3125,7,FALSE)</f>
        <v>#N/A</v>
      </c>
      <c r="DT964" s="161" t="e">
        <f>VLOOKUP(D964,RFPStatus!$A$2:$CF$3125,8,FALSE)</f>
        <v>#N/A</v>
      </c>
      <c r="DU964" s="161" t="e">
        <f>VLOOKUP(D964,RFPStatus!$A$2:$CF$3125,9,FALSE)</f>
        <v>#N/A</v>
      </c>
      <c r="DV964" s="161" t="e">
        <f>VLOOKUP(D964,RFPStatus!$A$2:$CF$3125,10,FALSE)</f>
        <v>#N/A</v>
      </c>
      <c r="DW964" s="161" t="str">
        <f t="shared" si="15"/>
        <v/>
      </c>
    </row>
    <row r="965" spans="1:127" x14ac:dyDescent="0.35">
      <c r="A965" s="163">
        <f>RFPData!D965</f>
        <v>0</v>
      </c>
      <c r="DQ965" s="161" t="e">
        <f>VLOOKUP(D965,RFPStatus!$A$2:$CF$3125,5,FALSE)</f>
        <v>#N/A</v>
      </c>
      <c r="DR965" s="161" t="e">
        <f>VLOOKUP(D965,RFPStatus!$A$2:$CF$3125,6,FALSE)</f>
        <v>#N/A</v>
      </c>
      <c r="DS965" s="161" t="e">
        <f>VLOOKUP(D965,RFPStatus!$A$2:$CF$3125,7,FALSE)</f>
        <v>#N/A</v>
      </c>
      <c r="DT965" s="161" t="e">
        <f>VLOOKUP(D965,RFPStatus!$A$2:$CF$3125,8,FALSE)</f>
        <v>#N/A</v>
      </c>
      <c r="DU965" s="161" t="e">
        <f>VLOOKUP(D965,RFPStatus!$A$2:$CF$3125,9,FALSE)</f>
        <v>#N/A</v>
      </c>
      <c r="DV965" s="161" t="e">
        <f>VLOOKUP(D965,RFPStatus!$A$2:$CF$3125,10,FALSE)</f>
        <v>#N/A</v>
      </c>
      <c r="DW965" s="161" t="str">
        <f t="shared" si="15"/>
        <v/>
      </c>
    </row>
    <row r="966" spans="1:127" x14ac:dyDescent="0.35">
      <c r="A966" s="163">
        <f>RFPData!D966</f>
        <v>0</v>
      </c>
      <c r="DQ966" s="161" t="e">
        <f>VLOOKUP(D966,RFPStatus!$A$2:$CF$3125,5,FALSE)</f>
        <v>#N/A</v>
      </c>
      <c r="DR966" s="161" t="e">
        <f>VLOOKUP(D966,RFPStatus!$A$2:$CF$3125,6,FALSE)</f>
        <v>#N/A</v>
      </c>
      <c r="DS966" s="161" t="e">
        <f>VLOOKUP(D966,RFPStatus!$A$2:$CF$3125,7,FALSE)</f>
        <v>#N/A</v>
      </c>
      <c r="DT966" s="161" t="e">
        <f>VLOOKUP(D966,RFPStatus!$A$2:$CF$3125,8,FALSE)</f>
        <v>#N/A</v>
      </c>
      <c r="DU966" s="161" t="e">
        <f>VLOOKUP(D966,RFPStatus!$A$2:$CF$3125,9,FALSE)</f>
        <v>#N/A</v>
      </c>
      <c r="DV966" s="161" t="e">
        <f>VLOOKUP(D966,RFPStatus!$A$2:$CF$3125,10,FALSE)</f>
        <v>#N/A</v>
      </c>
      <c r="DW966" s="161" t="str">
        <f t="shared" si="15"/>
        <v/>
      </c>
    </row>
    <row r="967" spans="1:127" x14ac:dyDescent="0.35">
      <c r="A967" s="163">
        <f>RFPData!D967</f>
        <v>0</v>
      </c>
      <c r="DQ967" s="161" t="e">
        <f>VLOOKUP(D967,RFPStatus!$A$2:$CF$3125,5,FALSE)</f>
        <v>#N/A</v>
      </c>
      <c r="DR967" s="161" t="e">
        <f>VLOOKUP(D967,RFPStatus!$A$2:$CF$3125,6,FALSE)</f>
        <v>#N/A</v>
      </c>
      <c r="DS967" s="161" t="e">
        <f>VLOOKUP(D967,RFPStatus!$A$2:$CF$3125,7,FALSE)</f>
        <v>#N/A</v>
      </c>
      <c r="DT967" s="161" t="e">
        <f>VLOOKUP(D967,RFPStatus!$A$2:$CF$3125,8,FALSE)</f>
        <v>#N/A</v>
      </c>
      <c r="DU967" s="161" t="e">
        <f>VLOOKUP(D967,RFPStatus!$A$2:$CF$3125,9,FALSE)</f>
        <v>#N/A</v>
      </c>
      <c r="DV967" s="161" t="e">
        <f>VLOOKUP(D967,RFPStatus!$A$2:$CF$3125,10,FALSE)</f>
        <v>#N/A</v>
      </c>
      <c r="DW967" s="161" t="str">
        <f t="shared" si="15"/>
        <v/>
      </c>
    </row>
    <row r="968" spans="1:127" x14ac:dyDescent="0.35">
      <c r="A968" s="163">
        <f>RFPData!D968</f>
        <v>0</v>
      </c>
      <c r="DQ968" s="161" t="e">
        <f>VLOOKUP(D968,RFPStatus!$A$2:$CF$3125,5,FALSE)</f>
        <v>#N/A</v>
      </c>
      <c r="DR968" s="161" t="e">
        <f>VLOOKUP(D968,RFPStatus!$A$2:$CF$3125,6,FALSE)</f>
        <v>#N/A</v>
      </c>
      <c r="DS968" s="161" t="e">
        <f>VLOOKUP(D968,RFPStatus!$A$2:$CF$3125,7,FALSE)</f>
        <v>#N/A</v>
      </c>
      <c r="DT968" s="161" t="e">
        <f>VLOOKUP(D968,RFPStatus!$A$2:$CF$3125,8,FALSE)</f>
        <v>#N/A</v>
      </c>
      <c r="DU968" s="161" t="e">
        <f>VLOOKUP(D968,RFPStatus!$A$2:$CF$3125,9,FALSE)</f>
        <v>#N/A</v>
      </c>
      <c r="DV968" s="161" t="e">
        <f>VLOOKUP(D968,RFPStatus!$A$2:$CF$3125,10,FALSE)</f>
        <v>#N/A</v>
      </c>
      <c r="DW968" s="161" t="str">
        <f t="shared" si="15"/>
        <v/>
      </c>
    </row>
    <row r="969" spans="1:127" x14ac:dyDescent="0.35">
      <c r="A969" s="163">
        <f>RFPData!D969</f>
        <v>0</v>
      </c>
      <c r="DQ969" s="161" t="e">
        <f>VLOOKUP(D969,RFPStatus!$A$2:$CF$3125,5,FALSE)</f>
        <v>#N/A</v>
      </c>
      <c r="DR969" s="161" t="e">
        <f>VLOOKUP(D969,RFPStatus!$A$2:$CF$3125,6,FALSE)</f>
        <v>#N/A</v>
      </c>
      <c r="DS969" s="161" t="e">
        <f>VLOOKUP(D969,RFPStatus!$A$2:$CF$3125,7,FALSE)</f>
        <v>#N/A</v>
      </c>
      <c r="DT969" s="161" t="e">
        <f>VLOOKUP(D969,RFPStatus!$A$2:$CF$3125,8,FALSE)</f>
        <v>#N/A</v>
      </c>
      <c r="DU969" s="161" t="e">
        <f>VLOOKUP(D969,RFPStatus!$A$2:$CF$3125,9,FALSE)</f>
        <v>#N/A</v>
      </c>
      <c r="DV969" s="161" t="e">
        <f>VLOOKUP(D969,RFPStatus!$A$2:$CF$3125,10,FALSE)</f>
        <v>#N/A</v>
      </c>
      <c r="DW969" s="161" t="str">
        <f t="shared" si="15"/>
        <v/>
      </c>
    </row>
    <row r="970" spans="1:127" x14ac:dyDescent="0.35">
      <c r="A970" s="163">
        <f>RFPData!D970</f>
        <v>0</v>
      </c>
      <c r="DQ970" s="161" t="e">
        <f>VLOOKUP(D970,RFPStatus!$A$2:$CF$3125,5,FALSE)</f>
        <v>#N/A</v>
      </c>
      <c r="DR970" s="161" t="e">
        <f>VLOOKUP(D970,RFPStatus!$A$2:$CF$3125,6,FALSE)</f>
        <v>#N/A</v>
      </c>
      <c r="DS970" s="161" t="e">
        <f>VLOOKUP(D970,RFPStatus!$A$2:$CF$3125,7,FALSE)</f>
        <v>#N/A</v>
      </c>
      <c r="DT970" s="161" t="e">
        <f>VLOOKUP(D970,RFPStatus!$A$2:$CF$3125,8,FALSE)</f>
        <v>#N/A</v>
      </c>
      <c r="DU970" s="161" t="e">
        <f>VLOOKUP(D970,RFPStatus!$A$2:$CF$3125,9,FALSE)</f>
        <v>#N/A</v>
      </c>
      <c r="DV970" s="161" t="e">
        <f>VLOOKUP(D970,RFPStatus!$A$2:$CF$3125,10,FALSE)</f>
        <v>#N/A</v>
      </c>
      <c r="DW970" s="161" t="str">
        <f t="shared" si="15"/>
        <v/>
      </c>
    </row>
    <row r="971" spans="1:127" x14ac:dyDescent="0.35">
      <c r="A971" s="163">
        <f>RFPData!D971</f>
        <v>0</v>
      </c>
      <c r="DQ971" s="161" t="e">
        <f>VLOOKUP(D971,RFPStatus!$A$2:$CF$3125,5,FALSE)</f>
        <v>#N/A</v>
      </c>
      <c r="DR971" s="161" t="e">
        <f>VLOOKUP(D971,RFPStatus!$A$2:$CF$3125,6,FALSE)</f>
        <v>#N/A</v>
      </c>
      <c r="DS971" s="161" t="e">
        <f>VLOOKUP(D971,RFPStatus!$A$2:$CF$3125,7,FALSE)</f>
        <v>#N/A</v>
      </c>
      <c r="DT971" s="161" t="e">
        <f>VLOOKUP(D971,RFPStatus!$A$2:$CF$3125,8,FALSE)</f>
        <v>#N/A</v>
      </c>
      <c r="DU971" s="161" t="e">
        <f>VLOOKUP(D971,RFPStatus!$A$2:$CF$3125,9,FALSE)</f>
        <v>#N/A</v>
      </c>
      <c r="DV971" s="161" t="e">
        <f>VLOOKUP(D971,RFPStatus!$A$2:$CF$3125,10,FALSE)</f>
        <v>#N/A</v>
      </c>
      <c r="DW971" s="161" t="str">
        <f t="shared" si="15"/>
        <v/>
      </c>
    </row>
    <row r="972" spans="1:127" x14ac:dyDescent="0.35">
      <c r="A972" s="163">
        <f>RFPData!D972</f>
        <v>0</v>
      </c>
      <c r="DQ972" s="161" t="e">
        <f>VLOOKUP(D972,RFPStatus!$A$2:$CF$3125,5,FALSE)</f>
        <v>#N/A</v>
      </c>
      <c r="DR972" s="161" t="e">
        <f>VLOOKUP(D972,RFPStatus!$A$2:$CF$3125,6,FALSE)</f>
        <v>#N/A</v>
      </c>
      <c r="DS972" s="161" t="e">
        <f>VLOOKUP(D972,RFPStatus!$A$2:$CF$3125,7,FALSE)</f>
        <v>#N/A</v>
      </c>
      <c r="DT972" s="161" t="e">
        <f>VLOOKUP(D972,RFPStatus!$A$2:$CF$3125,8,FALSE)</f>
        <v>#N/A</v>
      </c>
      <c r="DU972" s="161" t="e">
        <f>VLOOKUP(D972,RFPStatus!$A$2:$CF$3125,9,FALSE)</f>
        <v>#N/A</v>
      </c>
      <c r="DV972" s="161" t="e">
        <f>VLOOKUP(D972,RFPStatus!$A$2:$CF$3125,10,FALSE)</f>
        <v>#N/A</v>
      </c>
      <c r="DW972" s="161" t="str">
        <f t="shared" si="15"/>
        <v/>
      </c>
    </row>
    <row r="973" spans="1:127" x14ac:dyDescent="0.35">
      <c r="A973" s="163">
        <f>RFPData!D973</f>
        <v>0</v>
      </c>
      <c r="DQ973" s="161" t="e">
        <f>VLOOKUP(D973,RFPStatus!$A$2:$CF$3125,5,FALSE)</f>
        <v>#N/A</v>
      </c>
      <c r="DR973" s="161" t="e">
        <f>VLOOKUP(D973,RFPStatus!$A$2:$CF$3125,6,FALSE)</f>
        <v>#N/A</v>
      </c>
      <c r="DS973" s="161" t="e">
        <f>VLOOKUP(D973,RFPStatus!$A$2:$CF$3125,7,FALSE)</f>
        <v>#N/A</v>
      </c>
      <c r="DT973" s="161" t="e">
        <f>VLOOKUP(D973,RFPStatus!$A$2:$CF$3125,8,FALSE)</f>
        <v>#N/A</v>
      </c>
      <c r="DU973" s="161" t="e">
        <f>VLOOKUP(D973,RFPStatus!$A$2:$CF$3125,9,FALSE)</f>
        <v>#N/A</v>
      </c>
      <c r="DV973" s="161" t="e">
        <f>VLOOKUP(D973,RFPStatus!$A$2:$CF$3125,10,FALSE)</f>
        <v>#N/A</v>
      </c>
      <c r="DW973" s="161" t="str">
        <f t="shared" si="15"/>
        <v/>
      </c>
    </row>
    <row r="974" spans="1:127" x14ac:dyDescent="0.35">
      <c r="A974" s="163">
        <f>RFPData!D974</f>
        <v>0</v>
      </c>
      <c r="DQ974" s="161" t="e">
        <f>VLOOKUP(D974,RFPStatus!$A$2:$CF$3125,5,FALSE)</f>
        <v>#N/A</v>
      </c>
      <c r="DR974" s="161" t="e">
        <f>VLOOKUP(D974,RFPStatus!$A$2:$CF$3125,6,FALSE)</f>
        <v>#N/A</v>
      </c>
      <c r="DS974" s="161" t="e">
        <f>VLOOKUP(D974,RFPStatus!$A$2:$CF$3125,7,FALSE)</f>
        <v>#N/A</v>
      </c>
      <c r="DT974" s="161" t="e">
        <f>VLOOKUP(D974,RFPStatus!$A$2:$CF$3125,8,FALSE)</f>
        <v>#N/A</v>
      </c>
      <c r="DU974" s="161" t="e">
        <f>VLOOKUP(D974,RFPStatus!$A$2:$CF$3125,9,FALSE)</f>
        <v>#N/A</v>
      </c>
      <c r="DV974" s="161" t="e">
        <f>VLOOKUP(D974,RFPStatus!$A$2:$CF$3125,10,FALSE)</f>
        <v>#N/A</v>
      </c>
      <c r="DW974" s="161" t="str">
        <f t="shared" si="15"/>
        <v/>
      </c>
    </row>
    <row r="975" spans="1:127" x14ac:dyDescent="0.35">
      <c r="A975" s="163">
        <f>RFPData!D975</f>
        <v>0</v>
      </c>
      <c r="DQ975" s="161" t="e">
        <f>VLOOKUP(D975,RFPStatus!$A$2:$CF$3125,5,FALSE)</f>
        <v>#N/A</v>
      </c>
      <c r="DR975" s="161" t="e">
        <f>VLOOKUP(D975,RFPStatus!$A$2:$CF$3125,6,FALSE)</f>
        <v>#N/A</v>
      </c>
      <c r="DS975" s="161" t="e">
        <f>VLOOKUP(D975,RFPStatus!$A$2:$CF$3125,7,FALSE)</f>
        <v>#N/A</v>
      </c>
      <c r="DT975" s="161" t="e">
        <f>VLOOKUP(D975,RFPStatus!$A$2:$CF$3125,8,FALSE)</f>
        <v>#N/A</v>
      </c>
      <c r="DU975" s="161" t="e">
        <f>VLOOKUP(D975,RFPStatus!$A$2:$CF$3125,9,FALSE)</f>
        <v>#N/A</v>
      </c>
      <c r="DV975" s="161" t="e">
        <f>VLOOKUP(D975,RFPStatus!$A$2:$CF$3125,10,FALSE)</f>
        <v>#N/A</v>
      </c>
      <c r="DW975" s="161" t="str">
        <f t="shared" si="15"/>
        <v/>
      </c>
    </row>
    <row r="976" spans="1:127" x14ac:dyDescent="0.35">
      <c r="A976" s="163">
        <f>RFPData!D976</f>
        <v>0</v>
      </c>
      <c r="DQ976" s="161" t="e">
        <f>VLOOKUP(D976,RFPStatus!$A$2:$CF$3125,5,FALSE)</f>
        <v>#N/A</v>
      </c>
      <c r="DR976" s="161" t="e">
        <f>VLOOKUP(D976,RFPStatus!$A$2:$CF$3125,6,FALSE)</f>
        <v>#N/A</v>
      </c>
      <c r="DS976" s="161" t="e">
        <f>VLOOKUP(D976,RFPStatus!$A$2:$CF$3125,7,FALSE)</f>
        <v>#N/A</v>
      </c>
      <c r="DT976" s="161" t="e">
        <f>VLOOKUP(D976,RFPStatus!$A$2:$CF$3125,8,FALSE)</f>
        <v>#N/A</v>
      </c>
      <c r="DU976" s="161" t="e">
        <f>VLOOKUP(D976,RFPStatus!$A$2:$CF$3125,9,FALSE)</f>
        <v>#N/A</v>
      </c>
      <c r="DV976" s="161" t="e">
        <f>VLOOKUP(D976,RFPStatus!$A$2:$CF$3125,10,FALSE)</f>
        <v>#N/A</v>
      </c>
      <c r="DW976" s="161" t="str">
        <f t="shared" si="15"/>
        <v/>
      </c>
    </row>
    <row r="977" spans="1:127" x14ac:dyDescent="0.35">
      <c r="A977" s="163">
        <f>RFPData!D977</f>
        <v>0</v>
      </c>
      <c r="DQ977" s="161" t="e">
        <f>VLOOKUP(D977,RFPStatus!$A$2:$CF$3125,5,FALSE)</f>
        <v>#N/A</v>
      </c>
      <c r="DR977" s="161" t="e">
        <f>VLOOKUP(D977,RFPStatus!$A$2:$CF$3125,6,FALSE)</f>
        <v>#N/A</v>
      </c>
      <c r="DS977" s="161" t="e">
        <f>VLOOKUP(D977,RFPStatus!$A$2:$CF$3125,7,FALSE)</f>
        <v>#N/A</v>
      </c>
      <c r="DT977" s="161" t="e">
        <f>VLOOKUP(D977,RFPStatus!$A$2:$CF$3125,8,FALSE)</f>
        <v>#N/A</v>
      </c>
      <c r="DU977" s="161" t="e">
        <f>VLOOKUP(D977,RFPStatus!$A$2:$CF$3125,9,FALSE)</f>
        <v>#N/A</v>
      </c>
      <c r="DV977" s="161" t="e">
        <f>VLOOKUP(D977,RFPStatus!$A$2:$CF$3125,10,FALSE)</f>
        <v>#N/A</v>
      </c>
      <c r="DW977" s="161" t="str">
        <f t="shared" si="15"/>
        <v/>
      </c>
    </row>
    <row r="978" spans="1:127" x14ac:dyDescent="0.35">
      <c r="A978" s="163">
        <f>RFPData!D978</f>
        <v>0</v>
      </c>
      <c r="DQ978" s="161" t="e">
        <f>VLOOKUP(D978,RFPStatus!$A$2:$CF$3125,5,FALSE)</f>
        <v>#N/A</v>
      </c>
      <c r="DR978" s="161" t="e">
        <f>VLOOKUP(D978,RFPStatus!$A$2:$CF$3125,6,FALSE)</f>
        <v>#N/A</v>
      </c>
      <c r="DS978" s="161" t="e">
        <f>VLOOKUP(D978,RFPStatus!$A$2:$CF$3125,7,FALSE)</f>
        <v>#N/A</v>
      </c>
      <c r="DT978" s="161" t="e">
        <f>VLOOKUP(D978,RFPStatus!$A$2:$CF$3125,8,FALSE)</f>
        <v>#N/A</v>
      </c>
      <c r="DU978" s="161" t="e">
        <f>VLOOKUP(D978,RFPStatus!$A$2:$CF$3125,9,FALSE)</f>
        <v>#N/A</v>
      </c>
      <c r="DV978" s="161" t="e">
        <f>VLOOKUP(D978,RFPStatus!$A$2:$CF$3125,10,FALSE)</f>
        <v>#N/A</v>
      </c>
      <c r="DW978" s="161" t="str">
        <f t="shared" si="15"/>
        <v/>
      </c>
    </row>
    <row r="979" spans="1:127" x14ac:dyDescent="0.35">
      <c r="A979" s="163">
        <f>RFPData!D979</f>
        <v>0</v>
      </c>
      <c r="DQ979" s="161" t="e">
        <f>VLOOKUP(D979,RFPStatus!$A$2:$CF$3125,5,FALSE)</f>
        <v>#N/A</v>
      </c>
      <c r="DR979" s="161" t="e">
        <f>VLOOKUP(D979,RFPStatus!$A$2:$CF$3125,6,FALSE)</f>
        <v>#N/A</v>
      </c>
      <c r="DS979" s="161" t="e">
        <f>VLOOKUP(D979,RFPStatus!$A$2:$CF$3125,7,FALSE)</f>
        <v>#N/A</v>
      </c>
      <c r="DT979" s="161" t="e">
        <f>VLOOKUP(D979,RFPStatus!$A$2:$CF$3125,8,FALSE)</f>
        <v>#N/A</v>
      </c>
      <c r="DU979" s="161" t="e">
        <f>VLOOKUP(D979,RFPStatus!$A$2:$CF$3125,9,FALSE)</f>
        <v>#N/A</v>
      </c>
      <c r="DV979" s="161" t="e">
        <f>VLOOKUP(D979,RFPStatus!$A$2:$CF$3125,10,FALSE)</f>
        <v>#N/A</v>
      </c>
      <c r="DW979" s="161" t="str">
        <f t="shared" si="15"/>
        <v/>
      </c>
    </row>
    <row r="980" spans="1:127" x14ac:dyDescent="0.35">
      <c r="A980" s="163">
        <f>RFPData!D980</f>
        <v>0</v>
      </c>
      <c r="DQ980" s="161" t="e">
        <f>VLOOKUP(D980,RFPStatus!$A$2:$CF$3125,5,FALSE)</f>
        <v>#N/A</v>
      </c>
      <c r="DR980" s="161" t="e">
        <f>VLOOKUP(D980,RFPStatus!$A$2:$CF$3125,6,FALSE)</f>
        <v>#N/A</v>
      </c>
      <c r="DS980" s="161" t="e">
        <f>VLOOKUP(D980,RFPStatus!$A$2:$CF$3125,7,FALSE)</f>
        <v>#N/A</v>
      </c>
      <c r="DT980" s="161" t="e">
        <f>VLOOKUP(D980,RFPStatus!$A$2:$CF$3125,8,FALSE)</f>
        <v>#N/A</v>
      </c>
      <c r="DU980" s="161" t="e">
        <f>VLOOKUP(D980,RFPStatus!$A$2:$CF$3125,9,FALSE)</f>
        <v>#N/A</v>
      </c>
      <c r="DV980" s="161" t="e">
        <f>VLOOKUP(D980,RFPStatus!$A$2:$CF$3125,10,FALSE)</f>
        <v>#N/A</v>
      </c>
      <c r="DW980" s="161" t="str">
        <f t="shared" si="15"/>
        <v/>
      </c>
    </row>
    <row r="981" spans="1:127" x14ac:dyDescent="0.35">
      <c r="A981" s="163">
        <f>RFPData!D981</f>
        <v>0</v>
      </c>
      <c r="DQ981" s="161" t="e">
        <f>VLOOKUP(D981,RFPStatus!$A$2:$CF$3125,5,FALSE)</f>
        <v>#N/A</v>
      </c>
      <c r="DR981" s="161" t="e">
        <f>VLOOKUP(D981,RFPStatus!$A$2:$CF$3125,6,FALSE)</f>
        <v>#N/A</v>
      </c>
      <c r="DS981" s="161" t="e">
        <f>VLOOKUP(D981,RFPStatus!$A$2:$CF$3125,7,FALSE)</f>
        <v>#N/A</v>
      </c>
      <c r="DT981" s="161" t="e">
        <f>VLOOKUP(D981,RFPStatus!$A$2:$CF$3125,8,FALSE)</f>
        <v>#N/A</v>
      </c>
      <c r="DU981" s="161" t="e">
        <f>VLOOKUP(D981,RFPStatus!$A$2:$CF$3125,9,FALSE)</f>
        <v>#N/A</v>
      </c>
      <c r="DV981" s="161" t="e">
        <f>VLOOKUP(D981,RFPStatus!$A$2:$CF$3125,10,FALSE)</f>
        <v>#N/A</v>
      </c>
      <c r="DW981" s="161" t="str">
        <f t="shared" si="15"/>
        <v/>
      </c>
    </row>
    <row r="982" spans="1:127" x14ac:dyDescent="0.35">
      <c r="A982" s="163">
        <f>RFPData!D982</f>
        <v>0</v>
      </c>
      <c r="DQ982" s="161" t="e">
        <f>VLOOKUP(D982,RFPStatus!$A$2:$CF$3125,5,FALSE)</f>
        <v>#N/A</v>
      </c>
      <c r="DR982" s="161" t="e">
        <f>VLOOKUP(D982,RFPStatus!$A$2:$CF$3125,6,FALSE)</f>
        <v>#N/A</v>
      </c>
      <c r="DS982" s="161" t="e">
        <f>VLOOKUP(D982,RFPStatus!$A$2:$CF$3125,7,FALSE)</f>
        <v>#N/A</v>
      </c>
      <c r="DT982" s="161" t="e">
        <f>VLOOKUP(D982,RFPStatus!$A$2:$CF$3125,8,FALSE)</f>
        <v>#N/A</v>
      </c>
      <c r="DU982" s="161" t="e">
        <f>VLOOKUP(D982,RFPStatus!$A$2:$CF$3125,9,FALSE)</f>
        <v>#N/A</v>
      </c>
      <c r="DV982" s="161" t="e">
        <f>VLOOKUP(D982,RFPStatus!$A$2:$CF$3125,10,FALSE)</f>
        <v>#N/A</v>
      </c>
      <c r="DW982" s="161" t="str">
        <f t="shared" si="15"/>
        <v/>
      </c>
    </row>
    <row r="983" spans="1:127" x14ac:dyDescent="0.35">
      <c r="A983" s="163">
        <f>RFPData!D983</f>
        <v>0</v>
      </c>
      <c r="DQ983" s="161" t="e">
        <f>VLOOKUP(D983,RFPStatus!$A$2:$CF$3125,5,FALSE)</f>
        <v>#N/A</v>
      </c>
      <c r="DR983" s="161" t="e">
        <f>VLOOKUP(D983,RFPStatus!$A$2:$CF$3125,6,FALSE)</f>
        <v>#N/A</v>
      </c>
      <c r="DS983" s="161" t="e">
        <f>VLOOKUP(D983,RFPStatus!$A$2:$CF$3125,7,FALSE)</f>
        <v>#N/A</v>
      </c>
      <c r="DT983" s="161" t="e">
        <f>VLOOKUP(D983,RFPStatus!$A$2:$CF$3125,8,FALSE)</f>
        <v>#N/A</v>
      </c>
      <c r="DU983" s="161" t="e">
        <f>VLOOKUP(D983,RFPStatus!$A$2:$CF$3125,9,FALSE)</f>
        <v>#N/A</v>
      </c>
      <c r="DV983" s="161" t="e">
        <f>VLOOKUP(D983,RFPStatus!$A$2:$CF$3125,10,FALSE)</f>
        <v>#N/A</v>
      </c>
      <c r="DW983" s="161" t="str">
        <f t="shared" si="15"/>
        <v/>
      </c>
    </row>
    <row r="984" spans="1:127" x14ac:dyDescent="0.35">
      <c r="A984" s="163">
        <f>RFPData!D984</f>
        <v>0</v>
      </c>
      <c r="DQ984" s="161" t="e">
        <f>VLOOKUP(D984,RFPStatus!$A$2:$CF$3125,5,FALSE)</f>
        <v>#N/A</v>
      </c>
      <c r="DR984" s="161" t="e">
        <f>VLOOKUP(D984,RFPStatus!$A$2:$CF$3125,6,FALSE)</f>
        <v>#N/A</v>
      </c>
      <c r="DS984" s="161" t="e">
        <f>VLOOKUP(D984,RFPStatus!$A$2:$CF$3125,7,FALSE)</f>
        <v>#N/A</v>
      </c>
      <c r="DT984" s="161" t="e">
        <f>VLOOKUP(D984,RFPStatus!$A$2:$CF$3125,8,FALSE)</f>
        <v>#N/A</v>
      </c>
      <c r="DU984" s="161" t="e">
        <f>VLOOKUP(D984,RFPStatus!$A$2:$CF$3125,9,FALSE)</f>
        <v>#N/A</v>
      </c>
      <c r="DV984" s="161" t="e">
        <f>VLOOKUP(D984,RFPStatus!$A$2:$CF$3125,10,FALSE)</f>
        <v>#N/A</v>
      </c>
      <c r="DW984" s="161" t="str">
        <f t="shared" si="15"/>
        <v/>
      </c>
    </row>
    <row r="985" spans="1:127" x14ac:dyDescent="0.35">
      <c r="A985" s="163">
        <f>RFPData!D985</f>
        <v>0</v>
      </c>
      <c r="DQ985" s="161" t="e">
        <f>VLOOKUP(D985,RFPStatus!$A$2:$CF$3125,5,FALSE)</f>
        <v>#N/A</v>
      </c>
      <c r="DR985" s="161" t="e">
        <f>VLOOKUP(D985,RFPStatus!$A$2:$CF$3125,6,FALSE)</f>
        <v>#N/A</v>
      </c>
      <c r="DS985" s="161" t="e">
        <f>VLOOKUP(D985,RFPStatus!$A$2:$CF$3125,7,FALSE)</f>
        <v>#N/A</v>
      </c>
      <c r="DT985" s="161" t="e">
        <f>VLOOKUP(D985,RFPStatus!$A$2:$CF$3125,8,FALSE)</f>
        <v>#N/A</v>
      </c>
      <c r="DU985" s="161" t="e">
        <f>VLOOKUP(D985,RFPStatus!$A$2:$CF$3125,9,FALSE)</f>
        <v>#N/A</v>
      </c>
      <c r="DV985" s="161" t="e">
        <f>VLOOKUP(D985,RFPStatus!$A$2:$CF$3125,10,FALSE)</f>
        <v>#N/A</v>
      </c>
      <c r="DW985" s="161" t="str">
        <f t="shared" si="15"/>
        <v/>
      </c>
    </row>
    <row r="986" spans="1:127" x14ac:dyDescent="0.35">
      <c r="A986" s="163">
        <f>RFPData!D986</f>
        <v>0</v>
      </c>
      <c r="DQ986" s="161" t="e">
        <f>VLOOKUP(D986,RFPStatus!$A$2:$CF$3125,5,FALSE)</f>
        <v>#N/A</v>
      </c>
      <c r="DR986" s="161" t="e">
        <f>VLOOKUP(D986,RFPStatus!$A$2:$CF$3125,6,FALSE)</f>
        <v>#N/A</v>
      </c>
      <c r="DS986" s="161" t="e">
        <f>VLOOKUP(D986,RFPStatus!$A$2:$CF$3125,7,FALSE)</f>
        <v>#N/A</v>
      </c>
      <c r="DT986" s="161" t="e">
        <f>VLOOKUP(D986,RFPStatus!$A$2:$CF$3125,8,FALSE)</f>
        <v>#N/A</v>
      </c>
      <c r="DU986" s="161" t="e">
        <f>VLOOKUP(D986,RFPStatus!$A$2:$CF$3125,9,FALSE)</f>
        <v>#N/A</v>
      </c>
      <c r="DV986" s="161" t="e">
        <f>VLOOKUP(D986,RFPStatus!$A$2:$CF$3125,10,FALSE)</f>
        <v>#N/A</v>
      </c>
      <c r="DW986" s="161" t="str">
        <f t="shared" si="15"/>
        <v/>
      </c>
    </row>
    <row r="987" spans="1:127" x14ac:dyDescent="0.35">
      <c r="A987" s="163">
        <f>RFPData!D987</f>
        <v>0</v>
      </c>
      <c r="DQ987" s="161" t="e">
        <f>VLOOKUP(D987,RFPStatus!$A$2:$CF$3125,5,FALSE)</f>
        <v>#N/A</v>
      </c>
      <c r="DR987" s="161" t="e">
        <f>VLOOKUP(D987,RFPStatus!$A$2:$CF$3125,6,FALSE)</f>
        <v>#N/A</v>
      </c>
      <c r="DS987" s="161" t="e">
        <f>VLOOKUP(D987,RFPStatus!$A$2:$CF$3125,7,FALSE)</f>
        <v>#N/A</v>
      </c>
      <c r="DT987" s="161" t="e">
        <f>VLOOKUP(D987,RFPStatus!$A$2:$CF$3125,8,FALSE)</f>
        <v>#N/A</v>
      </c>
      <c r="DU987" s="161" t="e">
        <f>VLOOKUP(D987,RFPStatus!$A$2:$CF$3125,9,FALSE)</f>
        <v>#N/A</v>
      </c>
      <c r="DV987" s="161" t="e">
        <f>VLOOKUP(D987,RFPStatus!$A$2:$CF$3125,10,FALSE)</f>
        <v>#N/A</v>
      </c>
      <c r="DW987" s="161" t="str">
        <f t="shared" si="15"/>
        <v/>
      </c>
    </row>
    <row r="988" spans="1:127" x14ac:dyDescent="0.35">
      <c r="A988" s="163">
        <f>RFPData!D988</f>
        <v>0</v>
      </c>
      <c r="DQ988" s="161" t="e">
        <f>VLOOKUP(D988,RFPStatus!$A$2:$CF$3125,5,FALSE)</f>
        <v>#N/A</v>
      </c>
      <c r="DR988" s="161" t="e">
        <f>VLOOKUP(D988,RFPStatus!$A$2:$CF$3125,6,FALSE)</f>
        <v>#N/A</v>
      </c>
      <c r="DS988" s="161" t="e">
        <f>VLOOKUP(D988,RFPStatus!$A$2:$CF$3125,7,FALSE)</f>
        <v>#N/A</v>
      </c>
      <c r="DT988" s="161" t="e">
        <f>VLOOKUP(D988,RFPStatus!$A$2:$CF$3125,8,FALSE)</f>
        <v>#N/A</v>
      </c>
      <c r="DU988" s="161" t="e">
        <f>VLOOKUP(D988,RFPStatus!$A$2:$CF$3125,9,FALSE)</f>
        <v>#N/A</v>
      </c>
      <c r="DV988" s="161" t="e">
        <f>VLOOKUP(D988,RFPStatus!$A$2:$CF$3125,10,FALSE)</f>
        <v>#N/A</v>
      </c>
      <c r="DW988" s="161" t="str">
        <f t="shared" si="15"/>
        <v/>
      </c>
    </row>
    <row r="989" spans="1:127" x14ac:dyDescent="0.35">
      <c r="A989" s="163">
        <f>RFPData!D989</f>
        <v>0</v>
      </c>
      <c r="DQ989" s="161" t="e">
        <f>VLOOKUP(D989,RFPStatus!$A$2:$CF$3125,5,FALSE)</f>
        <v>#N/A</v>
      </c>
      <c r="DR989" s="161" t="e">
        <f>VLOOKUP(D989,RFPStatus!$A$2:$CF$3125,6,FALSE)</f>
        <v>#N/A</v>
      </c>
      <c r="DS989" s="161" t="e">
        <f>VLOOKUP(D989,RFPStatus!$A$2:$CF$3125,7,FALSE)</f>
        <v>#N/A</v>
      </c>
      <c r="DT989" s="161" t="e">
        <f>VLOOKUP(D989,RFPStatus!$A$2:$CF$3125,8,FALSE)</f>
        <v>#N/A</v>
      </c>
      <c r="DU989" s="161" t="e">
        <f>VLOOKUP(D989,RFPStatus!$A$2:$CF$3125,9,FALSE)</f>
        <v>#N/A</v>
      </c>
      <c r="DV989" s="161" t="e">
        <f>VLOOKUP(D989,RFPStatus!$A$2:$CF$3125,10,FALSE)</f>
        <v>#N/A</v>
      </c>
      <c r="DW989" s="161" t="str">
        <f t="shared" si="15"/>
        <v/>
      </c>
    </row>
    <row r="990" spans="1:127" x14ac:dyDescent="0.35">
      <c r="A990" s="163">
        <f>RFPData!D990</f>
        <v>0</v>
      </c>
      <c r="DQ990" s="161" t="e">
        <f>VLOOKUP(D990,RFPStatus!$A$2:$CF$3125,5,FALSE)</f>
        <v>#N/A</v>
      </c>
      <c r="DR990" s="161" t="e">
        <f>VLOOKUP(D990,RFPStatus!$A$2:$CF$3125,6,FALSE)</f>
        <v>#N/A</v>
      </c>
      <c r="DS990" s="161" t="e">
        <f>VLOOKUP(D990,RFPStatus!$A$2:$CF$3125,7,FALSE)</f>
        <v>#N/A</v>
      </c>
      <c r="DT990" s="161" t="e">
        <f>VLOOKUP(D990,RFPStatus!$A$2:$CF$3125,8,FALSE)</f>
        <v>#N/A</v>
      </c>
      <c r="DU990" s="161" t="e">
        <f>VLOOKUP(D990,RFPStatus!$A$2:$CF$3125,9,FALSE)</f>
        <v>#N/A</v>
      </c>
      <c r="DV990" s="161" t="e">
        <f>VLOOKUP(D990,RFPStatus!$A$2:$CF$3125,10,FALSE)</f>
        <v>#N/A</v>
      </c>
      <c r="DW990" s="161" t="str">
        <f t="shared" si="15"/>
        <v/>
      </c>
    </row>
    <row r="991" spans="1:127" x14ac:dyDescent="0.35">
      <c r="A991" s="163">
        <f>RFPData!D991</f>
        <v>0</v>
      </c>
      <c r="DQ991" s="161" t="e">
        <f>VLOOKUP(D991,RFPStatus!$A$2:$CF$3125,5,FALSE)</f>
        <v>#N/A</v>
      </c>
      <c r="DR991" s="161" t="e">
        <f>VLOOKUP(D991,RFPStatus!$A$2:$CF$3125,6,FALSE)</f>
        <v>#N/A</v>
      </c>
      <c r="DS991" s="161" t="e">
        <f>VLOOKUP(D991,RFPStatus!$A$2:$CF$3125,7,FALSE)</f>
        <v>#N/A</v>
      </c>
      <c r="DT991" s="161" t="e">
        <f>VLOOKUP(D991,RFPStatus!$A$2:$CF$3125,8,FALSE)</f>
        <v>#N/A</v>
      </c>
      <c r="DU991" s="161" t="e">
        <f>VLOOKUP(D991,RFPStatus!$A$2:$CF$3125,9,FALSE)</f>
        <v>#N/A</v>
      </c>
      <c r="DV991" s="161" t="e">
        <f>VLOOKUP(D991,RFPStatus!$A$2:$CF$3125,10,FALSE)</f>
        <v>#N/A</v>
      </c>
      <c r="DW991" s="161" t="str">
        <f t="shared" si="15"/>
        <v/>
      </c>
    </row>
    <row r="992" spans="1:127" x14ac:dyDescent="0.35">
      <c r="A992" s="163">
        <f>RFPData!D992</f>
        <v>0</v>
      </c>
      <c r="DQ992" s="161" t="e">
        <f>VLOOKUP(D992,RFPStatus!$A$2:$CF$3125,5,FALSE)</f>
        <v>#N/A</v>
      </c>
      <c r="DR992" s="161" t="e">
        <f>VLOOKUP(D992,RFPStatus!$A$2:$CF$3125,6,FALSE)</f>
        <v>#N/A</v>
      </c>
      <c r="DS992" s="161" t="e">
        <f>VLOOKUP(D992,RFPStatus!$A$2:$CF$3125,7,FALSE)</f>
        <v>#N/A</v>
      </c>
      <c r="DT992" s="161" t="e">
        <f>VLOOKUP(D992,RFPStatus!$A$2:$CF$3125,8,FALSE)</f>
        <v>#N/A</v>
      </c>
      <c r="DU992" s="161" t="e">
        <f>VLOOKUP(D992,RFPStatus!$A$2:$CF$3125,9,FALSE)</f>
        <v>#N/A</v>
      </c>
      <c r="DV992" s="161" t="e">
        <f>VLOOKUP(D992,RFPStatus!$A$2:$CF$3125,10,FALSE)</f>
        <v>#N/A</v>
      </c>
      <c r="DW992" s="161" t="str">
        <f t="shared" si="15"/>
        <v/>
      </c>
    </row>
    <row r="993" spans="1:127" x14ac:dyDescent="0.35">
      <c r="A993" s="163">
        <f>RFPData!D993</f>
        <v>0</v>
      </c>
      <c r="DQ993" s="161" t="e">
        <f>VLOOKUP(D993,RFPStatus!$A$2:$CF$3125,5,FALSE)</f>
        <v>#N/A</v>
      </c>
      <c r="DR993" s="161" t="e">
        <f>VLOOKUP(D993,RFPStatus!$A$2:$CF$3125,6,FALSE)</f>
        <v>#N/A</v>
      </c>
      <c r="DS993" s="161" t="e">
        <f>VLOOKUP(D993,RFPStatus!$A$2:$CF$3125,7,FALSE)</f>
        <v>#N/A</v>
      </c>
      <c r="DT993" s="161" t="e">
        <f>VLOOKUP(D993,RFPStatus!$A$2:$CF$3125,8,FALSE)</f>
        <v>#N/A</v>
      </c>
      <c r="DU993" s="161" t="e">
        <f>VLOOKUP(D993,RFPStatus!$A$2:$CF$3125,9,FALSE)</f>
        <v>#N/A</v>
      </c>
      <c r="DV993" s="161" t="e">
        <f>VLOOKUP(D993,RFPStatus!$A$2:$CF$3125,10,FALSE)</f>
        <v>#N/A</v>
      </c>
      <c r="DW993" s="161" t="str">
        <f t="shared" si="15"/>
        <v/>
      </c>
    </row>
    <row r="994" spans="1:127" x14ac:dyDescent="0.35">
      <c r="A994" s="163">
        <f>RFPData!D994</f>
        <v>0</v>
      </c>
      <c r="DQ994" s="161" t="e">
        <f>VLOOKUP(D994,RFPStatus!$A$2:$CF$3125,5,FALSE)</f>
        <v>#N/A</v>
      </c>
      <c r="DR994" s="161" t="e">
        <f>VLOOKUP(D994,RFPStatus!$A$2:$CF$3125,6,FALSE)</f>
        <v>#N/A</v>
      </c>
      <c r="DS994" s="161" t="e">
        <f>VLOOKUP(D994,RFPStatus!$A$2:$CF$3125,7,FALSE)</f>
        <v>#N/A</v>
      </c>
      <c r="DT994" s="161" t="e">
        <f>VLOOKUP(D994,RFPStatus!$A$2:$CF$3125,8,FALSE)</f>
        <v>#N/A</v>
      </c>
      <c r="DU994" s="161" t="e">
        <f>VLOOKUP(D994,RFPStatus!$A$2:$CF$3125,9,FALSE)</f>
        <v>#N/A</v>
      </c>
      <c r="DV994" s="161" t="e">
        <f>VLOOKUP(D994,RFPStatus!$A$2:$CF$3125,10,FALSE)</f>
        <v>#N/A</v>
      </c>
      <c r="DW994" s="161" t="str">
        <f t="shared" si="15"/>
        <v/>
      </c>
    </row>
    <row r="995" spans="1:127" x14ac:dyDescent="0.35">
      <c r="A995" s="163">
        <f>RFPData!D995</f>
        <v>0</v>
      </c>
      <c r="DQ995" s="161" t="e">
        <f>VLOOKUP(D995,RFPStatus!$A$2:$CF$3125,5,FALSE)</f>
        <v>#N/A</v>
      </c>
      <c r="DR995" s="161" t="e">
        <f>VLOOKUP(D995,RFPStatus!$A$2:$CF$3125,6,FALSE)</f>
        <v>#N/A</v>
      </c>
      <c r="DS995" s="161" t="e">
        <f>VLOOKUP(D995,RFPStatus!$A$2:$CF$3125,7,FALSE)</f>
        <v>#N/A</v>
      </c>
      <c r="DT995" s="161" t="e">
        <f>VLOOKUP(D995,RFPStatus!$A$2:$CF$3125,8,FALSE)</f>
        <v>#N/A</v>
      </c>
      <c r="DU995" s="161" t="e">
        <f>VLOOKUP(D995,RFPStatus!$A$2:$CF$3125,9,FALSE)</f>
        <v>#N/A</v>
      </c>
      <c r="DV995" s="161" t="e">
        <f>VLOOKUP(D995,RFPStatus!$A$2:$CF$3125,10,FALSE)</f>
        <v>#N/A</v>
      </c>
      <c r="DW995" s="161" t="str">
        <f t="shared" si="15"/>
        <v/>
      </c>
    </row>
    <row r="996" spans="1:127" x14ac:dyDescent="0.35">
      <c r="A996" s="163">
        <f>RFPData!D996</f>
        <v>0</v>
      </c>
      <c r="DQ996" s="161" t="e">
        <f>VLOOKUP(D996,RFPStatus!$A$2:$CF$3125,5,FALSE)</f>
        <v>#N/A</v>
      </c>
      <c r="DR996" s="161" t="e">
        <f>VLOOKUP(D996,RFPStatus!$A$2:$CF$3125,6,FALSE)</f>
        <v>#N/A</v>
      </c>
      <c r="DS996" s="161" t="e">
        <f>VLOOKUP(D996,RFPStatus!$A$2:$CF$3125,7,FALSE)</f>
        <v>#N/A</v>
      </c>
      <c r="DT996" s="161" t="e">
        <f>VLOOKUP(D996,RFPStatus!$A$2:$CF$3125,8,FALSE)</f>
        <v>#N/A</v>
      </c>
      <c r="DU996" s="161" t="e">
        <f>VLOOKUP(D996,RFPStatus!$A$2:$CF$3125,9,FALSE)</f>
        <v>#N/A</v>
      </c>
      <c r="DV996" s="161" t="e">
        <f>VLOOKUP(D996,RFPStatus!$A$2:$CF$3125,10,FALSE)</f>
        <v>#N/A</v>
      </c>
      <c r="DW996" s="161" t="str">
        <f t="shared" si="15"/>
        <v/>
      </c>
    </row>
    <row r="997" spans="1:127" x14ac:dyDescent="0.35">
      <c r="A997" s="163">
        <f>RFPData!D997</f>
        <v>0</v>
      </c>
      <c r="DQ997" s="161" t="e">
        <f>VLOOKUP(D997,RFPStatus!$A$2:$CF$3125,5,FALSE)</f>
        <v>#N/A</v>
      </c>
      <c r="DR997" s="161" t="e">
        <f>VLOOKUP(D997,RFPStatus!$A$2:$CF$3125,6,FALSE)</f>
        <v>#N/A</v>
      </c>
      <c r="DS997" s="161" t="e">
        <f>VLOOKUP(D997,RFPStatus!$A$2:$CF$3125,7,FALSE)</f>
        <v>#N/A</v>
      </c>
      <c r="DT997" s="161" t="e">
        <f>VLOOKUP(D997,RFPStatus!$A$2:$CF$3125,8,FALSE)</f>
        <v>#N/A</v>
      </c>
      <c r="DU997" s="161" t="e">
        <f>VLOOKUP(D997,RFPStatus!$A$2:$CF$3125,9,FALSE)</f>
        <v>#N/A</v>
      </c>
      <c r="DV997" s="161" t="e">
        <f>VLOOKUP(D997,RFPStatus!$A$2:$CF$3125,10,FALSE)</f>
        <v>#N/A</v>
      </c>
      <c r="DW997" s="161" t="str">
        <f t="shared" si="15"/>
        <v/>
      </c>
    </row>
    <row r="998" spans="1:127" x14ac:dyDescent="0.35">
      <c r="A998" s="163">
        <f>RFPData!D998</f>
        <v>0</v>
      </c>
      <c r="DQ998" s="161" t="e">
        <f>VLOOKUP(D998,RFPStatus!$A$2:$CF$3125,5,FALSE)</f>
        <v>#N/A</v>
      </c>
      <c r="DR998" s="161" t="e">
        <f>VLOOKUP(D998,RFPStatus!$A$2:$CF$3125,6,FALSE)</f>
        <v>#N/A</v>
      </c>
      <c r="DS998" s="161" t="e">
        <f>VLOOKUP(D998,RFPStatus!$A$2:$CF$3125,7,FALSE)</f>
        <v>#N/A</v>
      </c>
      <c r="DT998" s="161" t="e">
        <f>VLOOKUP(D998,RFPStatus!$A$2:$CF$3125,8,FALSE)</f>
        <v>#N/A</v>
      </c>
      <c r="DU998" s="161" t="e">
        <f>VLOOKUP(D998,RFPStatus!$A$2:$CF$3125,9,FALSE)</f>
        <v>#N/A</v>
      </c>
      <c r="DV998" s="161" t="e">
        <f>VLOOKUP(D998,RFPStatus!$A$2:$CF$3125,10,FALSE)</f>
        <v>#N/A</v>
      </c>
      <c r="DW998" s="161" t="str">
        <f t="shared" si="15"/>
        <v/>
      </c>
    </row>
    <row r="999" spans="1:127" x14ac:dyDescent="0.35">
      <c r="A999" s="163">
        <f>RFPData!D999</f>
        <v>0</v>
      </c>
      <c r="DQ999" s="161" t="e">
        <f>VLOOKUP(D999,RFPStatus!$A$2:$CF$3125,5,FALSE)</f>
        <v>#N/A</v>
      </c>
      <c r="DR999" s="161" t="e">
        <f>VLOOKUP(D999,RFPStatus!$A$2:$CF$3125,6,FALSE)</f>
        <v>#N/A</v>
      </c>
      <c r="DS999" s="161" t="e">
        <f>VLOOKUP(D999,RFPStatus!$A$2:$CF$3125,7,FALSE)</f>
        <v>#N/A</v>
      </c>
      <c r="DT999" s="161" t="e">
        <f>VLOOKUP(D999,RFPStatus!$A$2:$CF$3125,8,FALSE)</f>
        <v>#N/A</v>
      </c>
      <c r="DU999" s="161" t="e">
        <f>VLOOKUP(D999,RFPStatus!$A$2:$CF$3125,9,FALSE)</f>
        <v>#N/A</v>
      </c>
      <c r="DV999" s="161" t="e">
        <f>VLOOKUP(D999,RFPStatus!$A$2:$CF$3125,10,FALSE)</f>
        <v>#N/A</v>
      </c>
      <c r="DW999" s="161" t="str">
        <f t="shared" si="15"/>
        <v/>
      </c>
    </row>
    <row r="1000" spans="1:127" x14ac:dyDescent="0.35">
      <c r="A1000" s="163">
        <f>RFPData!D1000</f>
        <v>0</v>
      </c>
      <c r="DQ1000" s="161" t="e">
        <f>VLOOKUP(D1000,RFPStatus!$A$2:$CF$3125,5,FALSE)</f>
        <v>#N/A</v>
      </c>
      <c r="DR1000" s="161" t="e">
        <f>VLOOKUP(D1000,RFPStatus!$A$2:$CF$3125,6,FALSE)</f>
        <v>#N/A</v>
      </c>
      <c r="DS1000" s="161" t="e">
        <f>VLOOKUP(D1000,RFPStatus!$A$2:$CF$3125,7,FALSE)</f>
        <v>#N/A</v>
      </c>
      <c r="DT1000" s="161" t="e">
        <f>VLOOKUP(D1000,RFPStatus!$A$2:$CF$3125,8,FALSE)</f>
        <v>#N/A</v>
      </c>
      <c r="DU1000" s="161" t="e">
        <f>VLOOKUP(D1000,RFPStatus!$A$2:$CF$3125,9,FALSE)</f>
        <v>#N/A</v>
      </c>
      <c r="DV1000" s="161" t="e">
        <f>VLOOKUP(D1000,RFPStatus!$A$2:$CF$3125,10,FALSE)</f>
        <v>#N/A</v>
      </c>
      <c r="DW1000" s="161" t="str">
        <f t="shared" si="15"/>
        <v/>
      </c>
    </row>
    <row r="1001" spans="1:127" x14ac:dyDescent="0.35">
      <c r="A1001" s="163">
        <f>RFPData!D1001</f>
        <v>0</v>
      </c>
      <c r="DQ1001" s="161" t="e">
        <f>VLOOKUP(D1001,RFPStatus!$A$2:$CF$3125,5,FALSE)</f>
        <v>#N/A</v>
      </c>
      <c r="DR1001" s="161" t="e">
        <f>VLOOKUP(D1001,RFPStatus!$A$2:$CF$3125,6,FALSE)</f>
        <v>#N/A</v>
      </c>
      <c r="DS1001" s="161" t="e">
        <f>VLOOKUP(D1001,RFPStatus!$A$2:$CF$3125,7,FALSE)</f>
        <v>#N/A</v>
      </c>
      <c r="DT1001" s="161" t="e">
        <f>VLOOKUP(D1001,RFPStatus!$A$2:$CF$3125,8,FALSE)</f>
        <v>#N/A</v>
      </c>
      <c r="DU1001" s="161" t="e">
        <f>VLOOKUP(D1001,RFPStatus!$A$2:$CF$3125,9,FALSE)</f>
        <v>#N/A</v>
      </c>
      <c r="DV1001" s="161" t="e">
        <f>VLOOKUP(D1001,RFPStatus!$A$2:$CF$3125,10,FALSE)</f>
        <v>#N/A</v>
      </c>
      <c r="DW1001" s="161" t="str">
        <f t="shared" si="15"/>
        <v/>
      </c>
    </row>
    <row r="1002" spans="1:127" x14ac:dyDescent="0.35">
      <c r="A1002" s="163">
        <f>RFPData!D1002</f>
        <v>0</v>
      </c>
      <c r="DQ1002" s="161" t="e">
        <f>VLOOKUP(D1002,RFPStatus!$A$2:$CF$3125,5,FALSE)</f>
        <v>#N/A</v>
      </c>
      <c r="DR1002" s="161" t="e">
        <f>VLOOKUP(D1002,RFPStatus!$A$2:$CF$3125,6,FALSE)</f>
        <v>#N/A</v>
      </c>
      <c r="DS1002" s="161" t="e">
        <f>VLOOKUP(D1002,RFPStatus!$A$2:$CF$3125,7,FALSE)</f>
        <v>#N/A</v>
      </c>
      <c r="DT1002" s="161" t="e">
        <f>VLOOKUP(D1002,RFPStatus!$A$2:$CF$3125,8,FALSE)</f>
        <v>#N/A</v>
      </c>
      <c r="DU1002" s="161" t="e">
        <f>VLOOKUP(D1002,RFPStatus!$A$2:$CF$3125,9,FALSE)</f>
        <v>#N/A</v>
      </c>
      <c r="DV1002" s="161" t="e">
        <f>VLOOKUP(D1002,RFPStatus!$A$2:$CF$3125,10,FALSE)</f>
        <v>#N/A</v>
      </c>
      <c r="DW1002" s="161" t="str">
        <f t="shared" si="15"/>
        <v/>
      </c>
    </row>
    <row r="1003" spans="1:127" x14ac:dyDescent="0.35">
      <c r="A1003" s="163">
        <f>RFPData!D1003</f>
        <v>0</v>
      </c>
      <c r="DQ1003" s="161" t="e">
        <f>VLOOKUP(D1003,RFPStatus!$A$2:$CF$3125,5,FALSE)</f>
        <v>#N/A</v>
      </c>
      <c r="DR1003" s="161" t="e">
        <f>VLOOKUP(D1003,RFPStatus!$A$2:$CF$3125,6,FALSE)</f>
        <v>#N/A</v>
      </c>
      <c r="DS1003" s="161" t="e">
        <f>VLOOKUP(D1003,RFPStatus!$A$2:$CF$3125,7,FALSE)</f>
        <v>#N/A</v>
      </c>
      <c r="DT1003" s="161" t="e">
        <f>VLOOKUP(D1003,RFPStatus!$A$2:$CF$3125,8,FALSE)</f>
        <v>#N/A</v>
      </c>
      <c r="DU1003" s="161" t="e">
        <f>VLOOKUP(D1003,RFPStatus!$A$2:$CF$3125,9,FALSE)</f>
        <v>#N/A</v>
      </c>
      <c r="DV1003" s="161" t="e">
        <f>VLOOKUP(D1003,RFPStatus!$A$2:$CF$3125,10,FALSE)</f>
        <v>#N/A</v>
      </c>
      <c r="DW1003" s="161" t="str">
        <f t="shared" si="15"/>
        <v/>
      </c>
    </row>
    <row r="1004" spans="1:127" x14ac:dyDescent="0.35">
      <c r="A1004" s="163">
        <f>RFPData!D1004</f>
        <v>0</v>
      </c>
      <c r="DQ1004" s="161" t="e">
        <f>VLOOKUP(D1004,RFPStatus!$A$2:$CF$3125,5,FALSE)</f>
        <v>#N/A</v>
      </c>
      <c r="DR1004" s="161" t="e">
        <f>VLOOKUP(D1004,RFPStatus!$A$2:$CF$3125,6,FALSE)</f>
        <v>#N/A</v>
      </c>
      <c r="DS1004" s="161" t="e">
        <f>VLOOKUP(D1004,RFPStatus!$A$2:$CF$3125,7,FALSE)</f>
        <v>#N/A</v>
      </c>
      <c r="DT1004" s="161" t="e">
        <f>VLOOKUP(D1004,RFPStatus!$A$2:$CF$3125,8,FALSE)</f>
        <v>#N/A</v>
      </c>
      <c r="DU1004" s="161" t="e">
        <f>VLOOKUP(D1004,RFPStatus!$A$2:$CF$3125,9,FALSE)</f>
        <v>#N/A</v>
      </c>
      <c r="DV1004" s="161" t="e">
        <f>VLOOKUP(D1004,RFPStatus!$A$2:$CF$3125,10,FALSE)</f>
        <v>#N/A</v>
      </c>
      <c r="DW1004" s="161" t="str">
        <f t="shared" si="15"/>
        <v/>
      </c>
    </row>
    <row r="1005" spans="1:127" x14ac:dyDescent="0.35">
      <c r="A1005" s="163">
        <f>RFPData!D1005</f>
        <v>0</v>
      </c>
      <c r="DQ1005" s="161" t="e">
        <f>VLOOKUP(D1005,RFPStatus!$A$2:$CF$3125,5,FALSE)</f>
        <v>#N/A</v>
      </c>
      <c r="DR1005" s="161" t="e">
        <f>VLOOKUP(D1005,RFPStatus!$A$2:$CF$3125,6,FALSE)</f>
        <v>#N/A</v>
      </c>
      <c r="DS1005" s="161" t="e">
        <f>VLOOKUP(D1005,RFPStatus!$A$2:$CF$3125,7,FALSE)</f>
        <v>#N/A</v>
      </c>
      <c r="DT1005" s="161" t="e">
        <f>VLOOKUP(D1005,RFPStatus!$A$2:$CF$3125,8,FALSE)</f>
        <v>#N/A</v>
      </c>
      <c r="DU1005" s="161" t="e">
        <f>VLOOKUP(D1005,RFPStatus!$A$2:$CF$3125,9,FALSE)</f>
        <v>#N/A</v>
      </c>
      <c r="DV1005" s="161" t="e">
        <f>VLOOKUP(D1005,RFPStatus!$A$2:$CF$3125,10,FALSE)</f>
        <v>#N/A</v>
      </c>
      <c r="DW1005" s="161" t="str">
        <f t="shared" si="15"/>
        <v/>
      </c>
    </row>
    <row r="1006" spans="1:127" x14ac:dyDescent="0.35">
      <c r="A1006" s="163">
        <f>RFPData!D1006</f>
        <v>0</v>
      </c>
      <c r="DQ1006" s="161" t="e">
        <f>VLOOKUP(D1006,RFPStatus!$A$2:$CF$3125,5,FALSE)</f>
        <v>#N/A</v>
      </c>
      <c r="DR1006" s="161" t="e">
        <f>VLOOKUP(D1006,RFPStatus!$A$2:$CF$3125,6,FALSE)</f>
        <v>#N/A</v>
      </c>
      <c r="DS1006" s="161" t="e">
        <f>VLOOKUP(D1006,RFPStatus!$A$2:$CF$3125,7,FALSE)</f>
        <v>#N/A</v>
      </c>
      <c r="DT1006" s="161" t="e">
        <f>VLOOKUP(D1006,RFPStatus!$A$2:$CF$3125,8,FALSE)</f>
        <v>#N/A</v>
      </c>
      <c r="DU1006" s="161" t="e">
        <f>VLOOKUP(D1006,RFPStatus!$A$2:$CF$3125,9,FALSE)</f>
        <v>#N/A</v>
      </c>
      <c r="DV1006" s="161" t="e">
        <f>VLOOKUP(D1006,RFPStatus!$A$2:$CF$3125,10,FALSE)</f>
        <v>#N/A</v>
      </c>
      <c r="DW1006" s="161" t="str">
        <f t="shared" si="15"/>
        <v/>
      </c>
    </row>
    <row r="1007" spans="1:127" x14ac:dyDescent="0.35">
      <c r="A1007" s="163">
        <f>RFPData!D1007</f>
        <v>0</v>
      </c>
      <c r="DQ1007" s="161" t="e">
        <f>VLOOKUP(D1007,RFPStatus!$A$2:$CF$3125,5,FALSE)</f>
        <v>#N/A</v>
      </c>
      <c r="DR1007" s="161" t="e">
        <f>VLOOKUP(D1007,RFPStatus!$A$2:$CF$3125,6,FALSE)</f>
        <v>#N/A</v>
      </c>
      <c r="DS1007" s="161" t="e">
        <f>VLOOKUP(D1007,RFPStatus!$A$2:$CF$3125,7,FALSE)</f>
        <v>#N/A</v>
      </c>
      <c r="DT1007" s="161" t="e">
        <f>VLOOKUP(D1007,RFPStatus!$A$2:$CF$3125,8,FALSE)</f>
        <v>#N/A</v>
      </c>
      <c r="DU1007" s="161" t="e">
        <f>VLOOKUP(D1007,RFPStatus!$A$2:$CF$3125,9,FALSE)</f>
        <v>#N/A</v>
      </c>
      <c r="DV1007" s="161" t="e">
        <f>VLOOKUP(D1007,RFPStatus!$A$2:$CF$3125,10,FALSE)</f>
        <v>#N/A</v>
      </c>
      <c r="DW1007" s="161" t="str">
        <f t="shared" si="15"/>
        <v/>
      </c>
    </row>
    <row r="1008" spans="1:127" x14ac:dyDescent="0.35">
      <c r="A1008" s="163">
        <f>RFPData!D1008</f>
        <v>0</v>
      </c>
      <c r="DQ1008" s="161" t="e">
        <f>VLOOKUP(D1008,RFPStatus!$A$2:$CF$3125,5,FALSE)</f>
        <v>#N/A</v>
      </c>
      <c r="DR1008" s="161" t="e">
        <f>VLOOKUP(D1008,RFPStatus!$A$2:$CF$3125,6,FALSE)</f>
        <v>#N/A</v>
      </c>
      <c r="DS1008" s="161" t="e">
        <f>VLOOKUP(D1008,RFPStatus!$A$2:$CF$3125,7,FALSE)</f>
        <v>#N/A</v>
      </c>
      <c r="DT1008" s="161" t="e">
        <f>VLOOKUP(D1008,RFPStatus!$A$2:$CF$3125,8,FALSE)</f>
        <v>#N/A</v>
      </c>
      <c r="DU1008" s="161" t="e">
        <f>VLOOKUP(D1008,RFPStatus!$A$2:$CF$3125,9,FALSE)</f>
        <v>#N/A</v>
      </c>
      <c r="DV1008" s="161" t="e">
        <f>VLOOKUP(D1008,RFPStatus!$A$2:$CF$3125,10,FALSE)</f>
        <v>#N/A</v>
      </c>
      <c r="DW1008" s="161" t="str">
        <f t="shared" si="15"/>
        <v/>
      </c>
    </row>
    <row r="1009" spans="1:127" x14ac:dyDescent="0.35">
      <c r="A1009" s="163">
        <f>RFPData!D1009</f>
        <v>0</v>
      </c>
      <c r="DQ1009" s="161" t="e">
        <f>VLOOKUP(D1009,RFPStatus!$A$2:$CF$3125,5,FALSE)</f>
        <v>#N/A</v>
      </c>
      <c r="DR1009" s="161" t="e">
        <f>VLOOKUP(D1009,RFPStatus!$A$2:$CF$3125,6,FALSE)</f>
        <v>#N/A</v>
      </c>
      <c r="DS1009" s="161" t="e">
        <f>VLOOKUP(D1009,RFPStatus!$A$2:$CF$3125,7,FALSE)</f>
        <v>#N/A</v>
      </c>
      <c r="DT1009" s="161" t="e">
        <f>VLOOKUP(D1009,RFPStatus!$A$2:$CF$3125,8,FALSE)</f>
        <v>#N/A</v>
      </c>
      <c r="DU1009" s="161" t="e">
        <f>VLOOKUP(D1009,RFPStatus!$A$2:$CF$3125,9,FALSE)</f>
        <v>#N/A</v>
      </c>
      <c r="DV1009" s="161" t="e">
        <f>VLOOKUP(D1009,RFPStatus!$A$2:$CF$3125,10,FALSE)</f>
        <v>#N/A</v>
      </c>
      <c r="DW1009" s="161" t="str">
        <f t="shared" si="15"/>
        <v/>
      </c>
    </row>
    <row r="1010" spans="1:127" x14ac:dyDescent="0.35">
      <c r="A1010" s="163">
        <f>RFPData!D1010</f>
        <v>0</v>
      </c>
      <c r="DQ1010" s="161" t="e">
        <f>VLOOKUP(D1010,RFPStatus!$A$2:$CF$3125,5,FALSE)</f>
        <v>#N/A</v>
      </c>
      <c r="DR1010" s="161" t="e">
        <f>VLOOKUP(D1010,RFPStatus!$A$2:$CF$3125,6,FALSE)</f>
        <v>#N/A</v>
      </c>
      <c r="DS1010" s="161" t="e">
        <f>VLOOKUP(D1010,RFPStatus!$A$2:$CF$3125,7,FALSE)</f>
        <v>#N/A</v>
      </c>
      <c r="DT1010" s="161" t="e">
        <f>VLOOKUP(D1010,RFPStatus!$A$2:$CF$3125,8,FALSE)</f>
        <v>#N/A</v>
      </c>
      <c r="DU1010" s="161" t="e">
        <f>VLOOKUP(D1010,RFPStatus!$A$2:$CF$3125,9,FALSE)</f>
        <v>#N/A</v>
      </c>
      <c r="DV1010" s="161" t="e">
        <f>VLOOKUP(D1010,RFPStatus!$A$2:$CF$3125,10,FALSE)</f>
        <v>#N/A</v>
      </c>
      <c r="DW1010" s="161" t="str">
        <f t="shared" si="15"/>
        <v/>
      </c>
    </row>
    <row r="1011" spans="1:127" x14ac:dyDescent="0.35">
      <c r="A1011" s="163">
        <f>RFPData!D1011</f>
        <v>0</v>
      </c>
      <c r="DQ1011" s="161" t="e">
        <f>VLOOKUP(D1011,RFPStatus!$A$2:$CF$3125,5,FALSE)</f>
        <v>#N/A</v>
      </c>
      <c r="DR1011" s="161" t="e">
        <f>VLOOKUP(D1011,RFPStatus!$A$2:$CF$3125,6,FALSE)</f>
        <v>#N/A</v>
      </c>
      <c r="DS1011" s="161" t="e">
        <f>VLOOKUP(D1011,RFPStatus!$A$2:$CF$3125,7,FALSE)</f>
        <v>#N/A</v>
      </c>
      <c r="DT1011" s="161" t="e">
        <f>VLOOKUP(D1011,RFPStatus!$A$2:$CF$3125,8,FALSE)</f>
        <v>#N/A</v>
      </c>
      <c r="DU1011" s="161" t="e">
        <f>VLOOKUP(D1011,RFPStatus!$A$2:$CF$3125,9,FALSE)</f>
        <v>#N/A</v>
      </c>
      <c r="DV1011" s="161" t="e">
        <f>VLOOKUP(D1011,RFPStatus!$A$2:$CF$3125,10,FALSE)</f>
        <v>#N/A</v>
      </c>
      <c r="DW1011" s="161" t="str">
        <f t="shared" si="15"/>
        <v/>
      </c>
    </row>
    <row r="1012" spans="1:127" x14ac:dyDescent="0.35">
      <c r="A1012" s="163">
        <f>RFPData!D1012</f>
        <v>0</v>
      </c>
      <c r="DQ1012" s="161" t="e">
        <f>VLOOKUP(D1012,RFPStatus!$A$2:$CF$3125,5,FALSE)</f>
        <v>#N/A</v>
      </c>
      <c r="DR1012" s="161" t="e">
        <f>VLOOKUP(D1012,RFPStatus!$A$2:$CF$3125,6,FALSE)</f>
        <v>#N/A</v>
      </c>
      <c r="DS1012" s="161" t="e">
        <f>VLOOKUP(D1012,RFPStatus!$A$2:$CF$3125,7,FALSE)</f>
        <v>#N/A</v>
      </c>
      <c r="DT1012" s="161" t="e">
        <f>VLOOKUP(D1012,RFPStatus!$A$2:$CF$3125,8,FALSE)</f>
        <v>#N/A</v>
      </c>
      <c r="DU1012" s="161" t="e">
        <f>VLOOKUP(D1012,RFPStatus!$A$2:$CF$3125,9,FALSE)</f>
        <v>#N/A</v>
      </c>
      <c r="DV1012" s="161" t="e">
        <f>VLOOKUP(D1012,RFPStatus!$A$2:$CF$3125,10,FALSE)</f>
        <v>#N/A</v>
      </c>
      <c r="DW1012" s="161" t="str">
        <f t="shared" si="15"/>
        <v/>
      </c>
    </row>
    <row r="1013" spans="1:127" x14ac:dyDescent="0.35">
      <c r="A1013" s="163">
        <f>RFPData!D1013</f>
        <v>0</v>
      </c>
      <c r="DQ1013" s="161" t="e">
        <f>VLOOKUP(D1013,RFPStatus!$A$2:$CF$3125,5,FALSE)</f>
        <v>#N/A</v>
      </c>
      <c r="DR1013" s="161" t="e">
        <f>VLOOKUP(D1013,RFPStatus!$A$2:$CF$3125,6,FALSE)</f>
        <v>#N/A</v>
      </c>
      <c r="DS1013" s="161" t="e">
        <f>VLOOKUP(D1013,RFPStatus!$A$2:$CF$3125,7,FALSE)</f>
        <v>#N/A</v>
      </c>
      <c r="DT1013" s="161" t="e">
        <f>VLOOKUP(D1013,RFPStatus!$A$2:$CF$3125,8,FALSE)</f>
        <v>#N/A</v>
      </c>
      <c r="DU1013" s="161" t="e">
        <f>VLOOKUP(D1013,RFPStatus!$A$2:$CF$3125,9,FALSE)</f>
        <v>#N/A</v>
      </c>
      <c r="DV1013" s="161" t="e">
        <f>VLOOKUP(D1013,RFPStatus!$A$2:$CF$3125,10,FALSE)</f>
        <v>#N/A</v>
      </c>
      <c r="DW1013" s="161" t="str">
        <f t="shared" si="15"/>
        <v/>
      </c>
    </row>
    <row r="1014" spans="1:127" x14ac:dyDescent="0.35">
      <c r="A1014" s="163">
        <f>RFPData!D1014</f>
        <v>0</v>
      </c>
      <c r="DQ1014" s="161" t="e">
        <f>VLOOKUP(D1014,RFPStatus!$A$2:$CF$3125,5,FALSE)</f>
        <v>#N/A</v>
      </c>
      <c r="DR1014" s="161" t="e">
        <f>VLOOKUP(D1014,RFPStatus!$A$2:$CF$3125,6,FALSE)</f>
        <v>#N/A</v>
      </c>
      <c r="DS1014" s="161" t="e">
        <f>VLOOKUP(D1014,RFPStatus!$A$2:$CF$3125,7,FALSE)</f>
        <v>#N/A</v>
      </c>
      <c r="DT1014" s="161" t="e">
        <f>VLOOKUP(D1014,RFPStatus!$A$2:$CF$3125,8,FALSE)</f>
        <v>#N/A</v>
      </c>
      <c r="DU1014" s="161" t="e">
        <f>VLOOKUP(D1014,RFPStatus!$A$2:$CF$3125,9,FALSE)</f>
        <v>#N/A</v>
      </c>
      <c r="DV1014" s="161" t="e">
        <f>VLOOKUP(D1014,RFPStatus!$A$2:$CF$3125,10,FALSE)</f>
        <v>#N/A</v>
      </c>
      <c r="DW1014" s="161" t="str">
        <f t="shared" si="15"/>
        <v/>
      </c>
    </row>
    <row r="1015" spans="1:127" x14ac:dyDescent="0.35">
      <c r="A1015" s="163">
        <f>RFPData!D1015</f>
        <v>0</v>
      </c>
      <c r="DQ1015" s="161" t="e">
        <f>VLOOKUP(D1015,RFPStatus!$A$2:$CF$3125,5,FALSE)</f>
        <v>#N/A</v>
      </c>
      <c r="DR1015" s="161" t="e">
        <f>VLOOKUP(D1015,RFPStatus!$A$2:$CF$3125,6,FALSE)</f>
        <v>#N/A</v>
      </c>
      <c r="DS1015" s="161" t="e">
        <f>VLOOKUP(D1015,RFPStatus!$A$2:$CF$3125,7,FALSE)</f>
        <v>#N/A</v>
      </c>
      <c r="DT1015" s="161" t="e">
        <f>VLOOKUP(D1015,RFPStatus!$A$2:$CF$3125,8,FALSE)</f>
        <v>#N/A</v>
      </c>
      <c r="DU1015" s="161" t="e">
        <f>VLOOKUP(D1015,RFPStatus!$A$2:$CF$3125,9,FALSE)</f>
        <v>#N/A</v>
      </c>
      <c r="DV1015" s="161" t="e">
        <f>VLOOKUP(D1015,RFPStatus!$A$2:$CF$3125,10,FALSE)</f>
        <v>#N/A</v>
      </c>
      <c r="DW1015" s="161" t="str">
        <f t="shared" si="15"/>
        <v/>
      </c>
    </row>
    <row r="1016" spans="1:127" x14ac:dyDescent="0.35">
      <c r="A1016" s="163">
        <f>RFPData!D1016</f>
        <v>0</v>
      </c>
      <c r="DQ1016" s="161" t="e">
        <f>VLOOKUP(D1016,RFPStatus!$A$2:$CF$3125,5,FALSE)</f>
        <v>#N/A</v>
      </c>
      <c r="DR1016" s="161" t="e">
        <f>VLOOKUP(D1016,RFPStatus!$A$2:$CF$3125,6,FALSE)</f>
        <v>#N/A</v>
      </c>
      <c r="DS1016" s="161" t="e">
        <f>VLOOKUP(D1016,RFPStatus!$A$2:$CF$3125,7,FALSE)</f>
        <v>#N/A</v>
      </c>
      <c r="DT1016" s="161" t="e">
        <f>VLOOKUP(D1016,RFPStatus!$A$2:$CF$3125,8,FALSE)</f>
        <v>#N/A</v>
      </c>
      <c r="DU1016" s="161" t="e">
        <f>VLOOKUP(D1016,RFPStatus!$A$2:$CF$3125,9,FALSE)</f>
        <v>#N/A</v>
      </c>
      <c r="DV1016" s="161" t="e">
        <f>VLOOKUP(D1016,RFPStatus!$A$2:$CF$3125,10,FALSE)</f>
        <v>#N/A</v>
      </c>
      <c r="DW1016" s="161" t="str">
        <f t="shared" si="15"/>
        <v/>
      </c>
    </row>
    <row r="1017" spans="1:127" x14ac:dyDescent="0.35">
      <c r="A1017" s="163">
        <f>RFPData!D1017</f>
        <v>0</v>
      </c>
      <c r="DQ1017" s="161" t="e">
        <f>VLOOKUP(D1017,RFPStatus!$A$2:$CF$3125,5,FALSE)</f>
        <v>#N/A</v>
      </c>
      <c r="DR1017" s="161" t="e">
        <f>VLOOKUP(D1017,RFPStatus!$A$2:$CF$3125,6,FALSE)</f>
        <v>#N/A</v>
      </c>
      <c r="DS1017" s="161" t="e">
        <f>VLOOKUP(D1017,RFPStatus!$A$2:$CF$3125,7,FALSE)</f>
        <v>#N/A</v>
      </c>
      <c r="DT1017" s="161" t="e">
        <f>VLOOKUP(D1017,RFPStatus!$A$2:$CF$3125,8,FALSE)</f>
        <v>#N/A</v>
      </c>
      <c r="DU1017" s="161" t="e">
        <f>VLOOKUP(D1017,RFPStatus!$A$2:$CF$3125,9,FALSE)</f>
        <v>#N/A</v>
      </c>
      <c r="DV1017" s="161" t="e">
        <f>VLOOKUP(D1017,RFPStatus!$A$2:$CF$3125,10,FALSE)</f>
        <v>#N/A</v>
      </c>
      <c r="DW1017" s="161" t="str">
        <f t="shared" si="15"/>
        <v/>
      </c>
    </row>
    <row r="1018" spans="1:127" x14ac:dyDescent="0.35">
      <c r="A1018" s="163">
        <f>RFPData!D1018</f>
        <v>0</v>
      </c>
      <c r="DQ1018" s="161" t="e">
        <f>VLOOKUP(D1018,RFPStatus!$A$2:$CF$3125,5,FALSE)</f>
        <v>#N/A</v>
      </c>
      <c r="DR1018" s="161" t="e">
        <f>VLOOKUP(D1018,RFPStatus!$A$2:$CF$3125,6,FALSE)</f>
        <v>#N/A</v>
      </c>
      <c r="DS1018" s="161" t="e">
        <f>VLOOKUP(D1018,RFPStatus!$A$2:$CF$3125,7,FALSE)</f>
        <v>#N/A</v>
      </c>
      <c r="DT1018" s="161" t="e">
        <f>VLOOKUP(D1018,RFPStatus!$A$2:$CF$3125,8,FALSE)</f>
        <v>#N/A</v>
      </c>
      <c r="DU1018" s="161" t="e">
        <f>VLOOKUP(D1018,RFPStatus!$A$2:$CF$3125,9,FALSE)</f>
        <v>#N/A</v>
      </c>
      <c r="DV1018" s="161" t="e">
        <f>VLOOKUP(D1018,RFPStatus!$A$2:$CF$3125,10,FALSE)</f>
        <v>#N/A</v>
      </c>
      <c r="DW1018" s="161" t="str">
        <f t="shared" si="15"/>
        <v/>
      </c>
    </row>
    <row r="1019" spans="1:127" x14ac:dyDescent="0.35">
      <c r="A1019" s="163">
        <f>RFPData!D1019</f>
        <v>0</v>
      </c>
      <c r="DQ1019" s="161" t="e">
        <f>VLOOKUP(D1019,RFPStatus!$A$2:$CF$3125,5,FALSE)</f>
        <v>#N/A</v>
      </c>
      <c r="DR1019" s="161" t="e">
        <f>VLOOKUP(D1019,RFPStatus!$A$2:$CF$3125,6,FALSE)</f>
        <v>#N/A</v>
      </c>
      <c r="DS1019" s="161" t="e">
        <f>VLOOKUP(D1019,RFPStatus!$A$2:$CF$3125,7,FALSE)</f>
        <v>#N/A</v>
      </c>
      <c r="DT1019" s="161" t="e">
        <f>VLOOKUP(D1019,RFPStatus!$A$2:$CF$3125,8,FALSE)</f>
        <v>#N/A</v>
      </c>
      <c r="DU1019" s="161" t="e">
        <f>VLOOKUP(D1019,RFPStatus!$A$2:$CF$3125,9,FALSE)</f>
        <v>#N/A</v>
      </c>
      <c r="DV1019" s="161" t="e">
        <f>VLOOKUP(D1019,RFPStatus!$A$2:$CF$3125,10,FALSE)</f>
        <v>#N/A</v>
      </c>
      <c r="DW1019" s="161" t="str">
        <f t="shared" si="15"/>
        <v/>
      </c>
    </row>
    <row r="1020" spans="1:127" x14ac:dyDescent="0.35">
      <c r="A1020" s="163">
        <f>RFPData!D1020</f>
        <v>0</v>
      </c>
      <c r="DQ1020" s="161" t="e">
        <f>VLOOKUP(D1020,RFPStatus!$A$2:$CF$3125,5,FALSE)</f>
        <v>#N/A</v>
      </c>
      <c r="DR1020" s="161" t="e">
        <f>VLOOKUP(D1020,RFPStatus!$A$2:$CF$3125,6,FALSE)</f>
        <v>#N/A</v>
      </c>
      <c r="DS1020" s="161" t="e">
        <f>VLOOKUP(D1020,RFPStatus!$A$2:$CF$3125,7,FALSE)</f>
        <v>#N/A</v>
      </c>
      <c r="DT1020" s="161" t="e">
        <f>VLOOKUP(D1020,RFPStatus!$A$2:$CF$3125,8,FALSE)</f>
        <v>#N/A</v>
      </c>
      <c r="DU1020" s="161" t="e">
        <f>VLOOKUP(D1020,RFPStatus!$A$2:$CF$3125,9,FALSE)</f>
        <v>#N/A</v>
      </c>
      <c r="DV1020" s="161" t="e">
        <f>VLOOKUP(D1020,RFPStatus!$A$2:$CF$3125,10,FALSE)</f>
        <v>#N/A</v>
      </c>
      <c r="DW1020" s="161" t="str">
        <f t="shared" si="15"/>
        <v/>
      </c>
    </row>
    <row r="1021" spans="1:127" x14ac:dyDescent="0.35">
      <c r="A1021" s="163">
        <f>RFPData!D1021</f>
        <v>0</v>
      </c>
      <c r="DQ1021" s="161" t="e">
        <f>VLOOKUP(D1021,RFPStatus!$A$2:$CF$3125,5,FALSE)</f>
        <v>#N/A</v>
      </c>
      <c r="DR1021" s="161" t="e">
        <f>VLOOKUP(D1021,RFPStatus!$A$2:$CF$3125,6,FALSE)</f>
        <v>#N/A</v>
      </c>
      <c r="DS1021" s="161" t="e">
        <f>VLOOKUP(D1021,RFPStatus!$A$2:$CF$3125,7,FALSE)</f>
        <v>#N/A</v>
      </c>
      <c r="DT1021" s="161" t="e">
        <f>VLOOKUP(D1021,RFPStatus!$A$2:$CF$3125,8,FALSE)</f>
        <v>#N/A</v>
      </c>
      <c r="DU1021" s="161" t="e">
        <f>VLOOKUP(D1021,RFPStatus!$A$2:$CF$3125,9,FALSE)</f>
        <v>#N/A</v>
      </c>
      <c r="DV1021" s="161" t="e">
        <f>VLOOKUP(D1021,RFPStatus!$A$2:$CF$3125,10,FALSE)</f>
        <v>#N/A</v>
      </c>
      <c r="DW1021" s="161" t="str">
        <f t="shared" si="15"/>
        <v/>
      </c>
    </row>
    <row r="1022" spans="1:127" x14ac:dyDescent="0.35">
      <c r="A1022" s="163">
        <f>RFPData!D1022</f>
        <v>0</v>
      </c>
      <c r="DQ1022" s="161" t="e">
        <f>VLOOKUP(D1022,RFPStatus!$A$2:$CF$3125,5,FALSE)</f>
        <v>#N/A</v>
      </c>
      <c r="DR1022" s="161" t="e">
        <f>VLOOKUP(D1022,RFPStatus!$A$2:$CF$3125,6,FALSE)</f>
        <v>#N/A</v>
      </c>
      <c r="DS1022" s="161" t="e">
        <f>VLOOKUP(D1022,RFPStatus!$A$2:$CF$3125,7,FALSE)</f>
        <v>#N/A</v>
      </c>
      <c r="DT1022" s="161" t="e">
        <f>VLOOKUP(D1022,RFPStatus!$A$2:$CF$3125,8,FALSE)</f>
        <v>#N/A</v>
      </c>
      <c r="DU1022" s="161" t="e">
        <f>VLOOKUP(D1022,RFPStatus!$A$2:$CF$3125,9,FALSE)</f>
        <v>#N/A</v>
      </c>
      <c r="DV1022" s="161" t="e">
        <f>VLOOKUP(D1022,RFPStatus!$A$2:$CF$3125,10,FALSE)</f>
        <v>#N/A</v>
      </c>
      <c r="DW1022" s="161" t="str">
        <f t="shared" si="15"/>
        <v/>
      </c>
    </row>
    <row r="1023" spans="1:127" x14ac:dyDescent="0.35">
      <c r="A1023" s="163">
        <f>RFPData!D1023</f>
        <v>0</v>
      </c>
      <c r="DQ1023" s="161" t="e">
        <f>VLOOKUP(D1023,RFPStatus!$A$2:$CF$3125,5,FALSE)</f>
        <v>#N/A</v>
      </c>
      <c r="DR1023" s="161" t="e">
        <f>VLOOKUP(D1023,RFPStatus!$A$2:$CF$3125,6,FALSE)</f>
        <v>#N/A</v>
      </c>
      <c r="DS1023" s="161" t="e">
        <f>VLOOKUP(D1023,RFPStatus!$A$2:$CF$3125,7,FALSE)</f>
        <v>#N/A</v>
      </c>
      <c r="DT1023" s="161" t="e">
        <f>VLOOKUP(D1023,RFPStatus!$A$2:$CF$3125,8,FALSE)</f>
        <v>#N/A</v>
      </c>
      <c r="DU1023" s="161" t="e">
        <f>VLOOKUP(D1023,RFPStatus!$A$2:$CF$3125,9,FALSE)</f>
        <v>#N/A</v>
      </c>
      <c r="DV1023" s="161" t="e">
        <f>VLOOKUP(D1023,RFPStatus!$A$2:$CF$3125,10,FALSE)</f>
        <v>#N/A</v>
      </c>
      <c r="DW1023" s="161" t="str">
        <f t="shared" si="15"/>
        <v/>
      </c>
    </row>
    <row r="1024" spans="1:127" x14ac:dyDescent="0.35">
      <c r="A1024" s="163">
        <f>RFPData!D1024</f>
        <v>0</v>
      </c>
      <c r="DQ1024" s="161" t="e">
        <f>VLOOKUP(D1024,RFPStatus!$A$2:$CF$3125,5,FALSE)</f>
        <v>#N/A</v>
      </c>
      <c r="DR1024" s="161" t="e">
        <f>VLOOKUP(D1024,RFPStatus!$A$2:$CF$3125,6,FALSE)</f>
        <v>#N/A</v>
      </c>
      <c r="DS1024" s="161" t="e">
        <f>VLOOKUP(D1024,RFPStatus!$A$2:$CF$3125,7,FALSE)</f>
        <v>#N/A</v>
      </c>
      <c r="DT1024" s="161" t="e">
        <f>VLOOKUP(D1024,RFPStatus!$A$2:$CF$3125,8,FALSE)</f>
        <v>#N/A</v>
      </c>
      <c r="DU1024" s="161" t="e">
        <f>VLOOKUP(D1024,RFPStatus!$A$2:$CF$3125,9,FALSE)</f>
        <v>#N/A</v>
      </c>
      <c r="DV1024" s="161" t="e">
        <f>VLOOKUP(D1024,RFPStatus!$A$2:$CF$3125,10,FALSE)</f>
        <v>#N/A</v>
      </c>
      <c r="DW1024" s="161" t="str">
        <f t="shared" si="15"/>
        <v/>
      </c>
    </row>
    <row r="1025" spans="1:127" x14ac:dyDescent="0.35">
      <c r="A1025" s="163">
        <f>RFPData!D1025</f>
        <v>0</v>
      </c>
      <c r="DQ1025" s="161" t="e">
        <f>VLOOKUP(D1025,RFPStatus!$A$2:$CF$3125,5,FALSE)</f>
        <v>#N/A</v>
      </c>
      <c r="DR1025" s="161" t="e">
        <f>VLOOKUP(D1025,RFPStatus!$A$2:$CF$3125,6,FALSE)</f>
        <v>#N/A</v>
      </c>
      <c r="DS1025" s="161" t="e">
        <f>VLOOKUP(D1025,RFPStatus!$A$2:$CF$3125,7,FALSE)</f>
        <v>#N/A</v>
      </c>
      <c r="DT1025" s="161" t="e">
        <f>VLOOKUP(D1025,RFPStatus!$A$2:$CF$3125,8,FALSE)</f>
        <v>#N/A</v>
      </c>
      <c r="DU1025" s="161" t="e">
        <f>VLOOKUP(D1025,RFPStatus!$A$2:$CF$3125,9,FALSE)</f>
        <v>#N/A</v>
      </c>
      <c r="DV1025" s="161" t="e">
        <f>VLOOKUP(D1025,RFPStatus!$A$2:$CF$3125,10,FALSE)</f>
        <v>#N/A</v>
      </c>
      <c r="DW1025" s="161" t="str">
        <f t="shared" si="15"/>
        <v/>
      </c>
    </row>
    <row r="1026" spans="1:127" x14ac:dyDescent="0.35">
      <c r="A1026" s="163">
        <f>RFPData!D1026</f>
        <v>0</v>
      </c>
      <c r="DQ1026" s="161" t="e">
        <f>VLOOKUP(D1026,RFPStatus!$A$2:$CF$3125,5,FALSE)</f>
        <v>#N/A</v>
      </c>
      <c r="DR1026" s="161" t="e">
        <f>VLOOKUP(D1026,RFPStatus!$A$2:$CF$3125,6,FALSE)</f>
        <v>#N/A</v>
      </c>
      <c r="DS1026" s="161" t="e">
        <f>VLOOKUP(D1026,RFPStatus!$A$2:$CF$3125,7,FALSE)</f>
        <v>#N/A</v>
      </c>
      <c r="DT1026" s="161" t="e">
        <f>VLOOKUP(D1026,RFPStatus!$A$2:$CF$3125,8,FALSE)</f>
        <v>#N/A</v>
      </c>
      <c r="DU1026" s="161" t="e">
        <f>VLOOKUP(D1026,RFPStatus!$A$2:$CF$3125,9,FALSE)</f>
        <v>#N/A</v>
      </c>
      <c r="DV1026" s="161" t="e">
        <f>VLOOKUP(D1026,RFPStatus!$A$2:$CF$3125,10,FALSE)</f>
        <v>#N/A</v>
      </c>
      <c r="DW1026" s="161" t="str">
        <f t="shared" ref="DW1026:DW1089" si="16">_xlfn.CONCAT(BU1026:BY1026)</f>
        <v/>
      </c>
    </row>
    <row r="1027" spans="1:127" x14ac:dyDescent="0.35">
      <c r="A1027" s="163">
        <f>RFPData!D1027</f>
        <v>0</v>
      </c>
      <c r="DQ1027" s="161" t="e">
        <f>VLOOKUP(D1027,RFPStatus!$A$2:$CF$3125,5,FALSE)</f>
        <v>#N/A</v>
      </c>
      <c r="DR1027" s="161" t="e">
        <f>VLOOKUP(D1027,RFPStatus!$A$2:$CF$3125,6,FALSE)</f>
        <v>#N/A</v>
      </c>
      <c r="DS1027" s="161" t="e">
        <f>VLOOKUP(D1027,RFPStatus!$A$2:$CF$3125,7,FALSE)</f>
        <v>#N/A</v>
      </c>
      <c r="DT1027" s="161" t="e">
        <f>VLOOKUP(D1027,RFPStatus!$A$2:$CF$3125,8,FALSE)</f>
        <v>#N/A</v>
      </c>
      <c r="DU1027" s="161" t="e">
        <f>VLOOKUP(D1027,RFPStatus!$A$2:$CF$3125,9,FALSE)</f>
        <v>#N/A</v>
      </c>
      <c r="DV1027" s="161" t="e">
        <f>VLOOKUP(D1027,RFPStatus!$A$2:$CF$3125,10,FALSE)</f>
        <v>#N/A</v>
      </c>
      <c r="DW1027" s="161" t="str">
        <f t="shared" si="16"/>
        <v/>
      </c>
    </row>
    <row r="1028" spans="1:127" x14ac:dyDescent="0.35">
      <c r="A1028" s="163">
        <f>RFPData!D1028</f>
        <v>0</v>
      </c>
      <c r="DQ1028" s="161" t="e">
        <f>VLOOKUP(D1028,RFPStatus!$A$2:$CF$3125,5,FALSE)</f>
        <v>#N/A</v>
      </c>
      <c r="DR1028" s="161" t="e">
        <f>VLOOKUP(D1028,RFPStatus!$A$2:$CF$3125,6,FALSE)</f>
        <v>#N/A</v>
      </c>
      <c r="DS1028" s="161" t="e">
        <f>VLOOKUP(D1028,RFPStatus!$A$2:$CF$3125,7,FALSE)</f>
        <v>#N/A</v>
      </c>
      <c r="DT1028" s="161" t="e">
        <f>VLOOKUP(D1028,RFPStatus!$A$2:$CF$3125,8,FALSE)</f>
        <v>#N/A</v>
      </c>
      <c r="DU1028" s="161" t="e">
        <f>VLOOKUP(D1028,RFPStatus!$A$2:$CF$3125,9,FALSE)</f>
        <v>#N/A</v>
      </c>
      <c r="DV1028" s="161" t="e">
        <f>VLOOKUP(D1028,RFPStatus!$A$2:$CF$3125,10,FALSE)</f>
        <v>#N/A</v>
      </c>
      <c r="DW1028" s="161" t="str">
        <f t="shared" si="16"/>
        <v/>
      </c>
    </row>
    <row r="1029" spans="1:127" x14ac:dyDescent="0.35">
      <c r="A1029" s="163">
        <f>RFPData!D1029</f>
        <v>0</v>
      </c>
      <c r="DQ1029" s="161" t="e">
        <f>VLOOKUP(D1029,RFPStatus!$A$2:$CF$3125,5,FALSE)</f>
        <v>#N/A</v>
      </c>
      <c r="DR1029" s="161" t="e">
        <f>VLOOKUP(D1029,RFPStatus!$A$2:$CF$3125,6,FALSE)</f>
        <v>#N/A</v>
      </c>
      <c r="DS1029" s="161" t="e">
        <f>VLOOKUP(D1029,RFPStatus!$A$2:$CF$3125,7,FALSE)</f>
        <v>#N/A</v>
      </c>
      <c r="DT1029" s="161" t="e">
        <f>VLOOKUP(D1029,RFPStatus!$A$2:$CF$3125,8,FALSE)</f>
        <v>#N/A</v>
      </c>
      <c r="DU1029" s="161" t="e">
        <f>VLOOKUP(D1029,RFPStatus!$A$2:$CF$3125,9,FALSE)</f>
        <v>#N/A</v>
      </c>
      <c r="DV1029" s="161" t="e">
        <f>VLOOKUP(D1029,RFPStatus!$A$2:$CF$3125,10,FALSE)</f>
        <v>#N/A</v>
      </c>
      <c r="DW1029" s="161" t="str">
        <f t="shared" si="16"/>
        <v/>
      </c>
    </row>
    <row r="1030" spans="1:127" x14ac:dyDescent="0.35">
      <c r="A1030" s="163">
        <f>RFPData!D1030</f>
        <v>0</v>
      </c>
      <c r="DQ1030" s="161" t="e">
        <f>VLOOKUP(D1030,RFPStatus!$A$2:$CF$3125,5,FALSE)</f>
        <v>#N/A</v>
      </c>
      <c r="DR1030" s="161" t="e">
        <f>VLOOKUP(D1030,RFPStatus!$A$2:$CF$3125,6,FALSE)</f>
        <v>#N/A</v>
      </c>
      <c r="DS1030" s="161" t="e">
        <f>VLOOKUP(D1030,RFPStatus!$A$2:$CF$3125,7,FALSE)</f>
        <v>#N/A</v>
      </c>
      <c r="DT1030" s="161" t="e">
        <f>VLOOKUP(D1030,RFPStatus!$A$2:$CF$3125,8,FALSE)</f>
        <v>#N/A</v>
      </c>
      <c r="DU1030" s="161" t="e">
        <f>VLOOKUP(D1030,RFPStatus!$A$2:$CF$3125,9,FALSE)</f>
        <v>#N/A</v>
      </c>
      <c r="DV1030" s="161" t="e">
        <f>VLOOKUP(D1030,RFPStatus!$A$2:$CF$3125,10,FALSE)</f>
        <v>#N/A</v>
      </c>
      <c r="DW1030" s="161" t="str">
        <f t="shared" si="16"/>
        <v/>
      </c>
    </row>
    <row r="1031" spans="1:127" x14ac:dyDescent="0.35">
      <c r="A1031" s="163">
        <f>RFPData!D1031</f>
        <v>0</v>
      </c>
      <c r="DQ1031" s="161" t="e">
        <f>VLOOKUP(D1031,RFPStatus!$A$2:$CF$3125,5,FALSE)</f>
        <v>#N/A</v>
      </c>
      <c r="DR1031" s="161" t="e">
        <f>VLOOKUP(D1031,RFPStatus!$A$2:$CF$3125,6,FALSE)</f>
        <v>#N/A</v>
      </c>
      <c r="DS1031" s="161" t="e">
        <f>VLOOKUP(D1031,RFPStatus!$A$2:$CF$3125,7,FALSE)</f>
        <v>#N/A</v>
      </c>
      <c r="DT1031" s="161" t="e">
        <f>VLOOKUP(D1031,RFPStatus!$A$2:$CF$3125,8,FALSE)</f>
        <v>#N/A</v>
      </c>
      <c r="DU1031" s="161" t="e">
        <f>VLOOKUP(D1031,RFPStatus!$A$2:$CF$3125,9,FALSE)</f>
        <v>#N/A</v>
      </c>
      <c r="DV1031" s="161" t="e">
        <f>VLOOKUP(D1031,RFPStatus!$A$2:$CF$3125,10,FALSE)</f>
        <v>#N/A</v>
      </c>
      <c r="DW1031" s="161" t="str">
        <f t="shared" si="16"/>
        <v/>
      </c>
    </row>
    <row r="1032" spans="1:127" x14ac:dyDescent="0.35">
      <c r="A1032" s="163">
        <f>RFPData!D1032</f>
        <v>0</v>
      </c>
      <c r="DQ1032" s="161" t="e">
        <f>VLOOKUP(D1032,RFPStatus!$A$2:$CF$3125,5,FALSE)</f>
        <v>#N/A</v>
      </c>
      <c r="DR1032" s="161" t="e">
        <f>VLOOKUP(D1032,RFPStatus!$A$2:$CF$3125,6,FALSE)</f>
        <v>#N/A</v>
      </c>
      <c r="DS1032" s="161" t="e">
        <f>VLOOKUP(D1032,RFPStatus!$A$2:$CF$3125,7,FALSE)</f>
        <v>#N/A</v>
      </c>
      <c r="DT1032" s="161" t="e">
        <f>VLOOKUP(D1032,RFPStatus!$A$2:$CF$3125,8,FALSE)</f>
        <v>#N/A</v>
      </c>
      <c r="DU1032" s="161" t="e">
        <f>VLOOKUP(D1032,RFPStatus!$A$2:$CF$3125,9,FALSE)</f>
        <v>#N/A</v>
      </c>
      <c r="DV1032" s="161" t="e">
        <f>VLOOKUP(D1032,RFPStatus!$A$2:$CF$3125,10,FALSE)</f>
        <v>#N/A</v>
      </c>
      <c r="DW1032" s="161" t="str">
        <f t="shared" si="16"/>
        <v/>
      </c>
    </row>
    <row r="1033" spans="1:127" x14ac:dyDescent="0.35">
      <c r="A1033" s="163">
        <f>RFPData!D1033</f>
        <v>0</v>
      </c>
      <c r="DQ1033" s="161" t="e">
        <f>VLOOKUP(D1033,RFPStatus!$A$2:$CF$3125,5,FALSE)</f>
        <v>#N/A</v>
      </c>
      <c r="DR1033" s="161" t="e">
        <f>VLOOKUP(D1033,RFPStatus!$A$2:$CF$3125,6,FALSE)</f>
        <v>#N/A</v>
      </c>
      <c r="DS1033" s="161" t="e">
        <f>VLOOKUP(D1033,RFPStatus!$A$2:$CF$3125,7,FALSE)</f>
        <v>#N/A</v>
      </c>
      <c r="DT1033" s="161" t="e">
        <f>VLOOKUP(D1033,RFPStatus!$A$2:$CF$3125,8,FALSE)</f>
        <v>#N/A</v>
      </c>
      <c r="DU1033" s="161" t="e">
        <f>VLOOKUP(D1033,RFPStatus!$A$2:$CF$3125,9,FALSE)</f>
        <v>#N/A</v>
      </c>
      <c r="DV1033" s="161" t="e">
        <f>VLOOKUP(D1033,RFPStatus!$A$2:$CF$3125,10,FALSE)</f>
        <v>#N/A</v>
      </c>
      <c r="DW1033" s="161" t="str">
        <f t="shared" si="16"/>
        <v/>
      </c>
    </row>
    <row r="1034" spans="1:127" x14ac:dyDescent="0.35">
      <c r="A1034" s="163">
        <f>RFPData!D1034</f>
        <v>0</v>
      </c>
      <c r="DQ1034" s="161" t="e">
        <f>VLOOKUP(D1034,RFPStatus!$A$2:$CF$3125,5,FALSE)</f>
        <v>#N/A</v>
      </c>
      <c r="DR1034" s="161" t="e">
        <f>VLOOKUP(D1034,RFPStatus!$A$2:$CF$3125,6,FALSE)</f>
        <v>#N/A</v>
      </c>
      <c r="DS1034" s="161" t="e">
        <f>VLOOKUP(D1034,RFPStatus!$A$2:$CF$3125,7,FALSE)</f>
        <v>#N/A</v>
      </c>
      <c r="DT1034" s="161" t="e">
        <f>VLOOKUP(D1034,RFPStatus!$A$2:$CF$3125,8,FALSE)</f>
        <v>#N/A</v>
      </c>
      <c r="DU1034" s="161" t="e">
        <f>VLOOKUP(D1034,RFPStatus!$A$2:$CF$3125,9,FALSE)</f>
        <v>#N/A</v>
      </c>
      <c r="DV1034" s="161" t="e">
        <f>VLOOKUP(D1034,RFPStatus!$A$2:$CF$3125,10,FALSE)</f>
        <v>#N/A</v>
      </c>
      <c r="DW1034" s="161" t="str">
        <f t="shared" si="16"/>
        <v/>
      </c>
    </row>
    <row r="1035" spans="1:127" x14ac:dyDescent="0.35">
      <c r="A1035" s="163">
        <f>RFPData!D1035</f>
        <v>0</v>
      </c>
      <c r="DQ1035" s="161" t="e">
        <f>VLOOKUP(D1035,RFPStatus!$A$2:$CF$3125,5,FALSE)</f>
        <v>#N/A</v>
      </c>
      <c r="DR1035" s="161" t="e">
        <f>VLOOKUP(D1035,RFPStatus!$A$2:$CF$3125,6,FALSE)</f>
        <v>#N/A</v>
      </c>
      <c r="DS1035" s="161" t="e">
        <f>VLOOKUP(D1035,RFPStatus!$A$2:$CF$3125,7,FALSE)</f>
        <v>#N/A</v>
      </c>
      <c r="DT1035" s="161" t="e">
        <f>VLOOKUP(D1035,RFPStatus!$A$2:$CF$3125,8,FALSE)</f>
        <v>#N/A</v>
      </c>
      <c r="DU1035" s="161" t="e">
        <f>VLOOKUP(D1035,RFPStatus!$A$2:$CF$3125,9,FALSE)</f>
        <v>#N/A</v>
      </c>
      <c r="DV1035" s="161" t="e">
        <f>VLOOKUP(D1035,RFPStatus!$A$2:$CF$3125,10,FALSE)</f>
        <v>#N/A</v>
      </c>
      <c r="DW1035" s="161" t="str">
        <f t="shared" si="16"/>
        <v/>
      </c>
    </row>
    <row r="1036" spans="1:127" x14ac:dyDescent="0.35">
      <c r="A1036" s="163">
        <f>RFPData!D1036</f>
        <v>0</v>
      </c>
      <c r="DQ1036" s="161" t="e">
        <f>VLOOKUP(D1036,RFPStatus!$A$2:$CF$3125,5,FALSE)</f>
        <v>#N/A</v>
      </c>
      <c r="DR1036" s="161" t="e">
        <f>VLOOKUP(D1036,RFPStatus!$A$2:$CF$3125,6,FALSE)</f>
        <v>#N/A</v>
      </c>
      <c r="DS1036" s="161" t="e">
        <f>VLOOKUP(D1036,RFPStatus!$A$2:$CF$3125,7,FALSE)</f>
        <v>#N/A</v>
      </c>
      <c r="DT1036" s="161" t="e">
        <f>VLOOKUP(D1036,RFPStatus!$A$2:$CF$3125,8,FALSE)</f>
        <v>#N/A</v>
      </c>
      <c r="DU1036" s="161" t="e">
        <f>VLOOKUP(D1036,RFPStatus!$A$2:$CF$3125,9,FALSE)</f>
        <v>#N/A</v>
      </c>
      <c r="DV1036" s="161" t="e">
        <f>VLOOKUP(D1036,RFPStatus!$A$2:$CF$3125,10,FALSE)</f>
        <v>#N/A</v>
      </c>
      <c r="DW1036" s="161" t="str">
        <f t="shared" si="16"/>
        <v/>
      </c>
    </row>
    <row r="1037" spans="1:127" x14ac:dyDescent="0.35">
      <c r="A1037" s="163">
        <f>RFPData!D1037</f>
        <v>0</v>
      </c>
      <c r="DQ1037" s="161" t="e">
        <f>VLOOKUP(D1037,RFPStatus!$A$2:$CF$3125,5,FALSE)</f>
        <v>#N/A</v>
      </c>
      <c r="DR1037" s="161" t="e">
        <f>VLOOKUP(D1037,RFPStatus!$A$2:$CF$3125,6,FALSE)</f>
        <v>#N/A</v>
      </c>
      <c r="DS1037" s="161" t="e">
        <f>VLOOKUP(D1037,RFPStatus!$A$2:$CF$3125,7,FALSE)</f>
        <v>#N/A</v>
      </c>
      <c r="DT1037" s="161" t="e">
        <f>VLOOKUP(D1037,RFPStatus!$A$2:$CF$3125,8,FALSE)</f>
        <v>#N/A</v>
      </c>
      <c r="DU1037" s="161" t="e">
        <f>VLOOKUP(D1037,RFPStatus!$A$2:$CF$3125,9,FALSE)</f>
        <v>#N/A</v>
      </c>
      <c r="DV1037" s="161" t="e">
        <f>VLOOKUP(D1037,RFPStatus!$A$2:$CF$3125,10,FALSE)</f>
        <v>#N/A</v>
      </c>
      <c r="DW1037" s="161" t="str">
        <f t="shared" si="16"/>
        <v/>
      </c>
    </row>
    <row r="1038" spans="1:127" x14ac:dyDescent="0.35">
      <c r="A1038" s="163">
        <f>RFPData!D1038</f>
        <v>0</v>
      </c>
      <c r="DQ1038" s="161" t="e">
        <f>VLOOKUP(D1038,RFPStatus!$A$2:$CF$3125,5,FALSE)</f>
        <v>#N/A</v>
      </c>
      <c r="DR1038" s="161" t="e">
        <f>VLOOKUP(D1038,RFPStatus!$A$2:$CF$3125,6,FALSE)</f>
        <v>#N/A</v>
      </c>
      <c r="DS1038" s="161" t="e">
        <f>VLOOKUP(D1038,RFPStatus!$A$2:$CF$3125,7,FALSE)</f>
        <v>#N/A</v>
      </c>
      <c r="DT1038" s="161" t="e">
        <f>VLOOKUP(D1038,RFPStatus!$A$2:$CF$3125,8,FALSE)</f>
        <v>#N/A</v>
      </c>
      <c r="DU1038" s="161" t="e">
        <f>VLOOKUP(D1038,RFPStatus!$A$2:$CF$3125,9,FALSE)</f>
        <v>#N/A</v>
      </c>
      <c r="DV1038" s="161" t="e">
        <f>VLOOKUP(D1038,RFPStatus!$A$2:$CF$3125,10,FALSE)</f>
        <v>#N/A</v>
      </c>
      <c r="DW1038" s="161" t="str">
        <f t="shared" si="16"/>
        <v/>
      </c>
    </row>
    <row r="1039" spans="1:127" x14ac:dyDescent="0.35">
      <c r="A1039" s="163">
        <f>RFPData!D1039</f>
        <v>0</v>
      </c>
      <c r="DQ1039" s="161" t="e">
        <f>VLOOKUP(D1039,RFPStatus!$A$2:$CF$3125,5,FALSE)</f>
        <v>#N/A</v>
      </c>
      <c r="DR1039" s="161" t="e">
        <f>VLOOKUP(D1039,RFPStatus!$A$2:$CF$3125,6,FALSE)</f>
        <v>#N/A</v>
      </c>
      <c r="DS1039" s="161" t="e">
        <f>VLOOKUP(D1039,RFPStatus!$A$2:$CF$3125,7,FALSE)</f>
        <v>#N/A</v>
      </c>
      <c r="DT1039" s="161" t="e">
        <f>VLOOKUP(D1039,RFPStatus!$A$2:$CF$3125,8,FALSE)</f>
        <v>#N/A</v>
      </c>
      <c r="DU1039" s="161" t="e">
        <f>VLOOKUP(D1039,RFPStatus!$A$2:$CF$3125,9,FALSE)</f>
        <v>#N/A</v>
      </c>
      <c r="DV1039" s="161" t="e">
        <f>VLOOKUP(D1039,RFPStatus!$A$2:$CF$3125,10,FALSE)</f>
        <v>#N/A</v>
      </c>
      <c r="DW1039" s="161" t="str">
        <f t="shared" si="16"/>
        <v/>
      </c>
    </row>
    <row r="1040" spans="1:127" x14ac:dyDescent="0.35">
      <c r="A1040" s="163">
        <f>RFPData!D1040</f>
        <v>0</v>
      </c>
      <c r="DQ1040" s="161" t="e">
        <f>VLOOKUP(D1040,RFPStatus!$A$2:$CF$3125,5,FALSE)</f>
        <v>#N/A</v>
      </c>
      <c r="DR1040" s="161" t="e">
        <f>VLOOKUP(D1040,RFPStatus!$A$2:$CF$3125,6,FALSE)</f>
        <v>#N/A</v>
      </c>
      <c r="DS1040" s="161" t="e">
        <f>VLOOKUP(D1040,RFPStatus!$A$2:$CF$3125,7,FALSE)</f>
        <v>#N/A</v>
      </c>
      <c r="DT1040" s="161" t="e">
        <f>VLOOKUP(D1040,RFPStatus!$A$2:$CF$3125,8,FALSE)</f>
        <v>#N/A</v>
      </c>
      <c r="DU1040" s="161" t="e">
        <f>VLOOKUP(D1040,RFPStatus!$A$2:$CF$3125,9,FALSE)</f>
        <v>#N/A</v>
      </c>
      <c r="DV1040" s="161" t="e">
        <f>VLOOKUP(D1040,RFPStatus!$A$2:$CF$3125,10,FALSE)</f>
        <v>#N/A</v>
      </c>
      <c r="DW1040" s="161" t="str">
        <f t="shared" si="16"/>
        <v/>
      </c>
    </row>
    <row r="1041" spans="1:127" x14ac:dyDescent="0.35">
      <c r="A1041" s="163">
        <f>RFPData!D1041</f>
        <v>0</v>
      </c>
      <c r="DQ1041" s="161" t="e">
        <f>VLOOKUP(D1041,RFPStatus!$A$2:$CF$3125,5,FALSE)</f>
        <v>#N/A</v>
      </c>
      <c r="DR1041" s="161" t="e">
        <f>VLOOKUP(D1041,RFPStatus!$A$2:$CF$3125,6,FALSE)</f>
        <v>#N/A</v>
      </c>
      <c r="DS1041" s="161" t="e">
        <f>VLOOKUP(D1041,RFPStatus!$A$2:$CF$3125,7,FALSE)</f>
        <v>#N/A</v>
      </c>
      <c r="DT1041" s="161" t="e">
        <f>VLOOKUP(D1041,RFPStatus!$A$2:$CF$3125,8,FALSE)</f>
        <v>#N/A</v>
      </c>
      <c r="DU1041" s="161" t="e">
        <f>VLOOKUP(D1041,RFPStatus!$A$2:$CF$3125,9,FALSE)</f>
        <v>#N/A</v>
      </c>
      <c r="DV1041" s="161" t="e">
        <f>VLOOKUP(D1041,RFPStatus!$A$2:$CF$3125,10,FALSE)</f>
        <v>#N/A</v>
      </c>
      <c r="DW1041" s="161" t="str">
        <f t="shared" si="16"/>
        <v/>
      </c>
    </row>
    <row r="1042" spans="1:127" x14ac:dyDescent="0.35">
      <c r="A1042" s="163">
        <f>RFPData!D1042</f>
        <v>0</v>
      </c>
      <c r="DQ1042" s="161" t="e">
        <f>VLOOKUP(D1042,RFPStatus!$A$2:$CF$3125,5,FALSE)</f>
        <v>#N/A</v>
      </c>
      <c r="DR1042" s="161" t="e">
        <f>VLOOKUP(D1042,RFPStatus!$A$2:$CF$3125,6,FALSE)</f>
        <v>#N/A</v>
      </c>
      <c r="DS1042" s="161" t="e">
        <f>VLOOKUP(D1042,RFPStatus!$A$2:$CF$3125,7,FALSE)</f>
        <v>#N/A</v>
      </c>
      <c r="DT1042" s="161" t="e">
        <f>VLOOKUP(D1042,RFPStatus!$A$2:$CF$3125,8,FALSE)</f>
        <v>#N/A</v>
      </c>
      <c r="DU1042" s="161" t="e">
        <f>VLOOKUP(D1042,RFPStatus!$A$2:$CF$3125,9,FALSE)</f>
        <v>#N/A</v>
      </c>
      <c r="DV1042" s="161" t="e">
        <f>VLOOKUP(D1042,RFPStatus!$A$2:$CF$3125,10,FALSE)</f>
        <v>#N/A</v>
      </c>
      <c r="DW1042" s="161" t="str">
        <f t="shared" si="16"/>
        <v/>
      </c>
    </row>
    <row r="1043" spans="1:127" x14ac:dyDescent="0.35">
      <c r="A1043" s="163">
        <f>RFPData!D1043</f>
        <v>0</v>
      </c>
      <c r="DQ1043" s="161" t="e">
        <f>VLOOKUP(D1043,RFPStatus!$A$2:$CF$3125,5,FALSE)</f>
        <v>#N/A</v>
      </c>
      <c r="DR1043" s="161" t="e">
        <f>VLOOKUP(D1043,RFPStatus!$A$2:$CF$3125,6,FALSE)</f>
        <v>#N/A</v>
      </c>
      <c r="DS1043" s="161" t="e">
        <f>VLOOKUP(D1043,RFPStatus!$A$2:$CF$3125,7,FALSE)</f>
        <v>#N/A</v>
      </c>
      <c r="DT1043" s="161" t="e">
        <f>VLOOKUP(D1043,RFPStatus!$A$2:$CF$3125,8,FALSE)</f>
        <v>#N/A</v>
      </c>
      <c r="DU1043" s="161" t="e">
        <f>VLOOKUP(D1043,RFPStatus!$A$2:$CF$3125,9,FALSE)</f>
        <v>#N/A</v>
      </c>
      <c r="DV1043" s="161" t="e">
        <f>VLOOKUP(D1043,RFPStatus!$A$2:$CF$3125,10,FALSE)</f>
        <v>#N/A</v>
      </c>
      <c r="DW1043" s="161" t="str">
        <f t="shared" si="16"/>
        <v/>
      </c>
    </row>
    <row r="1044" spans="1:127" x14ac:dyDescent="0.35">
      <c r="A1044" s="163">
        <f>RFPData!D1044</f>
        <v>0</v>
      </c>
      <c r="DQ1044" s="161" t="e">
        <f>VLOOKUP(D1044,RFPStatus!$A$2:$CF$3125,5,FALSE)</f>
        <v>#N/A</v>
      </c>
      <c r="DR1044" s="161" t="e">
        <f>VLOOKUP(D1044,RFPStatus!$A$2:$CF$3125,6,FALSE)</f>
        <v>#N/A</v>
      </c>
      <c r="DS1044" s="161" t="e">
        <f>VLOOKUP(D1044,RFPStatus!$A$2:$CF$3125,7,FALSE)</f>
        <v>#N/A</v>
      </c>
      <c r="DT1044" s="161" t="e">
        <f>VLOOKUP(D1044,RFPStatus!$A$2:$CF$3125,8,FALSE)</f>
        <v>#N/A</v>
      </c>
      <c r="DU1044" s="161" t="e">
        <f>VLOOKUP(D1044,RFPStatus!$A$2:$CF$3125,9,FALSE)</f>
        <v>#N/A</v>
      </c>
      <c r="DV1044" s="161" t="e">
        <f>VLOOKUP(D1044,RFPStatus!$A$2:$CF$3125,10,FALSE)</f>
        <v>#N/A</v>
      </c>
      <c r="DW1044" s="161" t="str">
        <f t="shared" si="16"/>
        <v/>
      </c>
    </row>
    <row r="1045" spans="1:127" x14ac:dyDescent="0.35">
      <c r="A1045" s="163">
        <f>RFPData!D1045</f>
        <v>0</v>
      </c>
      <c r="DQ1045" s="161" t="e">
        <f>VLOOKUP(D1045,RFPStatus!$A$2:$CF$3125,5,FALSE)</f>
        <v>#N/A</v>
      </c>
      <c r="DR1045" s="161" t="e">
        <f>VLOOKUP(D1045,RFPStatus!$A$2:$CF$3125,6,FALSE)</f>
        <v>#N/A</v>
      </c>
      <c r="DS1045" s="161" t="e">
        <f>VLOOKUP(D1045,RFPStatus!$A$2:$CF$3125,7,FALSE)</f>
        <v>#N/A</v>
      </c>
      <c r="DT1045" s="161" t="e">
        <f>VLOOKUP(D1045,RFPStatus!$A$2:$CF$3125,8,FALSE)</f>
        <v>#N/A</v>
      </c>
      <c r="DU1045" s="161" t="e">
        <f>VLOOKUP(D1045,RFPStatus!$A$2:$CF$3125,9,FALSE)</f>
        <v>#N/A</v>
      </c>
      <c r="DV1045" s="161" t="e">
        <f>VLOOKUP(D1045,RFPStatus!$A$2:$CF$3125,10,FALSE)</f>
        <v>#N/A</v>
      </c>
      <c r="DW1045" s="161" t="str">
        <f t="shared" si="16"/>
        <v/>
      </c>
    </row>
    <row r="1046" spans="1:127" x14ac:dyDescent="0.35">
      <c r="A1046" s="163">
        <f>RFPData!D1046</f>
        <v>0</v>
      </c>
      <c r="DQ1046" s="161" t="e">
        <f>VLOOKUP(D1046,RFPStatus!$A$2:$CF$3125,5,FALSE)</f>
        <v>#N/A</v>
      </c>
      <c r="DR1046" s="161" t="e">
        <f>VLOOKUP(D1046,RFPStatus!$A$2:$CF$3125,6,FALSE)</f>
        <v>#N/A</v>
      </c>
      <c r="DS1046" s="161" t="e">
        <f>VLOOKUP(D1046,RFPStatus!$A$2:$CF$3125,7,FALSE)</f>
        <v>#N/A</v>
      </c>
      <c r="DT1046" s="161" t="e">
        <f>VLOOKUP(D1046,RFPStatus!$A$2:$CF$3125,8,FALSE)</f>
        <v>#N/A</v>
      </c>
      <c r="DU1046" s="161" t="e">
        <f>VLOOKUP(D1046,RFPStatus!$A$2:$CF$3125,9,FALSE)</f>
        <v>#N/A</v>
      </c>
      <c r="DV1046" s="161" t="e">
        <f>VLOOKUP(D1046,RFPStatus!$A$2:$CF$3125,10,FALSE)</f>
        <v>#N/A</v>
      </c>
      <c r="DW1046" s="161" t="str">
        <f t="shared" si="16"/>
        <v/>
      </c>
    </row>
    <row r="1047" spans="1:127" x14ac:dyDescent="0.35">
      <c r="A1047" s="163">
        <f>RFPData!D1047</f>
        <v>0</v>
      </c>
      <c r="DQ1047" s="161" t="e">
        <f>VLOOKUP(D1047,RFPStatus!$A$2:$CF$3125,5,FALSE)</f>
        <v>#N/A</v>
      </c>
      <c r="DR1047" s="161" t="e">
        <f>VLOOKUP(D1047,RFPStatus!$A$2:$CF$3125,6,FALSE)</f>
        <v>#N/A</v>
      </c>
      <c r="DS1047" s="161" t="e">
        <f>VLOOKUP(D1047,RFPStatus!$A$2:$CF$3125,7,FALSE)</f>
        <v>#N/A</v>
      </c>
      <c r="DT1047" s="161" t="e">
        <f>VLOOKUP(D1047,RFPStatus!$A$2:$CF$3125,8,FALSE)</f>
        <v>#N/A</v>
      </c>
      <c r="DU1047" s="161" t="e">
        <f>VLOOKUP(D1047,RFPStatus!$A$2:$CF$3125,9,FALSE)</f>
        <v>#N/A</v>
      </c>
      <c r="DV1047" s="161" t="e">
        <f>VLOOKUP(D1047,RFPStatus!$A$2:$CF$3125,10,FALSE)</f>
        <v>#N/A</v>
      </c>
      <c r="DW1047" s="161" t="str">
        <f t="shared" si="16"/>
        <v/>
      </c>
    </row>
    <row r="1048" spans="1:127" x14ac:dyDescent="0.35">
      <c r="A1048" s="163">
        <f>RFPData!D1048</f>
        <v>0</v>
      </c>
      <c r="DQ1048" s="161" t="e">
        <f>VLOOKUP(D1048,RFPStatus!$A$2:$CF$3125,5,FALSE)</f>
        <v>#N/A</v>
      </c>
      <c r="DR1048" s="161" t="e">
        <f>VLOOKUP(D1048,RFPStatus!$A$2:$CF$3125,6,FALSE)</f>
        <v>#N/A</v>
      </c>
      <c r="DS1048" s="161" t="e">
        <f>VLOOKUP(D1048,RFPStatus!$A$2:$CF$3125,7,FALSE)</f>
        <v>#N/A</v>
      </c>
      <c r="DT1048" s="161" t="e">
        <f>VLOOKUP(D1048,RFPStatus!$A$2:$CF$3125,8,FALSE)</f>
        <v>#N/A</v>
      </c>
      <c r="DU1048" s="161" t="e">
        <f>VLOOKUP(D1048,RFPStatus!$A$2:$CF$3125,9,FALSE)</f>
        <v>#N/A</v>
      </c>
      <c r="DV1048" s="161" t="e">
        <f>VLOOKUP(D1048,RFPStatus!$A$2:$CF$3125,10,FALSE)</f>
        <v>#N/A</v>
      </c>
      <c r="DW1048" s="161" t="str">
        <f t="shared" si="16"/>
        <v/>
      </c>
    </row>
    <row r="1049" spans="1:127" x14ac:dyDescent="0.35">
      <c r="A1049" s="163">
        <f>RFPData!D1049</f>
        <v>0</v>
      </c>
      <c r="DQ1049" s="161" t="e">
        <f>VLOOKUP(D1049,RFPStatus!$A$2:$CF$3125,5,FALSE)</f>
        <v>#N/A</v>
      </c>
      <c r="DR1049" s="161" t="e">
        <f>VLOOKUP(D1049,RFPStatus!$A$2:$CF$3125,6,FALSE)</f>
        <v>#N/A</v>
      </c>
      <c r="DS1049" s="161" t="e">
        <f>VLOOKUP(D1049,RFPStatus!$A$2:$CF$3125,7,FALSE)</f>
        <v>#N/A</v>
      </c>
      <c r="DT1049" s="161" t="e">
        <f>VLOOKUP(D1049,RFPStatus!$A$2:$CF$3125,8,FALSE)</f>
        <v>#N/A</v>
      </c>
      <c r="DU1049" s="161" t="e">
        <f>VLOOKUP(D1049,RFPStatus!$A$2:$CF$3125,9,FALSE)</f>
        <v>#N/A</v>
      </c>
      <c r="DV1049" s="161" t="e">
        <f>VLOOKUP(D1049,RFPStatus!$A$2:$CF$3125,10,FALSE)</f>
        <v>#N/A</v>
      </c>
      <c r="DW1049" s="161" t="str">
        <f t="shared" si="16"/>
        <v/>
      </c>
    </row>
    <row r="1050" spans="1:127" x14ac:dyDescent="0.35">
      <c r="A1050" s="163">
        <f>RFPData!D1050</f>
        <v>0</v>
      </c>
      <c r="DQ1050" s="161" t="e">
        <f>VLOOKUP(D1050,RFPStatus!$A$2:$CF$3125,5,FALSE)</f>
        <v>#N/A</v>
      </c>
      <c r="DR1050" s="161" t="e">
        <f>VLOOKUP(D1050,RFPStatus!$A$2:$CF$3125,6,FALSE)</f>
        <v>#N/A</v>
      </c>
      <c r="DS1050" s="161" t="e">
        <f>VLOOKUP(D1050,RFPStatus!$A$2:$CF$3125,7,FALSE)</f>
        <v>#N/A</v>
      </c>
      <c r="DT1050" s="161" t="e">
        <f>VLOOKUP(D1050,RFPStatus!$A$2:$CF$3125,8,FALSE)</f>
        <v>#N/A</v>
      </c>
      <c r="DU1050" s="161" t="e">
        <f>VLOOKUP(D1050,RFPStatus!$A$2:$CF$3125,9,FALSE)</f>
        <v>#N/A</v>
      </c>
      <c r="DV1050" s="161" t="e">
        <f>VLOOKUP(D1050,RFPStatus!$A$2:$CF$3125,10,FALSE)</f>
        <v>#N/A</v>
      </c>
      <c r="DW1050" s="161" t="str">
        <f t="shared" si="16"/>
        <v/>
      </c>
    </row>
    <row r="1051" spans="1:127" x14ac:dyDescent="0.35">
      <c r="A1051" s="163">
        <f>RFPData!D1051</f>
        <v>0</v>
      </c>
      <c r="DQ1051" s="161" t="e">
        <f>VLOOKUP(D1051,RFPStatus!$A$2:$CF$3125,5,FALSE)</f>
        <v>#N/A</v>
      </c>
      <c r="DR1051" s="161" t="e">
        <f>VLOOKUP(D1051,RFPStatus!$A$2:$CF$3125,6,FALSE)</f>
        <v>#N/A</v>
      </c>
      <c r="DS1051" s="161" t="e">
        <f>VLOOKUP(D1051,RFPStatus!$A$2:$CF$3125,7,FALSE)</f>
        <v>#N/A</v>
      </c>
      <c r="DT1051" s="161" t="e">
        <f>VLOOKUP(D1051,RFPStatus!$A$2:$CF$3125,8,FALSE)</f>
        <v>#N/A</v>
      </c>
      <c r="DU1051" s="161" t="e">
        <f>VLOOKUP(D1051,RFPStatus!$A$2:$CF$3125,9,FALSE)</f>
        <v>#N/A</v>
      </c>
      <c r="DV1051" s="161" t="e">
        <f>VLOOKUP(D1051,RFPStatus!$A$2:$CF$3125,10,FALSE)</f>
        <v>#N/A</v>
      </c>
      <c r="DW1051" s="161" t="str">
        <f t="shared" si="16"/>
        <v/>
      </c>
    </row>
    <row r="1052" spans="1:127" x14ac:dyDescent="0.35">
      <c r="A1052" s="163">
        <f>RFPData!D1052</f>
        <v>0</v>
      </c>
      <c r="DQ1052" s="161" t="e">
        <f>VLOOKUP(D1052,RFPStatus!$A$2:$CF$3125,5,FALSE)</f>
        <v>#N/A</v>
      </c>
      <c r="DR1052" s="161" t="e">
        <f>VLOOKUP(D1052,RFPStatus!$A$2:$CF$3125,6,FALSE)</f>
        <v>#N/A</v>
      </c>
      <c r="DS1052" s="161" t="e">
        <f>VLOOKUP(D1052,RFPStatus!$A$2:$CF$3125,7,FALSE)</f>
        <v>#N/A</v>
      </c>
      <c r="DT1052" s="161" t="e">
        <f>VLOOKUP(D1052,RFPStatus!$A$2:$CF$3125,8,FALSE)</f>
        <v>#N/A</v>
      </c>
      <c r="DU1052" s="161" t="e">
        <f>VLOOKUP(D1052,RFPStatus!$A$2:$CF$3125,9,FALSE)</f>
        <v>#N/A</v>
      </c>
      <c r="DV1052" s="161" t="e">
        <f>VLOOKUP(D1052,RFPStatus!$A$2:$CF$3125,10,FALSE)</f>
        <v>#N/A</v>
      </c>
      <c r="DW1052" s="161" t="str">
        <f t="shared" si="16"/>
        <v/>
      </c>
    </row>
    <row r="1053" spans="1:127" x14ac:dyDescent="0.35">
      <c r="A1053" s="163">
        <f>RFPData!D1053</f>
        <v>0</v>
      </c>
      <c r="DQ1053" s="161" t="e">
        <f>VLOOKUP(D1053,RFPStatus!$A$2:$CF$3125,5,FALSE)</f>
        <v>#N/A</v>
      </c>
      <c r="DR1053" s="161" t="e">
        <f>VLOOKUP(D1053,RFPStatus!$A$2:$CF$3125,6,FALSE)</f>
        <v>#N/A</v>
      </c>
      <c r="DS1053" s="161" t="e">
        <f>VLOOKUP(D1053,RFPStatus!$A$2:$CF$3125,7,FALSE)</f>
        <v>#N/A</v>
      </c>
      <c r="DT1053" s="161" t="e">
        <f>VLOOKUP(D1053,RFPStatus!$A$2:$CF$3125,8,FALSE)</f>
        <v>#N/A</v>
      </c>
      <c r="DU1053" s="161" t="e">
        <f>VLOOKUP(D1053,RFPStatus!$A$2:$CF$3125,9,FALSE)</f>
        <v>#N/A</v>
      </c>
      <c r="DV1053" s="161" t="e">
        <f>VLOOKUP(D1053,RFPStatus!$A$2:$CF$3125,10,FALSE)</f>
        <v>#N/A</v>
      </c>
      <c r="DW1053" s="161" t="str">
        <f t="shared" si="16"/>
        <v/>
      </c>
    </row>
    <row r="1054" spans="1:127" x14ac:dyDescent="0.35">
      <c r="A1054" s="163">
        <f>RFPData!D1054</f>
        <v>0</v>
      </c>
      <c r="DQ1054" s="161" t="e">
        <f>VLOOKUP(D1054,RFPStatus!$A$2:$CF$3125,5,FALSE)</f>
        <v>#N/A</v>
      </c>
      <c r="DR1054" s="161" t="e">
        <f>VLOOKUP(D1054,RFPStatus!$A$2:$CF$3125,6,FALSE)</f>
        <v>#N/A</v>
      </c>
      <c r="DS1054" s="161" t="e">
        <f>VLOOKUP(D1054,RFPStatus!$A$2:$CF$3125,7,FALSE)</f>
        <v>#N/A</v>
      </c>
      <c r="DT1054" s="161" t="e">
        <f>VLOOKUP(D1054,RFPStatus!$A$2:$CF$3125,8,FALSE)</f>
        <v>#N/A</v>
      </c>
      <c r="DU1054" s="161" t="e">
        <f>VLOOKUP(D1054,RFPStatus!$A$2:$CF$3125,9,FALSE)</f>
        <v>#N/A</v>
      </c>
      <c r="DV1054" s="161" t="e">
        <f>VLOOKUP(D1054,RFPStatus!$A$2:$CF$3125,10,FALSE)</f>
        <v>#N/A</v>
      </c>
      <c r="DW1054" s="161" t="str">
        <f t="shared" si="16"/>
        <v/>
      </c>
    </row>
    <row r="1055" spans="1:127" x14ac:dyDescent="0.35">
      <c r="A1055" s="163">
        <f>RFPData!D1055</f>
        <v>0</v>
      </c>
      <c r="DQ1055" s="161" t="e">
        <f>VLOOKUP(D1055,RFPStatus!$A$2:$CF$3125,5,FALSE)</f>
        <v>#N/A</v>
      </c>
      <c r="DR1055" s="161" t="e">
        <f>VLOOKUP(D1055,RFPStatus!$A$2:$CF$3125,6,FALSE)</f>
        <v>#N/A</v>
      </c>
      <c r="DS1055" s="161" t="e">
        <f>VLOOKUP(D1055,RFPStatus!$A$2:$CF$3125,7,FALSE)</f>
        <v>#N/A</v>
      </c>
      <c r="DT1055" s="161" t="e">
        <f>VLOOKUP(D1055,RFPStatus!$A$2:$CF$3125,8,FALSE)</f>
        <v>#N/A</v>
      </c>
      <c r="DU1055" s="161" t="e">
        <f>VLOOKUP(D1055,RFPStatus!$A$2:$CF$3125,9,FALSE)</f>
        <v>#N/A</v>
      </c>
      <c r="DV1055" s="161" t="e">
        <f>VLOOKUP(D1055,RFPStatus!$A$2:$CF$3125,10,FALSE)</f>
        <v>#N/A</v>
      </c>
      <c r="DW1055" s="161" t="str">
        <f t="shared" si="16"/>
        <v/>
      </c>
    </row>
    <row r="1056" spans="1:127" x14ac:dyDescent="0.35">
      <c r="A1056" s="163">
        <f>RFPData!D1056</f>
        <v>0</v>
      </c>
      <c r="DQ1056" s="161" t="e">
        <f>VLOOKUP(D1056,RFPStatus!$A$2:$CF$3125,5,FALSE)</f>
        <v>#N/A</v>
      </c>
      <c r="DR1056" s="161" t="e">
        <f>VLOOKUP(D1056,RFPStatus!$A$2:$CF$3125,6,FALSE)</f>
        <v>#N/A</v>
      </c>
      <c r="DS1056" s="161" t="e">
        <f>VLOOKUP(D1056,RFPStatus!$A$2:$CF$3125,7,FALSE)</f>
        <v>#N/A</v>
      </c>
      <c r="DT1056" s="161" t="e">
        <f>VLOOKUP(D1056,RFPStatus!$A$2:$CF$3125,8,FALSE)</f>
        <v>#N/A</v>
      </c>
      <c r="DU1056" s="161" t="e">
        <f>VLOOKUP(D1056,RFPStatus!$A$2:$CF$3125,9,FALSE)</f>
        <v>#N/A</v>
      </c>
      <c r="DV1056" s="161" t="e">
        <f>VLOOKUP(D1056,RFPStatus!$A$2:$CF$3125,10,FALSE)</f>
        <v>#N/A</v>
      </c>
      <c r="DW1056" s="161" t="str">
        <f t="shared" si="16"/>
        <v/>
      </c>
    </row>
    <row r="1057" spans="1:127" x14ac:dyDescent="0.35">
      <c r="A1057" s="163">
        <f>RFPData!D1057</f>
        <v>0</v>
      </c>
      <c r="DQ1057" s="161" t="e">
        <f>VLOOKUP(D1057,RFPStatus!$A$2:$CF$3125,5,FALSE)</f>
        <v>#N/A</v>
      </c>
      <c r="DR1057" s="161" t="e">
        <f>VLOOKUP(D1057,RFPStatus!$A$2:$CF$3125,6,FALSE)</f>
        <v>#N/A</v>
      </c>
      <c r="DS1057" s="161" t="e">
        <f>VLOOKUP(D1057,RFPStatus!$A$2:$CF$3125,7,FALSE)</f>
        <v>#N/A</v>
      </c>
      <c r="DT1057" s="161" t="e">
        <f>VLOOKUP(D1057,RFPStatus!$A$2:$CF$3125,8,FALSE)</f>
        <v>#N/A</v>
      </c>
      <c r="DU1057" s="161" t="e">
        <f>VLOOKUP(D1057,RFPStatus!$A$2:$CF$3125,9,FALSE)</f>
        <v>#N/A</v>
      </c>
      <c r="DV1057" s="161" t="e">
        <f>VLOOKUP(D1057,RFPStatus!$A$2:$CF$3125,10,FALSE)</f>
        <v>#N/A</v>
      </c>
      <c r="DW1057" s="161" t="str">
        <f t="shared" si="16"/>
        <v/>
      </c>
    </row>
    <row r="1058" spans="1:127" x14ac:dyDescent="0.35">
      <c r="A1058" s="163">
        <f>RFPData!D1058</f>
        <v>0</v>
      </c>
      <c r="DQ1058" s="161" t="e">
        <f>VLOOKUP(D1058,RFPStatus!$A$2:$CF$3125,5,FALSE)</f>
        <v>#N/A</v>
      </c>
      <c r="DR1058" s="161" t="e">
        <f>VLOOKUP(D1058,RFPStatus!$A$2:$CF$3125,6,FALSE)</f>
        <v>#N/A</v>
      </c>
      <c r="DS1058" s="161" t="e">
        <f>VLOOKUP(D1058,RFPStatus!$A$2:$CF$3125,7,FALSE)</f>
        <v>#N/A</v>
      </c>
      <c r="DT1058" s="161" t="e">
        <f>VLOOKUP(D1058,RFPStatus!$A$2:$CF$3125,8,FALSE)</f>
        <v>#N/A</v>
      </c>
      <c r="DU1058" s="161" t="e">
        <f>VLOOKUP(D1058,RFPStatus!$A$2:$CF$3125,9,FALSE)</f>
        <v>#N/A</v>
      </c>
      <c r="DV1058" s="161" t="e">
        <f>VLOOKUP(D1058,RFPStatus!$A$2:$CF$3125,10,FALSE)</f>
        <v>#N/A</v>
      </c>
      <c r="DW1058" s="161" t="str">
        <f t="shared" si="16"/>
        <v/>
      </c>
    </row>
    <row r="1059" spans="1:127" x14ac:dyDescent="0.35">
      <c r="A1059" s="163">
        <f>RFPData!D1059</f>
        <v>0</v>
      </c>
      <c r="DQ1059" s="161" t="e">
        <f>VLOOKUP(D1059,RFPStatus!$A$2:$CF$3125,5,FALSE)</f>
        <v>#N/A</v>
      </c>
      <c r="DR1059" s="161" t="e">
        <f>VLOOKUP(D1059,RFPStatus!$A$2:$CF$3125,6,FALSE)</f>
        <v>#N/A</v>
      </c>
      <c r="DS1059" s="161" t="e">
        <f>VLOOKUP(D1059,RFPStatus!$A$2:$CF$3125,7,FALSE)</f>
        <v>#N/A</v>
      </c>
      <c r="DT1059" s="161" t="e">
        <f>VLOOKUP(D1059,RFPStatus!$A$2:$CF$3125,8,FALSE)</f>
        <v>#N/A</v>
      </c>
      <c r="DU1059" s="161" t="e">
        <f>VLOOKUP(D1059,RFPStatus!$A$2:$CF$3125,9,FALSE)</f>
        <v>#N/A</v>
      </c>
      <c r="DV1059" s="161" t="e">
        <f>VLOOKUP(D1059,RFPStatus!$A$2:$CF$3125,10,FALSE)</f>
        <v>#N/A</v>
      </c>
      <c r="DW1059" s="161" t="str">
        <f t="shared" si="16"/>
        <v/>
      </c>
    </row>
    <row r="1060" spans="1:127" x14ac:dyDescent="0.35">
      <c r="A1060" s="163">
        <f>RFPData!D1060</f>
        <v>0</v>
      </c>
      <c r="DQ1060" s="161" t="e">
        <f>VLOOKUP(D1060,RFPStatus!$A$2:$CF$3125,5,FALSE)</f>
        <v>#N/A</v>
      </c>
      <c r="DR1060" s="161" t="e">
        <f>VLOOKUP(D1060,RFPStatus!$A$2:$CF$3125,6,FALSE)</f>
        <v>#N/A</v>
      </c>
      <c r="DS1060" s="161" t="e">
        <f>VLOOKUP(D1060,RFPStatus!$A$2:$CF$3125,7,FALSE)</f>
        <v>#N/A</v>
      </c>
      <c r="DT1060" s="161" t="e">
        <f>VLOOKUP(D1060,RFPStatus!$A$2:$CF$3125,8,FALSE)</f>
        <v>#N/A</v>
      </c>
      <c r="DU1060" s="161" t="e">
        <f>VLOOKUP(D1060,RFPStatus!$A$2:$CF$3125,9,FALSE)</f>
        <v>#N/A</v>
      </c>
      <c r="DV1060" s="161" t="e">
        <f>VLOOKUP(D1060,RFPStatus!$A$2:$CF$3125,10,FALSE)</f>
        <v>#N/A</v>
      </c>
      <c r="DW1060" s="161" t="str">
        <f t="shared" si="16"/>
        <v/>
      </c>
    </row>
    <row r="1061" spans="1:127" x14ac:dyDescent="0.35">
      <c r="A1061" s="163">
        <f>RFPData!D1061</f>
        <v>0</v>
      </c>
      <c r="DQ1061" s="161" t="e">
        <f>VLOOKUP(D1061,RFPStatus!$A$2:$CF$3125,5,FALSE)</f>
        <v>#N/A</v>
      </c>
      <c r="DR1061" s="161" t="e">
        <f>VLOOKUP(D1061,RFPStatus!$A$2:$CF$3125,6,FALSE)</f>
        <v>#N/A</v>
      </c>
      <c r="DS1061" s="161" t="e">
        <f>VLOOKUP(D1061,RFPStatus!$A$2:$CF$3125,7,FALSE)</f>
        <v>#N/A</v>
      </c>
      <c r="DT1061" s="161" t="e">
        <f>VLOOKUP(D1061,RFPStatus!$A$2:$CF$3125,8,FALSE)</f>
        <v>#N/A</v>
      </c>
      <c r="DU1061" s="161" t="e">
        <f>VLOOKUP(D1061,RFPStatus!$A$2:$CF$3125,9,FALSE)</f>
        <v>#N/A</v>
      </c>
      <c r="DV1061" s="161" t="e">
        <f>VLOOKUP(D1061,RFPStatus!$A$2:$CF$3125,10,FALSE)</f>
        <v>#N/A</v>
      </c>
      <c r="DW1061" s="161" t="str">
        <f t="shared" si="16"/>
        <v/>
      </c>
    </row>
    <row r="1062" spans="1:127" x14ac:dyDescent="0.35">
      <c r="A1062" s="163">
        <f>RFPData!D1062</f>
        <v>0</v>
      </c>
      <c r="DQ1062" s="161" t="e">
        <f>VLOOKUP(D1062,RFPStatus!$A$2:$CF$3125,5,FALSE)</f>
        <v>#N/A</v>
      </c>
      <c r="DR1062" s="161" t="e">
        <f>VLOOKUP(D1062,RFPStatus!$A$2:$CF$3125,6,FALSE)</f>
        <v>#N/A</v>
      </c>
      <c r="DS1062" s="161" t="e">
        <f>VLOOKUP(D1062,RFPStatus!$A$2:$CF$3125,7,FALSE)</f>
        <v>#N/A</v>
      </c>
      <c r="DT1062" s="161" t="e">
        <f>VLOOKUP(D1062,RFPStatus!$A$2:$CF$3125,8,FALSE)</f>
        <v>#N/A</v>
      </c>
      <c r="DU1062" s="161" t="e">
        <f>VLOOKUP(D1062,RFPStatus!$A$2:$CF$3125,9,FALSE)</f>
        <v>#N/A</v>
      </c>
      <c r="DV1062" s="161" t="e">
        <f>VLOOKUP(D1062,RFPStatus!$A$2:$CF$3125,10,FALSE)</f>
        <v>#N/A</v>
      </c>
      <c r="DW1062" s="161" t="str">
        <f t="shared" si="16"/>
        <v/>
      </c>
    </row>
    <row r="1063" spans="1:127" x14ac:dyDescent="0.35">
      <c r="A1063" s="163">
        <f>RFPData!D1063</f>
        <v>0</v>
      </c>
      <c r="DQ1063" s="161" t="e">
        <f>VLOOKUP(D1063,RFPStatus!$A$2:$CF$3125,5,FALSE)</f>
        <v>#N/A</v>
      </c>
      <c r="DR1063" s="161" t="e">
        <f>VLOOKUP(D1063,RFPStatus!$A$2:$CF$3125,6,FALSE)</f>
        <v>#N/A</v>
      </c>
      <c r="DS1063" s="161" t="e">
        <f>VLOOKUP(D1063,RFPStatus!$A$2:$CF$3125,7,FALSE)</f>
        <v>#N/A</v>
      </c>
      <c r="DT1063" s="161" t="e">
        <f>VLOOKUP(D1063,RFPStatus!$A$2:$CF$3125,8,FALSE)</f>
        <v>#N/A</v>
      </c>
      <c r="DU1063" s="161" t="e">
        <f>VLOOKUP(D1063,RFPStatus!$A$2:$CF$3125,9,FALSE)</f>
        <v>#N/A</v>
      </c>
      <c r="DV1063" s="161" t="e">
        <f>VLOOKUP(D1063,RFPStatus!$A$2:$CF$3125,10,FALSE)</f>
        <v>#N/A</v>
      </c>
      <c r="DW1063" s="161" t="str">
        <f t="shared" si="16"/>
        <v/>
      </c>
    </row>
    <row r="1064" spans="1:127" x14ac:dyDescent="0.35">
      <c r="A1064" s="163">
        <f>RFPData!D1064</f>
        <v>0</v>
      </c>
      <c r="DQ1064" s="161" t="e">
        <f>VLOOKUP(D1064,RFPStatus!$A$2:$CF$3125,5,FALSE)</f>
        <v>#N/A</v>
      </c>
      <c r="DR1064" s="161" t="e">
        <f>VLOOKUP(D1064,RFPStatus!$A$2:$CF$3125,6,FALSE)</f>
        <v>#N/A</v>
      </c>
      <c r="DS1064" s="161" t="e">
        <f>VLOOKUP(D1064,RFPStatus!$A$2:$CF$3125,7,FALSE)</f>
        <v>#N/A</v>
      </c>
      <c r="DT1064" s="161" t="e">
        <f>VLOOKUP(D1064,RFPStatus!$A$2:$CF$3125,8,FALSE)</f>
        <v>#N/A</v>
      </c>
      <c r="DU1064" s="161" t="e">
        <f>VLOOKUP(D1064,RFPStatus!$A$2:$CF$3125,9,FALSE)</f>
        <v>#N/A</v>
      </c>
      <c r="DV1064" s="161" t="e">
        <f>VLOOKUP(D1064,RFPStatus!$A$2:$CF$3125,10,FALSE)</f>
        <v>#N/A</v>
      </c>
      <c r="DW1064" s="161" t="str">
        <f t="shared" si="16"/>
        <v/>
      </c>
    </row>
    <row r="1065" spans="1:127" x14ac:dyDescent="0.35">
      <c r="A1065" s="163">
        <f>RFPData!D1065</f>
        <v>0</v>
      </c>
      <c r="DQ1065" s="161" t="e">
        <f>VLOOKUP(D1065,RFPStatus!$A$2:$CF$3125,5,FALSE)</f>
        <v>#N/A</v>
      </c>
      <c r="DR1065" s="161" t="e">
        <f>VLOOKUP(D1065,RFPStatus!$A$2:$CF$3125,6,FALSE)</f>
        <v>#N/A</v>
      </c>
      <c r="DS1065" s="161" t="e">
        <f>VLOOKUP(D1065,RFPStatus!$A$2:$CF$3125,7,FALSE)</f>
        <v>#N/A</v>
      </c>
      <c r="DT1065" s="161" t="e">
        <f>VLOOKUP(D1065,RFPStatus!$A$2:$CF$3125,8,FALSE)</f>
        <v>#N/A</v>
      </c>
      <c r="DU1065" s="161" t="e">
        <f>VLOOKUP(D1065,RFPStatus!$A$2:$CF$3125,9,FALSE)</f>
        <v>#N/A</v>
      </c>
      <c r="DV1065" s="161" t="e">
        <f>VLOOKUP(D1065,RFPStatus!$A$2:$CF$3125,10,FALSE)</f>
        <v>#N/A</v>
      </c>
      <c r="DW1065" s="161" t="str">
        <f t="shared" si="16"/>
        <v/>
      </c>
    </row>
    <row r="1066" spans="1:127" x14ac:dyDescent="0.35">
      <c r="A1066" s="163">
        <f>RFPData!D1066</f>
        <v>0</v>
      </c>
      <c r="DQ1066" s="161" t="e">
        <f>VLOOKUP(D1066,RFPStatus!$A$2:$CF$3125,5,FALSE)</f>
        <v>#N/A</v>
      </c>
      <c r="DR1066" s="161" t="e">
        <f>VLOOKUP(D1066,RFPStatus!$A$2:$CF$3125,6,FALSE)</f>
        <v>#N/A</v>
      </c>
      <c r="DS1066" s="161" t="e">
        <f>VLOOKUP(D1066,RFPStatus!$A$2:$CF$3125,7,FALSE)</f>
        <v>#N/A</v>
      </c>
      <c r="DT1066" s="161" t="e">
        <f>VLOOKUP(D1066,RFPStatus!$A$2:$CF$3125,8,FALSE)</f>
        <v>#N/A</v>
      </c>
      <c r="DU1066" s="161" t="e">
        <f>VLOOKUP(D1066,RFPStatus!$A$2:$CF$3125,9,FALSE)</f>
        <v>#N/A</v>
      </c>
      <c r="DV1066" s="161" t="e">
        <f>VLOOKUP(D1066,RFPStatus!$A$2:$CF$3125,10,FALSE)</f>
        <v>#N/A</v>
      </c>
      <c r="DW1066" s="161" t="str">
        <f t="shared" si="16"/>
        <v/>
      </c>
    </row>
    <row r="1067" spans="1:127" x14ac:dyDescent="0.35">
      <c r="A1067" s="163">
        <f>RFPData!D1067</f>
        <v>0</v>
      </c>
      <c r="DQ1067" s="161" t="e">
        <f>VLOOKUP(D1067,RFPStatus!$A$2:$CF$3125,5,FALSE)</f>
        <v>#N/A</v>
      </c>
      <c r="DR1067" s="161" t="e">
        <f>VLOOKUP(D1067,RFPStatus!$A$2:$CF$3125,6,FALSE)</f>
        <v>#N/A</v>
      </c>
      <c r="DS1067" s="161" t="e">
        <f>VLOOKUP(D1067,RFPStatus!$A$2:$CF$3125,7,FALSE)</f>
        <v>#N/A</v>
      </c>
      <c r="DT1067" s="161" t="e">
        <f>VLOOKUP(D1067,RFPStatus!$A$2:$CF$3125,8,FALSE)</f>
        <v>#N/A</v>
      </c>
      <c r="DU1067" s="161" t="e">
        <f>VLOOKUP(D1067,RFPStatus!$A$2:$CF$3125,9,FALSE)</f>
        <v>#N/A</v>
      </c>
      <c r="DV1067" s="161" t="e">
        <f>VLOOKUP(D1067,RFPStatus!$A$2:$CF$3125,10,FALSE)</f>
        <v>#N/A</v>
      </c>
      <c r="DW1067" s="161" t="str">
        <f t="shared" si="16"/>
        <v/>
      </c>
    </row>
    <row r="1068" spans="1:127" x14ac:dyDescent="0.35">
      <c r="A1068" s="163">
        <f>RFPData!D1068</f>
        <v>0</v>
      </c>
      <c r="DQ1068" s="161" t="e">
        <f>VLOOKUP(D1068,RFPStatus!$A$2:$CF$3125,5,FALSE)</f>
        <v>#N/A</v>
      </c>
      <c r="DR1068" s="161" t="e">
        <f>VLOOKUP(D1068,RFPStatus!$A$2:$CF$3125,6,FALSE)</f>
        <v>#N/A</v>
      </c>
      <c r="DS1068" s="161" t="e">
        <f>VLOOKUP(D1068,RFPStatus!$A$2:$CF$3125,7,FALSE)</f>
        <v>#N/A</v>
      </c>
      <c r="DT1068" s="161" t="e">
        <f>VLOOKUP(D1068,RFPStatus!$A$2:$CF$3125,8,FALSE)</f>
        <v>#N/A</v>
      </c>
      <c r="DU1068" s="161" t="e">
        <f>VLOOKUP(D1068,RFPStatus!$A$2:$CF$3125,9,FALSE)</f>
        <v>#N/A</v>
      </c>
      <c r="DV1068" s="161" t="e">
        <f>VLOOKUP(D1068,RFPStatus!$A$2:$CF$3125,10,FALSE)</f>
        <v>#N/A</v>
      </c>
      <c r="DW1068" s="161" t="str">
        <f t="shared" si="16"/>
        <v/>
      </c>
    </row>
    <row r="1069" spans="1:127" x14ac:dyDescent="0.35">
      <c r="A1069" s="163">
        <f>RFPData!D1069</f>
        <v>0</v>
      </c>
      <c r="DQ1069" s="161" t="e">
        <f>VLOOKUP(D1069,RFPStatus!$A$2:$CF$3125,5,FALSE)</f>
        <v>#N/A</v>
      </c>
      <c r="DR1069" s="161" t="e">
        <f>VLOOKUP(D1069,RFPStatus!$A$2:$CF$3125,6,FALSE)</f>
        <v>#N/A</v>
      </c>
      <c r="DS1069" s="161" t="e">
        <f>VLOOKUP(D1069,RFPStatus!$A$2:$CF$3125,7,FALSE)</f>
        <v>#N/A</v>
      </c>
      <c r="DT1069" s="161" t="e">
        <f>VLOOKUP(D1069,RFPStatus!$A$2:$CF$3125,8,FALSE)</f>
        <v>#N/A</v>
      </c>
      <c r="DU1069" s="161" t="e">
        <f>VLOOKUP(D1069,RFPStatus!$A$2:$CF$3125,9,FALSE)</f>
        <v>#N/A</v>
      </c>
      <c r="DV1069" s="161" t="e">
        <f>VLOOKUP(D1069,RFPStatus!$A$2:$CF$3125,10,FALSE)</f>
        <v>#N/A</v>
      </c>
      <c r="DW1069" s="161" t="str">
        <f t="shared" si="16"/>
        <v/>
      </c>
    </row>
    <row r="1070" spans="1:127" x14ac:dyDescent="0.35">
      <c r="A1070" s="163">
        <f>RFPData!D1070</f>
        <v>0</v>
      </c>
      <c r="DQ1070" s="161" t="e">
        <f>VLOOKUP(D1070,RFPStatus!$A$2:$CF$3125,5,FALSE)</f>
        <v>#N/A</v>
      </c>
      <c r="DR1070" s="161" t="e">
        <f>VLOOKUP(D1070,RFPStatus!$A$2:$CF$3125,6,FALSE)</f>
        <v>#N/A</v>
      </c>
      <c r="DS1070" s="161" t="e">
        <f>VLOOKUP(D1070,RFPStatus!$A$2:$CF$3125,7,FALSE)</f>
        <v>#N/A</v>
      </c>
      <c r="DT1070" s="161" t="e">
        <f>VLOOKUP(D1070,RFPStatus!$A$2:$CF$3125,8,FALSE)</f>
        <v>#N/A</v>
      </c>
      <c r="DU1070" s="161" t="e">
        <f>VLOOKUP(D1070,RFPStatus!$A$2:$CF$3125,9,FALSE)</f>
        <v>#N/A</v>
      </c>
      <c r="DV1070" s="161" t="e">
        <f>VLOOKUP(D1070,RFPStatus!$A$2:$CF$3125,10,FALSE)</f>
        <v>#N/A</v>
      </c>
      <c r="DW1070" s="161" t="str">
        <f t="shared" si="16"/>
        <v/>
      </c>
    </row>
    <row r="1071" spans="1:127" x14ac:dyDescent="0.35">
      <c r="A1071" s="163">
        <f>RFPData!D1071</f>
        <v>0</v>
      </c>
      <c r="DQ1071" s="161" t="e">
        <f>VLOOKUP(D1071,RFPStatus!$A$2:$CF$3125,5,FALSE)</f>
        <v>#N/A</v>
      </c>
      <c r="DR1071" s="161" t="e">
        <f>VLOOKUP(D1071,RFPStatus!$A$2:$CF$3125,6,FALSE)</f>
        <v>#N/A</v>
      </c>
      <c r="DS1071" s="161" t="e">
        <f>VLOOKUP(D1071,RFPStatus!$A$2:$CF$3125,7,FALSE)</f>
        <v>#N/A</v>
      </c>
      <c r="DT1071" s="161" t="e">
        <f>VLOOKUP(D1071,RFPStatus!$A$2:$CF$3125,8,FALSE)</f>
        <v>#N/A</v>
      </c>
      <c r="DU1071" s="161" t="e">
        <f>VLOOKUP(D1071,RFPStatus!$A$2:$CF$3125,9,FALSE)</f>
        <v>#N/A</v>
      </c>
      <c r="DV1071" s="161" t="e">
        <f>VLOOKUP(D1071,RFPStatus!$A$2:$CF$3125,10,FALSE)</f>
        <v>#N/A</v>
      </c>
      <c r="DW1071" s="161" t="str">
        <f t="shared" si="16"/>
        <v/>
      </c>
    </row>
    <row r="1072" spans="1:127" x14ac:dyDescent="0.35">
      <c r="A1072" s="163">
        <f>RFPData!D1072</f>
        <v>0</v>
      </c>
      <c r="DQ1072" s="161" t="e">
        <f>VLOOKUP(D1072,RFPStatus!$A$2:$CF$3125,5,FALSE)</f>
        <v>#N/A</v>
      </c>
      <c r="DR1072" s="161" t="e">
        <f>VLOOKUP(D1072,RFPStatus!$A$2:$CF$3125,6,FALSE)</f>
        <v>#N/A</v>
      </c>
      <c r="DS1072" s="161" t="e">
        <f>VLOOKUP(D1072,RFPStatus!$A$2:$CF$3125,7,FALSE)</f>
        <v>#N/A</v>
      </c>
      <c r="DT1072" s="161" t="e">
        <f>VLOOKUP(D1072,RFPStatus!$A$2:$CF$3125,8,FALSE)</f>
        <v>#N/A</v>
      </c>
      <c r="DU1072" s="161" t="e">
        <f>VLOOKUP(D1072,RFPStatus!$A$2:$CF$3125,9,FALSE)</f>
        <v>#N/A</v>
      </c>
      <c r="DV1072" s="161" t="e">
        <f>VLOOKUP(D1072,RFPStatus!$A$2:$CF$3125,10,FALSE)</f>
        <v>#N/A</v>
      </c>
      <c r="DW1072" s="161" t="str">
        <f t="shared" si="16"/>
        <v/>
      </c>
    </row>
    <row r="1073" spans="1:127" x14ac:dyDescent="0.35">
      <c r="A1073" s="163">
        <f>RFPData!D1073</f>
        <v>0</v>
      </c>
      <c r="DQ1073" s="161" t="e">
        <f>VLOOKUP(D1073,RFPStatus!$A$2:$CF$3125,5,FALSE)</f>
        <v>#N/A</v>
      </c>
      <c r="DR1073" s="161" t="e">
        <f>VLOOKUP(D1073,RFPStatus!$A$2:$CF$3125,6,FALSE)</f>
        <v>#N/A</v>
      </c>
      <c r="DS1073" s="161" t="e">
        <f>VLOOKUP(D1073,RFPStatus!$A$2:$CF$3125,7,FALSE)</f>
        <v>#N/A</v>
      </c>
      <c r="DT1073" s="161" t="e">
        <f>VLOOKUP(D1073,RFPStatus!$A$2:$CF$3125,8,FALSE)</f>
        <v>#N/A</v>
      </c>
      <c r="DU1073" s="161" t="e">
        <f>VLOOKUP(D1073,RFPStatus!$A$2:$CF$3125,9,FALSE)</f>
        <v>#N/A</v>
      </c>
      <c r="DV1073" s="161" t="e">
        <f>VLOOKUP(D1073,RFPStatus!$A$2:$CF$3125,10,FALSE)</f>
        <v>#N/A</v>
      </c>
      <c r="DW1073" s="161" t="str">
        <f t="shared" si="16"/>
        <v/>
      </c>
    </row>
    <row r="1074" spans="1:127" x14ac:dyDescent="0.35">
      <c r="A1074" s="163">
        <f>RFPData!D1074</f>
        <v>0</v>
      </c>
      <c r="DQ1074" s="161" t="e">
        <f>VLOOKUP(D1074,RFPStatus!$A$2:$CF$3125,5,FALSE)</f>
        <v>#N/A</v>
      </c>
      <c r="DR1074" s="161" t="e">
        <f>VLOOKUP(D1074,RFPStatus!$A$2:$CF$3125,6,FALSE)</f>
        <v>#N/A</v>
      </c>
      <c r="DS1074" s="161" t="e">
        <f>VLOOKUP(D1074,RFPStatus!$A$2:$CF$3125,7,FALSE)</f>
        <v>#N/A</v>
      </c>
      <c r="DT1074" s="161" t="e">
        <f>VLOOKUP(D1074,RFPStatus!$A$2:$CF$3125,8,FALSE)</f>
        <v>#N/A</v>
      </c>
      <c r="DU1074" s="161" t="e">
        <f>VLOOKUP(D1074,RFPStatus!$A$2:$CF$3125,9,FALSE)</f>
        <v>#N/A</v>
      </c>
      <c r="DV1074" s="161" t="e">
        <f>VLOOKUP(D1074,RFPStatus!$A$2:$CF$3125,10,FALSE)</f>
        <v>#N/A</v>
      </c>
      <c r="DW1074" s="161" t="str">
        <f t="shared" si="16"/>
        <v/>
      </c>
    </row>
    <row r="1075" spans="1:127" x14ac:dyDescent="0.35">
      <c r="A1075" s="163">
        <f>RFPData!D1075</f>
        <v>0</v>
      </c>
      <c r="DQ1075" s="161" t="e">
        <f>VLOOKUP(D1075,RFPStatus!$A$2:$CF$3125,5,FALSE)</f>
        <v>#N/A</v>
      </c>
      <c r="DR1075" s="161" t="e">
        <f>VLOOKUP(D1075,RFPStatus!$A$2:$CF$3125,6,FALSE)</f>
        <v>#N/A</v>
      </c>
      <c r="DS1075" s="161" t="e">
        <f>VLOOKUP(D1075,RFPStatus!$A$2:$CF$3125,7,FALSE)</f>
        <v>#N/A</v>
      </c>
      <c r="DT1075" s="161" t="e">
        <f>VLOOKUP(D1075,RFPStatus!$A$2:$CF$3125,8,FALSE)</f>
        <v>#N/A</v>
      </c>
      <c r="DU1075" s="161" t="e">
        <f>VLOOKUP(D1075,RFPStatus!$A$2:$CF$3125,9,FALSE)</f>
        <v>#N/A</v>
      </c>
      <c r="DV1075" s="161" t="e">
        <f>VLOOKUP(D1075,RFPStatus!$A$2:$CF$3125,10,FALSE)</f>
        <v>#N/A</v>
      </c>
      <c r="DW1075" s="161" t="str">
        <f t="shared" si="16"/>
        <v/>
      </c>
    </row>
    <row r="1076" spans="1:127" x14ac:dyDescent="0.35">
      <c r="A1076" s="163">
        <f>RFPData!D1076</f>
        <v>0</v>
      </c>
      <c r="DQ1076" s="161" t="e">
        <f>VLOOKUP(D1076,RFPStatus!$A$2:$CF$3125,5,FALSE)</f>
        <v>#N/A</v>
      </c>
      <c r="DR1076" s="161" t="e">
        <f>VLOOKUP(D1076,RFPStatus!$A$2:$CF$3125,6,FALSE)</f>
        <v>#N/A</v>
      </c>
      <c r="DS1076" s="161" t="e">
        <f>VLOOKUP(D1076,RFPStatus!$A$2:$CF$3125,7,FALSE)</f>
        <v>#N/A</v>
      </c>
      <c r="DT1076" s="161" t="e">
        <f>VLOOKUP(D1076,RFPStatus!$A$2:$CF$3125,8,FALSE)</f>
        <v>#N/A</v>
      </c>
      <c r="DU1076" s="161" t="e">
        <f>VLOOKUP(D1076,RFPStatus!$A$2:$CF$3125,9,FALSE)</f>
        <v>#N/A</v>
      </c>
      <c r="DV1076" s="161" t="e">
        <f>VLOOKUP(D1076,RFPStatus!$A$2:$CF$3125,10,FALSE)</f>
        <v>#N/A</v>
      </c>
      <c r="DW1076" s="161" t="str">
        <f t="shared" si="16"/>
        <v/>
      </c>
    </row>
    <row r="1077" spans="1:127" x14ac:dyDescent="0.35">
      <c r="A1077" s="163">
        <f>RFPData!D1077</f>
        <v>0</v>
      </c>
      <c r="DQ1077" s="161" t="e">
        <f>VLOOKUP(D1077,RFPStatus!$A$2:$CF$3125,5,FALSE)</f>
        <v>#N/A</v>
      </c>
      <c r="DR1077" s="161" t="e">
        <f>VLOOKUP(D1077,RFPStatus!$A$2:$CF$3125,6,FALSE)</f>
        <v>#N/A</v>
      </c>
      <c r="DS1077" s="161" t="e">
        <f>VLOOKUP(D1077,RFPStatus!$A$2:$CF$3125,7,FALSE)</f>
        <v>#N/A</v>
      </c>
      <c r="DT1077" s="161" t="e">
        <f>VLOOKUP(D1077,RFPStatus!$A$2:$CF$3125,8,FALSE)</f>
        <v>#N/A</v>
      </c>
      <c r="DU1077" s="161" t="e">
        <f>VLOOKUP(D1077,RFPStatus!$A$2:$CF$3125,9,FALSE)</f>
        <v>#N/A</v>
      </c>
      <c r="DV1077" s="161" t="e">
        <f>VLOOKUP(D1077,RFPStatus!$A$2:$CF$3125,10,FALSE)</f>
        <v>#N/A</v>
      </c>
      <c r="DW1077" s="161" t="str">
        <f t="shared" si="16"/>
        <v/>
      </c>
    </row>
    <row r="1078" spans="1:127" x14ac:dyDescent="0.35">
      <c r="A1078" s="163">
        <f>RFPData!D1078</f>
        <v>0</v>
      </c>
      <c r="DQ1078" s="161" t="e">
        <f>VLOOKUP(D1078,RFPStatus!$A$2:$CF$3125,5,FALSE)</f>
        <v>#N/A</v>
      </c>
      <c r="DR1078" s="161" t="e">
        <f>VLOOKUP(D1078,RFPStatus!$A$2:$CF$3125,6,FALSE)</f>
        <v>#N/A</v>
      </c>
      <c r="DS1078" s="161" t="e">
        <f>VLOOKUP(D1078,RFPStatus!$A$2:$CF$3125,7,FALSE)</f>
        <v>#N/A</v>
      </c>
      <c r="DT1078" s="161" t="e">
        <f>VLOOKUP(D1078,RFPStatus!$A$2:$CF$3125,8,FALSE)</f>
        <v>#N/A</v>
      </c>
      <c r="DU1078" s="161" t="e">
        <f>VLOOKUP(D1078,RFPStatus!$A$2:$CF$3125,9,FALSE)</f>
        <v>#N/A</v>
      </c>
      <c r="DV1078" s="161" t="e">
        <f>VLOOKUP(D1078,RFPStatus!$A$2:$CF$3125,10,FALSE)</f>
        <v>#N/A</v>
      </c>
      <c r="DW1078" s="161" t="str">
        <f t="shared" si="16"/>
        <v/>
      </c>
    </row>
    <row r="1079" spans="1:127" x14ac:dyDescent="0.35">
      <c r="A1079" s="163">
        <f>RFPData!D1079</f>
        <v>0</v>
      </c>
      <c r="DQ1079" s="161" t="e">
        <f>VLOOKUP(D1079,RFPStatus!$A$2:$CF$3125,5,FALSE)</f>
        <v>#N/A</v>
      </c>
      <c r="DR1079" s="161" t="e">
        <f>VLOOKUP(D1079,RFPStatus!$A$2:$CF$3125,6,FALSE)</f>
        <v>#N/A</v>
      </c>
      <c r="DS1079" s="161" t="e">
        <f>VLOOKUP(D1079,RFPStatus!$A$2:$CF$3125,7,FALSE)</f>
        <v>#N/A</v>
      </c>
      <c r="DT1079" s="161" t="e">
        <f>VLOOKUP(D1079,RFPStatus!$A$2:$CF$3125,8,FALSE)</f>
        <v>#N/A</v>
      </c>
      <c r="DU1079" s="161" t="e">
        <f>VLOOKUP(D1079,RFPStatus!$A$2:$CF$3125,9,FALSE)</f>
        <v>#N/A</v>
      </c>
      <c r="DV1079" s="161" t="e">
        <f>VLOOKUP(D1079,RFPStatus!$A$2:$CF$3125,10,FALSE)</f>
        <v>#N/A</v>
      </c>
      <c r="DW1079" s="161" t="str">
        <f t="shared" si="16"/>
        <v/>
      </c>
    </row>
    <row r="1080" spans="1:127" x14ac:dyDescent="0.35">
      <c r="A1080" s="163">
        <f>RFPData!D1080</f>
        <v>0</v>
      </c>
      <c r="DQ1080" s="161" t="e">
        <f>VLOOKUP(D1080,RFPStatus!$A$2:$CF$3125,5,FALSE)</f>
        <v>#N/A</v>
      </c>
      <c r="DR1080" s="161" t="e">
        <f>VLOOKUP(D1080,RFPStatus!$A$2:$CF$3125,6,FALSE)</f>
        <v>#N/A</v>
      </c>
      <c r="DS1080" s="161" t="e">
        <f>VLOOKUP(D1080,RFPStatus!$A$2:$CF$3125,7,FALSE)</f>
        <v>#N/A</v>
      </c>
      <c r="DT1080" s="161" t="e">
        <f>VLOOKUP(D1080,RFPStatus!$A$2:$CF$3125,8,FALSE)</f>
        <v>#N/A</v>
      </c>
      <c r="DU1080" s="161" t="e">
        <f>VLOOKUP(D1080,RFPStatus!$A$2:$CF$3125,9,FALSE)</f>
        <v>#N/A</v>
      </c>
      <c r="DV1080" s="161" t="e">
        <f>VLOOKUP(D1080,RFPStatus!$A$2:$CF$3125,10,FALSE)</f>
        <v>#N/A</v>
      </c>
      <c r="DW1080" s="161" t="str">
        <f t="shared" si="16"/>
        <v/>
      </c>
    </row>
    <row r="1081" spans="1:127" x14ac:dyDescent="0.35">
      <c r="A1081" s="163">
        <f>RFPData!D1081</f>
        <v>0</v>
      </c>
      <c r="DQ1081" s="161" t="e">
        <f>VLOOKUP(D1081,RFPStatus!$A$2:$CF$3125,5,FALSE)</f>
        <v>#N/A</v>
      </c>
      <c r="DR1081" s="161" t="e">
        <f>VLOOKUP(D1081,RFPStatus!$A$2:$CF$3125,6,FALSE)</f>
        <v>#N/A</v>
      </c>
      <c r="DS1081" s="161" t="e">
        <f>VLOOKUP(D1081,RFPStatus!$A$2:$CF$3125,7,FALSE)</f>
        <v>#N/A</v>
      </c>
      <c r="DT1081" s="161" t="e">
        <f>VLOOKUP(D1081,RFPStatus!$A$2:$CF$3125,8,FALSE)</f>
        <v>#N/A</v>
      </c>
      <c r="DU1081" s="161" t="e">
        <f>VLOOKUP(D1081,RFPStatus!$A$2:$CF$3125,9,FALSE)</f>
        <v>#N/A</v>
      </c>
      <c r="DV1081" s="161" t="e">
        <f>VLOOKUP(D1081,RFPStatus!$A$2:$CF$3125,10,FALSE)</f>
        <v>#N/A</v>
      </c>
      <c r="DW1081" s="161" t="str">
        <f t="shared" si="16"/>
        <v/>
      </c>
    </row>
    <row r="1082" spans="1:127" x14ac:dyDescent="0.35">
      <c r="A1082" s="163">
        <f>RFPData!D1082</f>
        <v>0</v>
      </c>
      <c r="DQ1082" s="161" t="e">
        <f>VLOOKUP(D1082,RFPStatus!$A$2:$CF$3125,5,FALSE)</f>
        <v>#N/A</v>
      </c>
      <c r="DR1082" s="161" t="e">
        <f>VLOOKUP(D1082,RFPStatus!$A$2:$CF$3125,6,FALSE)</f>
        <v>#N/A</v>
      </c>
      <c r="DS1082" s="161" t="e">
        <f>VLOOKUP(D1082,RFPStatus!$A$2:$CF$3125,7,FALSE)</f>
        <v>#N/A</v>
      </c>
      <c r="DT1082" s="161" t="e">
        <f>VLOOKUP(D1082,RFPStatus!$A$2:$CF$3125,8,FALSE)</f>
        <v>#N/A</v>
      </c>
      <c r="DU1082" s="161" t="e">
        <f>VLOOKUP(D1082,RFPStatus!$A$2:$CF$3125,9,FALSE)</f>
        <v>#N/A</v>
      </c>
      <c r="DV1082" s="161" t="e">
        <f>VLOOKUP(D1082,RFPStatus!$A$2:$CF$3125,10,FALSE)</f>
        <v>#N/A</v>
      </c>
      <c r="DW1082" s="161" t="str">
        <f t="shared" si="16"/>
        <v/>
      </c>
    </row>
    <row r="1083" spans="1:127" x14ac:dyDescent="0.35">
      <c r="A1083" s="163">
        <f>RFPData!D1083</f>
        <v>0</v>
      </c>
      <c r="DQ1083" s="161" t="e">
        <f>VLOOKUP(D1083,RFPStatus!$A$2:$CF$3125,5,FALSE)</f>
        <v>#N/A</v>
      </c>
      <c r="DR1083" s="161" t="e">
        <f>VLOOKUP(D1083,RFPStatus!$A$2:$CF$3125,6,FALSE)</f>
        <v>#N/A</v>
      </c>
      <c r="DS1083" s="161" t="e">
        <f>VLOOKUP(D1083,RFPStatus!$A$2:$CF$3125,7,FALSE)</f>
        <v>#N/A</v>
      </c>
      <c r="DT1083" s="161" t="e">
        <f>VLOOKUP(D1083,RFPStatus!$A$2:$CF$3125,8,FALSE)</f>
        <v>#N/A</v>
      </c>
      <c r="DU1083" s="161" t="e">
        <f>VLOOKUP(D1083,RFPStatus!$A$2:$CF$3125,9,FALSE)</f>
        <v>#N/A</v>
      </c>
      <c r="DV1083" s="161" t="e">
        <f>VLOOKUP(D1083,RFPStatus!$A$2:$CF$3125,10,FALSE)</f>
        <v>#N/A</v>
      </c>
      <c r="DW1083" s="161" t="str">
        <f t="shared" si="16"/>
        <v/>
      </c>
    </row>
    <row r="1084" spans="1:127" x14ac:dyDescent="0.35">
      <c r="A1084" s="163">
        <f>RFPData!D1084</f>
        <v>0</v>
      </c>
      <c r="DQ1084" s="161" t="e">
        <f>VLOOKUP(D1084,RFPStatus!$A$2:$CF$3125,5,FALSE)</f>
        <v>#N/A</v>
      </c>
      <c r="DR1084" s="161" t="e">
        <f>VLOOKUP(D1084,RFPStatus!$A$2:$CF$3125,6,FALSE)</f>
        <v>#N/A</v>
      </c>
      <c r="DS1084" s="161" t="e">
        <f>VLOOKUP(D1084,RFPStatus!$A$2:$CF$3125,7,FALSE)</f>
        <v>#N/A</v>
      </c>
      <c r="DT1084" s="161" t="e">
        <f>VLOOKUP(D1084,RFPStatus!$A$2:$CF$3125,8,FALSE)</f>
        <v>#N/A</v>
      </c>
      <c r="DU1084" s="161" t="e">
        <f>VLOOKUP(D1084,RFPStatus!$A$2:$CF$3125,9,FALSE)</f>
        <v>#N/A</v>
      </c>
      <c r="DV1084" s="161" t="e">
        <f>VLOOKUP(D1084,RFPStatus!$A$2:$CF$3125,10,FALSE)</f>
        <v>#N/A</v>
      </c>
      <c r="DW1084" s="161" t="str">
        <f t="shared" si="16"/>
        <v/>
      </c>
    </row>
    <row r="1085" spans="1:127" x14ac:dyDescent="0.35">
      <c r="A1085" s="163">
        <f>RFPData!D1085</f>
        <v>0</v>
      </c>
      <c r="DQ1085" s="161" t="e">
        <f>VLOOKUP(D1085,RFPStatus!$A$2:$CF$3125,5,FALSE)</f>
        <v>#N/A</v>
      </c>
      <c r="DR1085" s="161" t="e">
        <f>VLOOKUP(D1085,RFPStatus!$A$2:$CF$3125,6,FALSE)</f>
        <v>#N/A</v>
      </c>
      <c r="DS1085" s="161" t="e">
        <f>VLOOKUP(D1085,RFPStatus!$A$2:$CF$3125,7,FALSE)</f>
        <v>#N/A</v>
      </c>
      <c r="DT1085" s="161" t="e">
        <f>VLOOKUP(D1085,RFPStatus!$A$2:$CF$3125,8,FALSE)</f>
        <v>#N/A</v>
      </c>
      <c r="DU1085" s="161" t="e">
        <f>VLOOKUP(D1085,RFPStatus!$A$2:$CF$3125,9,FALSE)</f>
        <v>#N/A</v>
      </c>
      <c r="DV1085" s="161" t="e">
        <f>VLOOKUP(D1085,RFPStatus!$A$2:$CF$3125,10,FALSE)</f>
        <v>#N/A</v>
      </c>
      <c r="DW1085" s="161" t="str">
        <f t="shared" si="16"/>
        <v/>
      </c>
    </row>
    <row r="1086" spans="1:127" x14ac:dyDescent="0.35">
      <c r="A1086" s="163">
        <f>RFPData!D1086</f>
        <v>0</v>
      </c>
      <c r="DQ1086" s="161" t="e">
        <f>VLOOKUP(D1086,RFPStatus!$A$2:$CF$3125,5,FALSE)</f>
        <v>#N/A</v>
      </c>
      <c r="DR1086" s="161" t="e">
        <f>VLOOKUP(D1086,RFPStatus!$A$2:$CF$3125,6,FALSE)</f>
        <v>#N/A</v>
      </c>
      <c r="DS1086" s="161" t="e">
        <f>VLOOKUP(D1086,RFPStatus!$A$2:$CF$3125,7,FALSE)</f>
        <v>#N/A</v>
      </c>
      <c r="DT1086" s="161" t="e">
        <f>VLOOKUP(D1086,RFPStatus!$A$2:$CF$3125,8,FALSE)</f>
        <v>#N/A</v>
      </c>
      <c r="DU1086" s="161" t="e">
        <f>VLOOKUP(D1086,RFPStatus!$A$2:$CF$3125,9,FALSE)</f>
        <v>#N/A</v>
      </c>
      <c r="DV1086" s="161" t="e">
        <f>VLOOKUP(D1086,RFPStatus!$A$2:$CF$3125,10,FALSE)</f>
        <v>#N/A</v>
      </c>
      <c r="DW1086" s="161" t="str">
        <f t="shared" si="16"/>
        <v/>
      </c>
    </row>
    <row r="1087" spans="1:127" x14ac:dyDescent="0.35">
      <c r="A1087" s="163">
        <f>RFPData!D1087</f>
        <v>0</v>
      </c>
      <c r="DQ1087" s="161" t="e">
        <f>VLOOKUP(D1087,RFPStatus!$A$2:$CF$3125,5,FALSE)</f>
        <v>#N/A</v>
      </c>
      <c r="DR1087" s="161" t="e">
        <f>VLOOKUP(D1087,RFPStatus!$A$2:$CF$3125,6,FALSE)</f>
        <v>#N/A</v>
      </c>
      <c r="DS1087" s="161" t="e">
        <f>VLOOKUP(D1087,RFPStatus!$A$2:$CF$3125,7,FALSE)</f>
        <v>#N/A</v>
      </c>
      <c r="DT1087" s="161" t="e">
        <f>VLOOKUP(D1087,RFPStatus!$A$2:$CF$3125,8,FALSE)</f>
        <v>#N/A</v>
      </c>
      <c r="DU1087" s="161" t="e">
        <f>VLOOKUP(D1087,RFPStatus!$A$2:$CF$3125,9,FALSE)</f>
        <v>#N/A</v>
      </c>
      <c r="DV1087" s="161" t="e">
        <f>VLOOKUP(D1087,RFPStatus!$A$2:$CF$3125,10,FALSE)</f>
        <v>#N/A</v>
      </c>
      <c r="DW1087" s="161" t="str">
        <f t="shared" si="16"/>
        <v/>
      </c>
    </row>
    <row r="1088" spans="1:127" x14ac:dyDescent="0.35">
      <c r="A1088" s="163">
        <f>RFPData!D1088</f>
        <v>0</v>
      </c>
      <c r="DQ1088" s="161" t="e">
        <f>VLOOKUP(D1088,RFPStatus!$A$2:$CF$3125,5,FALSE)</f>
        <v>#N/A</v>
      </c>
      <c r="DR1088" s="161" t="e">
        <f>VLOOKUP(D1088,RFPStatus!$A$2:$CF$3125,6,FALSE)</f>
        <v>#N/A</v>
      </c>
      <c r="DS1088" s="161" t="e">
        <f>VLOOKUP(D1088,RFPStatus!$A$2:$CF$3125,7,FALSE)</f>
        <v>#N/A</v>
      </c>
      <c r="DT1088" s="161" t="e">
        <f>VLOOKUP(D1088,RFPStatus!$A$2:$CF$3125,8,FALSE)</f>
        <v>#N/A</v>
      </c>
      <c r="DU1088" s="161" t="e">
        <f>VLOOKUP(D1088,RFPStatus!$A$2:$CF$3125,9,FALSE)</f>
        <v>#N/A</v>
      </c>
      <c r="DV1088" s="161" t="e">
        <f>VLOOKUP(D1088,RFPStatus!$A$2:$CF$3125,10,FALSE)</f>
        <v>#N/A</v>
      </c>
      <c r="DW1088" s="161" t="str">
        <f t="shared" si="16"/>
        <v/>
      </c>
    </row>
    <row r="1089" spans="1:127" x14ac:dyDescent="0.35">
      <c r="A1089" s="163">
        <f>RFPData!D1089</f>
        <v>0</v>
      </c>
      <c r="DQ1089" s="161" t="e">
        <f>VLOOKUP(D1089,RFPStatus!$A$2:$CF$3125,5,FALSE)</f>
        <v>#N/A</v>
      </c>
      <c r="DR1089" s="161" t="e">
        <f>VLOOKUP(D1089,RFPStatus!$A$2:$CF$3125,6,FALSE)</f>
        <v>#N/A</v>
      </c>
      <c r="DS1089" s="161" t="e">
        <f>VLOOKUP(D1089,RFPStatus!$A$2:$CF$3125,7,FALSE)</f>
        <v>#N/A</v>
      </c>
      <c r="DT1089" s="161" t="e">
        <f>VLOOKUP(D1089,RFPStatus!$A$2:$CF$3125,8,FALSE)</f>
        <v>#N/A</v>
      </c>
      <c r="DU1089" s="161" t="e">
        <f>VLOOKUP(D1089,RFPStatus!$A$2:$CF$3125,9,FALSE)</f>
        <v>#N/A</v>
      </c>
      <c r="DV1089" s="161" t="e">
        <f>VLOOKUP(D1089,RFPStatus!$A$2:$CF$3125,10,FALSE)</f>
        <v>#N/A</v>
      </c>
      <c r="DW1089" s="161" t="str">
        <f t="shared" si="16"/>
        <v/>
      </c>
    </row>
    <row r="1090" spans="1:127" x14ac:dyDescent="0.35">
      <c r="A1090" s="163">
        <f>RFPData!D1090</f>
        <v>0</v>
      </c>
      <c r="DQ1090" s="161" t="e">
        <f>VLOOKUP(D1090,RFPStatus!$A$2:$CF$3125,5,FALSE)</f>
        <v>#N/A</v>
      </c>
      <c r="DR1090" s="161" t="e">
        <f>VLOOKUP(D1090,RFPStatus!$A$2:$CF$3125,6,FALSE)</f>
        <v>#N/A</v>
      </c>
      <c r="DS1090" s="161" t="e">
        <f>VLOOKUP(D1090,RFPStatus!$A$2:$CF$3125,7,FALSE)</f>
        <v>#N/A</v>
      </c>
      <c r="DT1090" s="161" t="e">
        <f>VLOOKUP(D1090,RFPStatus!$A$2:$CF$3125,8,FALSE)</f>
        <v>#N/A</v>
      </c>
      <c r="DU1090" s="161" t="e">
        <f>VLOOKUP(D1090,RFPStatus!$A$2:$CF$3125,9,FALSE)</f>
        <v>#N/A</v>
      </c>
      <c r="DV1090" s="161" t="e">
        <f>VLOOKUP(D1090,RFPStatus!$A$2:$CF$3125,10,FALSE)</f>
        <v>#N/A</v>
      </c>
      <c r="DW1090" s="161" t="str">
        <f t="shared" ref="DW1090:DW1153" si="17">_xlfn.CONCAT(BU1090:BY1090)</f>
        <v/>
      </c>
    </row>
    <row r="1091" spans="1:127" x14ac:dyDescent="0.35">
      <c r="A1091" s="163">
        <f>RFPData!D1091</f>
        <v>0</v>
      </c>
      <c r="DQ1091" s="161" t="e">
        <f>VLOOKUP(D1091,RFPStatus!$A$2:$CF$3125,5,FALSE)</f>
        <v>#N/A</v>
      </c>
      <c r="DR1091" s="161" t="e">
        <f>VLOOKUP(D1091,RFPStatus!$A$2:$CF$3125,6,FALSE)</f>
        <v>#N/A</v>
      </c>
      <c r="DS1091" s="161" t="e">
        <f>VLOOKUP(D1091,RFPStatus!$A$2:$CF$3125,7,FALSE)</f>
        <v>#N/A</v>
      </c>
      <c r="DT1091" s="161" t="e">
        <f>VLOOKUP(D1091,RFPStatus!$A$2:$CF$3125,8,FALSE)</f>
        <v>#N/A</v>
      </c>
      <c r="DU1091" s="161" t="e">
        <f>VLOOKUP(D1091,RFPStatus!$A$2:$CF$3125,9,FALSE)</f>
        <v>#N/A</v>
      </c>
      <c r="DV1091" s="161" t="e">
        <f>VLOOKUP(D1091,RFPStatus!$A$2:$CF$3125,10,FALSE)</f>
        <v>#N/A</v>
      </c>
      <c r="DW1091" s="161" t="str">
        <f t="shared" si="17"/>
        <v/>
      </c>
    </row>
    <row r="1092" spans="1:127" x14ac:dyDescent="0.35">
      <c r="A1092" s="163">
        <f>RFPData!D1092</f>
        <v>0</v>
      </c>
      <c r="DQ1092" s="161" t="e">
        <f>VLOOKUP(D1092,RFPStatus!$A$2:$CF$3125,5,FALSE)</f>
        <v>#N/A</v>
      </c>
      <c r="DR1092" s="161" t="e">
        <f>VLOOKUP(D1092,RFPStatus!$A$2:$CF$3125,6,FALSE)</f>
        <v>#N/A</v>
      </c>
      <c r="DS1092" s="161" t="e">
        <f>VLOOKUP(D1092,RFPStatus!$A$2:$CF$3125,7,FALSE)</f>
        <v>#N/A</v>
      </c>
      <c r="DT1092" s="161" t="e">
        <f>VLOOKUP(D1092,RFPStatus!$A$2:$CF$3125,8,FALSE)</f>
        <v>#N/A</v>
      </c>
      <c r="DU1092" s="161" t="e">
        <f>VLOOKUP(D1092,RFPStatus!$A$2:$CF$3125,9,FALSE)</f>
        <v>#N/A</v>
      </c>
      <c r="DV1092" s="161" t="e">
        <f>VLOOKUP(D1092,RFPStatus!$A$2:$CF$3125,10,FALSE)</f>
        <v>#N/A</v>
      </c>
      <c r="DW1092" s="161" t="str">
        <f t="shared" si="17"/>
        <v/>
      </c>
    </row>
    <row r="1093" spans="1:127" x14ac:dyDescent="0.35">
      <c r="A1093" s="163">
        <f>RFPData!D1093</f>
        <v>0</v>
      </c>
      <c r="DQ1093" s="161" t="e">
        <f>VLOOKUP(D1093,RFPStatus!$A$2:$CF$3125,5,FALSE)</f>
        <v>#N/A</v>
      </c>
      <c r="DR1093" s="161" t="e">
        <f>VLOOKUP(D1093,RFPStatus!$A$2:$CF$3125,6,FALSE)</f>
        <v>#N/A</v>
      </c>
      <c r="DS1093" s="161" t="e">
        <f>VLOOKUP(D1093,RFPStatus!$A$2:$CF$3125,7,FALSE)</f>
        <v>#N/A</v>
      </c>
      <c r="DT1093" s="161" t="e">
        <f>VLOOKUP(D1093,RFPStatus!$A$2:$CF$3125,8,FALSE)</f>
        <v>#N/A</v>
      </c>
      <c r="DU1093" s="161" t="e">
        <f>VLOOKUP(D1093,RFPStatus!$A$2:$CF$3125,9,FALSE)</f>
        <v>#N/A</v>
      </c>
      <c r="DV1093" s="161" t="e">
        <f>VLOOKUP(D1093,RFPStatus!$A$2:$CF$3125,10,FALSE)</f>
        <v>#N/A</v>
      </c>
      <c r="DW1093" s="161" t="str">
        <f t="shared" si="17"/>
        <v/>
      </c>
    </row>
    <row r="1094" spans="1:127" x14ac:dyDescent="0.35">
      <c r="A1094" s="163">
        <f>RFPData!D1094</f>
        <v>0</v>
      </c>
      <c r="DQ1094" s="161" t="e">
        <f>VLOOKUP(D1094,RFPStatus!$A$2:$CF$3125,5,FALSE)</f>
        <v>#N/A</v>
      </c>
      <c r="DR1094" s="161" t="e">
        <f>VLOOKUP(D1094,RFPStatus!$A$2:$CF$3125,6,FALSE)</f>
        <v>#N/A</v>
      </c>
      <c r="DS1094" s="161" t="e">
        <f>VLOOKUP(D1094,RFPStatus!$A$2:$CF$3125,7,FALSE)</f>
        <v>#N/A</v>
      </c>
      <c r="DT1094" s="161" t="e">
        <f>VLOOKUP(D1094,RFPStatus!$A$2:$CF$3125,8,FALSE)</f>
        <v>#N/A</v>
      </c>
      <c r="DU1094" s="161" t="e">
        <f>VLOOKUP(D1094,RFPStatus!$A$2:$CF$3125,9,FALSE)</f>
        <v>#N/A</v>
      </c>
      <c r="DV1094" s="161" t="e">
        <f>VLOOKUP(D1094,RFPStatus!$A$2:$CF$3125,10,FALSE)</f>
        <v>#N/A</v>
      </c>
      <c r="DW1094" s="161" t="str">
        <f t="shared" si="17"/>
        <v/>
      </c>
    </row>
    <row r="1095" spans="1:127" x14ac:dyDescent="0.35">
      <c r="A1095" s="163">
        <f>RFPData!D1095</f>
        <v>0</v>
      </c>
      <c r="DQ1095" s="161" t="e">
        <f>VLOOKUP(D1095,RFPStatus!$A$2:$CF$3125,5,FALSE)</f>
        <v>#N/A</v>
      </c>
      <c r="DR1095" s="161" t="e">
        <f>VLOOKUP(D1095,RFPStatus!$A$2:$CF$3125,6,FALSE)</f>
        <v>#N/A</v>
      </c>
      <c r="DS1095" s="161" t="e">
        <f>VLOOKUP(D1095,RFPStatus!$A$2:$CF$3125,7,FALSE)</f>
        <v>#N/A</v>
      </c>
      <c r="DT1095" s="161" t="e">
        <f>VLOOKUP(D1095,RFPStatus!$A$2:$CF$3125,8,FALSE)</f>
        <v>#N/A</v>
      </c>
      <c r="DU1095" s="161" t="e">
        <f>VLOOKUP(D1095,RFPStatus!$A$2:$CF$3125,9,FALSE)</f>
        <v>#N/A</v>
      </c>
      <c r="DV1095" s="161" t="e">
        <f>VLOOKUP(D1095,RFPStatus!$A$2:$CF$3125,10,FALSE)</f>
        <v>#N/A</v>
      </c>
      <c r="DW1095" s="161" t="str">
        <f t="shared" si="17"/>
        <v/>
      </c>
    </row>
    <row r="1096" spans="1:127" x14ac:dyDescent="0.35">
      <c r="A1096" s="163">
        <f>RFPData!D1096</f>
        <v>0</v>
      </c>
      <c r="DQ1096" s="161" t="e">
        <f>VLOOKUP(D1096,RFPStatus!$A$2:$CF$3125,5,FALSE)</f>
        <v>#N/A</v>
      </c>
      <c r="DR1096" s="161" t="e">
        <f>VLOOKUP(D1096,RFPStatus!$A$2:$CF$3125,6,FALSE)</f>
        <v>#N/A</v>
      </c>
      <c r="DS1096" s="161" t="e">
        <f>VLOOKUP(D1096,RFPStatus!$A$2:$CF$3125,7,FALSE)</f>
        <v>#N/A</v>
      </c>
      <c r="DT1096" s="161" t="e">
        <f>VLOOKUP(D1096,RFPStatus!$A$2:$CF$3125,8,FALSE)</f>
        <v>#N/A</v>
      </c>
      <c r="DU1096" s="161" t="e">
        <f>VLOOKUP(D1096,RFPStatus!$A$2:$CF$3125,9,FALSE)</f>
        <v>#N/A</v>
      </c>
      <c r="DV1096" s="161" t="e">
        <f>VLOOKUP(D1096,RFPStatus!$A$2:$CF$3125,10,FALSE)</f>
        <v>#N/A</v>
      </c>
      <c r="DW1096" s="161" t="str">
        <f t="shared" si="17"/>
        <v/>
      </c>
    </row>
    <row r="1097" spans="1:127" x14ac:dyDescent="0.35">
      <c r="A1097" s="163">
        <f>RFPData!D1097</f>
        <v>0</v>
      </c>
      <c r="DQ1097" s="161" t="e">
        <f>VLOOKUP(D1097,RFPStatus!$A$2:$CF$3125,5,FALSE)</f>
        <v>#N/A</v>
      </c>
      <c r="DR1097" s="161" t="e">
        <f>VLOOKUP(D1097,RFPStatus!$A$2:$CF$3125,6,FALSE)</f>
        <v>#N/A</v>
      </c>
      <c r="DS1097" s="161" t="e">
        <f>VLOOKUP(D1097,RFPStatus!$A$2:$CF$3125,7,FALSE)</f>
        <v>#N/A</v>
      </c>
      <c r="DT1097" s="161" t="e">
        <f>VLOOKUP(D1097,RFPStatus!$A$2:$CF$3125,8,FALSE)</f>
        <v>#N/A</v>
      </c>
      <c r="DU1097" s="161" t="e">
        <f>VLOOKUP(D1097,RFPStatus!$A$2:$CF$3125,9,FALSE)</f>
        <v>#N/A</v>
      </c>
      <c r="DV1097" s="161" t="e">
        <f>VLOOKUP(D1097,RFPStatus!$A$2:$CF$3125,10,FALSE)</f>
        <v>#N/A</v>
      </c>
      <c r="DW1097" s="161" t="str">
        <f t="shared" si="17"/>
        <v/>
      </c>
    </row>
    <row r="1098" spans="1:127" x14ac:dyDescent="0.35">
      <c r="A1098" s="163">
        <f>RFPData!D1098</f>
        <v>0</v>
      </c>
      <c r="DQ1098" s="161" t="e">
        <f>VLOOKUP(D1098,RFPStatus!$A$2:$CF$3125,5,FALSE)</f>
        <v>#N/A</v>
      </c>
      <c r="DR1098" s="161" t="e">
        <f>VLOOKUP(D1098,RFPStatus!$A$2:$CF$3125,6,FALSE)</f>
        <v>#N/A</v>
      </c>
      <c r="DS1098" s="161" t="e">
        <f>VLOOKUP(D1098,RFPStatus!$A$2:$CF$3125,7,FALSE)</f>
        <v>#N/A</v>
      </c>
      <c r="DT1098" s="161" t="e">
        <f>VLOOKUP(D1098,RFPStatus!$A$2:$CF$3125,8,FALSE)</f>
        <v>#N/A</v>
      </c>
      <c r="DU1098" s="161" t="e">
        <f>VLOOKUP(D1098,RFPStatus!$A$2:$CF$3125,9,FALSE)</f>
        <v>#N/A</v>
      </c>
      <c r="DV1098" s="161" t="e">
        <f>VLOOKUP(D1098,RFPStatus!$A$2:$CF$3125,10,FALSE)</f>
        <v>#N/A</v>
      </c>
      <c r="DW1098" s="161" t="str">
        <f t="shared" si="17"/>
        <v/>
      </c>
    </row>
    <row r="1099" spans="1:127" x14ac:dyDescent="0.35">
      <c r="A1099" s="163">
        <f>RFPData!D1099</f>
        <v>0</v>
      </c>
      <c r="DQ1099" s="161" t="e">
        <f>VLOOKUP(D1099,RFPStatus!$A$2:$CF$3125,5,FALSE)</f>
        <v>#N/A</v>
      </c>
      <c r="DR1099" s="161" t="e">
        <f>VLOOKUP(D1099,RFPStatus!$A$2:$CF$3125,6,FALSE)</f>
        <v>#N/A</v>
      </c>
      <c r="DS1099" s="161" t="e">
        <f>VLOOKUP(D1099,RFPStatus!$A$2:$CF$3125,7,FALSE)</f>
        <v>#N/A</v>
      </c>
      <c r="DT1099" s="161" t="e">
        <f>VLOOKUP(D1099,RFPStatus!$A$2:$CF$3125,8,FALSE)</f>
        <v>#N/A</v>
      </c>
      <c r="DU1099" s="161" t="e">
        <f>VLOOKUP(D1099,RFPStatus!$A$2:$CF$3125,9,FALSE)</f>
        <v>#N/A</v>
      </c>
      <c r="DV1099" s="161" t="e">
        <f>VLOOKUP(D1099,RFPStatus!$A$2:$CF$3125,10,FALSE)</f>
        <v>#N/A</v>
      </c>
      <c r="DW1099" s="161" t="str">
        <f t="shared" si="17"/>
        <v/>
      </c>
    </row>
    <row r="1100" spans="1:127" x14ac:dyDescent="0.35">
      <c r="A1100" s="163">
        <f>RFPData!D1100</f>
        <v>0</v>
      </c>
      <c r="DQ1100" s="161" t="e">
        <f>VLOOKUP(D1100,RFPStatus!$A$2:$CF$3125,5,FALSE)</f>
        <v>#N/A</v>
      </c>
      <c r="DR1100" s="161" t="e">
        <f>VLOOKUP(D1100,RFPStatus!$A$2:$CF$3125,6,FALSE)</f>
        <v>#N/A</v>
      </c>
      <c r="DS1100" s="161" t="e">
        <f>VLOOKUP(D1100,RFPStatus!$A$2:$CF$3125,7,FALSE)</f>
        <v>#N/A</v>
      </c>
      <c r="DT1100" s="161" t="e">
        <f>VLOOKUP(D1100,RFPStatus!$A$2:$CF$3125,8,FALSE)</f>
        <v>#N/A</v>
      </c>
      <c r="DU1100" s="161" t="e">
        <f>VLOOKUP(D1100,RFPStatus!$A$2:$CF$3125,9,FALSE)</f>
        <v>#N/A</v>
      </c>
      <c r="DV1100" s="161" t="e">
        <f>VLOOKUP(D1100,RFPStatus!$A$2:$CF$3125,10,FALSE)</f>
        <v>#N/A</v>
      </c>
      <c r="DW1100" s="161" t="str">
        <f t="shared" si="17"/>
        <v/>
      </c>
    </row>
    <row r="1101" spans="1:127" x14ac:dyDescent="0.35">
      <c r="A1101" s="163">
        <f>RFPData!D1101</f>
        <v>0</v>
      </c>
      <c r="DQ1101" s="161" t="e">
        <f>VLOOKUP(D1101,RFPStatus!$A$2:$CF$3125,5,FALSE)</f>
        <v>#N/A</v>
      </c>
      <c r="DR1101" s="161" t="e">
        <f>VLOOKUP(D1101,RFPStatus!$A$2:$CF$3125,6,FALSE)</f>
        <v>#N/A</v>
      </c>
      <c r="DS1101" s="161" t="e">
        <f>VLOOKUP(D1101,RFPStatus!$A$2:$CF$3125,7,FALSE)</f>
        <v>#N/A</v>
      </c>
      <c r="DT1101" s="161" t="e">
        <f>VLOOKUP(D1101,RFPStatus!$A$2:$CF$3125,8,FALSE)</f>
        <v>#N/A</v>
      </c>
      <c r="DU1101" s="161" t="e">
        <f>VLOOKUP(D1101,RFPStatus!$A$2:$CF$3125,9,FALSE)</f>
        <v>#N/A</v>
      </c>
      <c r="DV1101" s="161" t="e">
        <f>VLOOKUP(D1101,RFPStatus!$A$2:$CF$3125,10,FALSE)</f>
        <v>#N/A</v>
      </c>
      <c r="DW1101" s="161" t="str">
        <f t="shared" si="17"/>
        <v/>
      </c>
    </row>
    <row r="1102" spans="1:127" x14ac:dyDescent="0.35">
      <c r="A1102" s="163">
        <f>RFPData!D1102</f>
        <v>0</v>
      </c>
      <c r="DQ1102" s="161" t="e">
        <f>VLOOKUP(D1102,RFPStatus!$A$2:$CF$3125,5,FALSE)</f>
        <v>#N/A</v>
      </c>
      <c r="DR1102" s="161" t="e">
        <f>VLOOKUP(D1102,RFPStatus!$A$2:$CF$3125,6,FALSE)</f>
        <v>#N/A</v>
      </c>
      <c r="DS1102" s="161" t="e">
        <f>VLOOKUP(D1102,RFPStatus!$A$2:$CF$3125,7,FALSE)</f>
        <v>#N/A</v>
      </c>
      <c r="DT1102" s="161" t="e">
        <f>VLOOKUP(D1102,RFPStatus!$A$2:$CF$3125,8,FALSE)</f>
        <v>#N/A</v>
      </c>
      <c r="DU1102" s="161" t="e">
        <f>VLOOKUP(D1102,RFPStatus!$A$2:$CF$3125,9,FALSE)</f>
        <v>#N/A</v>
      </c>
      <c r="DV1102" s="161" t="e">
        <f>VLOOKUP(D1102,RFPStatus!$A$2:$CF$3125,10,FALSE)</f>
        <v>#N/A</v>
      </c>
      <c r="DW1102" s="161" t="str">
        <f t="shared" si="17"/>
        <v/>
      </c>
    </row>
    <row r="1103" spans="1:127" x14ac:dyDescent="0.35">
      <c r="A1103" s="163">
        <f>RFPData!D1103</f>
        <v>0</v>
      </c>
      <c r="DQ1103" s="161" t="e">
        <f>VLOOKUP(D1103,RFPStatus!$A$2:$CF$3125,5,FALSE)</f>
        <v>#N/A</v>
      </c>
      <c r="DR1103" s="161" t="e">
        <f>VLOOKUP(D1103,RFPStatus!$A$2:$CF$3125,6,FALSE)</f>
        <v>#N/A</v>
      </c>
      <c r="DS1103" s="161" t="e">
        <f>VLOOKUP(D1103,RFPStatus!$A$2:$CF$3125,7,FALSE)</f>
        <v>#N/A</v>
      </c>
      <c r="DT1103" s="161" t="e">
        <f>VLOOKUP(D1103,RFPStatus!$A$2:$CF$3125,8,FALSE)</f>
        <v>#N/A</v>
      </c>
      <c r="DU1103" s="161" t="e">
        <f>VLOOKUP(D1103,RFPStatus!$A$2:$CF$3125,9,FALSE)</f>
        <v>#N/A</v>
      </c>
      <c r="DV1103" s="161" t="e">
        <f>VLOOKUP(D1103,RFPStatus!$A$2:$CF$3125,10,FALSE)</f>
        <v>#N/A</v>
      </c>
      <c r="DW1103" s="161" t="str">
        <f t="shared" si="17"/>
        <v/>
      </c>
    </row>
    <row r="1104" spans="1:127" x14ac:dyDescent="0.35">
      <c r="A1104" s="163">
        <f>RFPData!D1104</f>
        <v>0</v>
      </c>
      <c r="DQ1104" s="161" t="e">
        <f>VLOOKUP(D1104,RFPStatus!$A$2:$CF$3125,5,FALSE)</f>
        <v>#N/A</v>
      </c>
      <c r="DR1104" s="161" t="e">
        <f>VLOOKUP(D1104,RFPStatus!$A$2:$CF$3125,6,FALSE)</f>
        <v>#N/A</v>
      </c>
      <c r="DS1104" s="161" t="e">
        <f>VLOOKUP(D1104,RFPStatus!$A$2:$CF$3125,7,FALSE)</f>
        <v>#N/A</v>
      </c>
      <c r="DT1104" s="161" t="e">
        <f>VLOOKUP(D1104,RFPStatus!$A$2:$CF$3125,8,FALSE)</f>
        <v>#N/A</v>
      </c>
      <c r="DU1104" s="161" t="e">
        <f>VLOOKUP(D1104,RFPStatus!$A$2:$CF$3125,9,FALSE)</f>
        <v>#N/A</v>
      </c>
      <c r="DV1104" s="161" t="e">
        <f>VLOOKUP(D1104,RFPStatus!$A$2:$CF$3125,10,FALSE)</f>
        <v>#N/A</v>
      </c>
      <c r="DW1104" s="161" t="str">
        <f t="shared" si="17"/>
        <v/>
      </c>
    </row>
    <row r="1105" spans="1:127" x14ac:dyDescent="0.35">
      <c r="A1105" s="163">
        <f>RFPData!D1105</f>
        <v>0</v>
      </c>
      <c r="DQ1105" s="161" t="e">
        <f>VLOOKUP(D1105,RFPStatus!$A$2:$CF$3125,5,FALSE)</f>
        <v>#N/A</v>
      </c>
      <c r="DR1105" s="161" t="e">
        <f>VLOOKUP(D1105,RFPStatus!$A$2:$CF$3125,6,FALSE)</f>
        <v>#N/A</v>
      </c>
      <c r="DS1105" s="161" t="e">
        <f>VLOOKUP(D1105,RFPStatus!$A$2:$CF$3125,7,FALSE)</f>
        <v>#N/A</v>
      </c>
      <c r="DT1105" s="161" t="e">
        <f>VLOOKUP(D1105,RFPStatus!$A$2:$CF$3125,8,FALSE)</f>
        <v>#N/A</v>
      </c>
      <c r="DU1105" s="161" t="e">
        <f>VLOOKUP(D1105,RFPStatus!$A$2:$CF$3125,9,FALSE)</f>
        <v>#N/A</v>
      </c>
      <c r="DV1105" s="161" t="e">
        <f>VLOOKUP(D1105,RFPStatus!$A$2:$CF$3125,10,FALSE)</f>
        <v>#N/A</v>
      </c>
      <c r="DW1105" s="161" t="str">
        <f t="shared" si="17"/>
        <v/>
      </c>
    </row>
    <row r="1106" spans="1:127" x14ac:dyDescent="0.35">
      <c r="A1106" s="163">
        <f>RFPData!D1106</f>
        <v>0</v>
      </c>
      <c r="DQ1106" s="161" t="e">
        <f>VLOOKUP(D1106,RFPStatus!$A$2:$CF$3125,5,FALSE)</f>
        <v>#N/A</v>
      </c>
      <c r="DR1106" s="161" t="e">
        <f>VLOOKUP(D1106,RFPStatus!$A$2:$CF$3125,6,FALSE)</f>
        <v>#N/A</v>
      </c>
      <c r="DS1106" s="161" t="e">
        <f>VLOOKUP(D1106,RFPStatus!$A$2:$CF$3125,7,FALSE)</f>
        <v>#N/A</v>
      </c>
      <c r="DT1106" s="161" t="e">
        <f>VLOOKUP(D1106,RFPStatus!$A$2:$CF$3125,8,FALSE)</f>
        <v>#N/A</v>
      </c>
      <c r="DU1106" s="161" t="e">
        <f>VLOOKUP(D1106,RFPStatus!$A$2:$CF$3125,9,FALSE)</f>
        <v>#N/A</v>
      </c>
      <c r="DV1106" s="161" t="e">
        <f>VLOOKUP(D1106,RFPStatus!$A$2:$CF$3125,10,FALSE)</f>
        <v>#N/A</v>
      </c>
      <c r="DW1106" s="161" t="str">
        <f t="shared" si="17"/>
        <v/>
      </c>
    </row>
    <row r="1107" spans="1:127" x14ac:dyDescent="0.35">
      <c r="A1107" s="163">
        <f>RFPData!D1107</f>
        <v>0</v>
      </c>
      <c r="DQ1107" s="161" t="e">
        <f>VLOOKUP(D1107,RFPStatus!$A$2:$CF$3125,5,FALSE)</f>
        <v>#N/A</v>
      </c>
      <c r="DR1107" s="161" t="e">
        <f>VLOOKUP(D1107,RFPStatus!$A$2:$CF$3125,6,FALSE)</f>
        <v>#N/A</v>
      </c>
      <c r="DS1107" s="161" t="e">
        <f>VLOOKUP(D1107,RFPStatus!$A$2:$CF$3125,7,FALSE)</f>
        <v>#N/A</v>
      </c>
      <c r="DT1107" s="161" t="e">
        <f>VLOOKUP(D1107,RFPStatus!$A$2:$CF$3125,8,FALSE)</f>
        <v>#N/A</v>
      </c>
      <c r="DU1107" s="161" t="e">
        <f>VLOOKUP(D1107,RFPStatus!$A$2:$CF$3125,9,FALSE)</f>
        <v>#N/A</v>
      </c>
      <c r="DV1107" s="161" t="e">
        <f>VLOOKUP(D1107,RFPStatus!$A$2:$CF$3125,10,FALSE)</f>
        <v>#N/A</v>
      </c>
      <c r="DW1107" s="161" t="str">
        <f t="shared" si="17"/>
        <v/>
      </c>
    </row>
    <row r="1108" spans="1:127" x14ac:dyDescent="0.35">
      <c r="A1108" s="163">
        <f>RFPData!D1108</f>
        <v>0</v>
      </c>
      <c r="DQ1108" s="161" t="e">
        <f>VLOOKUP(D1108,RFPStatus!$A$2:$CF$3125,5,FALSE)</f>
        <v>#N/A</v>
      </c>
      <c r="DR1108" s="161" t="e">
        <f>VLOOKUP(D1108,RFPStatus!$A$2:$CF$3125,6,FALSE)</f>
        <v>#N/A</v>
      </c>
      <c r="DS1108" s="161" t="e">
        <f>VLOOKUP(D1108,RFPStatus!$A$2:$CF$3125,7,FALSE)</f>
        <v>#N/A</v>
      </c>
      <c r="DT1108" s="161" t="e">
        <f>VLOOKUP(D1108,RFPStatus!$A$2:$CF$3125,8,FALSE)</f>
        <v>#N/A</v>
      </c>
      <c r="DU1108" s="161" t="e">
        <f>VLOOKUP(D1108,RFPStatus!$A$2:$CF$3125,9,FALSE)</f>
        <v>#N/A</v>
      </c>
      <c r="DV1108" s="161" t="e">
        <f>VLOOKUP(D1108,RFPStatus!$A$2:$CF$3125,10,FALSE)</f>
        <v>#N/A</v>
      </c>
      <c r="DW1108" s="161" t="str">
        <f t="shared" si="17"/>
        <v/>
      </c>
    </row>
    <row r="1109" spans="1:127" x14ac:dyDescent="0.35">
      <c r="A1109" s="163">
        <f>RFPData!D1109</f>
        <v>0</v>
      </c>
      <c r="DQ1109" s="161" t="e">
        <f>VLOOKUP(D1109,RFPStatus!$A$2:$CF$3125,5,FALSE)</f>
        <v>#N/A</v>
      </c>
      <c r="DR1109" s="161" t="e">
        <f>VLOOKUP(D1109,RFPStatus!$A$2:$CF$3125,6,FALSE)</f>
        <v>#N/A</v>
      </c>
      <c r="DS1109" s="161" t="e">
        <f>VLOOKUP(D1109,RFPStatus!$A$2:$CF$3125,7,FALSE)</f>
        <v>#N/A</v>
      </c>
      <c r="DT1109" s="161" t="e">
        <f>VLOOKUP(D1109,RFPStatus!$A$2:$CF$3125,8,FALSE)</f>
        <v>#N/A</v>
      </c>
      <c r="DU1109" s="161" t="e">
        <f>VLOOKUP(D1109,RFPStatus!$A$2:$CF$3125,9,FALSE)</f>
        <v>#N/A</v>
      </c>
      <c r="DV1109" s="161" t="e">
        <f>VLOOKUP(D1109,RFPStatus!$A$2:$CF$3125,10,FALSE)</f>
        <v>#N/A</v>
      </c>
      <c r="DW1109" s="161" t="str">
        <f t="shared" si="17"/>
        <v/>
      </c>
    </row>
    <row r="1110" spans="1:127" x14ac:dyDescent="0.35">
      <c r="A1110" s="163">
        <f>RFPData!D1110</f>
        <v>0</v>
      </c>
      <c r="DQ1110" s="161" t="e">
        <f>VLOOKUP(D1110,RFPStatus!$A$2:$CF$3125,5,FALSE)</f>
        <v>#N/A</v>
      </c>
      <c r="DR1110" s="161" t="e">
        <f>VLOOKUP(D1110,RFPStatus!$A$2:$CF$3125,6,FALSE)</f>
        <v>#N/A</v>
      </c>
      <c r="DS1110" s="161" t="e">
        <f>VLOOKUP(D1110,RFPStatus!$A$2:$CF$3125,7,FALSE)</f>
        <v>#N/A</v>
      </c>
      <c r="DT1110" s="161" t="e">
        <f>VLOOKUP(D1110,RFPStatus!$A$2:$CF$3125,8,FALSE)</f>
        <v>#N/A</v>
      </c>
      <c r="DU1110" s="161" t="e">
        <f>VLOOKUP(D1110,RFPStatus!$A$2:$CF$3125,9,FALSE)</f>
        <v>#N/A</v>
      </c>
      <c r="DV1110" s="161" t="e">
        <f>VLOOKUP(D1110,RFPStatus!$A$2:$CF$3125,10,FALSE)</f>
        <v>#N/A</v>
      </c>
      <c r="DW1110" s="161" t="str">
        <f t="shared" si="17"/>
        <v/>
      </c>
    </row>
    <row r="1111" spans="1:127" x14ac:dyDescent="0.35">
      <c r="A1111" s="163">
        <f>RFPData!D1111</f>
        <v>0</v>
      </c>
      <c r="DQ1111" s="161" t="e">
        <f>VLOOKUP(D1111,RFPStatus!$A$2:$CF$3125,5,FALSE)</f>
        <v>#N/A</v>
      </c>
      <c r="DR1111" s="161" t="e">
        <f>VLOOKUP(D1111,RFPStatus!$A$2:$CF$3125,6,FALSE)</f>
        <v>#N/A</v>
      </c>
      <c r="DS1111" s="161" t="e">
        <f>VLOOKUP(D1111,RFPStatus!$A$2:$CF$3125,7,FALSE)</f>
        <v>#N/A</v>
      </c>
      <c r="DT1111" s="161" t="e">
        <f>VLOOKUP(D1111,RFPStatus!$A$2:$CF$3125,8,FALSE)</f>
        <v>#N/A</v>
      </c>
      <c r="DU1111" s="161" t="e">
        <f>VLOOKUP(D1111,RFPStatus!$A$2:$CF$3125,9,FALSE)</f>
        <v>#N/A</v>
      </c>
      <c r="DV1111" s="161" t="e">
        <f>VLOOKUP(D1111,RFPStatus!$A$2:$CF$3125,10,FALSE)</f>
        <v>#N/A</v>
      </c>
      <c r="DW1111" s="161" t="str">
        <f t="shared" si="17"/>
        <v/>
      </c>
    </row>
    <row r="1112" spans="1:127" x14ac:dyDescent="0.35">
      <c r="A1112" s="163">
        <f>RFPData!D1112</f>
        <v>0</v>
      </c>
      <c r="DQ1112" s="161" t="e">
        <f>VLOOKUP(D1112,RFPStatus!$A$2:$CF$3125,5,FALSE)</f>
        <v>#N/A</v>
      </c>
      <c r="DR1112" s="161" t="e">
        <f>VLOOKUP(D1112,RFPStatus!$A$2:$CF$3125,6,FALSE)</f>
        <v>#N/A</v>
      </c>
      <c r="DS1112" s="161" t="e">
        <f>VLOOKUP(D1112,RFPStatus!$A$2:$CF$3125,7,FALSE)</f>
        <v>#N/A</v>
      </c>
      <c r="DT1112" s="161" t="e">
        <f>VLOOKUP(D1112,RFPStatus!$A$2:$CF$3125,8,FALSE)</f>
        <v>#N/A</v>
      </c>
      <c r="DU1112" s="161" t="e">
        <f>VLOOKUP(D1112,RFPStatus!$A$2:$CF$3125,9,FALSE)</f>
        <v>#N/A</v>
      </c>
      <c r="DV1112" s="161" t="e">
        <f>VLOOKUP(D1112,RFPStatus!$A$2:$CF$3125,10,FALSE)</f>
        <v>#N/A</v>
      </c>
      <c r="DW1112" s="161" t="str">
        <f t="shared" si="17"/>
        <v/>
      </c>
    </row>
    <row r="1113" spans="1:127" x14ac:dyDescent="0.35">
      <c r="A1113" s="163">
        <f>RFPData!D1113</f>
        <v>0</v>
      </c>
      <c r="DQ1113" s="161" t="e">
        <f>VLOOKUP(D1113,RFPStatus!$A$2:$CF$3125,5,FALSE)</f>
        <v>#N/A</v>
      </c>
      <c r="DR1113" s="161" t="e">
        <f>VLOOKUP(D1113,RFPStatus!$A$2:$CF$3125,6,FALSE)</f>
        <v>#N/A</v>
      </c>
      <c r="DS1113" s="161" t="e">
        <f>VLOOKUP(D1113,RFPStatus!$A$2:$CF$3125,7,FALSE)</f>
        <v>#N/A</v>
      </c>
      <c r="DT1113" s="161" t="e">
        <f>VLOOKUP(D1113,RFPStatus!$A$2:$CF$3125,8,FALSE)</f>
        <v>#N/A</v>
      </c>
      <c r="DU1113" s="161" t="e">
        <f>VLOOKUP(D1113,RFPStatus!$A$2:$CF$3125,9,FALSE)</f>
        <v>#N/A</v>
      </c>
      <c r="DV1113" s="161" t="e">
        <f>VLOOKUP(D1113,RFPStatus!$A$2:$CF$3125,10,FALSE)</f>
        <v>#N/A</v>
      </c>
      <c r="DW1113" s="161" t="str">
        <f t="shared" si="17"/>
        <v/>
      </c>
    </row>
    <row r="1114" spans="1:127" x14ac:dyDescent="0.35">
      <c r="A1114" s="163">
        <f>RFPData!D1114</f>
        <v>0</v>
      </c>
      <c r="DQ1114" s="161" t="e">
        <f>VLOOKUP(D1114,RFPStatus!$A$2:$CF$3125,5,FALSE)</f>
        <v>#N/A</v>
      </c>
      <c r="DR1114" s="161" t="e">
        <f>VLOOKUP(D1114,RFPStatus!$A$2:$CF$3125,6,FALSE)</f>
        <v>#N/A</v>
      </c>
      <c r="DS1114" s="161" t="e">
        <f>VLOOKUP(D1114,RFPStatus!$A$2:$CF$3125,7,FALSE)</f>
        <v>#N/A</v>
      </c>
      <c r="DT1114" s="161" t="e">
        <f>VLOOKUP(D1114,RFPStatus!$A$2:$CF$3125,8,FALSE)</f>
        <v>#N/A</v>
      </c>
      <c r="DU1114" s="161" t="e">
        <f>VLOOKUP(D1114,RFPStatus!$A$2:$CF$3125,9,FALSE)</f>
        <v>#N/A</v>
      </c>
      <c r="DV1114" s="161" t="e">
        <f>VLOOKUP(D1114,RFPStatus!$A$2:$CF$3125,10,FALSE)</f>
        <v>#N/A</v>
      </c>
      <c r="DW1114" s="161" t="str">
        <f t="shared" si="17"/>
        <v/>
      </c>
    </row>
    <row r="1115" spans="1:127" x14ac:dyDescent="0.35">
      <c r="A1115" s="163">
        <f>RFPData!D1115</f>
        <v>0</v>
      </c>
      <c r="DQ1115" s="161" t="e">
        <f>VLOOKUP(D1115,RFPStatus!$A$2:$CF$3125,5,FALSE)</f>
        <v>#N/A</v>
      </c>
      <c r="DR1115" s="161" t="e">
        <f>VLOOKUP(D1115,RFPStatus!$A$2:$CF$3125,6,FALSE)</f>
        <v>#N/A</v>
      </c>
      <c r="DS1115" s="161" t="e">
        <f>VLOOKUP(D1115,RFPStatus!$A$2:$CF$3125,7,FALSE)</f>
        <v>#N/A</v>
      </c>
      <c r="DT1115" s="161" t="e">
        <f>VLOOKUP(D1115,RFPStatus!$A$2:$CF$3125,8,FALSE)</f>
        <v>#N/A</v>
      </c>
      <c r="DU1115" s="161" t="e">
        <f>VLOOKUP(D1115,RFPStatus!$A$2:$CF$3125,9,FALSE)</f>
        <v>#N/A</v>
      </c>
      <c r="DV1115" s="161" t="e">
        <f>VLOOKUP(D1115,RFPStatus!$A$2:$CF$3125,10,FALSE)</f>
        <v>#N/A</v>
      </c>
      <c r="DW1115" s="161" t="str">
        <f t="shared" si="17"/>
        <v/>
      </c>
    </row>
    <row r="1116" spans="1:127" x14ac:dyDescent="0.35">
      <c r="A1116" s="163">
        <f>RFPData!D1116</f>
        <v>0</v>
      </c>
      <c r="DQ1116" s="161" t="e">
        <f>VLOOKUP(D1116,RFPStatus!$A$2:$CF$3125,5,FALSE)</f>
        <v>#N/A</v>
      </c>
      <c r="DR1116" s="161" t="e">
        <f>VLOOKUP(D1116,RFPStatus!$A$2:$CF$3125,6,FALSE)</f>
        <v>#N/A</v>
      </c>
      <c r="DS1116" s="161" t="e">
        <f>VLOOKUP(D1116,RFPStatus!$A$2:$CF$3125,7,FALSE)</f>
        <v>#N/A</v>
      </c>
      <c r="DT1116" s="161" t="e">
        <f>VLOOKUP(D1116,RFPStatus!$A$2:$CF$3125,8,FALSE)</f>
        <v>#N/A</v>
      </c>
      <c r="DU1116" s="161" t="e">
        <f>VLOOKUP(D1116,RFPStatus!$A$2:$CF$3125,9,FALSE)</f>
        <v>#N/A</v>
      </c>
      <c r="DV1116" s="161" t="e">
        <f>VLOOKUP(D1116,RFPStatus!$A$2:$CF$3125,10,FALSE)</f>
        <v>#N/A</v>
      </c>
      <c r="DW1116" s="161" t="str">
        <f t="shared" si="17"/>
        <v/>
      </c>
    </row>
    <row r="1117" spans="1:127" x14ac:dyDescent="0.35">
      <c r="A1117" s="163">
        <f>RFPData!D1117</f>
        <v>0</v>
      </c>
      <c r="DQ1117" s="161" t="e">
        <f>VLOOKUP(D1117,RFPStatus!$A$2:$CF$3125,5,FALSE)</f>
        <v>#N/A</v>
      </c>
      <c r="DR1117" s="161" t="e">
        <f>VLOOKUP(D1117,RFPStatus!$A$2:$CF$3125,6,FALSE)</f>
        <v>#N/A</v>
      </c>
      <c r="DS1117" s="161" t="e">
        <f>VLOOKUP(D1117,RFPStatus!$A$2:$CF$3125,7,FALSE)</f>
        <v>#N/A</v>
      </c>
      <c r="DT1117" s="161" t="e">
        <f>VLOOKUP(D1117,RFPStatus!$A$2:$CF$3125,8,FALSE)</f>
        <v>#N/A</v>
      </c>
      <c r="DU1117" s="161" t="e">
        <f>VLOOKUP(D1117,RFPStatus!$A$2:$CF$3125,9,FALSE)</f>
        <v>#N/A</v>
      </c>
      <c r="DV1117" s="161" t="e">
        <f>VLOOKUP(D1117,RFPStatus!$A$2:$CF$3125,10,FALSE)</f>
        <v>#N/A</v>
      </c>
      <c r="DW1117" s="161" t="str">
        <f t="shared" si="17"/>
        <v/>
      </c>
    </row>
    <row r="1118" spans="1:127" x14ac:dyDescent="0.35">
      <c r="A1118" s="163">
        <f>RFPData!D1118</f>
        <v>0</v>
      </c>
      <c r="DQ1118" s="161" t="e">
        <f>VLOOKUP(D1118,RFPStatus!$A$2:$CF$3125,5,FALSE)</f>
        <v>#N/A</v>
      </c>
      <c r="DR1118" s="161" t="e">
        <f>VLOOKUP(D1118,RFPStatus!$A$2:$CF$3125,6,FALSE)</f>
        <v>#N/A</v>
      </c>
      <c r="DS1118" s="161" t="e">
        <f>VLOOKUP(D1118,RFPStatus!$A$2:$CF$3125,7,FALSE)</f>
        <v>#N/A</v>
      </c>
      <c r="DT1118" s="161" t="e">
        <f>VLOOKUP(D1118,RFPStatus!$A$2:$CF$3125,8,FALSE)</f>
        <v>#N/A</v>
      </c>
      <c r="DU1118" s="161" t="e">
        <f>VLOOKUP(D1118,RFPStatus!$A$2:$CF$3125,9,FALSE)</f>
        <v>#N/A</v>
      </c>
      <c r="DV1118" s="161" t="e">
        <f>VLOOKUP(D1118,RFPStatus!$A$2:$CF$3125,10,FALSE)</f>
        <v>#N/A</v>
      </c>
      <c r="DW1118" s="161" t="str">
        <f t="shared" si="17"/>
        <v/>
      </c>
    </row>
    <row r="1119" spans="1:127" x14ac:dyDescent="0.35">
      <c r="A1119" s="163">
        <f>RFPData!D1119</f>
        <v>0</v>
      </c>
      <c r="DQ1119" s="161" t="e">
        <f>VLOOKUP(D1119,RFPStatus!$A$2:$CF$3125,5,FALSE)</f>
        <v>#N/A</v>
      </c>
      <c r="DR1119" s="161" t="e">
        <f>VLOOKUP(D1119,RFPStatus!$A$2:$CF$3125,6,FALSE)</f>
        <v>#N/A</v>
      </c>
      <c r="DS1119" s="161" t="e">
        <f>VLOOKUP(D1119,RFPStatus!$A$2:$CF$3125,7,FALSE)</f>
        <v>#N/A</v>
      </c>
      <c r="DT1119" s="161" t="e">
        <f>VLOOKUP(D1119,RFPStatus!$A$2:$CF$3125,8,FALSE)</f>
        <v>#N/A</v>
      </c>
      <c r="DU1119" s="161" t="e">
        <f>VLOOKUP(D1119,RFPStatus!$A$2:$CF$3125,9,FALSE)</f>
        <v>#N/A</v>
      </c>
      <c r="DV1119" s="161" t="e">
        <f>VLOOKUP(D1119,RFPStatus!$A$2:$CF$3125,10,FALSE)</f>
        <v>#N/A</v>
      </c>
      <c r="DW1119" s="161" t="str">
        <f t="shared" si="17"/>
        <v/>
      </c>
    </row>
    <row r="1120" spans="1:127" x14ac:dyDescent="0.35">
      <c r="A1120" s="163">
        <f>RFPData!D1120</f>
        <v>0</v>
      </c>
      <c r="DQ1120" s="161" t="e">
        <f>VLOOKUP(D1120,RFPStatus!$A$2:$CF$3125,5,FALSE)</f>
        <v>#N/A</v>
      </c>
      <c r="DR1120" s="161" t="e">
        <f>VLOOKUP(D1120,RFPStatus!$A$2:$CF$3125,6,FALSE)</f>
        <v>#N/A</v>
      </c>
      <c r="DS1120" s="161" t="e">
        <f>VLOOKUP(D1120,RFPStatus!$A$2:$CF$3125,7,FALSE)</f>
        <v>#N/A</v>
      </c>
      <c r="DT1120" s="161" t="e">
        <f>VLOOKUP(D1120,RFPStatus!$A$2:$CF$3125,8,FALSE)</f>
        <v>#N/A</v>
      </c>
      <c r="DU1120" s="161" t="e">
        <f>VLOOKUP(D1120,RFPStatus!$A$2:$CF$3125,9,FALSE)</f>
        <v>#N/A</v>
      </c>
      <c r="DV1120" s="161" t="e">
        <f>VLOOKUP(D1120,RFPStatus!$A$2:$CF$3125,10,FALSE)</f>
        <v>#N/A</v>
      </c>
      <c r="DW1120" s="161" t="str">
        <f t="shared" si="17"/>
        <v/>
      </c>
    </row>
    <row r="1121" spans="1:127" x14ac:dyDescent="0.35">
      <c r="A1121" s="163">
        <f>RFPData!D1121</f>
        <v>0</v>
      </c>
      <c r="DQ1121" s="161" t="e">
        <f>VLOOKUP(D1121,RFPStatus!$A$2:$CF$3125,5,FALSE)</f>
        <v>#N/A</v>
      </c>
      <c r="DR1121" s="161" t="e">
        <f>VLOOKUP(D1121,RFPStatus!$A$2:$CF$3125,6,FALSE)</f>
        <v>#N/A</v>
      </c>
      <c r="DS1121" s="161" t="e">
        <f>VLOOKUP(D1121,RFPStatus!$A$2:$CF$3125,7,FALSE)</f>
        <v>#N/A</v>
      </c>
      <c r="DT1121" s="161" t="e">
        <f>VLOOKUP(D1121,RFPStatus!$A$2:$CF$3125,8,FALSE)</f>
        <v>#N/A</v>
      </c>
      <c r="DU1121" s="161" t="e">
        <f>VLOOKUP(D1121,RFPStatus!$A$2:$CF$3125,9,FALSE)</f>
        <v>#N/A</v>
      </c>
      <c r="DV1121" s="161" t="e">
        <f>VLOOKUP(D1121,RFPStatus!$A$2:$CF$3125,10,FALSE)</f>
        <v>#N/A</v>
      </c>
      <c r="DW1121" s="161" t="str">
        <f t="shared" si="17"/>
        <v/>
      </c>
    </row>
    <row r="1122" spans="1:127" x14ac:dyDescent="0.35">
      <c r="A1122" s="163">
        <f>RFPData!D1122</f>
        <v>0</v>
      </c>
      <c r="DQ1122" s="161" t="e">
        <f>VLOOKUP(D1122,RFPStatus!$A$2:$CF$3125,5,FALSE)</f>
        <v>#N/A</v>
      </c>
      <c r="DR1122" s="161" t="e">
        <f>VLOOKUP(D1122,RFPStatus!$A$2:$CF$3125,6,FALSE)</f>
        <v>#N/A</v>
      </c>
      <c r="DS1122" s="161" t="e">
        <f>VLOOKUP(D1122,RFPStatus!$A$2:$CF$3125,7,FALSE)</f>
        <v>#N/A</v>
      </c>
      <c r="DT1122" s="161" t="e">
        <f>VLOOKUP(D1122,RFPStatus!$A$2:$CF$3125,8,FALSE)</f>
        <v>#N/A</v>
      </c>
      <c r="DU1122" s="161" t="e">
        <f>VLOOKUP(D1122,RFPStatus!$A$2:$CF$3125,9,FALSE)</f>
        <v>#N/A</v>
      </c>
      <c r="DV1122" s="161" t="e">
        <f>VLOOKUP(D1122,RFPStatus!$A$2:$CF$3125,10,FALSE)</f>
        <v>#N/A</v>
      </c>
      <c r="DW1122" s="161" t="str">
        <f t="shared" si="17"/>
        <v/>
      </c>
    </row>
    <row r="1123" spans="1:127" x14ac:dyDescent="0.35">
      <c r="A1123" s="163">
        <f>RFPData!D1123</f>
        <v>0</v>
      </c>
      <c r="DQ1123" s="161" t="e">
        <f>VLOOKUP(D1123,RFPStatus!$A$2:$CF$3125,5,FALSE)</f>
        <v>#N/A</v>
      </c>
      <c r="DR1123" s="161" t="e">
        <f>VLOOKUP(D1123,RFPStatus!$A$2:$CF$3125,6,FALSE)</f>
        <v>#N/A</v>
      </c>
      <c r="DS1123" s="161" t="e">
        <f>VLOOKUP(D1123,RFPStatus!$A$2:$CF$3125,7,FALSE)</f>
        <v>#N/A</v>
      </c>
      <c r="DT1123" s="161" t="e">
        <f>VLOOKUP(D1123,RFPStatus!$A$2:$CF$3125,8,FALSE)</f>
        <v>#N/A</v>
      </c>
      <c r="DU1123" s="161" t="e">
        <f>VLOOKUP(D1123,RFPStatus!$A$2:$CF$3125,9,FALSE)</f>
        <v>#N/A</v>
      </c>
      <c r="DV1123" s="161" t="e">
        <f>VLOOKUP(D1123,RFPStatus!$A$2:$CF$3125,10,FALSE)</f>
        <v>#N/A</v>
      </c>
      <c r="DW1123" s="161" t="str">
        <f t="shared" si="17"/>
        <v/>
      </c>
    </row>
    <row r="1124" spans="1:127" x14ac:dyDescent="0.35">
      <c r="A1124" s="163">
        <f>RFPData!D1124</f>
        <v>0</v>
      </c>
      <c r="DQ1124" s="161" t="e">
        <f>VLOOKUP(D1124,RFPStatus!$A$2:$CF$3125,5,FALSE)</f>
        <v>#N/A</v>
      </c>
      <c r="DR1124" s="161" t="e">
        <f>VLOOKUP(D1124,RFPStatus!$A$2:$CF$3125,6,FALSE)</f>
        <v>#N/A</v>
      </c>
      <c r="DS1124" s="161" t="e">
        <f>VLOOKUP(D1124,RFPStatus!$A$2:$CF$3125,7,FALSE)</f>
        <v>#N/A</v>
      </c>
      <c r="DT1124" s="161" t="e">
        <f>VLOOKUP(D1124,RFPStatus!$A$2:$CF$3125,8,FALSE)</f>
        <v>#N/A</v>
      </c>
      <c r="DU1124" s="161" t="e">
        <f>VLOOKUP(D1124,RFPStatus!$A$2:$CF$3125,9,FALSE)</f>
        <v>#N/A</v>
      </c>
      <c r="DV1124" s="161" t="e">
        <f>VLOOKUP(D1124,RFPStatus!$A$2:$CF$3125,10,FALSE)</f>
        <v>#N/A</v>
      </c>
      <c r="DW1124" s="161" t="str">
        <f t="shared" si="17"/>
        <v/>
      </c>
    </row>
    <row r="1125" spans="1:127" x14ac:dyDescent="0.35">
      <c r="A1125" s="163">
        <f>RFPData!D1125</f>
        <v>0</v>
      </c>
      <c r="DQ1125" s="161" t="e">
        <f>VLOOKUP(D1125,RFPStatus!$A$2:$CF$3125,5,FALSE)</f>
        <v>#N/A</v>
      </c>
      <c r="DR1125" s="161" t="e">
        <f>VLOOKUP(D1125,RFPStatus!$A$2:$CF$3125,6,FALSE)</f>
        <v>#N/A</v>
      </c>
      <c r="DS1125" s="161" t="e">
        <f>VLOOKUP(D1125,RFPStatus!$A$2:$CF$3125,7,FALSE)</f>
        <v>#N/A</v>
      </c>
      <c r="DT1125" s="161" t="e">
        <f>VLOOKUP(D1125,RFPStatus!$A$2:$CF$3125,8,FALSE)</f>
        <v>#N/A</v>
      </c>
      <c r="DU1125" s="161" t="e">
        <f>VLOOKUP(D1125,RFPStatus!$A$2:$CF$3125,9,FALSE)</f>
        <v>#N/A</v>
      </c>
      <c r="DV1125" s="161" t="e">
        <f>VLOOKUP(D1125,RFPStatus!$A$2:$CF$3125,10,FALSE)</f>
        <v>#N/A</v>
      </c>
      <c r="DW1125" s="161" t="str">
        <f t="shared" si="17"/>
        <v/>
      </c>
    </row>
    <row r="1126" spans="1:127" x14ac:dyDescent="0.35">
      <c r="A1126" s="163">
        <f>RFPData!D1126</f>
        <v>0</v>
      </c>
      <c r="DQ1126" s="161" t="e">
        <f>VLOOKUP(D1126,RFPStatus!$A$2:$CF$3125,5,FALSE)</f>
        <v>#N/A</v>
      </c>
      <c r="DR1126" s="161" t="e">
        <f>VLOOKUP(D1126,RFPStatus!$A$2:$CF$3125,6,FALSE)</f>
        <v>#N/A</v>
      </c>
      <c r="DS1126" s="161" t="e">
        <f>VLOOKUP(D1126,RFPStatus!$A$2:$CF$3125,7,FALSE)</f>
        <v>#N/A</v>
      </c>
      <c r="DT1126" s="161" t="e">
        <f>VLOOKUP(D1126,RFPStatus!$A$2:$CF$3125,8,FALSE)</f>
        <v>#N/A</v>
      </c>
      <c r="DU1126" s="161" t="e">
        <f>VLOOKUP(D1126,RFPStatus!$A$2:$CF$3125,9,FALSE)</f>
        <v>#N/A</v>
      </c>
      <c r="DV1126" s="161" t="e">
        <f>VLOOKUP(D1126,RFPStatus!$A$2:$CF$3125,10,FALSE)</f>
        <v>#N/A</v>
      </c>
      <c r="DW1126" s="161" t="str">
        <f t="shared" si="17"/>
        <v/>
      </c>
    </row>
    <row r="1127" spans="1:127" x14ac:dyDescent="0.35">
      <c r="A1127" s="163">
        <f>RFPData!D1127</f>
        <v>0</v>
      </c>
      <c r="DQ1127" s="161" t="e">
        <f>VLOOKUP(D1127,RFPStatus!$A$2:$CF$3125,5,FALSE)</f>
        <v>#N/A</v>
      </c>
      <c r="DR1127" s="161" t="e">
        <f>VLOOKUP(D1127,RFPStatus!$A$2:$CF$3125,6,FALSE)</f>
        <v>#N/A</v>
      </c>
      <c r="DS1127" s="161" t="e">
        <f>VLOOKUP(D1127,RFPStatus!$A$2:$CF$3125,7,FALSE)</f>
        <v>#N/A</v>
      </c>
      <c r="DT1127" s="161" t="e">
        <f>VLOOKUP(D1127,RFPStatus!$A$2:$CF$3125,8,FALSE)</f>
        <v>#N/A</v>
      </c>
      <c r="DU1127" s="161" t="e">
        <f>VLOOKUP(D1127,RFPStatus!$A$2:$CF$3125,9,FALSE)</f>
        <v>#N/A</v>
      </c>
      <c r="DV1127" s="161" t="e">
        <f>VLOOKUP(D1127,RFPStatus!$A$2:$CF$3125,10,FALSE)</f>
        <v>#N/A</v>
      </c>
      <c r="DW1127" s="161" t="str">
        <f t="shared" si="17"/>
        <v/>
      </c>
    </row>
    <row r="1128" spans="1:127" x14ac:dyDescent="0.35">
      <c r="A1128" s="163">
        <f>RFPData!D1128</f>
        <v>0</v>
      </c>
      <c r="DQ1128" s="161" t="e">
        <f>VLOOKUP(D1128,RFPStatus!$A$2:$CF$3125,5,FALSE)</f>
        <v>#N/A</v>
      </c>
      <c r="DR1128" s="161" t="e">
        <f>VLOOKUP(D1128,RFPStatus!$A$2:$CF$3125,6,FALSE)</f>
        <v>#N/A</v>
      </c>
      <c r="DS1128" s="161" t="e">
        <f>VLOOKUP(D1128,RFPStatus!$A$2:$CF$3125,7,FALSE)</f>
        <v>#N/A</v>
      </c>
      <c r="DT1128" s="161" t="e">
        <f>VLOOKUP(D1128,RFPStatus!$A$2:$CF$3125,8,FALSE)</f>
        <v>#N/A</v>
      </c>
      <c r="DU1128" s="161" t="e">
        <f>VLOOKUP(D1128,RFPStatus!$A$2:$CF$3125,9,FALSE)</f>
        <v>#N/A</v>
      </c>
      <c r="DV1128" s="161" t="e">
        <f>VLOOKUP(D1128,RFPStatus!$A$2:$CF$3125,10,FALSE)</f>
        <v>#N/A</v>
      </c>
      <c r="DW1128" s="161" t="str">
        <f t="shared" si="17"/>
        <v/>
      </c>
    </row>
    <row r="1129" spans="1:127" x14ac:dyDescent="0.35">
      <c r="A1129" s="163">
        <f>RFPData!D1129</f>
        <v>0</v>
      </c>
      <c r="DQ1129" s="161" t="e">
        <f>VLOOKUP(D1129,RFPStatus!$A$2:$CF$3125,5,FALSE)</f>
        <v>#N/A</v>
      </c>
      <c r="DR1129" s="161" t="e">
        <f>VLOOKUP(D1129,RFPStatus!$A$2:$CF$3125,6,FALSE)</f>
        <v>#N/A</v>
      </c>
      <c r="DS1129" s="161" t="e">
        <f>VLOOKUP(D1129,RFPStatus!$A$2:$CF$3125,7,FALSE)</f>
        <v>#N/A</v>
      </c>
      <c r="DT1129" s="161" t="e">
        <f>VLOOKUP(D1129,RFPStatus!$A$2:$CF$3125,8,FALSE)</f>
        <v>#N/A</v>
      </c>
      <c r="DU1129" s="161" t="e">
        <f>VLOOKUP(D1129,RFPStatus!$A$2:$CF$3125,9,FALSE)</f>
        <v>#N/A</v>
      </c>
      <c r="DV1129" s="161" t="e">
        <f>VLOOKUP(D1129,RFPStatus!$A$2:$CF$3125,10,FALSE)</f>
        <v>#N/A</v>
      </c>
      <c r="DW1129" s="161" t="str">
        <f t="shared" si="17"/>
        <v/>
      </c>
    </row>
    <row r="1130" spans="1:127" x14ac:dyDescent="0.35">
      <c r="A1130" s="163">
        <f>RFPData!D1130</f>
        <v>0</v>
      </c>
      <c r="DQ1130" s="161" t="e">
        <f>VLOOKUP(D1130,RFPStatus!$A$2:$CF$3125,5,FALSE)</f>
        <v>#N/A</v>
      </c>
      <c r="DR1130" s="161" t="e">
        <f>VLOOKUP(D1130,RFPStatus!$A$2:$CF$3125,6,FALSE)</f>
        <v>#N/A</v>
      </c>
      <c r="DS1130" s="161" t="e">
        <f>VLOOKUP(D1130,RFPStatus!$A$2:$CF$3125,7,FALSE)</f>
        <v>#N/A</v>
      </c>
      <c r="DT1130" s="161" t="e">
        <f>VLOOKUP(D1130,RFPStatus!$A$2:$CF$3125,8,FALSE)</f>
        <v>#N/A</v>
      </c>
      <c r="DU1130" s="161" t="e">
        <f>VLOOKUP(D1130,RFPStatus!$A$2:$CF$3125,9,FALSE)</f>
        <v>#N/A</v>
      </c>
      <c r="DV1130" s="161" t="e">
        <f>VLOOKUP(D1130,RFPStatus!$A$2:$CF$3125,10,FALSE)</f>
        <v>#N/A</v>
      </c>
      <c r="DW1130" s="161" t="str">
        <f t="shared" si="17"/>
        <v/>
      </c>
    </row>
    <row r="1131" spans="1:127" x14ac:dyDescent="0.35">
      <c r="A1131" s="163">
        <f>RFPData!D1131</f>
        <v>0</v>
      </c>
      <c r="DQ1131" s="161" t="e">
        <f>VLOOKUP(D1131,RFPStatus!$A$2:$CF$3125,5,FALSE)</f>
        <v>#N/A</v>
      </c>
      <c r="DR1131" s="161" t="e">
        <f>VLOOKUP(D1131,RFPStatus!$A$2:$CF$3125,6,FALSE)</f>
        <v>#N/A</v>
      </c>
      <c r="DS1131" s="161" t="e">
        <f>VLOOKUP(D1131,RFPStatus!$A$2:$CF$3125,7,FALSE)</f>
        <v>#N/A</v>
      </c>
      <c r="DT1131" s="161" t="e">
        <f>VLOOKUP(D1131,RFPStatus!$A$2:$CF$3125,8,FALSE)</f>
        <v>#N/A</v>
      </c>
      <c r="DU1131" s="161" t="e">
        <f>VLOOKUP(D1131,RFPStatus!$A$2:$CF$3125,9,FALSE)</f>
        <v>#N/A</v>
      </c>
      <c r="DV1131" s="161" t="e">
        <f>VLOOKUP(D1131,RFPStatus!$A$2:$CF$3125,10,FALSE)</f>
        <v>#N/A</v>
      </c>
      <c r="DW1131" s="161" t="str">
        <f t="shared" si="17"/>
        <v/>
      </c>
    </row>
    <row r="1132" spans="1:127" x14ac:dyDescent="0.35">
      <c r="A1132" s="163">
        <f>RFPData!D1132</f>
        <v>0</v>
      </c>
      <c r="DQ1132" s="161" t="e">
        <f>VLOOKUP(D1132,RFPStatus!$A$2:$CF$3125,5,FALSE)</f>
        <v>#N/A</v>
      </c>
      <c r="DR1132" s="161" t="e">
        <f>VLOOKUP(D1132,RFPStatus!$A$2:$CF$3125,6,FALSE)</f>
        <v>#N/A</v>
      </c>
      <c r="DS1132" s="161" t="e">
        <f>VLOOKUP(D1132,RFPStatus!$A$2:$CF$3125,7,FALSE)</f>
        <v>#N/A</v>
      </c>
      <c r="DT1132" s="161" t="e">
        <f>VLOOKUP(D1132,RFPStatus!$A$2:$CF$3125,8,FALSE)</f>
        <v>#N/A</v>
      </c>
      <c r="DU1132" s="161" t="e">
        <f>VLOOKUP(D1132,RFPStatus!$A$2:$CF$3125,9,FALSE)</f>
        <v>#N/A</v>
      </c>
      <c r="DV1132" s="161" t="e">
        <f>VLOOKUP(D1132,RFPStatus!$A$2:$CF$3125,10,FALSE)</f>
        <v>#N/A</v>
      </c>
      <c r="DW1132" s="161" t="str">
        <f t="shared" si="17"/>
        <v/>
      </c>
    </row>
    <row r="1133" spans="1:127" x14ac:dyDescent="0.35">
      <c r="A1133" s="163">
        <f>RFPData!D1133</f>
        <v>0</v>
      </c>
      <c r="DQ1133" s="161" t="e">
        <f>VLOOKUP(D1133,RFPStatus!$A$2:$CF$3125,5,FALSE)</f>
        <v>#N/A</v>
      </c>
      <c r="DR1133" s="161" t="e">
        <f>VLOOKUP(D1133,RFPStatus!$A$2:$CF$3125,6,FALSE)</f>
        <v>#N/A</v>
      </c>
      <c r="DS1133" s="161" t="e">
        <f>VLOOKUP(D1133,RFPStatus!$A$2:$CF$3125,7,FALSE)</f>
        <v>#N/A</v>
      </c>
      <c r="DT1133" s="161" t="e">
        <f>VLOOKUP(D1133,RFPStatus!$A$2:$CF$3125,8,FALSE)</f>
        <v>#N/A</v>
      </c>
      <c r="DU1133" s="161" t="e">
        <f>VLOOKUP(D1133,RFPStatus!$A$2:$CF$3125,9,FALSE)</f>
        <v>#N/A</v>
      </c>
      <c r="DV1133" s="161" t="e">
        <f>VLOOKUP(D1133,RFPStatus!$A$2:$CF$3125,10,FALSE)</f>
        <v>#N/A</v>
      </c>
      <c r="DW1133" s="161" t="str">
        <f t="shared" si="17"/>
        <v/>
      </c>
    </row>
    <row r="1134" spans="1:127" x14ac:dyDescent="0.35">
      <c r="A1134" s="163">
        <f>RFPData!D1134</f>
        <v>0</v>
      </c>
      <c r="DQ1134" s="161" t="e">
        <f>VLOOKUP(D1134,RFPStatus!$A$2:$CF$3125,5,FALSE)</f>
        <v>#N/A</v>
      </c>
      <c r="DR1134" s="161" t="e">
        <f>VLOOKUP(D1134,RFPStatus!$A$2:$CF$3125,6,FALSE)</f>
        <v>#N/A</v>
      </c>
      <c r="DS1134" s="161" t="e">
        <f>VLOOKUP(D1134,RFPStatus!$A$2:$CF$3125,7,FALSE)</f>
        <v>#N/A</v>
      </c>
      <c r="DT1134" s="161" t="e">
        <f>VLOOKUP(D1134,RFPStatus!$A$2:$CF$3125,8,FALSE)</f>
        <v>#N/A</v>
      </c>
      <c r="DU1134" s="161" t="e">
        <f>VLOOKUP(D1134,RFPStatus!$A$2:$CF$3125,9,FALSE)</f>
        <v>#N/A</v>
      </c>
      <c r="DV1134" s="161" t="e">
        <f>VLOOKUP(D1134,RFPStatus!$A$2:$CF$3125,10,FALSE)</f>
        <v>#N/A</v>
      </c>
      <c r="DW1134" s="161" t="str">
        <f t="shared" si="17"/>
        <v/>
      </c>
    </row>
    <row r="1135" spans="1:127" x14ac:dyDescent="0.35">
      <c r="A1135" s="163">
        <f>RFPData!D1135</f>
        <v>0</v>
      </c>
      <c r="DQ1135" s="161" t="e">
        <f>VLOOKUP(D1135,RFPStatus!$A$2:$CF$3125,5,FALSE)</f>
        <v>#N/A</v>
      </c>
      <c r="DR1135" s="161" t="e">
        <f>VLOOKUP(D1135,RFPStatus!$A$2:$CF$3125,6,FALSE)</f>
        <v>#N/A</v>
      </c>
      <c r="DS1135" s="161" t="e">
        <f>VLOOKUP(D1135,RFPStatus!$A$2:$CF$3125,7,FALSE)</f>
        <v>#N/A</v>
      </c>
      <c r="DT1135" s="161" t="e">
        <f>VLOOKUP(D1135,RFPStatus!$A$2:$CF$3125,8,FALSE)</f>
        <v>#N/A</v>
      </c>
      <c r="DU1135" s="161" t="e">
        <f>VLOOKUP(D1135,RFPStatus!$A$2:$CF$3125,9,FALSE)</f>
        <v>#N/A</v>
      </c>
      <c r="DV1135" s="161" t="e">
        <f>VLOOKUP(D1135,RFPStatus!$A$2:$CF$3125,10,FALSE)</f>
        <v>#N/A</v>
      </c>
      <c r="DW1135" s="161" t="str">
        <f t="shared" si="17"/>
        <v/>
      </c>
    </row>
    <row r="1136" spans="1:127" x14ac:dyDescent="0.35">
      <c r="A1136" s="163">
        <f>RFPData!D1136</f>
        <v>0</v>
      </c>
      <c r="DQ1136" s="161" t="e">
        <f>VLOOKUP(D1136,RFPStatus!$A$2:$CF$3125,5,FALSE)</f>
        <v>#N/A</v>
      </c>
      <c r="DR1136" s="161" t="e">
        <f>VLOOKUP(D1136,RFPStatus!$A$2:$CF$3125,6,FALSE)</f>
        <v>#N/A</v>
      </c>
      <c r="DS1136" s="161" t="e">
        <f>VLOOKUP(D1136,RFPStatus!$A$2:$CF$3125,7,FALSE)</f>
        <v>#N/A</v>
      </c>
      <c r="DT1136" s="161" t="e">
        <f>VLOOKUP(D1136,RFPStatus!$A$2:$CF$3125,8,FALSE)</f>
        <v>#N/A</v>
      </c>
      <c r="DU1136" s="161" t="e">
        <f>VLOOKUP(D1136,RFPStatus!$A$2:$CF$3125,9,FALSE)</f>
        <v>#N/A</v>
      </c>
      <c r="DV1136" s="161" t="e">
        <f>VLOOKUP(D1136,RFPStatus!$A$2:$CF$3125,10,FALSE)</f>
        <v>#N/A</v>
      </c>
      <c r="DW1136" s="161" t="str">
        <f t="shared" si="17"/>
        <v/>
      </c>
    </row>
    <row r="1137" spans="1:127" x14ac:dyDescent="0.35">
      <c r="A1137" s="163">
        <f>RFPData!D1137</f>
        <v>0</v>
      </c>
      <c r="DQ1137" s="161" t="e">
        <f>VLOOKUP(D1137,RFPStatus!$A$2:$CF$3125,5,FALSE)</f>
        <v>#N/A</v>
      </c>
      <c r="DR1137" s="161" t="e">
        <f>VLOOKUP(D1137,RFPStatus!$A$2:$CF$3125,6,FALSE)</f>
        <v>#N/A</v>
      </c>
      <c r="DS1137" s="161" t="e">
        <f>VLOOKUP(D1137,RFPStatus!$A$2:$CF$3125,7,FALSE)</f>
        <v>#N/A</v>
      </c>
      <c r="DT1137" s="161" t="e">
        <f>VLOOKUP(D1137,RFPStatus!$A$2:$CF$3125,8,FALSE)</f>
        <v>#N/A</v>
      </c>
      <c r="DU1137" s="161" t="e">
        <f>VLOOKUP(D1137,RFPStatus!$A$2:$CF$3125,9,FALSE)</f>
        <v>#N/A</v>
      </c>
      <c r="DV1137" s="161" t="e">
        <f>VLOOKUP(D1137,RFPStatus!$A$2:$CF$3125,10,FALSE)</f>
        <v>#N/A</v>
      </c>
      <c r="DW1137" s="161" t="str">
        <f t="shared" si="17"/>
        <v/>
      </c>
    </row>
    <row r="1138" spans="1:127" x14ac:dyDescent="0.35">
      <c r="A1138" s="163">
        <f>RFPData!D1138</f>
        <v>0</v>
      </c>
      <c r="DQ1138" s="161" t="e">
        <f>VLOOKUP(D1138,RFPStatus!$A$2:$CF$3125,5,FALSE)</f>
        <v>#N/A</v>
      </c>
      <c r="DR1138" s="161" t="e">
        <f>VLOOKUP(D1138,RFPStatus!$A$2:$CF$3125,6,FALSE)</f>
        <v>#N/A</v>
      </c>
      <c r="DS1138" s="161" t="e">
        <f>VLOOKUP(D1138,RFPStatus!$A$2:$CF$3125,7,FALSE)</f>
        <v>#N/A</v>
      </c>
      <c r="DT1138" s="161" t="e">
        <f>VLOOKUP(D1138,RFPStatus!$A$2:$CF$3125,8,FALSE)</f>
        <v>#N/A</v>
      </c>
      <c r="DU1138" s="161" t="e">
        <f>VLOOKUP(D1138,RFPStatus!$A$2:$CF$3125,9,FALSE)</f>
        <v>#N/A</v>
      </c>
      <c r="DV1138" s="161" t="e">
        <f>VLOOKUP(D1138,RFPStatus!$A$2:$CF$3125,10,FALSE)</f>
        <v>#N/A</v>
      </c>
      <c r="DW1138" s="161" t="str">
        <f t="shared" si="17"/>
        <v/>
      </c>
    </row>
    <row r="1139" spans="1:127" x14ac:dyDescent="0.35">
      <c r="A1139" s="163">
        <f>RFPData!D1139</f>
        <v>0</v>
      </c>
      <c r="DQ1139" s="161" t="e">
        <f>VLOOKUP(D1139,RFPStatus!$A$2:$CF$3125,5,FALSE)</f>
        <v>#N/A</v>
      </c>
      <c r="DR1139" s="161" t="e">
        <f>VLOOKUP(D1139,RFPStatus!$A$2:$CF$3125,6,FALSE)</f>
        <v>#N/A</v>
      </c>
      <c r="DS1139" s="161" t="e">
        <f>VLOOKUP(D1139,RFPStatus!$A$2:$CF$3125,7,FALSE)</f>
        <v>#N/A</v>
      </c>
      <c r="DT1139" s="161" t="e">
        <f>VLOOKUP(D1139,RFPStatus!$A$2:$CF$3125,8,FALSE)</f>
        <v>#N/A</v>
      </c>
      <c r="DU1139" s="161" t="e">
        <f>VLOOKUP(D1139,RFPStatus!$A$2:$CF$3125,9,FALSE)</f>
        <v>#N/A</v>
      </c>
      <c r="DV1139" s="161" t="e">
        <f>VLOOKUP(D1139,RFPStatus!$A$2:$CF$3125,10,FALSE)</f>
        <v>#N/A</v>
      </c>
      <c r="DW1139" s="161" t="str">
        <f t="shared" si="17"/>
        <v/>
      </c>
    </row>
    <row r="1140" spans="1:127" x14ac:dyDescent="0.35">
      <c r="A1140" s="163">
        <f>RFPData!D1140</f>
        <v>0</v>
      </c>
      <c r="DQ1140" s="161" t="e">
        <f>VLOOKUP(D1140,RFPStatus!$A$2:$CF$3125,5,FALSE)</f>
        <v>#N/A</v>
      </c>
      <c r="DR1140" s="161" t="e">
        <f>VLOOKUP(D1140,RFPStatus!$A$2:$CF$3125,6,FALSE)</f>
        <v>#N/A</v>
      </c>
      <c r="DS1140" s="161" t="e">
        <f>VLOOKUP(D1140,RFPStatus!$A$2:$CF$3125,7,FALSE)</f>
        <v>#N/A</v>
      </c>
      <c r="DT1140" s="161" t="e">
        <f>VLOOKUP(D1140,RFPStatus!$A$2:$CF$3125,8,FALSE)</f>
        <v>#N/A</v>
      </c>
      <c r="DU1140" s="161" t="e">
        <f>VLOOKUP(D1140,RFPStatus!$A$2:$CF$3125,9,FALSE)</f>
        <v>#N/A</v>
      </c>
      <c r="DV1140" s="161" t="e">
        <f>VLOOKUP(D1140,RFPStatus!$A$2:$CF$3125,10,FALSE)</f>
        <v>#N/A</v>
      </c>
      <c r="DW1140" s="161" t="str">
        <f t="shared" si="17"/>
        <v/>
      </c>
    </row>
    <row r="1141" spans="1:127" x14ac:dyDescent="0.35">
      <c r="A1141" s="163">
        <f>RFPData!D1141</f>
        <v>0</v>
      </c>
      <c r="DQ1141" s="161" t="e">
        <f>VLOOKUP(D1141,RFPStatus!$A$2:$CF$3125,5,FALSE)</f>
        <v>#N/A</v>
      </c>
      <c r="DR1141" s="161" t="e">
        <f>VLOOKUP(D1141,RFPStatus!$A$2:$CF$3125,6,FALSE)</f>
        <v>#N/A</v>
      </c>
      <c r="DS1141" s="161" t="e">
        <f>VLOOKUP(D1141,RFPStatus!$A$2:$CF$3125,7,FALSE)</f>
        <v>#N/A</v>
      </c>
      <c r="DT1141" s="161" t="e">
        <f>VLOOKUP(D1141,RFPStatus!$A$2:$CF$3125,8,FALSE)</f>
        <v>#N/A</v>
      </c>
      <c r="DU1141" s="161" t="e">
        <f>VLOOKUP(D1141,RFPStatus!$A$2:$CF$3125,9,FALSE)</f>
        <v>#N/A</v>
      </c>
      <c r="DV1141" s="161" t="e">
        <f>VLOOKUP(D1141,RFPStatus!$A$2:$CF$3125,10,FALSE)</f>
        <v>#N/A</v>
      </c>
      <c r="DW1141" s="161" t="str">
        <f t="shared" si="17"/>
        <v/>
      </c>
    </row>
    <row r="1142" spans="1:127" x14ac:dyDescent="0.35">
      <c r="A1142" s="163">
        <f>RFPData!D1142</f>
        <v>0</v>
      </c>
      <c r="DQ1142" s="161" t="e">
        <f>VLOOKUP(D1142,RFPStatus!$A$2:$CF$3125,5,FALSE)</f>
        <v>#N/A</v>
      </c>
      <c r="DR1142" s="161" t="e">
        <f>VLOOKUP(D1142,RFPStatus!$A$2:$CF$3125,6,FALSE)</f>
        <v>#N/A</v>
      </c>
      <c r="DS1142" s="161" t="e">
        <f>VLOOKUP(D1142,RFPStatus!$A$2:$CF$3125,7,FALSE)</f>
        <v>#N/A</v>
      </c>
      <c r="DT1142" s="161" t="e">
        <f>VLOOKUP(D1142,RFPStatus!$A$2:$CF$3125,8,FALSE)</f>
        <v>#N/A</v>
      </c>
      <c r="DU1142" s="161" t="e">
        <f>VLOOKUP(D1142,RFPStatus!$A$2:$CF$3125,9,FALSE)</f>
        <v>#N/A</v>
      </c>
      <c r="DV1142" s="161" t="e">
        <f>VLOOKUP(D1142,RFPStatus!$A$2:$CF$3125,10,FALSE)</f>
        <v>#N/A</v>
      </c>
      <c r="DW1142" s="161" t="str">
        <f t="shared" si="17"/>
        <v/>
      </c>
    </row>
    <row r="1143" spans="1:127" x14ac:dyDescent="0.35">
      <c r="A1143" s="163">
        <f>RFPData!D1143</f>
        <v>0</v>
      </c>
      <c r="DQ1143" s="161" t="e">
        <f>VLOOKUP(D1143,RFPStatus!$A$2:$CF$3125,5,FALSE)</f>
        <v>#N/A</v>
      </c>
      <c r="DR1143" s="161" t="e">
        <f>VLOOKUP(D1143,RFPStatus!$A$2:$CF$3125,6,FALSE)</f>
        <v>#N/A</v>
      </c>
      <c r="DS1143" s="161" t="e">
        <f>VLOOKUP(D1143,RFPStatus!$A$2:$CF$3125,7,FALSE)</f>
        <v>#N/A</v>
      </c>
      <c r="DT1143" s="161" t="e">
        <f>VLOOKUP(D1143,RFPStatus!$A$2:$CF$3125,8,FALSE)</f>
        <v>#N/A</v>
      </c>
      <c r="DU1143" s="161" t="e">
        <f>VLOOKUP(D1143,RFPStatus!$A$2:$CF$3125,9,FALSE)</f>
        <v>#N/A</v>
      </c>
      <c r="DV1143" s="161" t="e">
        <f>VLOOKUP(D1143,RFPStatus!$A$2:$CF$3125,10,FALSE)</f>
        <v>#N/A</v>
      </c>
      <c r="DW1143" s="161" t="str">
        <f t="shared" si="17"/>
        <v/>
      </c>
    </row>
    <row r="1144" spans="1:127" x14ac:dyDescent="0.35">
      <c r="A1144" s="163">
        <f>RFPData!D1144</f>
        <v>0</v>
      </c>
      <c r="DQ1144" s="161" t="e">
        <f>VLOOKUP(D1144,RFPStatus!$A$2:$CF$3125,5,FALSE)</f>
        <v>#N/A</v>
      </c>
      <c r="DR1144" s="161" t="e">
        <f>VLOOKUP(D1144,RFPStatus!$A$2:$CF$3125,6,FALSE)</f>
        <v>#N/A</v>
      </c>
      <c r="DS1144" s="161" t="e">
        <f>VLOOKUP(D1144,RFPStatus!$A$2:$CF$3125,7,FALSE)</f>
        <v>#N/A</v>
      </c>
      <c r="DT1144" s="161" t="e">
        <f>VLOOKUP(D1144,RFPStatus!$A$2:$CF$3125,8,FALSE)</f>
        <v>#N/A</v>
      </c>
      <c r="DU1144" s="161" t="e">
        <f>VLOOKUP(D1144,RFPStatus!$A$2:$CF$3125,9,FALSE)</f>
        <v>#N/A</v>
      </c>
      <c r="DV1144" s="161" t="e">
        <f>VLOOKUP(D1144,RFPStatus!$A$2:$CF$3125,10,FALSE)</f>
        <v>#N/A</v>
      </c>
      <c r="DW1144" s="161" t="str">
        <f t="shared" si="17"/>
        <v/>
      </c>
    </row>
    <row r="1145" spans="1:127" x14ac:dyDescent="0.35">
      <c r="A1145" s="163">
        <f>RFPData!D1145</f>
        <v>0</v>
      </c>
      <c r="DQ1145" s="161" t="e">
        <f>VLOOKUP(D1145,RFPStatus!$A$2:$CF$3125,5,FALSE)</f>
        <v>#N/A</v>
      </c>
      <c r="DR1145" s="161" t="e">
        <f>VLOOKUP(D1145,RFPStatus!$A$2:$CF$3125,6,FALSE)</f>
        <v>#N/A</v>
      </c>
      <c r="DS1145" s="161" t="e">
        <f>VLOOKUP(D1145,RFPStatus!$A$2:$CF$3125,7,FALSE)</f>
        <v>#N/A</v>
      </c>
      <c r="DT1145" s="161" t="e">
        <f>VLOOKUP(D1145,RFPStatus!$A$2:$CF$3125,8,FALSE)</f>
        <v>#N/A</v>
      </c>
      <c r="DU1145" s="161" t="e">
        <f>VLOOKUP(D1145,RFPStatus!$A$2:$CF$3125,9,FALSE)</f>
        <v>#N/A</v>
      </c>
      <c r="DV1145" s="161" t="e">
        <f>VLOOKUP(D1145,RFPStatus!$A$2:$CF$3125,10,FALSE)</f>
        <v>#N/A</v>
      </c>
      <c r="DW1145" s="161" t="str">
        <f t="shared" si="17"/>
        <v/>
      </c>
    </row>
    <row r="1146" spans="1:127" x14ac:dyDescent="0.35">
      <c r="A1146" s="163">
        <f>RFPData!D1146</f>
        <v>0</v>
      </c>
      <c r="DQ1146" s="161" t="e">
        <f>VLOOKUP(D1146,RFPStatus!$A$2:$CF$3125,5,FALSE)</f>
        <v>#N/A</v>
      </c>
      <c r="DR1146" s="161" t="e">
        <f>VLOOKUP(D1146,RFPStatus!$A$2:$CF$3125,6,FALSE)</f>
        <v>#N/A</v>
      </c>
      <c r="DS1146" s="161" t="e">
        <f>VLOOKUP(D1146,RFPStatus!$A$2:$CF$3125,7,FALSE)</f>
        <v>#N/A</v>
      </c>
      <c r="DT1146" s="161" t="e">
        <f>VLOOKUP(D1146,RFPStatus!$A$2:$CF$3125,8,FALSE)</f>
        <v>#N/A</v>
      </c>
      <c r="DU1146" s="161" t="e">
        <f>VLOOKUP(D1146,RFPStatus!$A$2:$CF$3125,9,FALSE)</f>
        <v>#N/A</v>
      </c>
      <c r="DV1146" s="161" t="e">
        <f>VLOOKUP(D1146,RFPStatus!$A$2:$CF$3125,10,FALSE)</f>
        <v>#N/A</v>
      </c>
      <c r="DW1146" s="161" t="str">
        <f t="shared" si="17"/>
        <v/>
      </c>
    </row>
    <row r="1147" spans="1:127" x14ac:dyDescent="0.35">
      <c r="A1147" s="163">
        <f>RFPData!D1147</f>
        <v>0</v>
      </c>
      <c r="DQ1147" s="161" t="e">
        <f>VLOOKUP(D1147,RFPStatus!$A$2:$CF$3125,5,FALSE)</f>
        <v>#N/A</v>
      </c>
      <c r="DR1147" s="161" t="e">
        <f>VLOOKUP(D1147,RFPStatus!$A$2:$CF$3125,6,FALSE)</f>
        <v>#N/A</v>
      </c>
      <c r="DS1147" s="161" t="e">
        <f>VLOOKUP(D1147,RFPStatus!$A$2:$CF$3125,7,FALSE)</f>
        <v>#N/A</v>
      </c>
      <c r="DT1147" s="161" t="e">
        <f>VLOOKUP(D1147,RFPStatus!$A$2:$CF$3125,8,FALSE)</f>
        <v>#N/A</v>
      </c>
      <c r="DU1147" s="161" t="e">
        <f>VLOOKUP(D1147,RFPStatus!$A$2:$CF$3125,9,FALSE)</f>
        <v>#N/A</v>
      </c>
      <c r="DV1147" s="161" t="e">
        <f>VLOOKUP(D1147,RFPStatus!$A$2:$CF$3125,10,FALSE)</f>
        <v>#N/A</v>
      </c>
      <c r="DW1147" s="161" t="str">
        <f t="shared" si="17"/>
        <v/>
      </c>
    </row>
    <row r="1148" spans="1:127" x14ac:dyDescent="0.35">
      <c r="A1148" s="163">
        <f>RFPData!D1148</f>
        <v>0</v>
      </c>
      <c r="DQ1148" s="161" t="e">
        <f>VLOOKUP(D1148,RFPStatus!$A$2:$CF$3125,5,FALSE)</f>
        <v>#N/A</v>
      </c>
      <c r="DR1148" s="161" t="e">
        <f>VLOOKUP(D1148,RFPStatus!$A$2:$CF$3125,6,FALSE)</f>
        <v>#N/A</v>
      </c>
      <c r="DS1148" s="161" t="e">
        <f>VLOOKUP(D1148,RFPStatus!$A$2:$CF$3125,7,FALSE)</f>
        <v>#N/A</v>
      </c>
      <c r="DT1148" s="161" t="e">
        <f>VLOOKUP(D1148,RFPStatus!$A$2:$CF$3125,8,FALSE)</f>
        <v>#N/A</v>
      </c>
      <c r="DU1148" s="161" t="e">
        <f>VLOOKUP(D1148,RFPStatus!$A$2:$CF$3125,9,FALSE)</f>
        <v>#N/A</v>
      </c>
      <c r="DV1148" s="161" t="e">
        <f>VLOOKUP(D1148,RFPStatus!$A$2:$CF$3125,10,FALSE)</f>
        <v>#N/A</v>
      </c>
      <c r="DW1148" s="161" t="str">
        <f t="shared" si="17"/>
        <v/>
      </c>
    </row>
    <row r="1149" spans="1:127" x14ac:dyDescent="0.35">
      <c r="A1149" s="163">
        <f>RFPData!D1149</f>
        <v>0</v>
      </c>
      <c r="DQ1149" s="161" t="e">
        <f>VLOOKUP(D1149,RFPStatus!$A$2:$CF$3125,5,FALSE)</f>
        <v>#N/A</v>
      </c>
      <c r="DR1149" s="161" t="e">
        <f>VLOOKUP(D1149,RFPStatus!$A$2:$CF$3125,6,FALSE)</f>
        <v>#N/A</v>
      </c>
      <c r="DS1149" s="161" t="e">
        <f>VLOOKUP(D1149,RFPStatus!$A$2:$CF$3125,7,FALSE)</f>
        <v>#N/A</v>
      </c>
      <c r="DT1149" s="161" t="e">
        <f>VLOOKUP(D1149,RFPStatus!$A$2:$CF$3125,8,FALSE)</f>
        <v>#N/A</v>
      </c>
      <c r="DU1149" s="161" t="e">
        <f>VLOOKUP(D1149,RFPStatus!$A$2:$CF$3125,9,FALSE)</f>
        <v>#N/A</v>
      </c>
      <c r="DV1149" s="161" t="e">
        <f>VLOOKUP(D1149,RFPStatus!$A$2:$CF$3125,10,FALSE)</f>
        <v>#N/A</v>
      </c>
      <c r="DW1149" s="161" t="str">
        <f t="shared" si="17"/>
        <v/>
      </c>
    </row>
    <row r="1150" spans="1:127" x14ac:dyDescent="0.35">
      <c r="A1150" s="163">
        <f>RFPData!D1150</f>
        <v>0</v>
      </c>
      <c r="DQ1150" s="161" t="e">
        <f>VLOOKUP(D1150,RFPStatus!$A$2:$CF$3125,5,FALSE)</f>
        <v>#N/A</v>
      </c>
      <c r="DR1150" s="161" t="e">
        <f>VLOOKUP(D1150,RFPStatus!$A$2:$CF$3125,6,FALSE)</f>
        <v>#N/A</v>
      </c>
      <c r="DS1150" s="161" t="e">
        <f>VLOOKUP(D1150,RFPStatus!$A$2:$CF$3125,7,FALSE)</f>
        <v>#N/A</v>
      </c>
      <c r="DT1150" s="161" t="e">
        <f>VLOOKUP(D1150,RFPStatus!$A$2:$CF$3125,8,FALSE)</f>
        <v>#N/A</v>
      </c>
      <c r="DU1150" s="161" t="e">
        <f>VLOOKUP(D1150,RFPStatus!$A$2:$CF$3125,9,FALSE)</f>
        <v>#N/A</v>
      </c>
      <c r="DV1150" s="161" t="e">
        <f>VLOOKUP(D1150,RFPStatus!$A$2:$CF$3125,10,FALSE)</f>
        <v>#N/A</v>
      </c>
      <c r="DW1150" s="161" t="str">
        <f t="shared" si="17"/>
        <v/>
      </c>
    </row>
    <row r="1151" spans="1:127" x14ac:dyDescent="0.35">
      <c r="A1151" s="163">
        <f>RFPData!D1151</f>
        <v>0</v>
      </c>
      <c r="DQ1151" s="161" t="e">
        <f>VLOOKUP(D1151,RFPStatus!$A$2:$CF$3125,5,FALSE)</f>
        <v>#N/A</v>
      </c>
      <c r="DR1151" s="161" t="e">
        <f>VLOOKUP(D1151,RFPStatus!$A$2:$CF$3125,6,FALSE)</f>
        <v>#N/A</v>
      </c>
      <c r="DS1151" s="161" t="e">
        <f>VLOOKUP(D1151,RFPStatus!$A$2:$CF$3125,7,FALSE)</f>
        <v>#N/A</v>
      </c>
      <c r="DT1151" s="161" t="e">
        <f>VLOOKUP(D1151,RFPStatus!$A$2:$CF$3125,8,FALSE)</f>
        <v>#N/A</v>
      </c>
      <c r="DU1151" s="161" t="e">
        <f>VLOOKUP(D1151,RFPStatus!$A$2:$CF$3125,9,FALSE)</f>
        <v>#N/A</v>
      </c>
      <c r="DV1151" s="161" t="e">
        <f>VLOOKUP(D1151,RFPStatus!$A$2:$CF$3125,10,FALSE)</f>
        <v>#N/A</v>
      </c>
      <c r="DW1151" s="161" t="str">
        <f t="shared" si="17"/>
        <v/>
      </c>
    </row>
    <row r="1152" spans="1:127" x14ac:dyDescent="0.35">
      <c r="A1152" s="163">
        <f>RFPData!D1152</f>
        <v>0</v>
      </c>
      <c r="DQ1152" s="161" t="e">
        <f>VLOOKUP(D1152,RFPStatus!$A$2:$CF$3125,5,FALSE)</f>
        <v>#N/A</v>
      </c>
      <c r="DR1152" s="161" t="e">
        <f>VLOOKUP(D1152,RFPStatus!$A$2:$CF$3125,6,FALSE)</f>
        <v>#N/A</v>
      </c>
      <c r="DS1152" s="161" t="e">
        <f>VLOOKUP(D1152,RFPStatus!$A$2:$CF$3125,7,FALSE)</f>
        <v>#N/A</v>
      </c>
      <c r="DT1152" s="161" t="e">
        <f>VLOOKUP(D1152,RFPStatus!$A$2:$CF$3125,8,FALSE)</f>
        <v>#N/A</v>
      </c>
      <c r="DU1152" s="161" t="e">
        <f>VLOOKUP(D1152,RFPStatus!$A$2:$CF$3125,9,FALSE)</f>
        <v>#N/A</v>
      </c>
      <c r="DV1152" s="161" t="e">
        <f>VLOOKUP(D1152,RFPStatus!$A$2:$CF$3125,10,FALSE)</f>
        <v>#N/A</v>
      </c>
      <c r="DW1152" s="161" t="str">
        <f t="shared" si="17"/>
        <v/>
      </c>
    </row>
    <row r="1153" spans="1:127" x14ac:dyDescent="0.35">
      <c r="A1153" s="163">
        <f>RFPData!D1153</f>
        <v>0</v>
      </c>
      <c r="DQ1153" s="161" t="e">
        <f>VLOOKUP(D1153,RFPStatus!$A$2:$CF$3125,5,FALSE)</f>
        <v>#N/A</v>
      </c>
      <c r="DR1153" s="161" t="e">
        <f>VLOOKUP(D1153,RFPStatus!$A$2:$CF$3125,6,FALSE)</f>
        <v>#N/A</v>
      </c>
      <c r="DS1153" s="161" t="e">
        <f>VLOOKUP(D1153,RFPStatus!$A$2:$CF$3125,7,FALSE)</f>
        <v>#N/A</v>
      </c>
      <c r="DT1153" s="161" t="e">
        <f>VLOOKUP(D1153,RFPStatus!$A$2:$CF$3125,8,FALSE)</f>
        <v>#N/A</v>
      </c>
      <c r="DU1153" s="161" t="e">
        <f>VLOOKUP(D1153,RFPStatus!$A$2:$CF$3125,9,FALSE)</f>
        <v>#N/A</v>
      </c>
      <c r="DV1153" s="161" t="e">
        <f>VLOOKUP(D1153,RFPStatus!$A$2:$CF$3125,10,FALSE)</f>
        <v>#N/A</v>
      </c>
      <c r="DW1153" s="161" t="str">
        <f t="shared" si="17"/>
        <v/>
      </c>
    </row>
    <row r="1154" spans="1:127" x14ac:dyDescent="0.35">
      <c r="A1154" s="163">
        <f>RFPData!D1154</f>
        <v>0</v>
      </c>
      <c r="DQ1154" s="161" t="e">
        <f>VLOOKUP(D1154,RFPStatus!$A$2:$CF$3125,5,FALSE)</f>
        <v>#N/A</v>
      </c>
      <c r="DR1154" s="161" t="e">
        <f>VLOOKUP(D1154,RFPStatus!$A$2:$CF$3125,6,FALSE)</f>
        <v>#N/A</v>
      </c>
      <c r="DS1154" s="161" t="e">
        <f>VLOOKUP(D1154,RFPStatus!$A$2:$CF$3125,7,FALSE)</f>
        <v>#N/A</v>
      </c>
      <c r="DT1154" s="161" t="e">
        <f>VLOOKUP(D1154,RFPStatus!$A$2:$CF$3125,8,FALSE)</f>
        <v>#N/A</v>
      </c>
      <c r="DU1154" s="161" t="e">
        <f>VLOOKUP(D1154,RFPStatus!$A$2:$CF$3125,9,FALSE)</f>
        <v>#N/A</v>
      </c>
      <c r="DV1154" s="161" t="e">
        <f>VLOOKUP(D1154,RFPStatus!$A$2:$CF$3125,10,FALSE)</f>
        <v>#N/A</v>
      </c>
      <c r="DW1154" s="161" t="str">
        <f t="shared" ref="DW1154:DW1217" si="18">_xlfn.CONCAT(BU1154:BY1154)</f>
        <v/>
      </c>
    </row>
    <row r="1155" spans="1:127" x14ac:dyDescent="0.35">
      <c r="A1155" s="163">
        <f>RFPData!D1155</f>
        <v>0</v>
      </c>
      <c r="DQ1155" s="161" t="e">
        <f>VLOOKUP(D1155,RFPStatus!$A$2:$CF$3125,5,FALSE)</f>
        <v>#N/A</v>
      </c>
      <c r="DR1155" s="161" t="e">
        <f>VLOOKUP(D1155,RFPStatus!$A$2:$CF$3125,6,FALSE)</f>
        <v>#N/A</v>
      </c>
      <c r="DS1155" s="161" t="e">
        <f>VLOOKUP(D1155,RFPStatus!$A$2:$CF$3125,7,FALSE)</f>
        <v>#N/A</v>
      </c>
      <c r="DT1155" s="161" t="e">
        <f>VLOOKUP(D1155,RFPStatus!$A$2:$CF$3125,8,FALSE)</f>
        <v>#N/A</v>
      </c>
      <c r="DU1155" s="161" t="e">
        <f>VLOOKUP(D1155,RFPStatus!$A$2:$CF$3125,9,FALSE)</f>
        <v>#N/A</v>
      </c>
      <c r="DV1155" s="161" t="e">
        <f>VLOOKUP(D1155,RFPStatus!$A$2:$CF$3125,10,FALSE)</f>
        <v>#N/A</v>
      </c>
      <c r="DW1155" s="161" t="str">
        <f t="shared" si="18"/>
        <v/>
      </c>
    </row>
    <row r="1156" spans="1:127" x14ac:dyDescent="0.35">
      <c r="A1156" s="163">
        <f>RFPData!D1156</f>
        <v>0</v>
      </c>
      <c r="DQ1156" s="161" t="e">
        <f>VLOOKUP(D1156,RFPStatus!$A$2:$CF$3125,5,FALSE)</f>
        <v>#N/A</v>
      </c>
      <c r="DR1156" s="161" t="e">
        <f>VLOOKUP(D1156,RFPStatus!$A$2:$CF$3125,6,FALSE)</f>
        <v>#N/A</v>
      </c>
      <c r="DS1156" s="161" t="e">
        <f>VLOOKUP(D1156,RFPStatus!$A$2:$CF$3125,7,FALSE)</f>
        <v>#N/A</v>
      </c>
      <c r="DT1156" s="161" t="e">
        <f>VLOOKUP(D1156,RFPStatus!$A$2:$CF$3125,8,FALSE)</f>
        <v>#N/A</v>
      </c>
      <c r="DU1156" s="161" t="e">
        <f>VLOOKUP(D1156,RFPStatus!$A$2:$CF$3125,9,FALSE)</f>
        <v>#N/A</v>
      </c>
      <c r="DV1156" s="161" t="e">
        <f>VLOOKUP(D1156,RFPStatus!$A$2:$CF$3125,10,FALSE)</f>
        <v>#N/A</v>
      </c>
      <c r="DW1156" s="161" t="str">
        <f t="shared" si="18"/>
        <v/>
      </c>
    </row>
    <row r="1157" spans="1:127" x14ac:dyDescent="0.35">
      <c r="A1157" s="163">
        <f>RFPData!D1157</f>
        <v>0</v>
      </c>
      <c r="DQ1157" s="161" t="e">
        <f>VLOOKUP(D1157,RFPStatus!$A$2:$CF$3125,5,FALSE)</f>
        <v>#N/A</v>
      </c>
      <c r="DR1157" s="161" t="e">
        <f>VLOOKUP(D1157,RFPStatus!$A$2:$CF$3125,6,FALSE)</f>
        <v>#N/A</v>
      </c>
      <c r="DS1157" s="161" t="e">
        <f>VLOOKUP(D1157,RFPStatus!$A$2:$CF$3125,7,FALSE)</f>
        <v>#N/A</v>
      </c>
      <c r="DT1157" s="161" t="e">
        <f>VLOOKUP(D1157,RFPStatus!$A$2:$CF$3125,8,FALSE)</f>
        <v>#N/A</v>
      </c>
      <c r="DU1157" s="161" t="e">
        <f>VLOOKUP(D1157,RFPStatus!$A$2:$CF$3125,9,FALSE)</f>
        <v>#N/A</v>
      </c>
      <c r="DV1157" s="161" t="e">
        <f>VLOOKUP(D1157,RFPStatus!$A$2:$CF$3125,10,FALSE)</f>
        <v>#N/A</v>
      </c>
      <c r="DW1157" s="161" t="str">
        <f t="shared" si="18"/>
        <v/>
      </c>
    </row>
    <row r="1158" spans="1:127" x14ac:dyDescent="0.35">
      <c r="A1158" s="163">
        <f>RFPData!D1158</f>
        <v>0</v>
      </c>
      <c r="DQ1158" s="161" t="e">
        <f>VLOOKUP(D1158,RFPStatus!$A$2:$CF$3125,5,FALSE)</f>
        <v>#N/A</v>
      </c>
      <c r="DR1158" s="161" t="e">
        <f>VLOOKUP(D1158,RFPStatus!$A$2:$CF$3125,6,FALSE)</f>
        <v>#N/A</v>
      </c>
      <c r="DS1158" s="161" t="e">
        <f>VLOOKUP(D1158,RFPStatus!$A$2:$CF$3125,7,FALSE)</f>
        <v>#N/A</v>
      </c>
      <c r="DT1158" s="161" t="e">
        <f>VLOOKUP(D1158,RFPStatus!$A$2:$CF$3125,8,FALSE)</f>
        <v>#N/A</v>
      </c>
      <c r="DU1158" s="161" t="e">
        <f>VLOOKUP(D1158,RFPStatus!$A$2:$CF$3125,9,FALSE)</f>
        <v>#N/A</v>
      </c>
      <c r="DV1158" s="161" t="e">
        <f>VLOOKUP(D1158,RFPStatus!$A$2:$CF$3125,10,FALSE)</f>
        <v>#N/A</v>
      </c>
      <c r="DW1158" s="161" t="str">
        <f t="shared" si="18"/>
        <v/>
      </c>
    </row>
    <row r="1159" spans="1:127" x14ac:dyDescent="0.35">
      <c r="A1159" s="163">
        <f>RFPData!D1159</f>
        <v>0</v>
      </c>
      <c r="DQ1159" s="161" t="e">
        <f>VLOOKUP(D1159,RFPStatus!$A$2:$CF$3125,5,FALSE)</f>
        <v>#N/A</v>
      </c>
      <c r="DR1159" s="161" t="e">
        <f>VLOOKUP(D1159,RFPStatus!$A$2:$CF$3125,6,FALSE)</f>
        <v>#N/A</v>
      </c>
      <c r="DS1159" s="161" t="e">
        <f>VLOOKUP(D1159,RFPStatus!$A$2:$CF$3125,7,FALSE)</f>
        <v>#N/A</v>
      </c>
      <c r="DT1159" s="161" t="e">
        <f>VLOOKUP(D1159,RFPStatus!$A$2:$CF$3125,8,FALSE)</f>
        <v>#N/A</v>
      </c>
      <c r="DU1159" s="161" t="e">
        <f>VLOOKUP(D1159,RFPStatus!$A$2:$CF$3125,9,FALSE)</f>
        <v>#N/A</v>
      </c>
      <c r="DV1159" s="161" t="e">
        <f>VLOOKUP(D1159,RFPStatus!$A$2:$CF$3125,10,FALSE)</f>
        <v>#N/A</v>
      </c>
      <c r="DW1159" s="161" t="str">
        <f t="shared" si="18"/>
        <v/>
      </c>
    </row>
    <row r="1160" spans="1:127" x14ac:dyDescent="0.35">
      <c r="A1160" s="163">
        <f>RFPData!D1160</f>
        <v>0</v>
      </c>
      <c r="DQ1160" s="161" t="e">
        <f>VLOOKUP(D1160,RFPStatus!$A$2:$CF$3125,5,FALSE)</f>
        <v>#N/A</v>
      </c>
      <c r="DR1160" s="161" t="e">
        <f>VLOOKUP(D1160,RFPStatus!$A$2:$CF$3125,6,FALSE)</f>
        <v>#N/A</v>
      </c>
      <c r="DS1160" s="161" t="e">
        <f>VLOOKUP(D1160,RFPStatus!$A$2:$CF$3125,7,FALSE)</f>
        <v>#N/A</v>
      </c>
      <c r="DT1160" s="161" t="e">
        <f>VLOOKUP(D1160,RFPStatus!$A$2:$CF$3125,8,FALSE)</f>
        <v>#N/A</v>
      </c>
      <c r="DU1160" s="161" t="e">
        <f>VLOOKUP(D1160,RFPStatus!$A$2:$CF$3125,9,FALSE)</f>
        <v>#N/A</v>
      </c>
      <c r="DV1160" s="161" t="e">
        <f>VLOOKUP(D1160,RFPStatus!$A$2:$CF$3125,10,FALSE)</f>
        <v>#N/A</v>
      </c>
      <c r="DW1160" s="161" t="str">
        <f t="shared" si="18"/>
        <v/>
      </c>
    </row>
    <row r="1161" spans="1:127" x14ac:dyDescent="0.35">
      <c r="A1161" s="163">
        <f>RFPData!D1161</f>
        <v>0</v>
      </c>
      <c r="DQ1161" s="161" t="e">
        <f>VLOOKUP(D1161,RFPStatus!$A$2:$CF$3125,5,FALSE)</f>
        <v>#N/A</v>
      </c>
      <c r="DR1161" s="161" t="e">
        <f>VLOOKUP(D1161,RFPStatus!$A$2:$CF$3125,6,FALSE)</f>
        <v>#N/A</v>
      </c>
      <c r="DS1161" s="161" t="e">
        <f>VLOOKUP(D1161,RFPStatus!$A$2:$CF$3125,7,FALSE)</f>
        <v>#N/A</v>
      </c>
      <c r="DT1161" s="161" t="e">
        <f>VLOOKUP(D1161,RFPStatus!$A$2:$CF$3125,8,FALSE)</f>
        <v>#N/A</v>
      </c>
      <c r="DU1161" s="161" t="e">
        <f>VLOOKUP(D1161,RFPStatus!$A$2:$CF$3125,9,FALSE)</f>
        <v>#N/A</v>
      </c>
      <c r="DV1161" s="161" t="e">
        <f>VLOOKUP(D1161,RFPStatus!$A$2:$CF$3125,10,FALSE)</f>
        <v>#N/A</v>
      </c>
      <c r="DW1161" s="161" t="str">
        <f t="shared" si="18"/>
        <v/>
      </c>
    </row>
    <row r="1162" spans="1:127" x14ac:dyDescent="0.35">
      <c r="A1162" s="163">
        <f>RFPData!D1162</f>
        <v>0</v>
      </c>
      <c r="DQ1162" s="161" t="e">
        <f>VLOOKUP(D1162,RFPStatus!$A$2:$CF$3125,5,FALSE)</f>
        <v>#N/A</v>
      </c>
      <c r="DR1162" s="161" t="e">
        <f>VLOOKUP(D1162,RFPStatus!$A$2:$CF$3125,6,FALSE)</f>
        <v>#N/A</v>
      </c>
      <c r="DS1162" s="161" t="e">
        <f>VLOOKUP(D1162,RFPStatus!$A$2:$CF$3125,7,FALSE)</f>
        <v>#N/A</v>
      </c>
      <c r="DT1162" s="161" t="e">
        <f>VLOOKUP(D1162,RFPStatus!$A$2:$CF$3125,8,FALSE)</f>
        <v>#N/A</v>
      </c>
      <c r="DU1162" s="161" t="e">
        <f>VLOOKUP(D1162,RFPStatus!$A$2:$CF$3125,9,FALSE)</f>
        <v>#N/A</v>
      </c>
      <c r="DV1162" s="161" t="e">
        <f>VLOOKUP(D1162,RFPStatus!$A$2:$CF$3125,10,FALSE)</f>
        <v>#N/A</v>
      </c>
      <c r="DW1162" s="161" t="str">
        <f t="shared" si="18"/>
        <v/>
      </c>
    </row>
    <row r="1163" spans="1:127" x14ac:dyDescent="0.35">
      <c r="A1163" s="163">
        <f>RFPData!D1163</f>
        <v>0</v>
      </c>
      <c r="DQ1163" s="161" t="e">
        <f>VLOOKUP(D1163,RFPStatus!$A$2:$CF$3125,5,FALSE)</f>
        <v>#N/A</v>
      </c>
      <c r="DR1163" s="161" t="e">
        <f>VLOOKUP(D1163,RFPStatus!$A$2:$CF$3125,6,FALSE)</f>
        <v>#N/A</v>
      </c>
      <c r="DS1163" s="161" t="e">
        <f>VLOOKUP(D1163,RFPStatus!$A$2:$CF$3125,7,FALSE)</f>
        <v>#N/A</v>
      </c>
      <c r="DT1163" s="161" t="e">
        <f>VLOOKUP(D1163,RFPStatus!$A$2:$CF$3125,8,FALSE)</f>
        <v>#N/A</v>
      </c>
      <c r="DU1163" s="161" t="e">
        <f>VLOOKUP(D1163,RFPStatus!$A$2:$CF$3125,9,FALSE)</f>
        <v>#N/A</v>
      </c>
      <c r="DV1163" s="161" t="e">
        <f>VLOOKUP(D1163,RFPStatus!$A$2:$CF$3125,10,FALSE)</f>
        <v>#N/A</v>
      </c>
      <c r="DW1163" s="161" t="str">
        <f t="shared" si="18"/>
        <v/>
      </c>
    </row>
    <row r="1164" spans="1:127" x14ac:dyDescent="0.35">
      <c r="A1164" s="163">
        <f>RFPData!D1164</f>
        <v>0</v>
      </c>
      <c r="DQ1164" s="161" t="e">
        <f>VLOOKUP(D1164,RFPStatus!$A$2:$CF$3125,5,FALSE)</f>
        <v>#N/A</v>
      </c>
      <c r="DR1164" s="161" t="e">
        <f>VLOOKUP(D1164,RFPStatus!$A$2:$CF$3125,6,FALSE)</f>
        <v>#N/A</v>
      </c>
      <c r="DS1164" s="161" t="e">
        <f>VLOOKUP(D1164,RFPStatus!$A$2:$CF$3125,7,FALSE)</f>
        <v>#N/A</v>
      </c>
      <c r="DT1164" s="161" t="e">
        <f>VLOOKUP(D1164,RFPStatus!$A$2:$CF$3125,8,FALSE)</f>
        <v>#N/A</v>
      </c>
      <c r="DU1164" s="161" t="e">
        <f>VLOOKUP(D1164,RFPStatus!$A$2:$CF$3125,9,FALSE)</f>
        <v>#N/A</v>
      </c>
      <c r="DV1164" s="161" t="e">
        <f>VLOOKUP(D1164,RFPStatus!$A$2:$CF$3125,10,FALSE)</f>
        <v>#N/A</v>
      </c>
      <c r="DW1164" s="161" t="str">
        <f t="shared" si="18"/>
        <v/>
      </c>
    </row>
    <row r="1165" spans="1:127" x14ac:dyDescent="0.35">
      <c r="A1165" s="163">
        <f>RFPData!D1165</f>
        <v>0</v>
      </c>
      <c r="DQ1165" s="161" t="e">
        <f>VLOOKUP(D1165,RFPStatus!$A$2:$CF$3125,5,FALSE)</f>
        <v>#N/A</v>
      </c>
      <c r="DR1165" s="161" t="e">
        <f>VLOOKUP(D1165,RFPStatus!$A$2:$CF$3125,6,FALSE)</f>
        <v>#N/A</v>
      </c>
      <c r="DS1165" s="161" t="e">
        <f>VLOOKUP(D1165,RFPStatus!$A$2:$CF$3125,7,FALSE)</f>
        <v>#N/A</v>
      </c>
      <c r="DT1165" s="161" t="e">
        <f>VLOOKUP(D1165,RFPStatus!$A$2:$CF$3125,8,FALSE)</f>
        <v>#N/A</v>
      </c>
      <c r="DU1165" s="161" t="e">
        <f>VLOOKUP(D1165,RFPStatus!$A$2:$CF$3125,9,FALSE)</f>
        <v>#N/A</v>
      </c>
      <c r="DV1165" s="161" t="e">
        <f>VLOOKUP(D1165,RFPStatus!$A$2:$CF$3125,10,FALSE)</f>
        <v>#N/A</v>
      </c>
      <c r="DW1165" s="161" t="str">
        <f t="shared" si="18"/>
        <v/>
      </c>
    </row>
    <row r="1166" spans="1:127" x14ac:dyDescent="0.35">
      <c r="A1166" s="163">
        <f>RFPData!D1166</f>
        <v>0</v>
      </c>
      <c r="DQ1166" s="161" t="e">
        <f>VLOOKUP(D1166,RFPStatus!$A$2:$CF$3125,5,FALSE)</f>
        <v>#N/A</v>
      </c>
      <c r="DR1166" s="161" t="e">
        <f>VLOOKUP(D1166,RFPStatus!$A$2:$CF$3125,6,FALSE)</f>
        <v>#N/A</v>
      </c>
      <c r="DS1166" s="161" t="e">
        <f>VLOOKUP(D1166,RFPStatus!$A$2:$CF$3125,7,FALSE)</f>
        <v>#N/A</v>
      </c>
      <c r="DT1166" s="161" t="e">
        <f>VLOOKUP(D1166,RFPStatus!$A$2:$CF$3125,8,FALSE)</f>
        <v>#N/A</v>
      </c>
      <c r="DU1166" s="161" t="e">
        <f>VLOOKUP(D1166,RFPStatus!$A$2:$CF$3125,9,FALSE)</f>
        <v>#N/A</v>
      </c>
      <c r="DV1166" s="161" t="e">
        <f>VLOOKUP(D1166,RFPStatus!$A$2:$CF$3125,10,FALSE)</f>
        <v>#N/A</v>
      </c>
      <c r="DW1166" s="161" t="str">
        <f t="shared" si="18"/>
        <v/>
      </c>
    </row>
    <row r="1167" spans="1:127" x14ac:dyDescent="0.35">
      <c r="A1167" s="163">
        <f>RFPData!D1167</f>
        <v>0</v>
      </c>
      <c r="DQ1167" s="161" t="e">
        <f>VLOOKUP(D1167,RFPStatus!$A$2:$CF$3125,5,FALSE)</f>
        <v>#N/A</v>
      </c>
      <c r="DR1167" s="161" t="e">
        <f>VLOOKUP(D1167,RFPStatus!$A$2:$CF$3125,6,FALSE)</f>
        <v>#N/A</v>
      </c>
      <c r="DS1167" s="161" t="e">
        <f>VLOOKUP(D1167,RFPStatus!$A$2:$CF$3125,7,FALSE)</f>
        <v>#N/A</v>
      </c>
      <c r="DT1167" s="161" t="e">
        <f>VLOOKUP(D1167,RFPStatus!$A$2:$CF$3125,8,FALSE)</f>
        <v>#N/A</v>
      </c>
      <c r="DU1167" s="161" t="e">
        <f>VLOOKUP(D1167,RFPStatus!$A$2:$CF$3125,9,FALSE)</f>
        <v>#N/A</v>
      </c>
      <c r="DV1167" s="161" t="e">
        <f>VLOOKUP(D1167,RFPStatus!$A$2:$CF$3125,10,FALSE)</f>
        <v>#N/A</v>
      </c>
      <c r="DW1167" s="161" t="str">
        <f t="shared" si="18"/>
        <v/>
      </c>
    </row>
    <row r="1168" spans="1:127" x14ac:dyDescent="0.35">
      <c r="A1168" s="163">
        <f>RFPData!D1168</f>
        <v>0</v>
      </c>
      <c r="DQ1168" s="161" t="e">
        <f>VLOOKUP(D1168,RFPStatus!$A$2:$CF$3125,5,FALSE)</f>
        <v>#N/A</v>
      </c>
      <c r="DR1168" s="161" t="e">
        <f>VLOOKUP(D1168,RFPStatus!$A$2:$CF$3125,6,FALSE)</f>
        <v>#N/A</v>
      </c>
      <c r="DS1168" s="161" t="e">
        <f>VLOOKUP(D1168,RFPStatus!$A$2:$CF$3125,7,FALSE)</f>
        <v>#N/A</v>
      </c>
      <c r="DT1168" s="161" t="e">
        <f>VLOOKUP(D1168,RFPStatus!$A$2:$CF$3125,8,FALSE)</f>
        <v>#N/A</v>
      </c>
      <c r="DU1168" s="161" t="e">
        <f>VLOOKUP(D1168,RFPStatus!$A$2:$CF$3125,9,FALSE)</f>
        <v>#N/A</v>
      </c>
      <c r="DV1168" s="161" t="e">
        <f>VLOOKUP(D1168,RFPStatus!$A$2:$CF$3125,10,FALSE)</f>
        <v>#N/A</v>
      </c>
      <c r="DW1168" s="161" t="str">
        <f t="shared" si="18"/>
        <v/>
      </c>
    </row>
    <row r="1169" spans="1:127" x14ac:dyDescent="0.35">
      <c r="A1169" s="163">
        <f>RFPData!D1169</f>
        <v>0</v>
      </c>
      <c r="DQ1169" s="161" t="e">
        <f>VLOOKUP(D1169,RFPStatus!$A$2:$CF$3125,5,FALSE)</f>
        <v>#N/A</v>
      </c>
      <c r="DR1169" s="161" t="e">
        <f>VLOOKUP(D1169,RFPStatus!$A$2:$CF$3125,6,FALSE)</f>
        <v>#N/A</v>
      </c>
      <c r="DS1169" s="161" t="e">
        <f>VLOOKUP(D1169,RFPStatus!$A$2:$CF$3125,7,FALSE)</f>
        <v>#N/A</v>
      </c>
      <c r="DT1169" s="161" t="e">
        <f>VLOOKUP(D1169,RFPStatus!$A$2:$CF$3125,8,FALSE)</f>
        <v>#N/A</v>
      </c>
      <c r="DU1169" s="161" t="e">
        <f>VLOOKUP(D1169,RFPStatus!$A$2:$CF$3125,9,FALSE)</f>
        <v>#N/A</v>
      </c>
      <c r="DV1169" s="161" t="e">
        <f>VLOOKUP(D1169,RFPStatus!$A$2:$CF$3125,10,FALSE)</f>
        <v>#N/A</v>
      </c>
      <c r="DW1169" s="161" t="str">
        <f t="shared" si="18"/>
        <v/>
      </c>
    </row>
    <row r="1170" spans="1:127" x14ac:dyDescent="0.35">
      <c r="A1170" s="163">
        <f>RFPData!D1170</f>
        <v>0</v>
      </c>
      <c r="DQ1170" s="161" t="e">
        <f>VLOOKUP(D1170,RFPStatus!$A$2:$CF$3125,5,FALSE)</f>
        <v>#N/A</v>
      </c>
      <c r="DR1170" s="161" t="e">
        <f>VLOOKUP(D1170,RFPStatus!$A$2:$CF$3125,6,FALSE)</f>
        <v>#N/A</v>
      </c>
      <c r="DS1170" s="161" t="e">
        <f>VLOOKUP(D1170,RFPStatus!$A$2:$CF$3125,7,FALSE)</f>
        <v>#N/A</v>
      </c>
      <c r="DT1170" s="161" t="e">
        <f>VLOOKUP(D1170,RFPStatus!$A$2:$CF$3125,8,FALSE)</f>
        <v>#N/A</v>
      </c>
      <c r="DU1170" s="161" t="e">
        <f>VLOOKUP(D1170,RFPStatus!$A$2:$CF$3125,9,FALSE)</f>
        <v>#N/A</v>
      </c>
      <c r="DV1170" s="161" t="e">
        <f>VLOOKUP(D1170,RFPStatus!$A$2:$CF$3125,10,FALSE)</f>
        <v>#N/A</v>
      </c>
      <c r="DW1170" s="161" t="str">
        <f t="shared" si="18"/>
        <v/>
      </c>
    </row>
    <row r="1171" spans="1:127" x14ac:dyDescent="0.35">
      <c r="A1171" s="163">
        <f>RFPData!D1171</f>
        <v>0</v>
      </c>
      <c r="DQ1171" s="161" t="e">
        <f>VLOOKUP(D1171,RFPStatus!$A$2:$CF$3125,5,FALSE)</f>
        <v>#N/A</v>
      </c>
      <c r="DR1171" s="161" t="e">
        <f>VLOOKUP(D1171,RFPStatus!$A$2:$CF$3125,6,FALSE)</f>
        <v>#N/A</v>
      </c>
      <c r="DS1171" s="161" t="e">
        <f>VLOOKUP(D1171,RFPStatus!$A$2:$CF$3125,7,FALSE)</f>
        <v>#N/A</v>
      </c>
      <c r="DT1171" s="161" t="e">
        <f>VLOOKUP(D1171,RFPStatus!$A$2:$CF$3125,8,FALSE)</f>
        <v>#N/A</v>
      </c>
      <c r="DU1171" s="161" t="e">
        <f>VLOOKUP(D1171,RFPStatus!$A$2:$CF$3125,9,FALSE)</f>
        <v>#N/A</v>
      </c>
      <c r="DV1171" s="161" t="e">
        <f>VLOOKUP(D1171,RFPStatus!$A$2:$CF$3125,10,FALSE)</f>
        <v>#N/A</v>
      </c>
      <c r="DW1171" s="161" t="str">
        <f t="shared" si="18"/>
        <v/>
      </c>
    </row>
    <row r="1172" spans="1:127" x14ac:dyDescent="0.35">
      <c r="A1172" s="163">
        <f>RFPData!D1172</f>
        <v>0</v>
      </c>
      <c r="DQ1172" s="161" t="e">
        <f>VLOOKUP(D1172,RFPStatus!$A$2:$CF$3125,5,FALSE)</f>
        <v>#N/A</v>
      </c>
      <c r="DR1172" s="161" t="e">
        <f>VLOOKUP(D1172,RFPStatus!$A$2:$CF$3125,6,FALSE)</f>
        <v>#N/A</v>
      </c>
      <c r="DS1172" s="161" t="e">
        <f>VLOOKUP(D1172,RFPStatus!$A$2:$CF$3125,7,FALSE)</f>
        <v>#N/A</v>
      </c>
      <c r="DT1172" s="161" t="e">
        <f>VLOOKUP(D1172,RFPStatus!$A$2:$CF$3125,8,FALSE)</f>
        <v>#N/A</v>
      </c>
      <c r="DU1172" s="161" t="e">
        <f>VLOOKUP(D1172,RFPStatus!$A$2:$CF$3125,9,FALSE)</f>
        <v>#N/A</v>
      </c>
      <c r="DV1172" s="161" t="e">
        <f>VLOOKUP(D1172,RFPStatus!$A$2:$CF$3125,10,FALSE)</f>
        <v>#N/A</v>
      </c>
      <c r="DW1172" s="161" t="str">
        <f t="shared" si="18"/>
        <v/>
      </c>
    </row>
    <row r="1173" spans="1:127" x14ac:dyDescent="0.35">
      <c r="A1173" s="163">
        <f>RFPData!D1173</f>
        <v>0</v>
      </c>
      <c r="DQ1173" s="161" t="e">
        <f>VLOOKUP(D1173,RFPStatus!$A$2:$CF$3125,5,FALSE)</f>
        <v>#N/A</v>
      </c>
      <c r="DR1173" s="161" t="e">
        <f>VLOOKUP(D1173,RFPStatus!$A$2:$CF$3125,6,FALSE)</f>
        <v>#N/A</v>
      </c>
      <c r="DS1173" s="161" t="e">
        <f>VLOOKUP(D1173,RFPStatus!$A$2:$CF$3125,7,FALSE)</f>
        <v>#N/A</v>
      </c>
      <c r="DT1173" s="161" t="e">
        <f>VLOOKUP(D1173,RFPStatus!$A$2:$CF$3125,8,FALSE)</f>
        <v>#N/A</v>
      </c>
      <c r="DU1173" s="161" t="e">
        <f>VLOOKUP(D1173,RFPStatus!$A$2:$CF$3125,9,FALSE)</f>
        <v>#N/A</v>
      </c>
      <c r="DV1173" s="161" t="e">
        <f>VLOOKUP(D1173,RFPStatus!$A$2:$CF$3125,10,FALSE)</f>
        <v>#N/A</v>
      </c>
      <c r="DW1173" s="161" t="str">
        <f t="shared" si="18"/>
        <v/>
      </c>
    </row>
    <row r="1174" spans="1:127" x14ac:dyDescent="0.35">
      <c r="A1174" s="163">
        <f>RFPData!D1174</f>
        <v>0</v>
      </c>
      <c r="DQ1174" s="161" t="e">
        <f>VLOOKUP(D1174,RFPStatus!$A$2:$CF$3125,5,FALSE)</f>
        <v>#N/A</v>
      </c>
      <c r="DR1174" s="161" t="e">
        <f>VLOOKUP(D1174,RFPStatus!$A$2:$CF$3125,6,FALSE)</f>
        <v>#N/A</v>
      </c>
      <c r="DS1174" s="161" t="e">
        <f>VLOOKUP(D1174,RFPStatus!$A$2:$CF$3125,7,FALSE)</f>
        <v>#N/A</v>
      </c>
      <c r="DT1174" s="161" t="e">
        <f>VLOOKUP(D1174,RFPStatus!$A$2:$CF$3125,8,FALSE)</f>
        <v>#N/A</v>
      </c>
      <c r="DU1174" s="161" t="e">
        <f>VLOOKUP(D1174,RFPStatus!$A$2:$CF$3125,9,FALSE)</f>
        <v>#N/A</v>
      </c>
      <c r="DV1174" s="161" t="e">
        <f>VLOOKUP(D1174,RFPStatus!$A$2:$CF$3125,10,FALSE)</f>
        <v>#N/A</v>
      </c>
      <c r="DW1174" s="161" t="str">
        <f t="shared" si="18"/>
        <v/>
      </c>
    </row>
    <row r="1175" spans="1:127" x14ac:dyDescent="0.35">
      <c r="A1175" s="163">
        <f>RFPData!D1175</f>
        <v>0</v>
      </c>
      <c r="DQ1175" s="161" t="e">
        <f>VLOOKUP(D1175,RFPStatus!$A$2:$CF$3125,5,FALSE)</f>
        <v>#N/A</v>
      </c>
      <c r="DR1175" s="161" t="e">
        <f>VLOOKUP(D1175,RFPStatus!$A$2:$CF$3125,6,FALSE)</f>
        <v>#N/A</v>
      </c>
      <c r="DS1175" s="161" t="e">
        <f>VLOOKUP(D1175,RFPStatus!$A$2:$CF$3125,7,FALSE)</f>
        <v>#N/A</v>
      </c>
      <c r="DT1175" s="161" t="e">
        <f>VLOOKUP(D1175,RFPStatus!$A$2:$CF$3125,8,FALSE)</f>
        <v>#N/A</v>
      </c>
      <c r="DU1175" s="161" t="e">
        <f>VLOOKUP(D1175,RFPStatus!$A$2:$CF$3125,9,FALSE)</f>
        <v>#N/A</v>
      </c>
      <c r="DV1175" s="161" t="e">
        <f>VLOOKUP(D1175,RFPStatus!$A$2:$CF$3125,10,FALSE)</f>
        <v>#N/A</v>
      </c>
      <c r="DW1175" s="161" t="str">
        <f t="shared" si="18"/>
        <v/>
      </c>
    </row>
    <row r="1176" spans="1:127" x14ac:dyDescent="0.35">
      <c r="A1176" s="163">
        <f>RFPData!D1176</f>
        <v>0</v>
      </c>
      <c r="DQ1176" s="161" t="e">
        <f>VLOOKUP(D1176,RFPStatus!$A$2:$CF$3125,5,FALSE)</f>
        <v>#N/A</v>
      </c>
      <c r="DR1176" s="161" t="e">
        <f>VLOOKUP(D1176,RFPStatus!$A$2:$CF$3125,6,FALSE)</f>
        <v>#N/A</v>
      </c>
      <c r="DS1176" s="161" t="e">
        <f>VLOOKUP(D1176,RFPStatus!$A$2:$CF$3125,7,FALSE)</f>
        <v>#N/A</v>
      </c>
      <c r="DT1176" s="161" t="e">
        <f>VLOOKUP(D1176,RFPStatus!$A$2:$CF$3125,8,FALSE)</f>
        <v>#N/A</v>
      </c>
      <c r="DU1176" s="161" t="e">
        <f>VLOOKUP(D1176,RFPStatus!$A$2:$CF$3125,9,FALSE)</f>
        <v>#N/A</v>
      </c>
      <c r="DV1176" s="161" t="e">
        <f>VLOOKUP(D1176,RFPStatus!$A$2:$CF$3125,10,FALSE)</f>
        <v>#N/A</v>
      </c>
      <c r="DW1176" s="161" t="str">
        <f t="shared" si="18"/>
        <v/>
      </c>
    </row>
    <row r="1177" spans="1:127" x14ac:dyDescent="0.35">
      <c r="A1177" s="163">
        <f>RFPData!D1177</f>
        <v>0</v>
      </c>
      <c r="DQ1177" s="161" t="e">
        <f>VLOOKUP(D1177,RFPStatus!$A$2:$CF$3125,5,FALSE)</f>
        <v>#N/A</v>
      </c>
      <c r="DR1177" s="161" t="e">
        <f>VLOOKUP(D1177,RFPStatus!$A$2:$CF$3125,6,FALSE)</f>
        <v>#N/A</v>
      </c>
      <c r="DS1177" s="161" t="e">
        <f>VLOOKUP(D1177,RFPStatus!$A$2:$CF$3125,7,FALSE)</f>
        <v>#N/A</v>
      </c>
      <c r="DT1177" s="161" t="e">
        <f>VLOOKUP(D1177,RFPStatus!$A$2:$CF$3125,8,FALSE)</f>
        <v>#N/A</v>
      </c>
      <c r="DU1177" s="161" t="e">
        <f>VLOOKUP(D1177,RFPStatus!$A$2:$CF$3125,9,FALSE)</f>
        <v>#N/A</v>
      </c>
      <c r="DV1177" s="161" t="e">
        <f>VLOOKUP(D1177,RFPStatus!$A$2:$CF$3125,10,FALSE)</f>
        <v>#N/A</v>
      </c>
      <c r="DW1177" s="161" t="str">
        <f t="shared" si="18"/>
        <v/>
      </c>
    </row>
    <row r="1178" spans="1:127" x14ac:dyDescent="0.35">
      <c r="A1178" s="163">
        <f>RFPData!D1178</f>
        <v>0</v>
      </c>
      <c r="DQ1178" s="161" t="e">
        <f>VLOOKUP(D1178,RFPStatus!$A$2:$CF$3125,5,FALSE)</f>
        <v>#N/A</v>
      </c>
      <c r="DR1178" s="161" t="e">
        <f>VLOOKUP(D1178,RFPStatus!$A$2:$CF$3125,6,FALSE)</f>
        <v>#N/A</v>
      </c>
      <c r="DS1178" s="161" t="e">
        <f>VLOOKUP(D1178,RFPStatus!$A$2:$CF$3125,7,FALSE)</f>
        <v>#N/A</v>
      </c>
      <c r="DT1178" s="161" t="e">
        <f>VLOOKUP(D1178,RFPStatus!$A$2:$CF$3125,8,FALSE)</f>
        <v>#N/A</v>
      </c>
      <c r="DU1178" s="161" t="e">
        <f>VLOOKUP(D1178,RFPStatus!$A$2:$CF$3125,9,FALSE)</f>
        <v>#N/A</v>
      </c>
      <c r="DV1178" s="161" t="e">
        <f>VLOOKUP(D1178,RFPStatus!$A$2:$CF$3125,10,FALSE)</f>
        <v>#N/A</v>
      </c>
      <c r="DW1178" s="161" t="str">
        <f t="shared" si="18"/>
        <v/>
      </c>
    </row>
    <row r="1179" spans="1:127" x14ac:dyDescent="0.35">
      <c r="A1179" s="163">
        <f>RFPData!D1179</f>
        <v>0</v>
      </c>
      <c r="DQ1179" s="161" t="e">
        <f>VLOOKUP(D1179,RFPStatus!$A$2:$CF$3125,5,FALSE)</f>
        <v>#N/A</v>
      </c>
      <c r="DR1179" s="161" t="e">
        <f>VLOOKUP(D1179,RFPStatus!$A$2:$CF$3125,6,FALSE)</f>
        <v>#N/A</v>
      </c>
      <c r="DS1179" s="161" t="e">
        <f>VLOOKUP(D1179,RFPStatus!$A$2:$CF$3125,7,FALSE)</f>
        <v>#N/A</v>
      </c>
      <c r="DT1179" s="161" t="e">
        <f>VLOOKUP(D1179,RFPStatus!$A$2:$CF$3125,8,FALSE)</f>
        <v>#N/A</v>
      </c>
      <c r="DU1179" s="161" t="e">
        <f>VLOOKUP(D1179,RFPStatus!$A$2:$CF$3125,9,FALSE)</f>
        <v>#N/A</v>
      </c>
      <c r="DV1179" s="161" t="e">
        <f>VLOOKUP(D1179,RFPStatus!$A$2:$CF$3125,10,FALSE)</f>
        <v>#N/A</v>
      </c>
      <c r="DW1179" s="161" t="str">
        <f t="shared" si="18"/>
        <v/>
      </c>
    </row>
    <row r="1180" spans="1:127" x14ac:dyDescent="0.35">
      <c r="A1180" s="163">
        <f>RFPData!D1180</f>
        <v>0</v>
      </c>
      <c r="DQ1180" s="161" t="e">
        <f>VLOOKUP(D1180,RFPStatus!$A$2:$CF$3125,5,FALSE)</f>
        <v>#N/A</v>
      </c>
      <c r="DR1180" s="161" t="e">
        <f>VLOOKUP(D1180,RFPStatus!$A$2:$CF$3125,6,FALSE)</f>
        <v>#N/A</v>
      </c>
      <c r="DS1180" s="161" t="e">
        <f>VLOOKUP(D1180,RFPStatus!$A$2:$CF$3125,7,FALSE)</f>
        <v>#N/A</v>
      </c>
      <c r="DT1180" s="161" t="e">
        <f>VLOOKUP(D1180,RFPStatus!$A$2:$CF$3125,8,FALSE)</f>
        <v>#N/A</v>
      </c>
      <c r="DU1180" s="161" t="e">
        <f>VLOOKUP(D1180,RFPStatus!$A$2:$CF$3125,9,FALSE)</f>
        <v>#N/A</v>
      </c>
      <c r="DV1180" s="161" t="e">
        <f>VLOOKUP(D1180,RFPStatus!$A$2:$CF$3125,10,FALSE)</f>
        <v>#N/A</v>
      </c>
      <c r="DW1180" s="161" t="str">
        <f t="shared" si="18"/>
        <v/>
      </c>
    </row>
    <row r="1181" spans="1:127" x14ac:dyDescent="0.35">
      <c r="A1181" s="163">
        <f>RFPData!D1181</f>
        <v>0</v>
      </c>
      <c r="DQ1181" s="161" t="e">
        <f>VLOOKUP(D1181,RFPStatus!$A$2:$CF$3125,5,FALSE)</f>
        <v>#N/A</v>
      </c>
      <c r="DR1181" s="161" t="e">
        <f>VLOOKUP(D1181,RFPStatus!$A$2:$CF$3125,6,FALSE)</f>
        <v>#N/A</v>
      </c>
      <c r="DS1181" s="161" t="e">
        <f>VLOOKUP(D1181,RFPStatus!$A$2:$CF$3125,7,FALSE)</f>
        <v>#N/A</v>
      </c>
      <c r="DT1181" s="161" t="e">
        <f>VLOOKUP(D1181,RFPStatus!$A$2:$CF$3125,8,FALSE)</f>
        <v>#N/A</v>
      </c>
      <c r="DU1181" s="161" t="e">
        <f>VLOOKUP(D1181,RFPStatus!$A$2:$CF$3125,9,FALSE)</f>
        <v>#N/A</v>
      </c>
      <c r="DV1181" s="161" t="e">
        <f>VLOOKUP(D1181,RFPStatus!$A$2:$CF$3125,10,FALSE)</f>
        <v>#N/A</v>
      </c>
      <c r="DW1181" s="161" t="str">
        <f t="shared" si="18"/>
        <v/>
      </c>
    </row>
    <row r="1182" spans="1:127" x14ac:dyDescent="0.35">
      <c r="A1182" s="163">
        <f>RFPData!D1182</f>
        <v>0</v>
      </c>
      <c r="DQ1182" s="161" t="e">
        <f>VLOOKUP(D1182,RFPStatus!$A$2:$CF$3125,5,FALSE)</f>
        <v>#N/A</v>
      </c>
      <c r="DR1182" s="161" t="e">
        <f>VLOOKUP(D1182,RFPStatus!$A$2:$CF$3125,6,FALSE)</f>
        <v>#N/A</v>
      </c>
      <c r="DS1182" s="161" t="e">
        <f>VLOOKUP(D1182,RFPStatus!$A$2:$CF$3125,7,FALSE)</f>
        <v>#N/A</v>
      </c>
      <c r="DT1182" s="161" t="e">
        <f>VLOOKUP(D1182,RFPStatus!$A$2:$CF$3125,8,FALSE)</f>
        <v>#N/A</v>
      </c>
      <c r="DU1182" s="161" t="e">
        <f>VLOOKUP(D1182,RFPStatus!$A$2:$CF$3125,9,FALSE)</f>
        <v>#N/A</v>
      </c>
      <c r="DV1182" s="161" t="e">
        <f>VLOOKUP(D1182,RFPStatus!$A$2:$CF$3125,10,FALSE)</f>
        <v>#N/A</v>
      </c>
      <c r="DW1182" s="161" t="str">
        <f t="shared" si="18"/>
        <v/>
      </c>
    </row>
    <row r="1183" spans="1:127" x14ac:dyDescent="0.35">
      <c r="A1183" s="163">
        <f>RFPData!D1183</f>
        <v>0</v>
      </c>
      <c r="DQ1183" s="161" t="e">
        <f>VLOOKUP(D1183,RFPStatus!$A$2:$CF$3125,5,FALSE)</f>
        <v>#N/A</v>
      </c>
      <c r="DR1183" s="161" t="e">
        <f>VLOOKUP(D1183,RFPStatus!$A$2:$CF$3125,6,FALSE)</f>
        <v>#N/A</v>
      </c>
      <c r="DS1183" s="161" t="e">
        <f>VLOOKUP(D1183,RFPStatus!$A$2:$CF$3125,7,FALSE)</f>
        <v>#N/A</v>
      </c>
      <c r="DT1183" s="161" t="e">
        <f>VLOOKUP(D1183,RFPStatus!$A$2:$CF$3125,8,FALSE)</f>
        <v>#N/A</v>
      </c>
      <c r="DU1183" s="161" t="e">
        <f>VLOOKUP(D1183,RFPStatus!$A$2:$CF$3125,9,FALSE)</f>
        <v>#N/A</v>
      </c>
      <c r="DV1183" s="161" t="e">
        <f>VLOOKUP(D1183,RFPStatus!$A$2:$CF$3125,10,FALSE)</f>
        <v>#N/A</v>
      </c>
      <c r="DW1183" s="161" t="str">
        <f t="shared" si="18"/>
        <v/>
      </c>
    </row>
    <row r="1184" spans="1:127" x14ac:dyDescent="0.35">
      <c r="A1184" s="163">
        <f>RFPData!D1184</f>
        <v>0</v>
      </c>
      <c r="DQ1184" s="161" t="e">
        <f>VLOOKUP(D1184,RFPStatus!$A$2:$CF$3125,5,FALSE)</f>
        <v>#N/A</v>
      </c>
      <c r="DR1184" s="161" t="e">
        <f>VLOOKUP(D1184,RFPStatus!$A$2:$CF$3125,6,FALSE)</f>
        <v>#N/A</v>
      </c>
      <c r="DS1184" s="161" t="e">
        <f>VLOOKUP(D1184,RFPStatus!$A$2:$CF$3125,7,FALSE)</f>
        <v>#N/A</v>
      </c>
      <c r="DT1184" s="161" t="e">
        <f>VLOOKUP(D1184,RFPStatus!$A$2:$CF$3125,8,FALSE)</f>
        <v>#N/A</v>
      </c>
      <c r="DU1184" s="161" t="e">
        <f>VLOOKUP(D1184,RFPStatus!$A$2:$CF$3125,9,FALSE)</f>
        <v>#N/A</v>
      </c>
      <c r="DV1184" s="161" t="e">
        <f>VLOOKUP(D1184,RFPStatus!$A$2:$CF$3125,10,FALSE)</f>
        <v>#N/A</v>
      </c>
      <c r="DW1184" s="161" t="str">
        <f t="shared" si="18"/>
        <v/>
      </c>
    </row>
    <row r="1185" spans="1:127" x14ac:dyDescent="0.35">
      <c r="A1185" s="163">
        <f>RFPData!D1185</f>
        <v>0</v>
      </c>
      <c r="DQ1185" s="161" t="e">
        <f>VLOOKUP(D1185,RFPStatus!$A$2:$CF$3125,5,FALSE)</f>
        <v>#N/A</v>
      </c>
      <c r="DR1185" s="161" t="e">
        <f>VLOOKUP(D1185,RFPStatus!$A$2:$CF$3125,6,FALSE)</f>
        <v>#N/A</v>
      </c>
      <c r="DS1185" s="161" t="e">
        <f>VLOOKUP(D1185,RFPStatus!$A$2:$CF$3125,7,FALSE)</f>
        <v>#N/A</v>
      </c>
      <c r="DT1185" s="161" t="e">
        <f>VLOOKUP(D1185,RFPStatus!$A$2:$CF$3125,8,FALSE)</f>
        <v>#N/A</v>
      </c>
      <c r="DU1185" s="161" t="e">
        <f>VLOOKUP(D1185,RFPStatus!$A$2:$CF$3125,9,FALSE)</f>
        <v>#N/A</v>
      </c>
      <c r="DV1185" s="161" t="e">
        <f>VLOOKUP(D1185,RFPStatus!$A$2:$CF$3125,10,FALSE)</f>
        <v>#N/A</v>
      </c>
      <c r="DW1185" s="161" t="str">
        <f t="shared" si="18"/>
        <v/>
      </c>
    </row>
    <row r="1186" spans="1:127" x14ac:dyDescent="0.35">
      <c r="A1186" s="163">
        <f>RFPData!D1186</f>
        <v>0</v>
      </c>
      <c r="DQ1186" s="161" t="e">
        <f>VLOOKUP(D1186,RFPStatus!$A$2:$CF$3125,5,FALSE)</f>
        <v>#N/A</v>
      </c>
      <c r="DR1186" s="161" t="e">
        <f>VLOOKUP(D1186,RFPStatus!$A$2:$CF$3125,6,FALSE)</f>
        <v>#N/A</v>
      </c>
      <c r="DS1186" s="161" t="e">
        <f>VLOOKUP(D1186,RFPStatus!$A$2:$CF$3125,7,FALSE)</f>
        <v>#N/A</v>
      </c>
      <c r="DT1186" s="161" t="e">
        <f>VLOOKUP(D1186,RFPStatus!$A$2:$CF$3125,8,FALSE)</f>
        <v>#N/A</v>
      </c>
      <c r="DU1186" s="161" t="e">
        <f>VLOOKUP(D1186,RFPStatus!$A$2:$CF$3125,9,FALSE)</f>
        <v>#N/A</v>
      </c>
      <c r="DV1186" s="161" t="e">
        <f>VLOOKUP(D1186,RFPStatus!$A$2:$CF$3125,10,FALSE)</f>
        <v>#N/A</v>
      </c>
      <c r="DW1186" s="161" t="str">
        <f t="shared" si="18"/>
        <v/>
      </c>
    </row>
    <row r="1187" spans="1:127" x14ac:dyDescent="0.35">
      <c r="A1187" s="163">
        <f>RFPData!D1187</f>
        <v>0</v>
      </c>
      <c r="DQ1187" s="161" t="e">
        <f>VLOOKUP(D1187,RFPStatus!$A$2:$CF$3125,5,FALSE)</f>
        <v>#N/A</v>
      </c>
      <c r="DR1187" s="161" t="e">
        <f>VLOOKUP(D1187,RFPStatus!$A$2:$CF$3125,6,FALSE)</f>
        <v>#N/A</v>
      </c>
      <c r="DS1187" s="161" t="e">
        <f>VLOOKUP(D1187,RFPStatus!$A$2:$CF$3125,7,FALSE)</f>
        <v>#N/A</v>
      </c>
      <c r="DT1187" s="161" t="e">
        <f>VLOOKUP(D1187,RFPStatus!$A$2:$CF$3125,8,FALSE)</f>
        <v>#N/A</v>
      </c>
      <c r="DU1187" s="161" t="e">
        <f>VLOOKUP(D1187,RFPStatus!$A$2:$CF$3125,9,FALSE)</f>
        <v>#N/A</v>
      </c>
      <c r="DV1187" s="161" t="e">
        <f>VLOOKUP(D1187,RFPStatus!$A$2:$CF$3125,10,FALSE)</f>
        <v>#N/A</v>
      </c>
      <c r="DW1187" s="161" t="str">
        <f t="shared" si="18"/>
        <v/>
      </c>
    </row>
    <row r="1188" spans="1:127" x14ac:dyDescent="0.35">
      <c r="A1188" s="163">
        <f>RFPData!D1188</f>
        <v>0</v>
      </c>
      <c r="DQ1188" s="161" t="e">
        <f>VLOOKUP(D1188,RFPStatus!$A$2:$CF$3125,5,FALSE)</f>
        <v>#N/A</v>
      </c>
      <c r="DR1188" s="161" t="e">
        <f>VLOOKUP(D1188,RFPStatus!$A$2:$CF$3125,6,FALSE)</f>
        <v>#N/A</v>
      </c>
      <c r="DS1188" s="161" t="e">
        <f>VLOOKUP(D1188,RFPStatus!$A$2:$CF$3125,7,FALSE)</f>
        <v>#N/A</v>
      </c>
      <c r="DT1188" s="161" t="e">
        <f>VLOOKUP(D1188,RFPStatus!$A$2:$CF$3125,8,FALSE)</f>
        <v>#N/A</v>
      </c>
      <c r="DU1188" s="161" t="e">
        <f>VLOOKUP(D1188,RFPStatus!$A$2:$CF$3125,9,FALSE)</f>
        <v>#N/A</v>
      </c>
      <c r="DV1188" s="161" t="e">
        <f>VLOOKUP(D1188,RFPStatus!$A$2:$CF$3125,10,FALSE)</f>
        <v>#N/A</v>
      </c>
      <c r="DW1188" s="161" t="str">
        <f t="shared" si="18"/>
        <v/>
      </c>
    </row>
    <row r="1189" spans="1:127" x14ac:dyDescent="0.35">
      <c r="A1189" s="163">
        <f>RFPData!D1189</f>
        <v>0</v>
      </c>
      <c r="DQ1189" s="161" t="e">
        <f>VLOOKUP(D1189,RFPStatus!$A$2:$CF$3125,5,FALSE)</f>
        <v>#N/A</v>
      </c>
      <c r="DR1189" s="161" t="e">
        <f>VLOOKUP(D1189,RFPStatus!$A$2:$CF$3125,6,FALSE)</f>
        <v>#N/A</v>
      </c>
      <c r="DS1189" s="161" t="e">
        <f>VLOOKUP(D1189,RFPStatus!$A$2:$CF$3125,7,FALSE)</f>
        <v>#N/A</v>
      </c>
      <c r="DT1189" s="161" t="e">
        <f>VLOOKUP(D1189,RFPStatus!$A$2:$CF$3125,8,FALSE)</f>
        <v>#N/A</v>
      </c>
      <c r="DU1189" s="161" t="e">
        <f>VLOOKUP(D1189,RFPStatus!$A$2:$CF$3125,9,FALSE)</f>
        <v>#N/A</v>
      </c>
      <c r="DV1189" s="161" t="e">
        <f>VLOOKUP(D1189,RFPStatus!$A$2:$CF$3125,10,FALSE)</f>
        <v>#N/A</v>
      </c>
      <c r="DW1189" s="161" t="str">
        <f t="shared" si="18"/>
        <v/>
      </c>
    </row>
    <row r="1190" spans="1:127" x14ac:dyDescent="0.35">
      <c r="A1190" s="163">
        <f>RFPData!D1190</f>
        <v>0</v>
      </c>
      <c r="DQ1190" s="161" t="e">
        <f>VLOOKUP(D1190,RFPStatus!$A$2:$CF$3125,5,FALSE)</f>
        <v>#N/A</v>
      </c>
      <c r="DR1190" s="161" t="e">
        <f>VLOOKUP(D1190,RFPStatus!$A$2:$CF$3125,6,FALSE)</f>
        <v>#N/A</v>
      </c>
      <c r="DS1190" s="161" t="e">
        <f>VLOOKUP(D1190,RFPStatus!$A$2:$CF$3125,7,FALSE)</f>
        <v>#N/A</v>
      </c>
      <c r="DT1190" s="161" t="e">
        <f>VLOOKUP(D1190,RFPStatus!$A$2:$CF$3125,8,FALSE)</f>
        <v>#N/A</v>
      </c>
      <c r="DU1190" s="161" t="e">
        <f>VLOOKUP(D1190,RFPStatus!$A$2:$CF$3125,9,FALSE)</f>
        <v>#N/A</v>
      </c>
      <c r="DV1190" s="161" t="e">
        <f>VLOOKUP(D1190,RFPStatus!$A$2:$CF$3125,10,FALSE)</f>
        <v>#N/A</v>
      </c>
      <c r="DW1190" s="161" t="str">
        <f t="shared" si="18"/>
        <v/>
      </c>
    </row>
    <row r="1191" spans="1:127" x14ac:dyDescent="0.35">
      <c r="A1191" s="163">
        <f>RFPData!D1191</f>
        <v>0</v>
      </c>
      <c r="DQ1191" s="161" t="e">
        <f>VLOOKUP(D1191,RFPStatus!$A$2:$CF$3125,5,FALSE)</f>
        <v>#N/A</v>
      </c>
      <c r="DR1191" s="161" t="e">
        <f>VLOOKUP(D1191,RFPStatus!$A$2:$CF$3125,6,FALSE)</f>
        <v>#N/A</v>
      </c>
      <c r="DS1191" s="161" t="e">
        <f>VLOOKUP(D1191,RFPStatus!$A$2:$CF$3125,7,FALSE)</f>
        <v>#N/A</v>
      </c>
      <c r="DT1191" s="161" t="e">
        <f>VLOOKUP(D1191,RFPStatus!$A$2:$CF$3125,8,FALSE)</f>
        <v>#N/A</v>
      </c>
      <c r="DU1191" s="161" t="e">
        <f>VLOOKUP(D1191,RFPStatus!$A$2:$CF$3125,9,FALSE)</f>
        <v>#N/A</v>
      </c>
      <c r="DV1191" s="161" t="e">
        <f>VLOOKUP(D1191,RFPStatus!$A$2:$CF$3125,10,FALSE)</f>
        <v>#N/A</v>
      </c>
      <c r="DW1191" s="161" t="str">
        <f t="shared" si="18"/>
        <v/>
      </c>
    </row>
    <row r="1192" spans="1:127" x14ac:dyDescent="0.35">
      <c r="A1192" s="163">
        <f>RFPData!D1192</f>
        <v>0</v>
      </c>
      <c r="DQ1192" s="161" t="e">
        <f>VLOOKUP(D1192,RFPStatus!$A$2:$CF$3125,5,FALSE)</f>
        <v>#N/A</v>
      </c>
      <c r="DR1192" s="161" t="e">
        <f>VLOOKUP(D1192,RFPStatus!$A$2:$CF$3125,6,FALSE)</f>
        <v>#N/A</v>
      </c>
      <c r="DS1192" s="161" t="e">
        <f>VLOOKUP(D1192,RFPStatus!$A$2:$CF$3125,7,FALSE)</f>
        <v>#N/A</v>
      </c>
      <c r="DT1192" s="161" t="e">
        <f>VLOOKUP(D1192,RFPStatus!$A$2:$CF$3125,8,FALSE)</f>
        <v>#N/A</v>
      </c>
      <c r="DU1192" s="161" t="e">
        <f>VLOOKUP(D1192,RFPStatus!$A$2:$CF$3125,9,FALSE)</f>
        <v>#N/A</v>
      </c>
      <c r="DV1192" s="161" t="e">
        <f>VLOOKUP(D1192,RFPStatus!$A$2:$CF$3125,10,FALSE)</f>
        <v>#N/A</v>
      </c>
      <c r="DW1192" s="161" t="str">
        <f t="shared" si="18"/>
        <v/>
      </c>
    </row>
    <row r="1193" spans="1:127" x14ac:dyDescent="0.35">
      <c r="A1193" s="163">
        <f>RFPData!D1193</f>
        <v>0</v>
      </c>
      <c r="DQ1193" s="161" t="e">
        <f>VLOOKUP(D1193,RFPStatus!$A$2:$CF$3125,5,FALSE)</f>
        <v>#N/A</v>
      </c>
      <c r="DR1193" s="161" t="e">
        <f>VLOOKUP(D1193,RFPStatus!$A$2:$CF$3125,6,FALSE)</f>
        <v>#N/A</v>
      </c>
      <c r="DS1193" s="161" t="e">
        <f>VLOOKUP(D1193,RFPStatus!$A$2:$CF$3125,7,FALSE)</f>
        <v>#N/A</v>
      </c>
      <c r="DT1193" s="161" t="e">
        <f>VLOOKUP(D1193,RFPStatus!$A$2:$CF$3125,8,FALSE)</f>
        <v>#N/A</v>
      </c>
      <c r="DU1193" s="161" t="e">
        <f>VLOOKUP(D1193,RFPStatus!$A$2:$CF$3125,9,FALSE)</f>
        <v>#N/A</v>
      </c>
      <c r="DV1193" s="161" t="e">
        <f>VLOOKUP(D1193,RFPStatus!$A$2:$CF$3125,10,FALSE)</f>
        <v>#N/A</v>
      </c>
      <c r="DW1193" s="161" t="str">
        <f t="shared" si="18"/>
        <v/>
      </c>
    </row>
    <row r="1194" spans="1:127" x14ac:dyDescent="0.35">
      <c r="A1194" s="163">
        <f>RFPData!D1194</f>
        <v>0</v>
      </c>
      <c r="DQ1194" s="161" t="e">
        <f>VLOOKUP(D1194,RFPStatus!$A$2:$CF$3125,5,FALSE)</f>
        <v>#N/A</v>
      </c>
      <c r="DR1194" s="161" t="e">
        <f>VLOOKUP(D1194,RFPStatus!$A$2:$CF$3125,6,FALSE)</f>
        <v>#N/A</v>
      </c>
      <c r="DS1194" s="161" t="e">
        <f>VLOOKUP(D1194,RFPStatus!$A$2:$CF$3125,7,FALSE)</f>
        <v>#N/A</v>
      </c>
      <c r="DT1194" s="161" t="e">
        <f>VLOOKUP(D1194,RFPStatus!$A$2:$CF$3125,8,FALSE)</f>
        <v>#N/A</v>
      </c>
      <c r="DU1194" s="161" t="e">
        <f>VLOOKUP(D1194,RFPStatus!$A$2:$CF$3125,9,FALSE)</f>
        <v>#N/A</v>
      </c>
      <c r="DV1194" s="161" t="e">
        <f>VLOOKUP(D1194,RFPStatus!$A$2:$CF$3125,10,FALSE)</f>
        <v>#N/A</v>
      </c>
      <c r="DW1194" s="161" t="str">
        <f t="shared" si="18"/>
        <v/>
      </c>
    </row>
    <row r="1195" spans="1:127" x14ac:dyDescent="0.35">
      <c r="A1195" s="163">
        <f>RFPData!D1195</f>
        <v>0</v>
      </c>
      <c r="DQ1195" s="161" t="e">
        <f>VLOOKUP(D1195,RFPStatus!$A$2:$CF$3125,5,FALSE)</f>
        <v>#N/A</v>
      </c>
      <c r="DR1195" s="161" t="e">
        <f>VLOOKUP(D1195,RFPStatus!$A$2:$CF$3125,6,FALSE)</f>
        <v>#N/A</v>
      </c>
      <c r="DS1195" s="161" t="e">
        <f>VLOOKUP(D1195,RFPStatus!$A$2:$CF$3125,7,FALSE)</f>
        <v>#N/A</v>
      </c>
      <c r="DT1195" s="161" t="e">
        <f>VLOOKUP(D1195,RFPStatus!$A$2:$CF$3125,8,FALSE)</f>
        <v>#N/A</v>
      </c>
      <c r="DU1195" s="161" t="e">
        <f>VLOOKUP(D1195,RFPStatus!$A$2:$CF$3125,9,FALSE)</f>
        <v>#N/A</v>
      </c>
      <c r="DV1195" s="161" t="e">
        <f>VLOOKUP(D1195,RFPStatus!$A$2:$CF$3125,10,FALSE)</f>
        <v>#N/A</v>
      </c>
      <c r="DW1195" s="161" t="str">
        <f t="shared" si="18"/>
        <v/>
      </c>
    </row>
    <row r="1196" spans="1:127" x14ac:dyDescent="0.35">
      <c r="A1196" s="163">
        <f>RFPData!D1196</f>
        <v>0</v>
      </c>
      <c r="DQ1196" s="161" t="e">
        <f>VLOOKUP(D1196,RFPStatus!$A$2:$CF$3125,5,FALSE)</f>
        <v>#N/A</v>
      </c>
      <c r="DR1196" s="161" t="e">
        <f>VLOOKUP(D1196,RFPStatus!$A$2:$CF$3125,6,FALSE)</f>
        <v>#N/A</v>
      </c>
      <c r="DS1196" s="161" t="e">
        <f>VLOOKUP(D1196,RFPStatus!$A$2:$CF$3125,7,FALSE)</f>
        <v>#N/A</v>
      </c>
      <c r="DT1196" s="161" t="e">
        <f>VLOOKUP(D1196,RFPStatus!$A$2:$CF$3125,8,FALSE)</f>
        <v>#N/A</v>
      </c>
      <c r="DU1196" s="161" t="e">
        <f>VLOOKUP(D1196,RFPStatus!$A$2:$CF$3125,9,FALSE)</f>
        <v>#N/A</v>
      </c>
      <c r="DV1196" s="161" t="e">
        <f>VLOOKUP(D1196,RFPStatus!$A$2:$CF$3125,10,FALSE)</f>
        <v>#N/A</v>
      </c>
      <c r="DW1196" s="161" t="str">
        <f t="shared" si="18"/>
        <v/>
      </c>
    </row>
    <row r="1197" spans="1:127" x14ac:dyDescent="0.35">
      <c r="A1197" s="163">
        <f>RFPData!D1197</f>
        <v>0</v>
      </c>
      <c r="DQ1197" s="161" t="e">
        <f>VLOOKUP(D1197,RFPStatus!$A$2:$CF$3125,5,FALSE)</f>
        <v>#N/A</v>
      </c>
      <c r="DR1197" s="161" t="e">
        <f>VLOOKUP(D1197,RFPStatus!$A$2:$CF$3125,6,FALSE)</f>
        <v>#N/A</v>
      </c>
      <c r="DS1197" s="161" t="e">
        <f>VLOOKUP(D1197,RFPStatus!$A$2:$CF$3125,7,FALSE)</f>
        <v>#N/A</v>
      </c>
      <c r="DT1197" s="161" t="e">
        <f>VLOOKUP(D1197,RFPStatus!$A$2:$CF$3125,8,FALSE)</f>
        <v>#N/A</v>
      </c>
      <c r="DU1197" s="161" t="e">
        <f>VLOOKUP(D1197,RFPStatus!$A$2:$CF$3125,9,FALSE)</f>
        <v>#N/A</v>
      </c>
      <c r="DV1197" s="161" t="e">
        <f>VLOOKUP(D1197,RFPStatus!$A$2:$CF$3125,10,FALSE)</f>
        <v>#N/A</v>
      </c>
      <c r="DW1197" s="161" t="str">
        <f t="shared" si="18"/>
        <v/>
      </c>
    </row>
    <row r="1198" spans="1:127" x14ac:dyDescent="0.35">
      <c r="A1198" s="163">
        <f>RFPData!D1198</f>
        <v>0</v>
      </c>
      <c r="DQ1198" s="161" t="e">
        <f>VLOOKUP(D1198,RFPStatus!$A$2:$CF$3125,5,FALSE)</f>
        <v>#N/A</v>
      </c>
      <c r="DR1198" s="161" t="e">
        <f>VLOOKUP(D1198,RFPStatus!$A$2:$CF$3125,6,FALSE)</f>
        <v>#N/A</v>
      </c>
      <c r="DS1198" s="161" t="e">
        <f>VLOOKUP(D1198,RFPStatus!$A$2:$CF$3125,7,FALSE)</f>
        <v>#N/A</v>
      </c>
      <c r="DT1198" s="161" t="e">
        <f>VLOOKUP(D1198,RFPStatus!$A$2:$CF$3125,8,FALSE)</f>
        <v>#N/A</v>
      </c>
      <c r="DU1198" s="161" t="e">
        <f>VLOOKUP(D1198,RFPStatus!$A$2:$CF$3125,9,FALSE)</f>
        <v>#N/A</v>
      </c>
      <c r="DV1198" s="161" t="e">
        <f>VLOOKUP(D1198,RFPStatus!$A$2:$CF$3125,10,FALSE)</f>
        <v>#N/A</v>
      </c>
      <c r="DW1198" s="161" t="str">
        <f t="shared" si="18"/>
        <v/>
      </c>
    </row>
    <row r="1199" spans="1:127" x14ac:dyDescent="0.35">
      <c r="A1199" s="163">
        <f>RFPData!D1199</f>
        <v>0</v>
      </c>
      <c r="DQ1199" s="161" t="e">
        <f>VLOOKUP(D1199,RFPStatus!$A$2:$CF$3125,5,FALSE)</f>
        <v>#N/A</v>
      </c>
      <c r="DR1199" s="161" t="e">
        <f>VLOOKUP(D1199,RFPStatus!$A$2:$CF$3125,6,FALSE)</f>
        <v>#N/A</v>
      </c>
      <c r="DS1199" s="161" t="e">
        <f>VLOOKUP(D1199,RFPStatus!$A$2:$CF$3125,7,FALSE)</f>
        <v>#N/A</v>
      </c>
      <c r="DT1199" s="161" t="e">
        <f>VLOOKUP(D1199,RFPStatus!$A$2:$CF$3125,8,FALSE)</f>
        <v>#N/A</v>
      </c>
      <c r="DU1199" s="161" t="e">
        <f>VLOOKUP(D1199,RFPStatus!$A$2:$CF$3125,9,FALSE)</f>
        <v>#N/A</v>
      </c>
      <c r="DV1199" s="161" t="e">
        <f>VLOOKUP(D1199,RFPStatus!$A$2:$CF$3125,10,FALSE)</f>
        <v>#N/A</v>
      </c>
      <c r="DW1199" s="161" t="str">
        <f t="shared" si="18"/>
        <v/>
      </c>
    </row>
    <row r="1200" spans="1:127" x14ac:dyDescent="0.35">
      <c r="A1200" s="163">
        <f>RFPData!D1200</f>
        <v>0</v>
      </c>
      <c r="DQ1200" s="161" t="e">
        <f>VLOOKUP(D1200,RFPStatus!$A$2:$CF$3125,5,FALSE)</f>
        <v>#N/A</v>
      </c>
      <c r="DR1200" s="161" t="e">
        <f>VLOOKUP(D1200,RFPStatus!$A$2:$CF$3125,6,FALSE)</f>
        <v>#N/A</v>
      </c>
      <c r="DS1200" s="161" t="e">
        <f>VLOOKUP(D1200,RFPStatus!$A$2:$CF$3125,7,FALSE)</f>
        <v>#N/A</v>
      </c>
      <c r="DT1200" s="161" t="e">
        <f>VLOOKUP(D1200,RFPStatus!$A$2:$CF$3125,8,FALSE)</f>
        <v>#N/A</v>
      </c>
      <c r="DU1200" s="161" t="e">
        <f>VLOOKUP(D1200,RFPStatus!$A$2:$CF$3125,9,FALSE)</f>
        <v>#N/A</v>
      </c>
      <c r="DV1200" s="161" t="e">
        <f>VLOOKUP(D1200,RFPStatus!$A$2:$CF$3125,10,FALSE)</f>
        <v>#N/A</v>
      </c>
      <c r="DW1200" s="161" t="str">
        <f t="shared" si="18"/>
        <v/>
      </c>
    </row>
    <row r="1201" spans="1:127" x14ac:dyDescent="0.35">
      <c r="A1201" s="163">
        <f>RFPData!D1201</f>
        <v>0</v>
      </c>
      <c r="DQ1201" s="161" t="e">
        <f>VLOOKUP(D1201,RFPStatus!$A$2:$CF$3125,5,FALSE)</f>
        <v>#N/A</v>
      </c>
      <c r="DR1201" s="161" t="e">
        <f>VLOOKUP(D1201,RFPStatus!$A$2:$CF$3125,6,FALSE)</f>
        <v>#N/A</v>
      </c>
      <c r="DS1201" s="161" t="e">
        <f>VLOOKUP(D1201,RFPStatus!$A$2:$CF$3125,7,FALSE)</f>
        <v>#N/A</v>
      </c>
      <c r="DT1201" s="161" t="e">
        <f>VLOOKUP(D1201,RFPStatus!$A$2:$CF$3125,8,FALSE)</f>
        <v>#N/A</v>
      </c>
      <c r="DU1201" s="161" t="e">
        <f>VLOOKUP(D1201,RFPStatus!$A$2:$CF$3125,9,FALSE)</f>
        <v>#N/A</v>
      </c>
      <c r="DV1201" s="161" t="e">
        <f>VLOOKUP(D1201,RFPStatus!$A$2:$CF$3125,10,FALSE)</f>
        <v>#N/A</v>
      </c>
      <c r="DW1201" s="161" t="str">
        <f t="shared" si="18"/>
        <v/>
      </c>
    </row>
    <row r="1202" spans="1:127" x14ac:dyDescent="0.35">
      <c r="A1202" s="163">
        <f>RFPData!D1202</f>
        <v>0</v>
      </c>
      <c r="DQ1202" s="161" t="e">
        <f>VLOOKUP(D1202,RFPStatus!$A$2:$CF$3125,5,FALSE)</f>
        <v>#N/A</v>
      </c>
      <c r="DR1202" s="161" t="e">
        <f>VLOOKUP(D1202,RFPStatus!$A$2:$CF$3125,6,FALSE)</f>
        <v>#N/A</v>
      </c>
      <c r="DS1202" s="161" t="e">
        <f>VLOOKUP(D1202,RFPStatus!$A$2:$CF$3125,7,FALSE)</f>
        <v>#N/A</v>
      </c>
      <c r="DT1202" s="161" t="e">
        <f>VLOOKUP(D1202,RFPStatus!$A$2:$CF$3125,8,FALSE)</f>
        <v>#N/A</v>
      </c>
      <c r="DU1202" s="161" t="e">
        <f>VLOOKUP(D1202,RFPStatus!$A$2:$CF$3125,9,FALSE)</f>
        <v>#N/A</v>
      </c>
      <c r="DV1202" s="161" t="e">
        <f>VLOOKUP(D1202,RFPStatus!$A$2:$CF$3125,10,FALSE)</f>
        <v>#N/A</v>
      </c>
      <c r="DW1202" s="161" t="str">
        <f t="shared" si="18"/>
        <v/>
      </c>
    </row>
    <row r="1203" spans="1:127" x14ac:dyDescent="0.35">
      <c r="A1203" s="163">
        <f>RFPData!D1203</f>
        <v>0</v>
      </c>
      <c r="DQ1203" s="161" t="e">
        <f>VLOOKUP(D1203,RFPStatus!$A$2:$CF$3125,5,FALSE)</f>
        <v>#N/A</v>
      </c>
      <c r="DR1203" s="161" t="e">
        <f>VLOOKUP(D1203,RFPStatus!$A$2:$CF$3125,6,FALSE)</f>
        <v>#N/A</v>
      </c>
      <c r="DS1203" s="161" t="e">
        <f>VLOOKUP(D1203,RFPStatus!$A$2:$CF$3125,7,FALSE)</f>
        <v>#N/A</v>
      </c>
      <c r="DT1203" s="161" t="e">
        <f>VLOOKUP(D1203,RFPStatus!$A$2:$CF$3125,8,FALSE)</f>
        <v>#N/A</v>
      </c>
      <c r="DU1203" s="161" t="e">
        <f>VLOOKUP(D1203,RFPStatus!$A$2:$CF$3125,9,FALSE)</f>
        <v>#N/A</v>
      </c>
      <c r="DV1203" s="161" t="e">
        <f>VLOOKUP(D1203,RFPStatus!$A$2:$CF$3125,10,FALSE)</f>
        <v>#N/A</v>
      </c>
      <c r="DW1203" s="161" t="str">
        <f t="shared" si="18"/>
        <v/>
      </c>
    </row>
    <row r="1204" spans="1:127" x14ac:dyDescent="0.35">
      <c r="A1204" s="163">
        <f>RFPData!D1204</f>
        <v>0</v>
      </c>
      <c r="DQ1204" s="161" t="e">
        <f>VLOOKUP(D1204,RFPStatus!$A$2:$CF$3125,5,FALSE)</f>
        <v>#N/A</v>
      </c>
      <c r="DR1204" s="161" t="e">
        <f>VLOOKUP(D1204,RFPStatus!$A$2:$CF$3125,6,FALSE)</f>
        <v>#N/A</v>
      </c>
      <c r="DS1204" s="161" t="e">
        <f>VLOOKUP(D1204,RFPStatus!$A$2:$CF$3125,7,FALSE)</f>
        <v>#N/A</v>
      </c>
      <c r="DT1204" s="161" t="e">
        <f>VLOOKUP(D1204,RFPStatus!$A$2:$CF$3125,8,FALSE)</f>
        <v>#N/A</v>
      </c>
      <c r="DU1204" s="161" t="e">
        <f>VLOOKUP(D1204,RFPStatus!$A$2:$CF$3125,9,FALSE)</f>
        <v>#N/A</v>
      </c>
      <c r="DV1204" s="161" t="e">
        <f>VLOOKUP(D1204,RFPStatus!$A$2:$CF$3125,10,FALSE)</f>
        <v>#N/A</v>
      </c>
      <c r="DW1204" s="161" t="str">
        <f t="shared" si="18"/>
        <v/>
      </c>
    </row>
    <row r="1205" spans="1:127" x14ac:dyDescent="0.35">
      <c r="A1205" s="163">
        <f>RFPData!D1205</f>
        <v>0</v>
      </c>
      <c r="DQ1205" s="161" t="e">
        <f>VLOOKUP(D1205,RFPStatus!$A$2:$CF$3125,5,FALSE)</f>
        <v>#N/A</v>
      </c>
      <c r="DR1205" s="161" t="e">
        <f>VLOOKUP(D1205,RFPStatus!$A$2:$CF$3125,6,FALSE)</f>
        <v>#N/A</v>
      </c>
      <c r="DS1205" s="161" t="e">
        <f>VLOOKUP(D1205,RFPStatus!$A$2:$CF$3125,7,FALSE)</f>
        <v>#N/A</v>
      </c>
      <c r="DT1205" s="161" t="e">
        <f>VLOOKUP(D1205,RFPStatus!$A$2:$CF$3125,8,FALSE)</f>
        <v>#N/A</v>
      </c>
      <c r="DU1205" s="161" t="e">
        <f>VLOOKUP(D1205,RFPStatus!$A$2:$CF$3125,9,FALSE)</f>
        <v>#N/A</v>
      </c>
      <c r="DV1205" s="161" t="e">
        <f>VLOOKUP(D1205,RFPStatus!$A$2:$CF$3125,10,FALSE)</f>
        <v>#N/A</v>
      </c>
      <c r="DW1205" s="161" t="str">
        <f t="shared" si="18"/>
        <v/>
      </c>
    </row>
    <row r="1206" spans="1:127" x14ac:dyDescent="0.35">
      <c r="A1206" s="163">
        <f>RFPData!D1206</f>
        <v>0</v>
      </c>
      <c r="DQ1206" s="161" t="e">
        <f>VLOOKUP(D1206,RFPStatus!$A$2:$CF$3125,5,FALSE)</f>
        <v>#N/A</v>
      </c>
      <c r="DR1206" s="161" t="e">
        <f>VLOOKUP(D1206,RFPStatus!$A$2:$CF$3125,6,FALSE)</f>
        <v>#N/A</v>
      </c>
      <c r="DS1206" s="161" t="e">
        <f>VLOOKUP(D1206,RFPStatus!$A$2:$CF$3125,7,FALSE)</f>
        <v>#N/A</v>
      </c>
      <c r="DT1206" s="161" t="e">
        <f>VLOOKUP(D1206,RFPStatus!$A$2:$CF$3125,8,FALSE)</f>
        <v>#N/A</v>
      </c>
      <c r="DU1206" s="161" t="e">
        <f>VLOOKUP(D1206,RFPStatus!$A$2:$CF$3125,9,FALSE)</f>
        <v>#N/A</v>
      </c>
      <c r="DV1206" s="161" t="e">
        <f>VLOOKUP(D1206,RFPStatus!$A$2:$CF$3125,10,FALSE)</f>
        <v>#N/A</v>
      </c>
      <c r="DW1206" s="161" t="str">
        <f t="shared" si="18"/>
        <v/>
      </c>
    </row>
    <row r="1207" spans="1:127" x14ac:dyDescent="0.35">
      <c r="A1207" s="163">
        <f>RFPData!D1207</f>
        <v>0</v>
      </c>
      <c r="DQ1207" s="161" t="e">
        <f>VLOOKUP(D1207,RFPStatus!$A$2:$CF$3125,5,FALSE)</f>
        <v>#N/A</v>
      </c>
      <c r="DR1207" s="161" t="e">
        <f>VLOOKUP(D1207,RFPStatus!$A$2:$CF$3125,6,FALSE)</f>
        <v>#N/A</v>
      </c>
      <c r="DS1207" s="161" t="e">
        <f>VLOOKUP(D1207,RFPStatus!$A$2:$CF$3125,7,FALSE)</f>
        <v>#N/A</v>
      </c>
      <c r="DT1207" s="161" t="e">
        <f>VLOOKUP(D1207,RFPStatus!$A$2:$CF$3125,8,FALSE)</f>
        <v>#N/A</v>
      </c>
      <c r="DU1207" s="161" t="e">
        <f>VLOOKUP(D1207,RFPStatus!$A$2:$CF$3125,9,FALSE)</f>
        <v>#N/A</v>
      </c>
      <c r="DV1207" s="161" t="e">
        <f>VLOOKUP(D1207,RFPStatus!$A$2:$CF$3125,10,FALSE)</f>
        <v>#N/A</v>
      </c>
      <c r="DW1207" s="161" t="str">
        <f t="shared" si="18"/>
        <v/>
      </c>
    </row>
    <row r="1208" spans="1:127" x14ac:dyDescent="0.35">
      <c r="A1208" s="163">
        <f>RFPData!D1208</f>
        <v>0</v>
      </c>
      <c r="DQ1208" s="161" t="e">
        <f>VLOOKUP(D1208,RFPStatus!$A$2:$CF$3125,5,FALSE)</f>
        <v>#N/A</v>
      </c>
      <c r="DR1208" s="161" t="e">
        <f>VLOOKUP(D1208,RFPStatus!$A$2:$CF$3125,6,FALSE)</f>
        <v>#N/A</v>
      </c>
      <c r="DS1208" s="161" t="e">
        <f>VLOOKUP(D1208,RFPStatus!$A$2:$CF$3125,7,FALSE)</f>
        <v>#N/A</v>
      </c>
      <c r="DT1208" s="161" t="e">
        <f>VLOOKUP(D1208,RFPStatus!$A$2:$CF$3125,8,FALSE)</f>
        <v>#N/A</v>
      </c>
      <c r="DU1208" s="161" t="e">
        <f>VLOOKUP(D1208,RFPStatus!$A$2:$CF$3125,9,FALSE)</f>
        <v>#N/A</v>
      </c>
      <c r="DV1208" s="161" t="e">
        <f>VLOOKUP(D1208,RFPStatus!$A$2:$CF$3125,10,FALSE)</f>
        <v>#N/A</v>
      </c>
      <c r="DW1208" s="161" t="str">
        <f t="shared" si="18"/>
        <v/>
      </c>
    </row>
    <row r="1209" spans="1:127" x14ac:dyDescent="0.35">
      <c r="A1209" s="163">
        <f>RFPData!D1209</f>
        <v>0</v>
      </c>
      <c r="DQ1209" s="161" t="e">
        <f>VLOOKUP(D1209,RFPStatus!$A$2:$CF$3125,5,FALSE)</f>
        <v>#N/A</v>
      </c>
      <c r="DR1209" s="161" t="e">
        <f>VLOOKUP(D1209,RFPStatus!$A$2:$CF$3125,6,FALSE)</f>
        <v>#N/A</v>
      </c>
      <c r="DS1209" s="161" t="e">
        <f>VLOOKUP(D1209,RFPStatus!$A$2:$CF$3125,7,FALSE)</f>
        <v>#N/A</v>
      </c>
      <c r="DT1209" s="161" t="e">
        <f>VLOOKUP(D1209,RFPStatus!$A$2:$CF$3125,8,FALSE)</f>
        <v>#N/A</v>
      </c>
      <c r="DU1209" s="161" t="e">
        <f>VLOOKUP(D1209,RFPStatus!$A$2:$CF$3125,9,FALSE)</f>
        <v>#N/A</v>
      </c>
      <c r="DV1209" s="161" t="e">
        <f>VLOOKUP(D1209,RFPStatus!$A$2:$CF$3125,10,FALSE)</f>
        <v>#N/A</v>
      </c>
      <c r="DW1209" s="161" t="str">
        <f t="shared" si="18"/>
        <v/>
      </c>
    </row>
    <row r="1210" spans="1:127" x14ac:dyDescent="0.35">
      <c r="A1210" s="163">
        <f>RFPData!D1210</f>
        <v>0</v>
      </c>
      <c r="DQ1210" s="161" t="e">
        <f>VLOOKUP(D1210,RFPStatus!$A$2:$CF$3125,5,FALSE)</f>
        <v>#N/A</v>
      </c>
      <c r="DR1210" s="161" t="e">
        <f>VLOOKUP(D1210,RFPStatus!$A$2:$CF$3125,6,FALSE)</f>
        <v>#N/A</v>
      </c>
      <c r="DS1210" s="161" t="e">
        <f>VLOOKUP(D1210,RFPStatus!$A$2:$CF$3125,7,FALSE)</f>
        <v>#N/A</v>
      </c>
      <c r="DT1210" s="161" t="e">
        <f>VLOOKUP(D1210,RFPStatus!$A$2:$CF$3125,8,FALSE)</f>
        <v>#N/A</v>
      </c>
      <c r="DU1210" s="161" t="e">
        <f>VLOOKUP(D1210,RFPStatus!$A$2:$CF$3125,9,FALSE)</f>
        <v>#N/A</v>
      </c>
      <c r="DV1210" s="161" t="e">
        <f>VLOOKUP(D1210,RFPStatus!$A$2:$CF$3125,10,FALSE)</f>
        <v>#N/A</v>
      </c>
      <c r="DW1210" s="161" t="str">
        <f t="shared" si="18"/>
        <v/>
      </c>
    </row>
    <row r="1211" spans="1:127" x14ac:dyDescent="0.35">
      <c r="A1211" s="163">
        <f>RFPData!D1211</f>
        <v>0</v>
      </c>
      <c r="DQ1211" s="161" t="e">
        <f>VLOOKUP(D1211,RFPStatus!$A$2:$CF$3125,5,FALSE)</f>
        <v>#N/A</v>
      </c>
      <c r="DR1211" s="161" t="e">
        <f>VLOOKUP(D1211,RFPStatus!$A$2:$CF$3125,6,FALSE)</f>
        <v>#N/A</v>
      </c>
      <c r="DS1211" s="161" t="e">
        <f>VLOOKUP(D1211,RFPStatus!$A$2:$CF$3125,7,FALSE)</f>
        <v>#N/A</v>
      </c>
      <c r="DT1211" s="161" t="e">
        <f>VLOOKUP(D1211,RFPStatus!$A$2:$CF$3125,8,FALSE)</f>
        <v>#N/A</v>
      </c>
      <c r="DU1211" s="161" t="e">
        <f>VLOOKUP(D1211,RFPStatus!$A$2:$CF$3125,9,FALSE)</f>
        <v>#N/A</v>
      </c>
      <c r="DV1211" s="161" t="e">
        <f>VLOOKUP(D1211,RFPStatus!$A$2:$CF$3125,10,FALSE)</f>
        <v>#N/A</v>
      </c>
      <c r="DW1211" s="161" t="str">
        <f t="shared" si="18"/>
        <v/>
      </c>
    </row>
    <row r="1212" spans="1:127" x14ac:dyDescent="0.35">
      <c r="A1212" s="163">
        <f>RFPData!D1212</f>
        <v>0</v>
      </c>
      <c r="DQ1212" s="161" t="e">
        <f>VLOOKUP(D1212,RFPStatus!$A$2:$CF$3125,5,FALSE)</f>
        <v>#N/A</v>
      </c>
      <c r="DR1212" s="161" t="e">
        <f>VLOOKUP(D1212,RFPStatus!$A$2:$CF$3125,6,FALSE)</f>
        <v>#N/A</v>
      </c>
      <c r="DS1212" s="161" t="e">
        <f>VLOOKUP(D1212,RFPStatus!$A$2:$CF$3125,7,FALSE)</f>
        <v>#N/A</v>
      </c>
      <c r="DT1212" s="161" t="e">
        <f>VLOOKUP(D1212,RFPStatus!$A$2:$CF$3125,8,FALSE)</f>
        <v>#N/A</v>
      </c>
      <c r="DU1212" s="161" t="e">
        <f>VLOOKUP(D1212,RFPStatus!$A$2:$CF$3125,9,FALSE)</f>
        <v>#N/A</v>
      </c>
      <c r="DV1212" s="161" t="e">
        <f>VLOOKUP(D1212,RFPStatus!$A$2:$CF$3125,10,FALSE)</f>
        <v>#N/A</v>
      </c>
      <c r="DW1212" s="161" t="str">
        <f t="shared" si="18"/>
        <v/>
      </c>
    </row>
    <row r="1213" spans="1:127" x14ac:dyDescent="0.35">
      <c r="A1213" s="163">
        <f>RFPData!D1213</f>
        <v>0</v>
      </c>
      <c r="DQ1213" s="161" t="e">
        <f>VLOOKUP(D1213,RFPStatus!$A$2:$CF$3125,5,FALSE)</f>
        <v>#N/A</v>
      </c>
      <c r="DR1213" s="161" t="e">
        <f>VLOOKUP(D1213,RFPStatus!$A$2:$CF$3125,6,FALSE)</f>
        <v>#N/A</v>
      </c>
      <c r="DS1213" s="161" t="e">
        <f>VLOOKUP(D1213,RFPStatus!$A$2:$CF$3125,7,FALSE)</f>
        <v>#N/A</v>
      </c>
      <c r="DT1213" s="161" t="e">
        <f>VLOOKUP(D1213,RFPStatus!$A$2:$CF$3125,8,FALSE)</f>
        <v>#N/A</v>
      </c>
      <c r="DU1213" s="161" t="e">
        <f>VLOOKUP(D1213,RFPStatus!$A$2:$CF$3125,9,FALSE)</f>
        <v>#N/A</v>
      </c>
      <c r="DV1213" s="161" t="e">
        <f>VLOOKUP(D1213,RFPStatus!$A$2:$CF$3125,10,FALSE)</f>
        <v>#N/A</v>
      </c>
      <c r="DW1213" s="161" t="str">
        <f t="shared" si="18"/>
        <v/>
      </c>
    </row>
    <row r="1214" spans="1:127" x14ac:dyDescent="0.35">
      <c r="A1214" s="163">
        <f>RFPData!D1214</f>
        <v>0</v>
      </c>
      <c r="DQ1214" s="161" t="e">
        <f>VLOOKUP(D1214,RFPStatus!$A$2:$CF$3125,5,FALSE)</f>
        <v>#N/A</v>
      </c>
      <c r="DR1214" s="161" t="e">
        <f>VLOOKUP(D1214,RFPStatus!$A$2:$CF$3125,6,FALSE)</f>
        <v>#N/A</v>
      </c>
      <c r="DS1214" s="161" t="e">
        <f>VLOOKUP(D1214,RFPStatus!$A$2:$CF$3125,7,FALSE)</f>
        <v>#N/A</v>
      </c>
      <c r="DT1214" s="161" t="e">
        <f>VLOOKUP(D1214,RFPStatus!$A$2:$CF$3125,8,FALSE)</f>
        <v>#N/A</v>
      </c>
      <c r="DU1214" s="161" t="e">
        <f>VLOOKUP(D1214,RFPStatus!$A$2:$CF$3125,9,FALSE)</f>
        <v>#N/A</v>
      </c>
      <c r="DV1214" s="161" t="e">
        <f>VLOOKUP(D1214,RFPStatus!$A$2:$CF$3125,10,FALSE)</f>
        <v>#N/A</v>
      </c>
      <c r="DW1214" s="161" t="str">
        <f t="shared" si="18"/>
        <v/>
      </c>
    </row>
    <row r="1215" spans="1:127" x14ac:dyDescent="0.35">
      <c r="A1215" s="163">
        <f>RFPData!D1215</f>
        <v>0</v>
      </c>
      <c r="DQ1215" s="161" t="e">
        <f>VLOOKUP(D1215,RFPStatus!$A$2:$CF$3125,5,FALSE)</f>
        <v>#N/A</v>
      </c>
      <c r="DR1215" s="161" t="e">
        <f>VLOOKUP(D1215,RFPStatus!$A$2:$CF$3125,6,FALSE)</f>
        <v>#N/A</v>
      </c>
      <c r="DS1215" s="161" t="e">
        <f>VLOOKUP(D1215,RFPStatus!$A$2:$CF$3125,7,FALSE)</f>
        <v>#N/A</v>
      </c>
      <c r="DT1215" s="161" t="e">
        <f>VLOOKUP(D1215,RFPStatus!$A$2:$CF$3125,8,FALSE)</f>
        <v>#N/A</v>
      </c>
      <c r="DU1215" s="161" t="e">
        <f>VLOOKUP(D1215,RFPStatus!$A$2:$CF$3125,9,FALSE)</f>
        <v>#N/A</v>
      </c>
      <c r="DV1215" s="161" t="e">
        <f>VLOOKUP(D1215,RFPStatus!$A$2:$CF$3125,10,FALSE)</f>
        <v>#N/A</v>
      </c>
      <c r="DW1215" s="161" t="str">
        <f t="shared" si="18"/>
        <v/>
      </c>
    </row>
    <row r="1216" spans="1:127" x14ac:dyDescent="0.35">
      <c r="A1216" s="163">
        <f>RFPData!D1216</f>
        <v>0</v>
      </c>
      <c r="DQ1216" s="161" t="e">
        <f>VLOOKUP(D1216,RFPStatus!$A$2:$CF$3125,5,FALSE)</f>
        <v>#N/A</v>
      </c>
      <c r="DR1216" s="161" t="e">
        <f>VLOOKUP(D1216,RFPStatus!$A$2:$CF$3125,6,FALSE)</f>
        <v>#N/A</v>
      </c>
      <c r="DS1216" s="161" t="e">
        <f>VLOOKUP(D1216,RFPStatus!$A$2:$CF$3125,7,FALSE)</f>
        <v>#N/A</v>
      </c>
      <c r="DT1216" s="161" t="e">
        <f>VLOOKUP(D1216,RFPStatus!$A$2:$CF$3125,8,FALSE)</f>
        <v>#N/A</v>
      </c>
      <c r="DU1216" s="161" t="e">
        <f>VLOOKUP(D1216,RFPStatus!$A$2:$CF$3125,9,FALSE)</f>
        <v>#N/A</v>
      </c>
      <c r="DV1216" s="161" t="e">
        <f>VLOOKUP(D1216,RFPStatus!$A$2:$CF$3125,10,FALSE)</f>
        <v>#N/A</v>
      </c>
      <c r="DW1216" s="161" t="str">
        <f t="shared" si="18"/>
        <v/>
      </c>
    </row>
    <row r="1217" spans="1:127" x14ac:dyDescent="0.35">
      <c r="A1217" s="163">
        <f>RFPData!D1217</f>
        <v>0</v>
      </c>
      <c r="DQ1217" s="161" t="e">
        <f>VLOOKUP(D1217,RFPStatus!$A$2:$CF$3125,5,FALSE)</f>
        <v>#N/A</v>
      </c>
      <c r="DR1217" s="161" t="e">
        <f>VLOOKUP(D1217,RFPStatus!$A$2:$CF$3125,6,FALSE)</f>
        <v>#N/A</v>
      </c>
      <c r="DS1217" s="161" t="e">
        <f>VLOOKUP(D1217,RFPStatus!$A$2:$CF$3125,7,FALSE)</f>
        <v>#N/A</v>
      </c>
      <c r="DT1217" s="161" t="e">
        <f>VLOOKUP(D1217,RFPStatus!$A$2:$CF$3125,8,FALSE)</f>
        <v>#N/A</v>
      </c>
      <c r="DU1217" s="161" t="e">
        <f>VLOOKUP(D1217,RFPStatus!$A$2:$CF$3125,9,FALSE)</f>
        <v>#N/A</v>
      </c>
      <c r="DV1217" s="161" t="e">
        <f>VLOOKUP(D1217,RFPStatus!$A$2:$CF$3125,10,FALSE)</f>
        <v>#N/A</v>
      </c>
      <c r="DW1217" s="161" t="str">
        <f t="shared" si="18"/>
        <v/>
      </c>
    </row>
    <row r="1218" spans="1:127" x14ac:dyDescent="0.35">
      <c r="A1218" s="163">
        <f>RFPData!D1218</f>
        <v>0</v>
      </c>
      <c r="DQ1218" s="161" t="e">
        <f>VLOOKUP(D1218,RFPStatus!$A$2:$CF$3125,5,FALSE)</f>
        <v>#N/A</v>
      </c>
      <c r="DR1218" s="161" t="e">
        <f>VLOOKUP(D1218,RFPStatus!$A$2:$CF$3125,6,FALSE)</f>
        <v>#N/A</v>
      </c>
      <c r="DS1218" s="161" t="e">
        <f>VLOOKUP(D1218,RFPStatus!$A$2:$CF$3125,7,FALSE)</f>
        <v>#N/A</v>
      </c>
      <c r="DT1218" s="161" t="e">
        <f>VLOOKUP(D1218,RFPStatus!$A$2:$CF$3125,8,FALSE)</f>
        <v>#N/A</v>
      </c>
      <c r="DU1218" s="161" t="e">
        <f>VLOOKUP(D1218,RFPStatus!$A$2:$CF$3125,9,FALSE)</f>
        <v>#N/A</v>
      </c>
      <c r="DV1218" s="161" t="e">
        <f>VLOOKUP(D1218,RFPStatus!$A$2:$CF$3125,10,FALSE)</f>
        <v>#N/A</v>
      </c>
      <c r="DW1218" s="161" t="str">
        <f t="shared" ref="DW1218:DW1281" si="19">_xlfn.CONCAT(BU1218:BY1218)</f>
        <v/>
      </c>
    </row>
    <row r="1219" spans="1:127" x14ac:dyDescent="0.35">
      <c r="A1219" s="163">
        <f>RFPData!D1219</f>
        <v>0</v>
      </c>
      <c r="DQ1219" s="161" t="e">
        <f>VLOOKUP(D1219,RFPStatus!$A$2:$CF$3125,5,FALSE)</f>
        <v>#N/A</v>
      </c>
      <c r="DR1219" s="161" t="e">
        <f>VLOOKUP(D1219,RFPStatus!$A$2:$CF$3125,6,FALSE)</f>
        <v>#N/A</v>
      </c>
      <c r="DS1219" s="161" t="e">
        <f>VLOOKUP(D1219,RFPStatus!$A$2:$CF$3125,7,FALSE)</f>
        <v>#N/A</v>
      </c>
      <c r="DT1219" s="161" t="e">
        <f>VLOOKUP(D1219,RFPStatus!$A$2:$CF$3125,8,FALSE)</f>
        <v>#N/A</v>
      </c>
      <c r="DU1219" s="161" t="e">
        <f>VLOOKUP(D1219,RFPStatus!$A$2:$CF$3125,9,FALSE)</f>
        <v>#N/A</v>
      </c>
      <c r="DV1219" s="161" t="e">
        <f>VLOOKUP(D1219,RFPStatus!$A$2:$CF$3125,10,FALSE)</f>
        <v>#N/A</v>
      </c>
      <c r="DW1219" s="161" t="str">
        <f t="shared" si="19"/>
        <v/>
      </c>
    </row>
    <row r="1220" spans="1:127" x14ac:dyDescent="0.35">
      <c r="A1220" s="163">
        <f>RFPData!D1220</f>
        <v>0</v>
      </c>
      <c r="DQ1220" s="161" t="e">
        <f>VLOOKUP(D1220,RFPStatus!$A$2:$CF$3125,5,FALSE)</f>
        <v>#N/A</v>
      </c>
      <c r="DR1220" s="161" t="e">
        <f>VLOOKUP(D1220,RFPStatus!$A$2:$CF$3125,6,FALSE)</f>
        <v>#N/A</v>
      </c>
      <c r="DS1220" s="161" t="e">
        <f>VLOOKUP(D1220,RFPStatus!$A$2:$CF$3125,7,FALSE)</f>
        <v>#N/A</v>
      </c>
      <c r="DT1220" s="161" t="e">
        <f>VLOOKUP(D1220,RFPStatus!$A$2:$CF$3125,8,FALSE)</f>
        <v>#N/A</v>
      </c>
      <c r="DU1220" s="161" t="e">
        <f>VLOOKUP(D1220,RFPStatus!$A$2:$CF$3125,9,FALSE)</f>
        <v>#N/A</v>
      </c>
      <c r="DV1220" s="161" t="e">
        <f>VLOOKUP(D1220,RFPStatus!$A$2:$CF$3125,10,FALSE)</f>
        <v>#N/A</v>
      </c>
      <c r="DW1220" s="161" t="str">
        <f t="shared" si="19"/>
        <v/>
      </c>
    </row>
    <row r="1221" spans="1:127" x14ac:dyDescent="0.35">
      <c r="A1221" s="163">
        <f>RFPData!D1221</f>
        <v>0</v>
      </c>
      <c r="DQ1221" s="161" t="e">
        <f>VLOOKUP(D1221,RFPStatus!$A$2:$CF$3125,5,FALSE)</f>
        <v>#N/A</v>
      </c>
      <c r="DR1221" s="161" t="e">
        <f>VLOOKUP(D1221,RFPStatus!$A$2:$CF$3125,6,FALSE)</f>
        <v>#N/A</v>
      </c>
      <c r="DS1221" s="161" t="e">
        <f>VLOOKUP(D1221,RFPStatus!$A$2:$CF$3125,7,FALSE)</f>
        <v>#N/A</v>
      </c>
      <c r="DT1221" s="161" t="e">
        <f>VLOOKUP(D1221,RFPStatus!$A$2:$CF$3125,8,FALSE)</f>
        <v>#N/A</v>
      </c>
      <c r="DU1221" s="161" t="e">
        <f>VLOOKUP(D1221,RFPStatus!$A$2:$CF$3125,9,FALSE)</f>
        <v>#N/A</v>
      </c>
      <c r="DV1221" s="161" t="e">
        <f>VLOOKUP(D1221,RFPStatus!$A$2:$CF$3125,10,FALSE)</f>
        <v>#N/A</v>
      </c>
      <c r="DW1221" s="161" t="str">
        <f t="shared" si="19"/>
        <v/>
      </c>
    </row>
    <row r="1222" spans="1:127" x14ac:dyDescent="0.35">
      <c r="A1222" s="163">
        <f>RFPData!D1222</f>
        <v>0</v>
      </c>
      <c r="DQ1222" s="161" t="e">
        <f>VLOOKUP(D1222,RFPStatus!$A$2:$CF$3125,5,FALSE)</f>
        <v>#N/A</v>
      </c>
      <c r="DR1222" s="161" t="e">
        <f>VLOOKUP(D1222,RFPStatus!$A$2:$CF$3125,6,FALSE)</f>
        <v>#N/A</v>
      </c>
      <c r="DS1222" s="161" t="e">
        <f>VLOOKUP(D1222,RFPStatus!$A$2:$CF$3125,7,FALSE)</f>
        <v>#N/A</v>
      </c>
      <c r="DT1222" s="161" t="e">
        <f>VLOOKUP(D1222,RFPStatus!$A$2:$CF$3125,8,FALSE)</f>
        <v>#N/A</v>
      </c>
      <c r="DU1222" s="161" t="e">
        <f>VLOOKUP(D1222,RFPStatus!$A$2:$CF$3125,9,FALSE)</f>
        <v>#N/A</v>
      </c>
      <c r="DV1222" s="161" t="e">
        <f>VLOOKUP(D1222,RFPStatus!$A$2:$CF$3125,10,FALSE)</f>
        <v>#N/A</v>
      </c>
      <c r="DW1222" s="161" t="str">
        <f t="shared" si="19"/>
        <v/>
      </c>
    </row>
    <row r="1223" spans="1:127" x14ac:dyDescent="0.35">
      <c r="A1223" s="163">
        <f>RFPData!D1223</f>
        <v>0</v>
      </c>
      <c r="DQ1223" s="161" t="e">
        <f>VLOOKUP(D1223,RFPStatus!$A$2:$CF$3125,5,FALSE)</f>
        <v>#N/A</v>
      </c>
      <c r="DR1223" s="161" t="e">
        <f>VLOOKUP(D1223,RFPStatus!$A$2:$CF$3125,6,FALSE)</f>
        <v>#N/A</v>
      </c>
      <c r="DS1223" s="161" t="e">
        <f>VLOOKUP(D1223,RFPStatus!$A$2:$CF$3125,7,FALSE)</f>
        <v>#N/A</v>
      </c>
      <c r="DT1223" s="161" t="e">
        <f>VLOOKUP(D1223,RFPStatus!$A$2:$CF$3125,8,FALSE)</f>
        <v>#N/A</v>
      </c>
      <c r="DU1223" s="161" t="e">
        <f>VLOOKUP(D1223,RFPStatus!$A$2:$CF$3125,9,FALSE)</f>
        <v>#N/A</v>
      </c>
      <c r="DV1223" s="161" t="e">
        <f>VLOOKUP(D1223,RFPStatus!$A$2:$CF$3125,10,FALSE)</f>
        <v>#N/A</v>
      </c>
      <c r="DW1223" s="161" t="str">
        <f t="shared" si="19"/>
        <v/>
      </c>
    </row>
    <row r="1224" spans="1:127" x14ac:dyDescent="0.35">
      <c r="A1224" s="163">
        <f>RFPData!D1224</f>
        <v>0</v>
      </c>
      <c r="DQ1224" s="161" t="e">
        <f>VLOOKUP(D1224,RFPStatus!$A$2:$CF$3125,5,FALSE)</f>
        <v>#N/A</v>
      </c>
      <c r="DR1224" s="161" t="e">
        <f>VLOOKUP(D1224,RFPStatus!$A$2:$CF$3125,6,FALSE)</f>
        <v>#N/A</v>
      </c>
      <c r="DS1224" s="161" t="e">
        <f>VLOOKUP(D1224,RFPStatus!$A$2:$CF$3125,7,FALSE)</f>
        <v>#N/A</v>
      </c>
      <c r="DT1224" s="161" t="e">
        <f>VLOOKUP(D1224,RFPStatus!$A$2:$CF$3125,8,FALSE)</f>
        <v>#N/A</v>
      </c>
      <c r="DU1224" s="161" t="e">
        <f>VLOOKUP(D1224,RFPStatus!$A$2:$CF$3125,9,FALSE)</f>
        <v>#N/A</v>
      </c>
      <c r="DV1224" s="161" t="e">
        <f>VLOOKUP(D1224,RFPStatus!$A$2:$CF$3125,10,FALSE)</f>
        <v>#N/A</v>
      </c>
      <c r="DW1224" s="161" t="str">
        <f t="shared" si="19"/>
        <v/>
      </c>
    </row>
    <row r="1225" spans="1:127" x14ac:dyDescent="0.35">
      <c r="A1225" s="163">
        <f>RFPData!D1225</f>
        <v>0</v>
      </c>
      <c r="DQ1225" s="161" t="e">
        <f>VLOOKUP(D1225,RFPStatus!$A$2:$CF$3125,5,FALSE)</f>
        <v>#N/A</v>
      </c>
      <c r="DR1225" s="161" t="e">
        <f>VLOOKUP(D1225,RFPStatus!$A$2:$CF$3125,6,FALSE)</f>
        <v>#N/A</v>
      </c>
      <c r="DS1225" s="161" t="e">
        <f>VLOOKUP(D1225,RFPStatus!$A$2:$CF$3125,7,FALSE)</f>
        <v>#N/A</v>
      </c>
      <c r="DT1225" s="161" t="e">
        <f>VLOOKUP(D1225,RFPStatus!$A$2:$CF$3125,8,FALSE)</f>
        <v>#N/A</v>
      </c>
      <c r="DU1225" s="161" t="e">
        <f>VLOOKUP(D1225,RFPStatus!$A$2:$CF$3125,9,FALSE)</f>
        <v>#N/A</v>
      </c>
      <c r="DV1225" s="161" t="e">
        <f>VLOOKUP(D1225,RFPStatus!$A$2:$CF$3125,10,FALSE)</f>
        <v>#N/A</v>
      </c>
      <c r="DW1225" s="161" t="str">
        <f t="shared" si="19"/>
        <v/>
      </c>
    </row>
    <row r="1226" spans="1:127" x14ac:dyDescent="0.35">
      <c r="A1226" s="163">
        <f>RFPData!D1226</f>
        <v>0</v>
      </c>
      <c r="DQ1226" s="161" t="e">
        <f>VLOOKUP(D1226,RFPStatus!$A$2:$CF$3125,5,FALSE)</f>
        <v>#N/A</v>
      </c>
      <c r="DR1226" s="161" t="e">
        <f>VLOOKUP(D1226,RFPStatus!$A$2:$CF$3125,6,FALSE)</f>
        <v>#N/A</v>
      </c>
      <c r="DS1226" s="161" t="e">
        <f>VLOOKUP(D1226,RFPStatus!$A$2:$CF$3125,7,FALSE)</f>
        <v>#N/A</v>
      </c>
      <c r="DT1226" s="161" t="e">
        <f>VLOOKUP(D1226,RFPStatus!$A$2:$CF$3125,8,FALSE)</f>
        <v>#N/A</v>
      </c>
      <c r="DU1226" s="161" t="e">
        <f>VLOOKUP(D1226,RFPStatus!$A$2:$CF$3125,9,FALSE)</f>
        <v>#N/A</v>
      </c>
      <c r="DV1226" s="161" t="e">
        <f>VLOOKUP(D1226,RFPStatus!$A$2:$CF$3125,10,FALSE)</f>
        <v>#N/A</v>
      </c>
      <c r="DW1226" s="161" t="str">
        <f t="shared" si="19"/>
        <v/>
      </c>
    </row>
    <row r="1227" spans="1:127" x14ac:dyDescent="0.35">
      <c r="A1227" s="163">
        <f>RFPData!D1227</f>
        <v>0</v>
      </c>
      <c r="DQ1227" s="161" t="e">
        <f>VLOOKUP(D1227,RFPStatus!$A$2:$CF$3125,5,FALSE)</f>
        <v>#N/A</v>
      </c>
      <c r="DR1227" s="161" t="e">
        <f>VLOOKUP(D1227,RFPStatus!$A$2:$CF$3125,6,FALSE)</f>
        <v>#N/A</v>
      </c>
      <c r="DS1227" s="161" t="e">
        <f>VLOOKUP(D1227,RFPStatus!$A$2:$CF$3125,7,FALSE)</f>
        <v>#N/A</v>
      </c>
      <c r="DT1227" s="161" t="e">
        <f>VLOOKUP(D1227,RFPStatus!$A$2:$CF$3125,8,FALSE)</f>
        <v>#N/A</v>
      </c>
      <c r="DU1227" s="161" t="e">
        <f>VLOOKUP(D1227,RFPStatus!$A$2:$CF$3125,9,FALSE)</f>
        <v>#N/A</v>
      </c>
      <c r="DV1227" s="161" t="e">
        <f>VLOOKUP(D1227,RFPStatus!$A$2:$CF$3125,10,FALSE)</f>
        <v>#N/A</v>
      </c>
      <c r="DW1227" s="161" t="str">
        <f t="shared" si="19"/>
        <v/>
      </c>
    </row>
    <row r="1228" spans="1:127" x14ac:dyDescent="0.35">
      <c r="A1228" s="163">
        <f>RFPData!D1228</f>
        <v>0</v>
      </c>
      <c r="DQ1228" s="161" t="e">
        <f>VLOOKUP(D1228,RFPStatus!$A$2:$CF$3125,5,FALSE)</f>
        <v>#N/A</v>
      </c>
      <c r="DR1228" s="161" t="e">
        <f>VLOOKUP(D1228,RFPStatus!$A$2:$CF$3125,6,FALSE)</f>
        <v>#N/A</v>
      </c>
      <c r="DS1228" s="161" t="e">
        <f>VLOOKUP(D1228,RFPStatus!$A$2:$CF$3125,7,FALSE)</f>
        <v>#N/A</v>
      </c>
      <c r="DT1228" s="161" t="e">
        <f>VLOOKUP(D1228,RFPStatus!$A$2:$CF$3125,8,FALSE)</f>
        <v>#N/A</v>
      </c>
      <c r="DU1228" s="161" t="e">
        <f>VLOOKUP(D1228,RFPStatus!$A$2:$CF$3125,9,FALSE)</f>
        <v>#N/A</v>
      </c>
      <c r="DV1228" s="161" t="e">
        <f>VLOOKUP(D1228,RFPStatus!$A$2:$CF$3125,10,FALSE)</f>
        <v>#N/A</v>
      </c>
      <c r="DW1228" s="161" t="str">
        <f t="shared" si="19"/>
        <v/>
      </c>
    </row>
    <row r="1229" spans="1:127" x14ac:dyDescent="0.35">
      <c r="A1229" s="163">
        <f>RFPData!D1229</f>
        <v>0</v>
      </c>
      <c r="DQ1229" s="161" t="e">
        <f>VLOOKUP(D1229,RFPStatus!$A$2:$CF$3125,5,FALSE)</f>
        <v>#N/A</v>
      </c>
      <c r="DR1229" s="161" t="e">
        <f>VLOOKUP(D1229,RFPStatus!$A$2:$CF$3125,6,FALSE)</f>
        <v>#N/A</v>
      </c>
      <c r="DS1229" s="161" t="e">
        <f>VLOOKUP(D1229,RFPStatus!$A$2:$CF$3125,7,FALSE)</f>
        <v>#N/A</v>
      </c>
      <c r="DT1229" s="161" t="e">
        <f>VLOOKUP(D1229,RFPStatus!$A$2:$CF$3125,8,FALSE)</f>
        <v>#N/A</v>
      </c>
      <c r="DU1229" s="161" t="e">
        <f>VLOOKUP(D1229,RFPStatus!$A$2:$CF$3125,9,FALSE)</f>
        <v>#N/A</v>
      </c>
      <c r="DV1229" s="161" t="e">
        <f>VLOOKUP(D1229,RFPStatus!$A$2:$CF$3125,10,FALSE)</f>
        <v>#N/A</v>
      </c>
      <c r="DW1229" s="161" t="str">
        <f t="shared" si="19"/>
        <v/>
      </c>
    </row>
    <row r="1230" spans="1:127" x14ac:dyDescent="0.35">
      <c r="A1230" s="163">
        <f>RFPData!D1230</f>
        <v>0</v>
      </c>
      <c r="DQ1230" s="161" t="e">
        <f>VLOOKUP(D1230,RFPStatus!$A$2:$CF$3125,5,FALSE)</f>
        <v>#N/A</v>
      </c>
      <c r="DR1230" s="161" t="e">
        <f>VLOOKUP(D1230,RFPStatus!$A$2:$CF$3125,6,FALSE)</f>
        <v>#N/A</v>
      </c>
      <c r="DS1230" s="161" t="e">
        <f>VLOOKUP(D1230,RFPStatus!$A$2:$CF$3125,7,FALSE)</f>
        <v>#N/A</v>
      </c>
      <c r="DT1230" s="161" t="e">
        <f>VLOOKUP(D1230,RFPStatus!$A$2:$CF$3125,8,FALSE)</f>
        <v>#N/A</v>
      </c>
      <c r="DU1230" s="161" t="e">
        <f>VLOOKUP(D1230,RFPStatus!$A$2:$CF$3125,9,FALSE)</f>
        <v>#N/A</v>
      </c>
      <c r="DV1230" s="161" t="e">
        <f>VLOOKUP(D1230,RFPStatus!$A$2:$CF$3125,10,FALSE)</f>
        <v>#N/A</v>
      </c>
      <c r="DW1230" s="161" t="str">
        <f t="shared" si="19"/>
        <v/>
      </c>
    </row>
    <row r="1231" spans="1:127" x14ac:dyDescent="0.35">
      <c r="A1231" s="163">
        <f>RFPData!D1231</f>
        <v>0</v>
      </c>
      <c r="DQ1231" s="161" t="e">
        <f>VLOOKUP(D1231,RFPStatus!$A$2:$CF$3125,5,FALSE)</f>
        <v>#N/A</v>
      </c>
      <c r="DR1231" s="161" t="e">
        <f>VLOOKUP(D1231,RFPStatus!$A$2:$CF$3125,6,FALSE)</f>
        <v>#N/A</v>
      </c>
      <c r="DS1231" s="161" t="e">
        <f>VLOOKUP(D1231,RFPStatus!$A$2:$CF$3125,7,FALSE)</f>
        <v>#N/A</v>
      </c>
      <c r="DT1231" s="161" t="e">
        <f>VLOOKUP(D1231,RFPStatus!$A$2:$CF$3125,8,FALSE)</f>
        <v>#N/A</v>
      </c>
      <c r="DU1231" s="161" t="e">
        <f>VLOOKUP(D1231,RFPStatus!$A$2:$CF$3125,9,FALSE)</f>
        <v>#N/A</v>
      </c>
      <c r="DV1231" s="161" t="e">
        <f>VLOOKUP(D1231,RFPStatus!$A$2:$CF$3125,10,FALSE)</f>
        <v>#N/A</v>
      </c>
      <c r="DW1231" s="161" t="str">
        <f t="shared" si="19"/>
        <v/>
      </c>
    </row>
    <row r="1232" spans="1:127" x14ac:dyDescent="0.35">
      <c r="A1232" s="163">
        <f>RFPData!D1232</f>
        <v>0</v>
      </c>
      <c r="DQ1232" s="161" t="e">
        <f>VLOOKUP(D1232,RFPStatus!$A$2:$CF$3125,5,FALSE)</f>
        <v>#N/A</v>
      </c>
      <c r="DR1232" s="161" t="e">
        <f>VLOOKUP(D1232,RFPStatus!$A$2:$CF$3125,6,FALSE)</f>
        <v>#N/A</v>
      </c>
      <c r="DS1232" s="161" t="e">
        <f>VLOOKUP(D1232,RFPStatus!$A$2:$CF$3125,7,FALSE)</f>
        <v>#N/A</v>
      </c>
      <c r="DT1232" s="161" t="e">
        <f>VLOOKUP(D1232,RFPStatus!$A$2:$CF$3125,8,FALSE)</f>
        <v>#N/A</v>
      </c>
      <c r="DU1232" s="161" t="e">
        <f>VLOOKUP(D1232,RFPStatus!$A$2:$CF$3125,9,FALSE)</f>
        <v>#N/A</v>
      </c>
      <c r="DV1232" s="161" t="e">
        <f>VLOOKUP(D1232,RFPStatus!$A$2:$CF$3125,10,FALSE)</f>
        <v>#N/A</v>
      </c>
      <c r="DW1232" s="161" t="str">
        <f t="shared" si="19"/>
        <v/>
      </c>
    </row>
    <row r="1233" spans="1:127" x14ac:dyDescent="0.35">
      <c r="A1233" s="163">
        <f>RFPData!D1233</f>
        <v>0</v>
      </c>
      <c r="DQ1233" s="161" t="e">
        <f>VLOOKUP(D1233,RFPStatus!$A$2:$CF$3125,5,FALSE)</f>
        <v>#N/A</v>
      </c>
      <c r="DR1233" s="161" t="e">
        <f>VLOOKUP(D1233,RFPStatus!$A$2:$CF$3125,6,FALSE)</f>
        <v>#N/A</v>
      </c>
      <c r="DS1233" s="161" t="e">
        <f>VLOOKUP(D1233,RFPStatus!$A$2:$CF$3125,7,FALSE)</f>
        <v>#N/A</v>
      </c>
      <c r="DT1233" s="161" t="e">
        <f>VLOOKUP(D1233,RFPStatus!$A$2:$CF$3125,8,FALSE)</f>
        <v>#N/A</v>
      </c>
      <c r="DU1233" s="161" t="e">
        <f>VLOOKUP(D1233,RFPStatus!$A$2:$CF$3125,9,FALSE)</f>
        <v>#N/A</v>
      </c>
      <c r="DV1233" s="161" t="e">
        <f>VLOOKUP(D1233,RFPStatus!$A$2:$CF$3125,10,FALSE)</f>
        <v>#N/A</v>
      </c>
      <c r="DW1233" s="161" t="str">
        <f t="shared" si="19"/>
        <v/>
      </c>
    </row>
    <row r="1234" spans="1:127" x14ac:dyDescent="0.35">
      <c r="A1234" s="163">
        <f>RFPData!D1234</f>
        <v>0</v>
      </c>
      <c r="DQ1234" s="161" t="e">
        <f>VLOOKUP(D1234,RFPStatus!$A$2:$CF$3125,5,FALSE)</f>
        <v>#N/A</v>
      </c>
      <c r="DR1234" s="161" t="e">
        <f>VLOOKUP(D1234,RFPStatus!$A$2:$CF$3125,6,FALSE)</f>
        <v>#N/A</v>
      </c>
      <c r="DS1234" s="161" t="e">
        <f>VLOOKUP(D1234,RFPStatus!$A$2:$CF$3125,7,FALSE)</f>
        <v>#N/A</v>
      </c>
      <c r="DT1234" s="161" t="e">
        <f>VLOOKUP(D1234,RFPStatus!$A$2:$CF$3125,8,FALSE)</f>
        <v>#N/A</v>
      </c>
      <c r="DU1234" s="161" t="e">
        <f>VLOOKUP(D1234,RFPStatus!$A$2:$CF$3125,9,FALSE)</f>
        <v>#N/A</v>
      </c>
      <c r="DV1234" s="161" t="e">
        <f>VLOOKUP(D1234,RFPStatus!$A$2:$CF$3125,10,FALSE)</f>
        <v>#N/A</v>
      </c>
      <c r="DW1234" s="161" t="str">
        <f t="shared" si="19"/>
        <v/>
      </c>
    </row>
    <row r="1235" spans="1:127" x14ac:dyDescent="0.35">
      <c r="A1235" s="163">
        <f>RFPData!D1235</f>
        <v>0</v>
      </c>
      <c r="DQ1235" s="161" t="e">
        <f>VLOOKUP(D1235,RFPStatus!$A$2:$CF$3125,5,FALSE)</f>
        <v>#N/A</v>
      </c>
      <c r="DR1235" s="161" t="e">
        <f>VLOOKUP(D1235,RFPStatus!$A$2:$CF$3125,6,FALSE)</f>
        <v>#N/A</v>
      </c>
      <c r="DS1235" s="161" t="e">
        <f>VLOOKUP(D1235,RFPStatus!$A$2:$CF$3125,7,FALSE)</f>
        <v>#N/A</v>
      </c>
      <c r="DT1235" s="161" t="e">
        <f>VLOOKUP(D1235,RFPStatus!$A$2:$CF$3125,8,FALSE)</f>
        <v>#N/A</v>
      </c>
      <c r="DU1235" s="161" t="e">
        <f>VLOOKUP(D1235,RFPStatus!$A$2:$CF$3125,9,FALSE)</f>
        <v>#N/A</v>
      </c>
      <c r="DV1235" s="161" t="e">
        <f>VLOOKUP(D1235,RFPStatus!$A$2:$CF$3125,10,FALSE)</f>
        <v>#N/A</v>
      </c>
      <c r="DW1235" s="161" t="str">
        <f t="shared" si="19"/>
        <v/>
      </c>
    </row>
    <row r="1236" spans="1:127" x14ac:dyDescent="0.35">
      <c r="A1236" s="163">
        <f>RFPData!D1236</f>
        <v>0</v>
      </c>
      <c r="DQ1236" s="161" t="e">
        <f>VLOOKUP(D1236,RFPStatus!$A$2:$CF$3125,5,FALSE)</f>
        <v>#N/A</v>
      </c>
      <c r="DR1236" s="161" t="e">
        <f>VLOOKUP(D1236,RFPStatus!$A$2:$CF$3125,6,FALSE)</f>
        <v>#N/A</v>
      </c>
      <c r="DS1236" s="161" t="e">
        <f>VLOOKUP(D1236,RFPStatus!$A$2:$CF$3125,7,FALSE)</f>
        <v>#N/A</v>
      </c>
      <c r="DT1236" s="161" t="e">
        <f>VLOOKUP(D1236,RFPStatus!$A$2:$CF$3125,8,FALSE)</f>
        <v>#N/A</v>
      </c>
      <c r="DU1236" s="161" t="e">
        <f>VLOOKUP(D1236,RFPStatus!$A$2:$CF$3125,9,FALSE)</f>
        <v>#N/A</v>
      </c>
      <c r="DV1236" s="161" t="e">
        <f>VLOOKUP(D1236,RFPStatus!$A$2:$CF$3125,10,FALSE)</f>
        <v>#N/A</v>
      </c>
      <c r="DW1236" s="161" t="str">
        <f t="shared" si="19"/>
        <v/>
      </c>
    </row>
    <row r="1237" spans="1:127" x14ac:dyDescent="0.35">
      <c r="A1237" s="163">
        <f>RFPData!D1237</f>
        <v>0</v>
      </c>
      <c r="DQ1237" s="161" t="e">
        <f>VLOOKUP(D1237,RFPStatus!$A$2:$CF$3125,5,FALSE)</f>
        <v>#N/A</v>
      </c>
      <c r="DR1237" s="161" t="e">
        <f>VLOOKUP(D1237,RFPStatus!$A$2:$CF$3125,6,FALSE)</f>
        <v>#N/A</v>
      </c>
      <c r="DS1237" s="161" t="e">
        <f>VLOOKUP(D1237,RFPStatus!$A$2:$CF$3125,7,FALSE)</f>
        <v>#N/A</v>
      </c>
      <c r="DT1237" s="161" t="e">
        <f>VLOOKUP(D1237,RFPStatus!$A$2:$CF$3125,8,FALSE)</f>
        <v>#N/A</v>
      </c>
      <c r="DU1237" s="161" t="e">
        <f>VLOOKUP(D1237,RFPStatus!$A$2:$CF$3125,9,FALSE)</f>
        <v>#N/A</v>
      </c>
      <c r="DV1237" s="161" t="e">
        <f>VLOOKUP(D1237,RFPStatus!$A$2:$CF$3125,10,FALSE)</f>
        <v>#N/A</v>
      </c>
      <c r="DW1237" s="161" t="str">
        <f t="shared" si="19"/>
        <v/>
      </c>
    </row>
    <row r="1238" spans="1:127" x14ac:dyDescent="0.35">
      <c r="A1238" s="163">
        <f>RFPData!D1238</f>
        <v>0</v>
      </c>
      <c r="DQ1238" s="161" t="e">
        <f>VLOOKUP(D1238,RFPStatus!$A$2:$CF$3125,5,FALSE)</f>
        <v>#N/A</v>
      </c>
      <c r="DR1238" s="161" t="e">
        <f>VLOOKUP(D1238,RFPStatus!$A$2:$CF$3125,6,FALSE)</f>
        <v>#N/A</v>
      </c>
      <c r="DS1238" s="161" t="e">
        <f>VLOOKUP(D1238,RFPStatus!$A$2:$CF$3125,7,FALSE)</f>
        <v>#N/A</v>
      </c>
      <c r="DT1238" s="161" t="e">
        <f>VLOOKUP(D1238,RFPStatus!$A$2:$CF$3125,8,FALSE)</f>
        <v>#N/A</v>
      </c>
      <c r="DU1238" s="161" t="e">
        <f>VLOOKUP(D1238,RFPStatus!$A$2:$CF$3125,9,FALSE)</f>
        <v>#N/A</v>
      </c>
      <c r="DV1238" s="161" t="e">
        <f>VLOOKUP(D1238,RFPStatus!$A$2:$CF$3125,10,FALSE)</f>
        <v>#N/A</v>
      </c>
      <c r="DW1238" s="161" t="str">
        <f t="shared" si="19"/>
        <v/>
      </c>
    </row>
    <row r="1239" spans="1:127" x14ac:dyDescent="0.35">
      <c r="A1239" s="163">
        <f>RFPData!D1239</f>
        <v>0</v>
      </c>
      <c r="DQ1239" s="161" t="e">
        <f>VLOOKUP(D1239,RFPStatus!$A$2:$CF$3125,5,FALSE)</f>
        <v>#N/A</v>
      </c>
      <c r="DR1239" s="161" t="e">
        <f>VLOOKUP(D1239,RFPStatus!$A$2:$CF$3125,6,FALSE)</f>
        <v>#N/A</v>
      </c>
      <c r="DS1239" s="161" t="e">
        <f>VLOOKUP(D1239,RFPStatus!$A$2:$CF$3125,7,FALSE)</f>
        <v>#N/A</v>
      </c>
      <c r="DT1239" s="161" t="e">
        <f>VLOOKUP(D1239,RFPStatus!$A$2:$CF$3125,8,FALSE)</f>
        <v>#N/A</v>
      </c>
      <c r="DU1239" s="161" t="e">
        <f>VLOOKUP(D1239,RFPStatus!$A$2:$CF$3125,9,FALSE)</f>
        <v>#N/A</v>
      </c>
      <c r="DV1239" s="161" t="e">
        <f>VLOOKUP(D1239,RFPStatus!$A$2:$CF$3125,10,FALSE)</f>
        <v>#N/A</v>
      </c>
      <c r="DW1239" s="161" t="str">
        <f t="shared" si="19"/>
        <v/>
      </c>
    </row>
    <row r="1240" spans="1:127" x14ac:dyDescent="0.35">
      <c r="A1240" s="163">
        <f>RFPData!D1240</f>
        <v>0</v>
      </c>
      <c r="DQ1240" s="161" t="e">
        <f>VLOOKUP(D1240,RFPStatus!$A$2:$CF$3125,5,FALSE)</f>
        <v>#N/A</v>
      </c>
      <c r="DR1240" s="161" t="e">
        <f>VLOOKUP(D1240,RFPStatus!$A$2:$CF$3125,6,FALSE)</f>
        <v>#N/A</v>
      </c>
      <c r="DS1240" s="161" t="e">
        <f>VLOOKUP(D1240,RFPStatus!$A$2:$CF$3125,7,FALSE)</f>
        <v>#N/A</v>
      </c>
      <c r="DT1240" s="161" t="e">
        <f>VLOOKUP(D1240,RFPStatus!$A$2:$CF$3125,8,FALSE)</f>
        <v>#N/A</v>
      </c>
      <c r="DU1240" s="161" t="e">
        <f>VLOOKUP(D1240,RFPStatus!$A$2:$CF$3125,9,FALSE)</f>
        <v>#N/A</v>
      </c>
      <c r="DV1240" s="161" t="e">
        <f>VLOOKUP(D1240,RFPStatus!$A$2:$CF$3125,10,FALSE)</f>
        <v>#N/A</v>
      </c>
      <c r="DW1240" s="161" t="str">
        <f t="shared" si="19"/>
        <v/>
      </c>
    </row>
    <row r="1241" spans="1:127" x14ac:dyDescent="0.35">
      <c r="A1241" s="163">
        <f>RFPData!D1241</f>
        <v>0</v>
      </c>
      <c r="DQ1241" s="161" t="e">
        <f>VLOOKUP(D1241,RFPStatus!$A$2:$CF$3125,5,FALSE)</f>
        <v>#N/A</v>
      </c>
      <c r="DR1241" s="161" t="e">
        <f>VLOOKUP(D1241,RFPStatus!$A$2:$CF$3125,6,FALSE)</f>
        <v>#N/A</v>
      </c>
      <c r="DS1241" s="161" t="e">
        <f>VLOOKUP(D1241,RFPStatus!$A$2:$CF$3125,7,FALSE)</f>
        <v>#N/A</v>
      </c>
      <c r="DT1241" s="161" t="e">
        <f>VLOOKUP(D1241,RFPStatus!$A$2:$CF$3125,8,FALSE)</f>
        <v>#N/A</v>
      </c>
      <c r="DU1241" s="161" t="e">
        <f>VLOOKUP(D1241,RFPStatus!$A$2:$CF$3125,9,FALSE)</f>
        <v>#N/A</v>
      </c>
      <c r="DV1241" s="161" t="e">
        <f>VLOOKUP(D1241,RFPStatus!$A$2:$CF$3125,10,FALSE)</f>
        <v>#N/A</v>
      </c>
      <c r="DW1241" s="161" t="str">
        <f t="shared" si="19"/>
        <v/>
      </c>
    </row>
    <row r="1242" spans="1:127" x14ac:dyDescent="0.35">
      <c r="A1242" s="163">
        <f>RFPData!D1242</f>
        <v>0</v>
      </c>
      <c r="DQ1242" s="161" t="e">
        <f>VLOOKUP(D1242,RFPStatus!$A$2:$CF$3125,5,FALSE)</f>
        <v>#N/A</v>
      </c>
      <c r="DR1242" s="161" t="e">
        <f>VLOOKUP(D1242,RFPStatus!$A$2:$CF$3125,6,FALSE)</f>
        <v>#N/A</v>
      </c>
      <c r="DS1242" s="161" t="e">
        <f>VLOOKUP(D1242,RFPStatus!$A$2:$CF$3125,7,FALSE)</f>
        <v>#N/A</v>
      </c>
      <c r="DT1242" s="161" t="e">
        <f>VLOOKUP(D1242,RFPStatus!$A$2:$CF$3125,8,FALSE)</f>
        <v>#N/A</v>
      </c>
      <c r="DU1242" s="161" t="e">
        <f>VLOOKUP(D1242,RFPStatus!$A$2:$CF$3125,9,FALSE)</f>
        <v>#N/A</v>
      </c>
      <c r="DV1242" s="161" t="e">
        <f>VLOOKUP(D1242,RFPStatus!$A$2:$CF$3125,10,FALSE)</f>
        <v>#N/A</v>
      </c>
      <c r="DW1242" s="161" t="str">
        <f t="shared" si="19"/>
        <v/>
      </c>
    </row>
    <row r="1243" spans="1:127" x14ac:dyDescent="0.35">
      <c r="A1243" s="163">
        <f>RFPData!D1243</f>
        <v>0</v>
      </c>
      <c r="DQ1243" s="161" t="e">
        <f>VLOOKUP(D1243,RFPStatus!$A$2:$CF$3125,5,FALSE)</f>
        <v>#N/A</v>
      </c>
      <c r="DR1243" s="161" t="e">
        <f>VLOOKUP(D1243,RFPStatus!$A$2:$CF$3125,6,FALSE)</f>
        <v>#N/A</v>
      </c>
      <c r="DS1243" s="161" t="e">
        <f>VLOOKUP(D1243,RFPStatus!$A$2:$CF$3125,7,FALSE)</f>
        <v>#N/A</v>
      </c>
      <c r="DT1243" s="161" t="e">
        <f>VLOOKUP(D1243,RFPStatus!$A$2:$CF$3125,8,FALSE)</f>
        <v>#N/A</v>
      </c>
      <c r="DU1243" s="161" t="e">
        <f>VLOOKUP(D1243,RFPStatus!$A$2:$CF$3125,9,FALSE)</f>
        <v>#N/A</v>
      </c>
      <c r="DV1243" s="161" t="e">
        <f>VLOOKUP(D1243,RFPStatus!$A$2:$CF$3125,10,FALSE)</f>
        <v>#N/A</v>
      </c>
      <c r="DW1243" s="161" t="str">
        <f t="shared" si="19"/>
        <v/>
      </c>
    </row>
    <row r="1244" spans="1:127" x14ac:dyDescent="0.35">
      <c r="A1244" s="163">
        <f>RFPData!D1244</f>
        <v>0</v>
      </c>
      <c r="DQ1244" s="161" t="e">
        <f>VLOOKUP(D1244,RFPStatus!$A$2:$CF$3125,5,FALSE)</f>
        <v>#N/A</v>
      </c>
      <c r="DR1244" s="161" t="e">
        <f>VLOOKUP(D1244,RFPStatus!$A$2:$CF$3125,6,FALSE)</f>
        <v>#N/A</v>
      </c>
      <c r="DS1244" s="161" t="e">
        <f>VLOOKUP(D1244,RFPStatus!$A$2:$CF$3125,7,FALSE)</f>
        <v>#N/A</v>
      </c>
      <c r="DT1244" s="161" t="e">
        <f>VLOOKUP(D1244,RFPStatus!$A$2:$CF$3125,8,FALSE)</f>
        <v>#N/A</v>
      </c>
      <c r="DU1244" s="161" t="e">
        <f>VLOOKUP(D1244,RFPStatus!$A$2:$CF$3125,9,FALSE)</f>
        <v>#N/A</v>
      </c>
      <c r="DV1244" s="161" t="e">
        <f>VLOOKUP(D1244,RFPStatus!$A$2:$CF$3125,10,FALSE)</f>
        <v>#N/A</v>
      </c>
      <c r="DW1244" s="161" t="str">
        <f t="shared" si="19"/>
        <v/>
      </c>
    </row>
    <row r="1245" spans="1:127" x14ac:dyDescent="0.35">
      <c r="A1245" s="163">
        <f>RFPData!D1245</f>
        <v>0</v>
      </c>
      <c r="DQ1245" s="161" t="e">
        <f>VLOOKUP(D1245,RFPStatus!$A$2:$CF$3125,5,FALSE)</f>
        <v>#N/A</v>
      </c>
      <c r="DR1245" s="161" t="e">
        <f>VLOOKUP(D1245,RFPStatus!$A$2:$CF$3125,6,FALSE)</f>
        <v>#N/A</v>
      </c>
      <c r="DS1245" s="161" t="e">
        <f>VLOOKUP(D1245,RFPStatus!$A$2:$CF$3125,7,FALSE)</f>
        <v>#N/A</v>
      </c>
      <c r="DT1245" s="161" t="e">
        <f>VLOOKUP(D1245,RFPStatus!$A$2:$CF$3125,8,FALSE)</f>
        <v>#N/A</v>
      </c>
      <c r="DU1245" s="161" t="e">
        <f>VLOOKUP(D1245,RFPStatus!$A$2:$CF$3125,9,FALSE)</f>
        <v>#N/A</v>
      </c>
      <c r="DV1245" s="161" t="e">
        <f>VLOOKUP(D1245,RFPStatus!$A$2:$CF$3125,10,FALSE)</f>
        <v>#N/A</v>
      </c>
      <c r="DW1245" s="161" t="str">
        <f t="shared" si="19"/>
        <v/>
      </c>
    </row>
    <row r="1246" spans="1:127" x14ac:dyDescent="0.35">
      <c r="A1246" s="163">
        <f>RFPData!D1246</f>
        <v>0</v>
      </c>
      <c r="DQ1246" s="161" t="e">
        <f>VLOOKUP(D1246,RFPStatus!$A$2:$CF$3125,5,FALSE)</f>
        <v>#N/A</v>
      </c>
      <c r="DR1246" s="161" t="e">
        <f>VLOOKUP(D1246,RFPStatus!$A$2:$CF$3125,6,FALSE)</f>
        <v>#N/A</v>
      </c>
      <c r="DS1246" s="161" t="e">
        <f>VLOOKUP(D1246,RFPStatus!$A$2:$CF$3125,7,FALSE)</f>
        <v>#N/A</v>
      </c>
      <c r="DT1246" s="161" t="e">
        <f>VLOOKUP(D1246,RFPStatus!$A$2:$CF$3125,8,FALSE)</f>
        <v>#N/A</v>
      </c>
      <c r="DU1246" s="161" t="e">
        <f>VLOOKUP(D1246,RFPStatus!$A$2:$CF$3125,9,FALSE)</f>
        <v>#N/A</v>
      </c>
      <c r="DV1246" s="161" t="e">
        <f>VLOOKUP(D1246,RFPStatus!$A$2:$CF$3125,10,FALSE)</f>
        <v>#N/A</v>
      </c>
      <c r="DW1246" s="161" t="str">
        <f t="shared" si="19"/>
        <v/>
      </c>
    </row>
    <row r="1247" spans="1:127" x14ac:dyDescent="0.35">
      <c r="A1247" s="163">
        <f>RFPData!D1247</f>
        <v>0</v>
      </c>
      <c r="DQ1247" s="161" t="e">
        <f>VLOOKUP(D1247,RFPStatus!$A$2:$CF$3125,5,FALSE)</f>
        <v>#N/A</v>
      </c>
      <c r="DR1247" s="161" t="e">
        <f>VLOOKUP(D1247,RFPStatus!$A$2:$CF$3125,6,FALSE)</f>
        <v>#N/A</v>
      </c>
      <c r="DS1247" s="161" t="e">
        <f>VLOOKUP(D1247,RFPStatus!$A$2:$CF$3125,7,FALSE)</f>
        <v>#N/A</v>
      </c>
      <c r="DT1247" s="161" t="e">
        <f>VLOOKUP(D1247,RFPStatus!$A$2:$CF$3125,8,FALSE)</f>
        <v>#N/A</v>
      </c>
      <c r="DU1247" s="161" t="e">
        <f>VLOOKUP(D1247,RFPStatus!$A$2:$CF$3125,9,FALSE)</f>
        <v>#N/A</v>
      </c>
      <c r="DV1247" s="161" t="e">
        <f>VLOOKUP(D1247,RFPStatus!$A$2:$CF$3125,10,FALSE)</f>
        <v>#N/A</v>
      </c>
      <c r="DW1247" s="161" t="str">
        <f t="shared" si="19"/>
        <v/>
      </c>
    </row>
    <row r="1248" spans="1:127" x14ac:dyDescent="0.35">
      <c r="A1248" s="163">
        <f>RFPData!D1248</f>
        <v>0</v>
      </c>
      <c r="DQ1248" s="161" t="e">
        <f>VLOOKUP(D1248,RFPStatus!$A$2:$CF$3125,5,FALSE)</f>
        <v>#N/A</v>
      </c>
      <c r="DR1248" s="161" t="e">
        <f>VLOOKUP(D1248,RFPStatus!$A$2:$CF$3125,6,FALSE)</f>
        <v>#N/A</v>
      </c>
      <c r="DS1248" s="161" t="e">
        <f>VLOOKUP(D1248,RFPStatus!$A$2:$CF$3125,7,FALSE)</f>
        <v>#N/A</v>
      </c>
      <c r="DT1248" s="161" t="e">
        <f>VLOOKUP(D1248,RFPStatus!$A$2:$CF$3125,8,FALSE)</f>
        <v>#N/A</v>
      </c>
      <c r="DU1248" s="161" t="e">
        <f>VLOOKUP(D1248,RFPStatus!$A$2:$CF$3125,9,FALSE)</f>
        <v>#N/A</v>
      </c>
      <c r="DV1248" s="161" t="e">
        <f>VLOOKUP(D1248,RFPStatus!$A$2:$CF$3125,10,FALSE)</f>
        <v>#N/A</v>
      </c>
      <c r="DW1248" s="161" t="str">
        <f t="shared" si="19"/>
        <v/>
      </c>
    </row>
    <row r="1249" spans="1:127" x14ac:dyDescent="0.35">
      <c r="A1249" s="163">
        <f>RFPData!D1249</f>
        <v>0</v>
      </c>
      <c r="DQ1249" s="161" t="e">
        <f>VLOOKUP(D1249,RFPStatus!$A$2:$CF$3125,5,FALSE)</f>
        <v>#N/A</v>
      </c>
      <c r="DR1249" s="161" t="e">
        <f>VLOOKUP(D1249,RFPStatus!$A$2:$CF$3125,6,FALSE)</f>
        <v>#N/A</v>
      </c>
      <c r="DS1249" s="161" t="e">
        <f>VLOOKUP(D1249,RFPStatus!$A$2:$CF$3125,7,FALSE)</f>
        <v>#N/A</v>
      </c>
      <c r="DT1249" s="161" t="e">
        <f>VLOOKUP(D1249,RFPStatus!$A$2:$CF$3125,8,FALSE)</f>
        <v>#N/A</v>
      </c>
      <c r="DU1249" s="161" t="e">
        <f>VLOOKUP(D1249,RFPStatus!$A$2:$CF$3125,9,FALSE)</f>
        <v>#N/A</v>
      </c>
      <c r="DV1249" s="161" t="e">
        <f>VLOOKUP(D1249,RFPStatus!$A$2:$CF$3125,10,FALSE)</f>
        <v>#N/A</v>
      </c>
      <c r="DW1249" s="161" t="str">
        <f t="shared" si="19"/>
        <v/>
      </c>
    </row>
    <row r="1250" spans="1:127" x14ac:dyDescent="0.35">
      <c r="A1250" s="163">
        <f>RFPData!D1250</f>
        <v>0</v>
      </c>
      <c r="DQ1250" s="161" t="e">
        <f>VLOOKUP(D1250,RFPStatus!$A$2:$CF$3125,5,FALSE)</f>
        <v>#N/A</v>
      </c>
      <c r="DR1250" s="161" t="e">
        <f>VLOOKUP(D1250,RFPStatus!$A$2:$CF$3125,6,FALSE)</f>
        <v>#N/A</v>
      </c>
      <c r="DS1250" s="161" t="e">
        <f>VLOOKUP(D1250,RFPStatus!$A$2:$CF$3125,7,FALSE)</f>
        <v>#N/A</v>
      </c>
      <c r="DT1250" s="161" t="e">
        <f>VLOOKUP(D1250,RFPStatus!$A$2:$CF$3125,8,FALSE)</f>
        <v>#N/A</v>
      </c>
      <c r="DU1250" s="161" t="e">
        <f>VLOOKUP(D1250,RFPStatus!$A$2:$CF$3125,9,FALSE)</f>
        <v>#N/A</v>
      </c>
      <c r="DV1250" s="161" t="e">
        <f>VLOOKUP(D1250,RFPStatus!$A$2:$CF$3125,10,FALSE)</f>
        <v>#N/A</v>
      </c>
      <c r="DW1250" s="161" t="str">
        <f t="shared" si="19"/>
        <v/>
      </c>
    </row>
    <row r="1251" spans="1:127" x14ac:dyDescent="0.35">
      <c r="A1251" s="163">
        <f>RFPData!D1251</f>
        <v>0</v>
      </c>
      <c r="DQ1251" s="161" t="e">
        <f>VLOOKUP(D1251,RFPStatus!$A$2:$CF$3125,5,FALSE)</f>
        <v>#N/A</v>
      </c>
      <c r="DR1251" s="161" t="e">
        <f>VLOOKUP(D1251,RFPStatus!$A$2:$CF$3125,6,FALSE)</f>
        <v>#N/A</v>
      </c>
      <c r="DS1251" s="161" t="e">
        <f>VLOOKUP(D1251,RFPStatus!$A$2:$CF$3125,7,FALSE)</f>
        <v>#N/A</v>
      </c>
      <c r="DT1251" s="161" t="e">
        <f>VLOOKUP(D1251,RFPStatus!$A$2:$CF$3125,8,FALSE)</f>
        <v>#N/A</v>
      </c>
      <c r="DU1251" s="161" t="e">
        <f>VLOOKUP(D1251,RFPStatus!$A$2:$CF$3125,9,FALSE)</f>
        <v>#N/A</v>
      </c>
      <c r="DV1251" s="161" t="e">
        <f>VLOOKUP(D1251,RFPStatus!$A$2:$CF$3125,10,FALSE)</f>
        <v>#N/A</v>
      </c>
      <c r="DW1251" s="161" t="str">
        <f t="shared" si="19"/>
        <v/>
      </c>
    </row>
    <row r="1252" spans="1:127" x14ac:dyDescent="0.35">
      <c r="A1252" s="163">
        <f>RFPData!D1252</f>
        <v>0</v>
      </c>
      <c r="DQ1252" s="161" t="e">
        <f>VLOOKUP(D1252,RFPStatus!$A$2:$CF$3125,5,FALSE)</f>
        <v>#N/A</v>
      </c>
      <c r="DR1252" s="161" t="e">
        <f>VLOOKUP(D1252,RFPStatus!$A$2:$CF$3125,6,FALSE)</f>
        <v>#N/A</v>
      </c>
      <c r="DS1252" s="161" t="e">
        <f>VLOOKUP(D1252,RFPStatus!$A$2:$CF$3125,7,FALSE)</f>
        <v>#N/A</v>
      </c>
      <c r="DT1252" s="161" t="e">
        <f>VLOOKUP(D1252,RFPStatus!$A$2:$CF$3125,8,FALSE)</f>
        <v>#N/A</v>
      </c>
      <c r="DU1252" s="161" t="e">
        <f>VLOOKUP(D1252,RFPStatus!$A$2:$CF$3125,9,FALSE)</f>
        <v>#N/A</v>
      </c>
      <c r="DV1252" s="161" t="e">
        <f>VLOOKUP(D1252,RFPStatus!$A$2:$CF$3125,10,FALSE)</f>
        <v>#N/A</v>
      </c>
      <c r="DW1252" s="161" t="str">
        <f t="shared" si="19"/>
        <v/>
      </c>
    </row>
    <row r="1253" spans="1:127" x14ac:dyDescent="0.35">
      <c r="A1253" s="163">
        <f>RFPData!D1253</f>
        <v>0</v>
      </c>
      <c r="DQ1253" s="161" t="e">
        <f>VLOOKUP(D1253,RFPStatus!$A$2:$CF$3125,5,FALSE)</f>
        <v>#N/A</v>
      </c>
      <c r="DR1253" s="161" t="e">
        <f>VLOOKUP(D1253,RFPStatus!$A$2:$CF$3125,6,FALSE)</f>
        <v>#N/A</v>
      </c>
      <c r="DS1253" s="161" t="e">
        <f>VLOOKUP(D1253,RFPStatus!$A$2:$CF$3125,7,FALSE)</f>
        <v>#N/A</v>
      </c>
      <c r="DT1253" s="161" t="e">
        <f>VLOOKUP(D1253,RFPStatus!$A$2:$CF$3125,8,FALSE)</f>
        <v>#N/A</v>
      </c>
      <c r="DU1253" s="161" t="e">
        <f>VLOOKUP(D1253,RFPStatus!$A$2:$CF$3125,9,FALSE)</f>
        <v>#N/A</v>
      </c>
      <c r="DV1253" s="161" t="e">
        <f>VLOOKUP(D1253,RFPStatus!$A$2:$CF$3125,10,FALSE)</f>
        <v>#N/A</v>
      </c>
      <c r="DW1253" s="161" t="str">
        <f t="shared" si="19"/>
        <v/>
      </c>
    </row>
    <row r="1254" spans="1:127" x14ac:dyDescent="0.35">
      <c r="A1254" s="163">
        <f>RFPData!D1254</f>
        <v>0</v>
      </c>
      <c r="DQ1254" s="161" t="e">
        <f>VLOOKUP(D1254,RFPStatus!$A$2:$CF$3125,5,FALSE)</f>
        <v>#N/A</v>
      </c>
      <c r="DR1254" s="161" t="e">
        <f>VLOOKUP(D1254,RFPStatus!$A$2:$CF$3125,6,FALSE)</f>
        <v>#N/A</v>
      </c>
      <c r="DS1254" s="161" t="e">
        <f>VLOOKUP(D1254,RFPStatus!$A$2:$CF$3125,7,FALSE)</f>
        <v>#N/A</v>
      </c>
      <c r="DT1254" s="161" t="e">
        <f>VLOOKUP(D1254,RFPStatus!$A$2:$CF$3125,8,FALSE)</f>
        <v>#N/A</v>
      </c>
      <c r="DU1254" s="161" t="e">
        <f>VLOOKUP(D1254,RFPStatus!$A$2:$CF$3125,9,FALSE)</f>
        <v>#N/A</v>
      </c>
      <c r="DV1254" s="161" t="e">
        <f>VLOOKUP(D1254,RFPStatus!$A$2:$CF$3125,10,FALSE)</f>
        <v>#N/A</v>
      </c>
      <c r="DW1254" s="161" t="str">
        <f t="shared" si="19"/>
        <v/>
      </c>
    </row>
    <row r="1255" spans="1:127" x14ac:dyDescent="0.35">
      <c r="A1255" s="163">
        <f>RFPData!D1255</f>
        <v>0</v>
      </c>
      <c r="DQ1255" s="161" t="e">
        <f>VLOOKUP(D1255,RFPStatus!$A$2:$CF$3125,5,FALSE)</f>
        <v>#N/A</v>
      </c>
      <c r="DR1255" s="161" t="e">
        <f>VLOOKUP(D1255,RFPStatus!$A$2:$CF$3125,6,FALSE)</f>
        <v>#N/A</v>
      </c>
      <c r="DS1255" s="161" t="e">
        <f>VLOOKUP(D1255,RFPStatus!$A$2:$CF$3125,7,FALSE)</f>
        <v>#N/A</v>
      </c>
      <c r="DT1255" s="161" t="e">
        <f>VLOOKUP(D1255,RFPStatus!$A$2:$CF$3125,8,FALSE)</f>
        <v>#N/A</v>
      </c>
      <c r="DU1255" s="161" t="e">
        <f>VLOOKUP(D1255,RFPStatus!$A$2:$CF$3125,9,FALSE)</f>
        <v>#N/A</v>
      </c>
      <c r="DV1255" s="161" t="e">
        <f>VLOOKUP(D1255,RFPStatus!$A$2:$CF$3125,10,FALSE)</f>
        <v>#N/A</v>
      </c>
      <c r="DW1255" s="161" t="str">
        <f t="shared" si="19"/>
        <v/>
      </c>
    </row>
    <row r="1256" spans="1:127" x14ac:dyDescent="0.35">
      <c r="A1256" s="163">
        <f>RFPData!D1256</f>
        <v>0</v>
      </c>
      <c r="DQ1256" s="161" t="e">
        <f>VLOOKUP(D1256,RFPStatus!$A$2:$CF$3125,5,FALSE)</f>
        <v>#N/A</v>
      </c>
      <c r="DR1256" s="161" t="e">
        <f>VLOOKUP(D1256,RFPStatus!$A$2:$CF$3125,6,FALSE)</f>
        <v>#N/A</v>
      </c>
      <c r="DS1256" s="161" t="e">
        <f>VLOOKUP(D1256,RFPStatus!$A$2:$CF$3125,7,FALSE)</f>
        <v>#N/A</v>
      </c>
      <c r="DT1256" s="161" t="e">
        <f>VLOOKUP(D1256,RFPStatus!$A$2:$CF$3125,8,FALSE)</f>
        <v>#N/A</v>
      </c>
      <c r="DU1256" s="161" t="e">
        <f>VLOOKUP(D1256,RFPStatus!$A$2:$CF$3125,9,FALSE)</f>
        <v>#N/A</v>
      </c>
      <c r="DV1256" s="161" t="e">
        <f>VLOOKUP(D1256,RFPStatus!$A$2:$CF$3125,10,FALSE)</f>
        <v>#N/A</v>
      </c>
      <c r="DW1256" s="161" t="str">
        <f t="shared" si="19"/>
        <v/>
      </c>
    </row>
    <row r="1257" spans="1:127" x14ac:dyDescent="0.35">
      <c r="A1257" s="163">
        <f>RFPData!D1257</f>
        <v>0</v>
      </c>
      <c r="DQ1257" s="161" t="e">
        <f>VLOOKUP(D1257,RFPStatus!$A$2:$CF$3125,5,FALSE)</f>
        <v>#N/A</v>
      </c>
      <c r="DR1257" s="161" t="e">
        <f>VLOOKUP(D1257,RFPStatus!$A$2:$CF$3125,6,FALSE)</f>
        <v>#N/A</v>
      </c>
      <c r="DS1257" s="161" t="e">
        <f>VLOOKUP(D1257,RFPStatus!$A$2:$CF$3125,7,FALSE)</f>
        <v>#N/A</v>
      </c>
      <c r="DT1257" s="161" t="e">
        <f>VLOOKUP(D1257,RFPStatus!$A$2:$CF$3125,8,FALSE)</f>
        <v>#N/A</v>
      </c>
      <c r="DU1257" s="161" t="e">
        <f>VLOOKUP(D1257,RFPStatus!$A$2:$CF$3125,9,FALSE)</f>
        <v>#N/A</v>
      </c>
      <c r="DV1257" s="161" t="e">
        <f>VLOOKUP(D1257,RFPStatus!$A$2:$CF$3125,10,FALSE)</f>
        <v>#N/A</v>
      </c>
      <c r="DW1257" s="161" t="str">
        <f t="shared" si="19"/>
        <v/>
      </c>
    </row>
    <row r="1258" spans="1:127" x14ac:dyDescent="0.35">
      <c r="A1258" s="163">
        <f>RFPData!D1258</f>
        <v>0</v>
      </c>
      <c r="DQ1258" s="161" t="e">
        <f>VLOOKUP(D1258,RFPStatus!$A$2:$CF$3125,5,FALSE)</f>
        <v>#N/A</v>
      </c>
      <c r="DR1258" s="161" t="e">
        <f>VLOOKUP(D1258,RFPStatus!$A$2:$CF$3125,6,FALSE)</f>
        <v>#N/A</v>
      </c>
      <c r="DS1258" s="161" t="e">
        <f>VLOOKUP(D1258,RFPStatus!$A$2:$CF$3125,7,FALSE)</f>
        <v>#N/A</v>
      </c>
      <c r="DT1258" s="161" t="e">
        <f>VLOOKUP(D1258,RFPStatus!$A$2:$CF$3125,8,FALSE)</f>
        <v>#N/A</v>
      </c>
      <c r="DU1258" s="161" t="e">
        <f>VLOOKUP(D1258,RFPStatus!$A$2:$CF$3125,9,FALSE)</f>
        <v>#N/A</v>
      </c>
      <c r="DV1258" s="161" t="e">
        <f>VLOOKUP(D1258,RFPStatus!$A$2:$CF$3125,10,FALSE)</f>
        <v>#N/A</v>
      </c>
      <c r="DW1258" s="161" t="str">
        <f t="shared" si="19"/>
        <v/>
      </c>
    </row>
    <row r="1259" spans="1:127" x14ac:dyDescent="0.35">
      <c r="A1259" s="163">
        <f>RFPData!D1259</f>
        <v>0</v>
      </c>
      <c r="DQ1259" s="161" t="e">
        <f>VLOOKUP(D1259,RFPStatus!$A$2:$CF$3125,5,FALSE)</f>
        <v>#N/A</v>
      </c>
      <c r="DR1259" s="161" t="e">
        <f>VLOOKUP(D1259,RFPStatus!$A$2:$CF$3125,6,FALSE)</f>
        <v>#N/A</v>
      </c>
      <c r="DS1259" s="161" t="e">
        <f>VLOOKUP(D1259,RFPStatus!$A$2:$CF$3125,7,FALSE)</f>
        <v>#N/A</v>
      </c>
      <c r="DT1259" s="161" t="e">
        <f>VLOOKUP(D1259,RFPStatus!$A$2:$CF$3125,8,FALSE)</f>
        <v>#N/A</v>
      </c>
      <c r="DU1259" s="161" t="e">
        <f>VLOOKUP(D1259,RFPStatus!$A$2:$CF$3125,9,FALSE)</f>
        <v>#N/A</v>
      </c>
      <c r="DV1259" s="161" t="e">
        <f>VLOOKUP(D1259,RFPStatus!$A$2:$CF$3125,10,FALSE)</f>
        <v>#N/A</v>
      </c>
      <c r="DW1259" s="161" t="str">
        <f t="shared" si="19"/>
        <v/>
      </c>
    </row>
    <row r="1260" spans="1:127" x14ac:dyDescent="0.35">
      <c r="A1260" s="163">
        <f>RFPData!D1260</f>
        <v>0</v>
      </c>
      <c r="DQ1260" s="161" t="e">
        <f>VLOOKUP(D1260,RFPStatus!$A$2:$CF$3125,5,FALSE)</f>
        <v>#N/A</v>
      </c>
      <c r="DR1260" s="161" t="e">
        <f>VLOOKUP(D1260,RFPStatus!$A$2:$CF$3125,6,FALSE)</f>
        <v>#N/A</v>
      </c>
      <c r="DS1260" s="161" t="e">
        <f>VLOOKUP(D1260,RFPStatus!$A$2:$CF$3125,7,FALSE)</f>
        <v>#N/A</v>
      </c>
      <c r="DT1260" s="161" t="e">
        <f>VLOOKUP(D1260,RFPStatus!$A$2:$CF$3125,8,FALSE)</f>
        <v>#N/A</v>
      </c>
      <c r="DU1260" s="161" t="e">
        <f>VLOOKUP(D1260,RFPStatus!$A$2:$CF$3125,9,FALSE)</f>
        <v>#N/A</v>
      </c>
      <c r="DV1260" s="161" t="e">
        <f>VLOOKUP(D1260,RFPStatus!$A$2:$CF$3125,10,FALSE)</f>
        <v>#N/A</v>
      </c>
      <c r="DW1260" s="161" t="str">
        <f t="shared" si="19"/>
        <v/>
      </c>
    </row>
    <row r="1261" spans="1:127" x14ac:dyDescent="0.35">
      <c r="A1261" s="163">
        <f>RFPData!D1261</f>
        <v>0</v>
      </c>
      <c r="DQ1261" s="161" t="e">
        <f>VLOOKUP(D1261,RFPStatus!$A$2:$CF$3125,5,FALSE)</f>
        <v>#N/A</v>
      </c>
      <c r="DR1261" s="161" t="e">
        <f>VLOOKUP(D1261,RFPStatus!$A$2:$CF$3125,6,FALSE)</f>
        <v>#N/A</v>
      </c>
      <c r="DS1261" s="161" t="e">
        <f>VLOOKUP(D1261,RFPStatus!$A$2:$CF$3125,7,FALSE)</f>
        <v>#N/A</v>
      </c>
      <c r="DT1261" s="161" t="e">
        <f>VLOOKUP(D1261,RFPStatus!$A$2:$CF$3125,8,FALSE)</f>
        <v>#N/A</v>
      </c>
      <c r="DU1261" s="161" t="e">
        <f>VLOOKUP(D1261,RFPStatus!$A$2:$CF$3125,9,FALSE)</f>
        <v>#N/A</v>
      </c>
      <c r="DV1261" s="161" t="e">
        <f>VLOOKUP(D1261,RFPStatus!$A$2:$CF$3125,10,FALSE)</f>
        <v>#N/A</v>
      </c>
      <c r="DW1261" s="161" t="str">
        <f t="shared" si="19"/>
        <v/>
      </c>
    </row>
    <row r="1262" spans="1:127" x14ac:dyDescent="0.35">
      <c r="A1262" s="163">
        <f>RFPData!D1262</f>
        <v>0</v>
      </c>
      <c r="DQ1262" s="161" t="e">
        <f>VLOOKUP(D1262,RFPStatus!$A$2:$CF$3125,5,FALSE)</f>
        <v>#N/A</v>
      </c>
      <c r="DR1262" s="161" t="e">
        <f>VLOOKUP(D1262,RFPStatus!$A$2:$CF$3125,6,FALSE)</f>
        <v>#N/A</v>
      </c>
      <c r="DS1262" s="161" t="e">
        <f>VLOOKUP(D1262,RFPStatus!$A$2:$CF$3125,7,FALSE)</f>
        <v>#N/A</v>
      </c>
      <c r="DT1262" s="161" t="e">
        <f>VLOOKUP(D1262,RFPStatus!$A$2:$CF$3125,8,FALSE)</f>
        <v>#N/A</v>
      </c>
      <c r="DU1262" s="161" t="e">
        <f>VLOOKUP(D1262,RFPStatus!$A$2:$CF$3125,9,FALSE)</f>
        <v>#N/A</v>
      </c>
      <c r="DV1262" s="161" t="e">
        <f>VLOOKUP(D1262,RFPStatus!$A$2:$CF$3125,10,FALSE)</f>
        <v>#N/A</v>
      </c>
      <c r="DW1262" s="161" t="str">
        <f t="shared" si="19"/>
        <v/>
      </c>
    </row>
    <row r="1263" spans="1:127" x14ac:dyDescent="0.35">
      <c r="A1263" s="163">
        <f>RFPData!D1263</f>
        <v>0</v>
      </c>
      <c r="DQ1263" s="161" t="e">
        <f>VLOOKUP(D1263,RFPStatus!$A$2:$CF$3125,5,FALSE)</f>
        <v>#N/A</v>
      </c>
      <c r="DR1263" s="161" t="e">
        <f>VLOOKUP(D1263,RFPStatus!$A$2:$CF$3125,6,FALSE)</f>
        <v>#N/A</v>
      </c>
      <c r="DS1263" s="161" t="e">
        <f>VLOOKUP(D1263,RFPStatus!$A$2:$CF$3125,7,FALSE)</f>
        <v>#N/A</v>
      </c>
      <c r="DT1263" s="161" t="e">
        <f>VLOOKUP(D1263,RFPStatus!$A$2:$CF$3125,8,FALSE)</f>
        <v>#N/A</v>
      </c>
      <c r="DU1263" s="161" t="e">
        <f>VLOOKUP(D1263,RFPStatus!$A$2:$CF$3125,9,FALSE)</f>
        <v>#N/A</v>
      </c>
      <c r="DV1263" s="161" t="e">
        <f>VLOOKUP(D1263,RFPStatus!$A$2:$CF$3125,10,FALSE)</f>
        <v>#N/A</v>
      </c>
      <c r="DW1263" s="161" t="str">
        <f t="shared" si="19"/>
        <v/>
      </c>
    </row>
    <row r="1264" spans="1:127" x14ac:dyDescent="0.35">
      <c r="A1264" s="163">
        <f>RFPData!D1264</f>
        <v>0</v>
      </c>
      <c r="DQ1264" s="161" t="e">
        <f>VLOOKUP(D1264,RFPStatus!$A$2:$CF$3125,5,FALSE)</f>
        <v>#N/A</v>
      </c>
      <c r="DR1264" s="161" t="e">
        <f>VLOOKUP(D1264,RFPStatus!$A$2:$CF$3125,6,FALSE)</f>
        <v>#N/A</v>
      </c>
      <c r="DS1264" s="161" t="e">
        <f>VLOOKUP(D1264,RFPStatus!$A$2:$CF$3125,7,FALSE)</f>
        <v>#N/A</v>
      </c>
      <c r="DT1264" s="161" t="e">
        <f>VLOOKUP(D1264,RFPStatus!$A$2:$CF$3125,8,FALSE)</f>
        <v>#N/A</v>
      </c>
      <c r="DU1264" s="161" t="e">
        <f>VLOOKUP(D1264,RFPStatus!$A$2:$CF$3125,9,FALSE)</f>
        <v>#N/A</v>
      </c>
      <c r="DV1264" s="161" t="e">
        <f>VLOOKUP(D1264,RFPStatus!$A$2:$CF$3125,10,FALSE)</f>
        <v>#N/A</v>
      </c>
      <c r="DW1264" s="161" t="str">
        <f t="shared" si="19"/>
        <v/>
      </c>
    </row>
    <row r="1265" spans="1:127" x14ac:dyDescent="0.35">
      <c r="A1265" s="163">
        <f>RFPData!D1265</f>
        <v>0</v>
      </c>
      <c r="DQ1265" s="161" t="e">
        <f>VLOOKUP(D1265,RFPStatus!$A$2:$CF$3125,5,FALSE)</f>
        <v>#N/A</v>
      </c>
      <c r="DR1265" s="161" t="e">
        <f>VLOOKUP(D1265,RFPStatus!$A$2:$CF$3125,6,FALSE)</f>
        <v>#N/A</v>
      </c>
      <c r="DS1265" s="161" t="e">
        <f>VLOOKUP(D1265,RFPStatus!$A$2:$CF$3125,7,FALSE)</f>
        <v>#N/A</v>
      </c>
      <c r="DT1265" s="161" t="e">
        <f>VLOOKUP(D1265,RFPStatus!$A$2:$CF$3125,8,FALSE)</f>
        <v>#N/A</v>
      </c>
      <c r="DU1265" s="161" t="e">
        <f>VLOOKUP(D1265,RFPStatus!$A$2:$CF$3125,9,FALSE)</f>
        <v>#N/A</v>
      </c>
      <c r="DV1265" s="161" t="e">
        <f>VLOOKUP(D1265,RFPStatus!$A$2:$CF$3125,10,FALSE)</f>
        <v>#N/A</v>
      </c>
      <c r="DW1265" s="161" t="str">
        <f t="shared" si="19"/>
        <v/>
      </c>
    </row>
    <row r="1266" spans="1:127" x14ac:dyDescent="0.35">
      <c r="A1266" s="163">
        <f>RFPData!D1266</f>
        <v>0</v>
      </c>
      <c r="DQ1266" s="161" t="e">
        <f>VLOOKUP(D1266,RFPStatus!$A$2:$CF$3125,5,FALSE)</f>
        <v>#N/A</v>
      </c>
      <c r="DR1266" s="161" t="e">
        <f>VLOOKUP(D1266,RFPStatus!$A$2:$CF$3125,6,FALSE)</f>
        <v>#N/A</v>
      </c>
      <c r="DS1266" s="161" t="e">
        <f>VLOOKUP(D1266,RFPStatus!$A$2:$CF$3125,7,FALSE)</f>
        <v>#N/A</v>
      </c>
      <c r="DT1266" s="161" t="e">
        <f>VLOOKUP(D1266,RFPStatus!$A$2:$CF$3125,8,FALSE)</f>
        <v>#N/A</v>
      </c>
      <c r="DU1266" s="161" t="e">
        <f>VLOOKUP(D1266,RFPStatus!$A$2:$CF$3125,9,FALSE)</f>
        <v>#N/A</v>
      </c>
      <c r="DV1266" s="161" t="e">
        <f>VLOOKUP(D1266,RFPStatus!$A$2:$CF$3125,10,FALSE)</f>
        <v>#N/A</v>
      </c>
      <c r="DW1266" s="161" t="str">
        <f t="shared" si="19"/>
        <v/>
      </c>
    </row>
    <row r="1267" spans="1:127" x14ac:dyDescent="0.35">
      <c r="A1267" s="163">
        <f>RFPData!D1267</f>
        <v>0</v>
      </c>
      <c r="DQ1267" s="161" t="e">
        <f>VLOOKUP(D1267,RFPStatus!$A$2:$CF$3125,5,FALSE)</f>
        <v>#N/A</v>
      </c>
      <c r="DR1267" s="161" t="e">
        <f>VLOOKUP(D1267,RFPStatus!$A$2:$CF$3125,6,FALSE)</f>
        <v>#N/A</v>
      </c>
      <c r="DS1267" s="161" t="e">
        <f>VLOOKUP(D1267,RFPStatus!$A$2:$CF$3125,7,FALSE)</f>
        <v>#N/A</v>
      </c>
      <c r="DT1267" s="161" t="e">
        <f>VLOOKUP(D1267,RFPStatus!$A$2:$CF$3125,8,FALSE)</f>
        <v>#N/A</v>
      </c>
      <c r="DU1267" s="161" t="e">
        <f>VLOOKUP(D1267,RFPStatus!$A$2:$CF$3125,9,FALSE)</f>
        <v>#N/A</v>
      </c>
      <c r="DV1267" s="161" t="e">
        <f>VLOOKUP(D1267,RFPStatus!$A$2:$CF$3125,10,FALSE)</f>
        <v>#N/A</v>
      </c>
      <c r="DW1267" s="161" t="str">
        <f t="shared" si="19"/>
        <v/>
      </c>
    </row>
    <row r="1268" spans="1:127" x14ac:dyDescent="0.35">
      <c r="A1268" s="163">
        <f>RFPData!D1268</f>
        <v>0</v>
      </c>
      <c r="DQ1268" s="161" t="e">
        <f>VLOOKUP(D1268,RFPStatus!$A$2:$CF$3125,5,FALSE)</f>
        <v>#N/A</v>
      </c>
      <c r="DR1268" s="161" t="e">
        <f>VLOOKUP(D1268,RFPStatus!$A$2:$CF$3125,6,FALSE)</f>
        <v>#N/A</v>
      </c>
      <c r="DS1268" s="161" t="e">
        <f>VLOOKUP(D1268,RFPStatus!$A$2:$CF$3125,7,FALSE)</f>
        <v>#N/A</v>
      </c>
      <c r="DT1268" s="161" t="e">
        <f>VLOOKUP(D1268,RFPStatus!$A$2:$CF$3125,8,FALSE)</f>
        <v>#N/A</v>
      </c>
      <c r="DU1268" s="161" t="e">
        <f>VLOOKUP(D1268,RFPStatus!$A$2:$CF$3125,9,FALSE)</f>
        <v>#N/A</v>
      </c>
      <c r="DV1268" s="161" t="e">
        <f>VLOOKUP(D1268,RFPStatus!$A$2:$CF$3125,10,FALSE)</f>
        <v>#N/A</v>
      </c>
      <c r="DW1268" s="161" t="str">
        <f t="shared" si="19"/>
        <v/>
      </c>
    </row>
    <row r="1269" spans="1:127" x14ac:dyDescent="0.35">
      <c r="A1269" s="163">
        <f>RFPData!D1269</f>
        <v>0</v>
      </c>
      <c r="DQ1269" s="161" t="e">
        <f>VLOOKUP(D1269,RFPStatus!$A$2:$CF$3125,5,FALSE)</f>
        <v>#N/A</v>
      </c>
      <c r="DR1269" s="161" t="e">
        <f>VLOOKUP(D1269,RFPStatus!$A$2:$CF$3125,6,FALSE)</f>
        <v>#N/A</v>
      </c>
      <c r="DS1269" s="161" t="e">
        <f>VLOOKUP(D1269,RFPStatus!$A$2:$CF$3125,7,FALSE)</f>
        <v>#N/A</v>
      </c>
      <c r="DT1269" s="161" t="e">
        <f>VLOOKUP(D1269,RFPStatus!$A$2:$CF$3125,8,FALSE)</f>
        <v>#N/A</v>
      </c>
      <c r="DU1269" s="161" t="e">
        <f>VLOOKUP(D1269,RFPStatus!$A$2:$CF$3125,9,FALSE)</f>
        <v>#N/A</v>
      </c>
      <c r="DV1269" s="161" t="e">
        <f>VLOOKUP(D1269,RFPStatus!$A$2:$CF$3125,10,FALSE)</f>
        <v>#N/A</v>
      </c>
      <c r="DW1269" s="161" t="str">
        <f t="shared" si="19"/>
        <v/>
      </c>
    </row>
    <row r="1270" spans="1:127" x14ac:dyDescent="0.35">
      <c r="A1270" s="163">
        <f>RFPData!D1270</f>
        <v>0</v>
      </c>
      <c r="DQ1270" s="161" t="e">
        <f>VLOOKUP(D1270,RFPStatus!$A$2:$CF$3125,5,FALSE)</f>
        <v>#N/A</v>
      </c>
      <c r="DR1270" s="161" t="e">
        <f>VLOOKUP(D1270,RFPStatus!$A$2:$CF$3125,6,FALSE)</f>
        <v>#N/A</v>
      </c>
      <c r="DS1270" s="161" t="e">
        <f>VLOOKUP(D1270,RFPStatus!$A$2:$CF$3125,7,FALSE)</f>
        <v>#N/A</v>
      </c>
      <c r="DT1270" s="161" t="e">
        <f>VLOOKUP(D1270,RFPStatus!$A$2:$CF$3125,8,FALSE)</f>
        <v>#N/A</v>
      </c>
      <c r="DU1270" s="161" t="e">
        <f>VLOOKUP(D1270,RFPStatus!$A$2:$CF$3125,9,FALSE)</f>
        <v>#N/A</v>
      </c>
      <c r="DV1270" s="161" t="e">
        <f>VLOOKUP(D1270,RFPStatus!$A$2:$CF$3125,10,FALSE)</f>
        <v>#N/A</v>
      </c>
      <c r="DW1270" s="161" t="str">
        <f t="shared" si="19"/>
        <v/>
      </c>
    </row>
    <row r="1271" spans="1:127" x14ac:dyDescent="0.35">
      <c r="A1271" s="163">
        <f>RFPData!D1271</f>
        <v>0</v>
      </c>
      <c r="DQ1271" s="161" t="e">
        <f>VLOOKUP(D1271,RFPStatus!$A$2:$CF$3125,5,FALSE)</f>
        <v>#N/A</v>
      </c>
      <c r="DR1271" s="161" t="e">
        <f>VLOOKUP(D1271,RFPStatus!$A$2:$CF$3125,6,FALSE)</f>
        <v>#N/A</v>
      </c>
      <c r="DS1271" s="161" t="e">
        <f>VLOOKUP(D1271,RFPStatus!$A$2:$CF$3125,7,FALSE)</f>
        <v>#N/A</v>
      </c>
      <c r="DT1271" s="161" t="e">
        <f>VLOOKUP(D1271,RFPStatus!$A$2:$CF$3125,8,FALSE)</f>
        <v>#N/A</v>
      </c>
      <c r="DU1271" s="161" t="e">
        <f>VLOOKUP(D1271,RFPStatus!$A$2:$CF$3125,9,FALSE)</f>
        <v>#N/A</v>
      </c>
      <c r="DV1271" s="161" t="e">
        <f>VLOOKUP(D1271,RFPStatus!$A$2:$CF$3125,10,FALSE)</f>
        <v>#N/A</v>
      </c>
      <c r="DW1271" s="161" t="str">
        <f t="shared" si="19"/>
        <v/>
      </c>
    </row>
    <row r="1272" spans="1:127" x14ac:dyDescent="0.35">
      <c r="A1272" s="163">
        <f>RFPData!D1272</f>
        <v>0</v>
      </c>
      <c r="DQ1272" s="161" t="e">
        <f>VLOOKUP(D1272,RFPStatus!$A$2:$CF$3125,5,FALSE)</f>
        <v>#N/A</v>
      </c>
      <c r="DR1272" s="161" t="e">
        <f>VLOOKUP(D1272,RFPStatus!$A$2:$CF$3125,6,FALSE)</f>
        <v>#N/A</v>
      </c>
      <c r="DS1272" s="161" t="e">
        <f>VLOOKUP(D1272,RFPStatus!$A$2:$CF$3125,7,FALSE)</f>
        <v>#N/A</v>
      </c>
      <c r="DT1272" s="161" t="e">
        <f>VLOOKUP(D1272,RFPStatus!$A$2:$CF$3125,8,FALSE)</f>
        <v>#N/A</v>
      </c>
      <c r="DU1272" s="161" t="e">
        <f>VLOOKUP(D1272,RFPStatus!$A$2:$CF$3125,9,FALSE)</f>
        <v>#N/A</v>
      </c>
      <c r="DV1272" s="161" t="e">
        <f>VLOOKUP(D1272,RFPStatus!$A$2:$CF$3125,10,FALSE)</f>
        <v>#N/A</v>
      </c>
      <c r="DW1272" s="161" t="str">
        <f t="shared" si="19"/>
        <v/>
      </c>
    </row>
    <row r="1273" spans="1:127" x14ac:dyDescent="0.35">
      <c r="A1273" s="163">
        <f>RFPData!D1273</f>
        <v>0</v>
      </c>
      <c r="DQ1273" s="161" t="e">
        <f>VLOOKUP(D1273,RFPStatus!$A$2:$CF$3125,5,FALSE)</f>
        <v>#N/A</v>
      </c>
      <c r="DR1273" s="161" t="e">
        <f>VLOOKUP(D1273,RFPStatus!$A$2:$CF$3125,6,FALSE)</f>
        <v>#N/A</v>
      </c>
      <c r="DS1273" s="161" t="e">
        <f>VLOOKUP(D1273,RFPStatus!$A$2:$CF$3125,7,FALSE)</f>
        <v>#N/A</v>
      </c>
      <c r="DT1273" s="161" t="e">
        <f>VLOOKUP(D1273,RFPStatus!$A$2:$CF$3125,8,FALSE)</f>
        <v>#N/A</v>
      </c>
      <c r="DU1273" s="161" t="e">
        <f>VLOOKUP(D1273,RFPStatus!$A$2:$CF$3125,9,FALSE)</f>
        <v>#N/A</v>
      </c>
      <c r="DV1273" s="161" t="e">
        <f>VLOOKUP(D1273,RFPStatus!$A$2:$CF$3125,10,FALSE)</f>
        <v>#N/A</v>
      </c>
      <c r="DW1273" s="161" t="str">
        <f t="shared" si="19"/>
        <v/>
      </c>
    </row>
    <row r="1274" spans="1:127" x14ac:dyDescent="0.35">
      <c r="A1274" s="163">
        <f>RFPData!D1274</f>
        <v>0</v>
      </c>
      <c r="DQ1274" s="161" t="e">
        <f>VLOOKUP(D1274,RFPStatus!$A$2:$CF$3125,5,FALSE)</f>
        <v>#N/A</v>
      </c>
      <c r="DR1274" s="161" t="e">
        <f>VLOOKUP(D1274,RFPStatus!$A$2:$CF$3125,6,FALSE)</f>
        <v>#N/A</v>
      </c>
      <c r="DS1274" s="161" t="e">
        <f>VLOOKUP(D1274,RFPStatus!$A$2:$CF$3125,7,FALSE)</f>
        <v>#N/A</v>
      </c>
      <c r="DT1274" s="161" t="e">
        <f>VLOOKUP(D1274,RFPStatus!$A$2:$CF$3125,8,FALSE)</f>
        <v>#N/A</v>
      </c>
      <c r="DU1274" s="161" t="e">
        <f>VLOOKUP(D1274,RFPStatus!$A$2:$CF$3125,9,FALSE)</f>
        <v>#N/A</v>
      </c>
      <c r="DV1274" s="161" t="e">
        <f>VLOOKUP(D1274,RFPStatus!$A$2:$CF$3125,10,FALSE)</f>
        <v>#N/A</v>
      </c>
      <c r="DW1274" s="161" t="str">
        <f t="shared" si="19"/>
        <v/>
      </c>
    </row>
    <row r="1275" spans="1:127" x14ac:dyDescent="0.35">
      <c r="A1275" s="163">
        <f>RFPData!D1275</f>
        <v>0</v>
      </c>
      <c r="DQ1275" s="161" t="e">
        <f>VLOOKUP(D1275,RFPStatus!$A$2:$CF$3125,5,FALSE)</f>
        <v>#N/A</v>
      </c>
      <c r="DR1275" s="161" t="e">
        <f>VLOOKUP(D1275,RFPStatus!$A$2:$CF$3125,6,FALSE)</f>
        <v>#N/A</v>
      </c>
      <c r="DS1275" s="161" t="e">
        <f>VLOOKUP(D1275,RFPStatus!$A$2:$CF$3125,7,FALSE)</f>
        <v>#N/A</v>
      </c>
      <c r="DT1275" s="161" t="e">
        <f>VLOOKUP(D1275,RFPStatus!$A$2:$CF$3125,8,FALSE)</f>
        <v>#N/A</v>
      </c>
      <c r="DU1275" s="161" t="e">
        <f>VLOOKUP(D1275,RFPStatus!$A$2:$CF$3125,9,FALSE)</f>
        <v>#N/A</v>
      </c>
      <c r="DV1275" s="161" t="e">
        <f>VLOOKUP(D1275,RFPStatus!$A$2:$CF$3125,10,FALSE)</f>
        <v>#N/A</v>
      </c>
      <c r="DW1275" s="161" t="str">
        <f t="shared" si="19"/>
        <v/>
      </c>
    </row>
    <row r="1276" spans="1:127" x14ac:dyDescent="0.35">
      <c r="A1276" s="163">
        <f>RFPData!D1276</f>
        <v>0</v>
      </c>
      <c r="DQ1276" s="161" t="e">
        <f>VLOOKUP(D1276,RFPStatus!$A$2:$CF$3125,5,FALSE)</f>
        <v>#N/A</v>
      </c>
      <c r="DR1276" s="161" t="e">
        <f>VLOOKUP(D1276,RFPStatus!$A$2:$CF$3125,6,FALSE)</f>
        <v>#N/A</v>
      </c>
      <c r="DS1276" s="161" t="e">
        <f>VLOOKUP(D1276,RFPStatus!$A$2:$CF$3125,7,FALSE)</f>
        <v>#N/A</v>
      </c>
      <c r="DT1276" s="161" t="e">
        <f>VLOOKUP(D1276,RFPStatus!$A$2:$CF$3125,8,FALSE)</f>
        <v>#N/A</v>
      </c>
      <c r="DU1276" s="161" t="e">
        <f>VLOOKUP(D1276,RFPStatus!$A$2:$CF$3125,9,FALSE)</f>
        <v>#N/A</v>
      </c>
      <c r="DV1276" s="161" t="e">
        <f>VLOOKUP(D1276,RFPStatus!$A$2:$CF$3125,10,FALSE)</f>
        <v>#N/A</v>
      </c>
      <c r="DW1276" s="161" t="str">
        <f t="shared" si="19"/>
        <v/>
      </c>
    </row>
    <row r="1277" spans="1:127" x14ac:dyDescent="0.35">
      <c r="A1277" s="163">
        <f>RFPData!D1277</f>
        <v>0</v>
      </c>
      <c r="DQ1277" s="161" t="e">
        <f>VLOOKUP(D1277,RFPStatus!$A$2:$CF$3125,5,FALSE)</f>
        <v>#N/A</v>
      </c>
      <c r="DR1277" s="161" t="e">
        <f>VLOOKUP(D1277,RFPStatus!$A$2:$CF$3125,6,FALSE)</f>
        <v>#N/A</v>
      </c>
      <c r="DS1277" s="161" t="e">
        <f>VLOOKUP(D1277,RFPStatus!$A$2:$CF$3125,7,FALSE)</f>
        <v>#N/A</v>
      </c>
      <c r="DT1277" s="161" t="e">
        <f>VLOOKUP(D1277,RFPStatus!$A$2:$CF$3125,8,FALSE)</f>
        <v>#N/A</v>
      </c>
      <c r="DU1277" s="161" t="e">
        <f>VLOOKUP(D1277,RFPStatus!$A$2:$CF$3125,9,FALSE)</f>
        <v>#N/A</v>
      </c>
      <c r="DV1277" s="161" t="e">
        <f>VLOOKUP(D1277,RFPStatus!$A$2:$CF$3125,10,FALSE)</f>
        <v>#N/A</v>
      </c>
      <c r="DW1277" s="161" t="str">
        <f t="shared" si="19"/>
        <v/>
      </c>
    </row>
    <row r="1278" spans="1:127" x14ac:dyDescent="0.35">
      <c r="A1278" s="163">
        <f>RFPData!D1278</f>
        <v>0</v>
      </c>
      <c r="DQ1278" s="161" t="e">
        <f>VLOOKUP(D1278,RFPStatus!$A$2:$CF$3125,5,FALSE)</f>
        <v>#N/A</v>
      </c>
      <c r="DR1278" s="161" t="e">
        <f>VLOOKUP(D1278,RFPStatus!$A$2:$CF$3125,6,FALSE)</f>
        <v>#N/A</v>
      </c>
      <c r="DS1278" s="161" t="e">
        <f>VLOOKUP(D1278,RFPStatus!$A$2:$CF$3125,7,FALSE)</f>
        <v>#N/A</v>
      </c>
      <c r="DT1278" s="161" t="e">
        <f>VLOOKUP(D1278,RFPStatus!$A$2:$CF$3125,8,FALSE)</f>
        <v>#N/A</v>
      </c>
      <c r="DU1278" s="161" t="e">
        <f>VLOOKUP(D1278,RFPStatus!$A$2:$CF$3125,9,FALSE)</f>
        <v>#N/A</v>
      </c>
      <c r="DV1278" s="161" t="e">
        <f>VLOOKUP(D1278,RFPStatus!$A$2:$CF$3125,10,FALSE)</f>
        <v>#N/A</v>
      </c>
      <c r="DW1278" s="161" t="str">
        <f t="shared" si="19"/>
        <v/>
      </c>
    </row>
    <row r="1279" spans="1:127" x14ac:dyDescent="0.35">
      <c r="A1279" s="163">
        <f>RFPData!D1279</f>
        <v>0</v>
      </c>
      <c r="DQ1279" s="161" t="e">
        <f>VLOOKUP(D1279,RFPStatus!$A$2:$CF$3125,5,FALSE)</f>
        <v>#N/A</v>
      </c>
      <c r="DR1279" s="161" t="e">
        <f>VLOOKUP(D1279,RFPStatus!$A$2:$CF$3125,6,FALSE)</f>
        <v>#N/A</v>
      </c>
      <c r="DS1279" s="161" t="e">
        <f>VLOOKUP(D1279,RFPStatus!$A$2:$CF$3125,7,FALSE)</f>
        <v>#N/A</v>
      </c>
      <c r="DT1279" s="161" t="e">
        <f>VLOOKUP(D1279,RFPStatus!$A$2:$CF$3125,8,FALSE)</f>
        <v>#N/A</v>
      </c>
      <c r="DU1279" s="161" t="e">
        <f>VLOOKUP(D1279,RFPStatus!$A$2:$CF$3125,9,FALSE)</f>
        <v>#N/A</v>
      </c>
      <c r="DV1279" s="161" t="e">
        <f>VLOOKUP(D1279,RFPStatus!$A$2:$CF$3125,10,FALSE)</f>
        <v>#N/A</v>
      </c>
      <c r="DW1279" s="161" t="str">
        <f t="shared" si="19"/>
        <v/>
      </c>
    </row>
    <row r="1280" spans="1:127" x14ac:dyDescent="0.35">
      <c r="A1280" s="163">
        <f>RFPData!D1280</f>
        <v>0</v>
      </c>
      <c r="DQ1280" s="161" t="e">
        <f>VLOOKUP(D1280,RFPStatus!$A$2:$CF$3125,5,FALSE)</f>
        <v>#N/A</v>
      </c>
      <c r="DR1280" s="161" t="e">
        <f>VLOOKUP(D1280,RFPStatus!$A$2:$CF$3125,6,FALSE)</f>
        <v>#N/A</v>
      </c>
      <c r="DS1280" s="161" t="e">
        <f>VLOOKUP(D1280,RFPStatus!$A$2:$CF$3125,7,FALSE)</f>
        <v>#N/A</v>
      </c>
      <c r="DT1280" s="161" t="e">
        <f>VLOOKUP(D1280,RFPStatus!$A$2:$CF$3125,8,FALSE)</f>
        <v>#N/A</v>
      </c>
      <c r="DU1280" s="161" t="e">
        <f>VLOOKUP(D1280,RFPStatus!$A$2:$CF$3125,9,FALSE)</f>
        <v>#N/A</v>
      </c>
      <c r="DV1280" s="161" t="e">
        <f>VLOOKUP(D1280,RFPStatus!$A$2:$CF$3125,10,FALSE)</f>
        <v>#N/A</v>
      </c>
      <c r="DW1280" s="161" t="str">
        <f t="shared" si="19"/>
        <v/>
      </c>
    </row>
    <row r="1281" spans="1:127" x14ac:dyDescent="0.35">
      <c r="A1281" s="163">
        <f>RFPData!D1281</f>
        <v>0</v>
      </c>
      <c r="DQ1281" s="161" t="e">
        <f>VLOOKUP(D1281,RFPStatus!$A$2:$CF$3125,5,FALSE)</f>
        <v>#N/A</v>
      </c>
      <c r="DR1281" s="161" t="e">
        <f>VLOOKUP(D1281,RFPStatus!$A$2:$CF$3125,6,FALSE)</f>
        <v>#N/A</v>
      </c>
      <c r="DS1281" s="161" t="e">
        <f>VLOOKUP(D1281,RFPStatus!$A$2:$CF$3125,7,FALSE)</f>
        <v>#N/A</v>
      </c>
      <c r="DT1281" s="161" t="e">
        <f>VLOOKUP(D1281,RFPStatus!$A$2:$CF$3125,8,FALSE)</f>
        <v>#N/A</v>
      </c>
      <c r="DU1281" s="161" t="e">
        <f>VLOOKUP(D1281,RFPStatus!$A$2:$CF$3125,9,FALSE)</f>
        <v>#N/A</v>
      </c>
      <c r="DV1281" s="161" t="e">
        <f>VLOOKUP(D1281,RFPStatus!$A$2:$CF$3125,10,FALSE)</f>
        <v>#N/A</v>
      </c>
      <c r="DW1281" s="161" t="str">
        <f t="shared" si="19"/>
        <v/>
      </c>
    </row>
    <row r="1282" spans="1:127" x14ac:dyDescent="0.35">
      <c r="A1282" s="163">
        <f>RFPData!D1282</f>
        <v>0</v>
      </c>
      <c r="DQ1282" s="161" t="e">
        <f>VLOOKUP(D1282,RFPStatus!$A$2:$CF$3125,5,FALSE)</f>
        <v>#N/A</v>
      </c>
      <c r="DR1282" s="161" t="e">
        <f>VLOOKUP(D1282,RFPStatus!$A$2:$CF$3125,6,FALSE)</f>
        <v>#N/A</v>
      </c>
      <c r="DS1282" s="161" t="e">
        <f>VLOOKUP(D1282,RFPStatus!$A$2:$CF$3125,7,FALSE)</f>
        <v>#N/A</v>
      </c>
      <c r="DT1282" s="161" t="e">
        <f>VLOOKUP(D1282,RFPStatus!$A$2:$CF$3125,8,FALSE)</f>
        <v>#N/A</v>
      </c>
      <c r="DU1282" s="161" t="e">
        <f>VLOOKUP(D1282,RFPStatus!$A$2:$CF$3125,9,FALSE)</f>
        <v>#N/A</v>
      </c>
      <c r="DV1282" s="161" t="e">
        <f>VLOOKUP(D1282,RFPStatus!$A$2:$CF$3125,10,FALSE)</f>
        <v>#N/A</v>
      </c>
      <c r="DW1282" s="161" t="str">
        <f t="shared" ref="DW1282:DW1345" si="20">_xlfn.CONCAT(BU1282:BY1282)</f>
        <v/>
      </c>
    </row>
    <row r="1283" spans="1:127" x14ac:dyDescent="0.35">
      <c r="A1283" s="163">
        <f>RFPData!D1283</f>
        <v>0</v>
      </c>
      <c r="DQ1283" s="161" t="e">
        <f>VLOOKUP(D1283,RFPStatus!$A$2:$CF$3125,5,FALSE)</f>
        <v>#N/A</v>
      </c>
      <c r="DR1283" s="161" t="e">
        <f>VLOOKUP(D1283,RFPStatus!$A$2:$CF$3125,6,FALSE)</f>
        <v>#N/A</v>
      </c>
      <c r="DS1283" s="161" t="e">
        <f>VLOOKUP(D1283,RFPStatus!$A$2:$CF$3125,7,FALSE)</f>
        <v>#N/A</v>
      </c>
      <c r="DT1283" s="161" t="e">
        <f>VLOOKUP(D1283,RFPStatus!$A$2:$CF$3125,8,FALSE)</f>
        <v>#N/A</v>
      </c>
      <c r="DU1283" s="161" t="e">
        <f>VLOOKUP(D1283,RFPStatus!$A$2:$CF$3125,9,FALSE)</f>
        <v>#N/A</v>
      </c>
      <c r="DV1283" s="161" t="e">
        <f>VLOOKUP(D1283,RFPStatus!$A$2:$CF$3125,10,FALSE)</f>
        <v>#N/A</v>
      </c>
      <c r="DW1283" s="161" t="str">
        <f t="shared" si="20"/>
        <v/>
      </c>
    </row>
    <row r="1284" spans="1:127" x14ac:dyDescent="0.35">
      <c r="A1284" s="163">
        <f>RFPData!D1284</f>
        <v>0</v>
      </c>
      <c r="DQ1284" s="161" t="e">
        <f>VLOOKUP(D1284,RFPStatus!$A$2:$CF$3125,5,FALSE)</f>
        <v>#N/A</v>
      </c>
      <c r="DR1284" s="161" t="e">
        <f>VLOOKUP(D1284,RFPStatus!$A$2:$CF$3125,6,FALSE)</f>
        <v>#N/A</v>
      </c>
      <c r="DS1284" s="161" t="e">
        <f>VLOOKUP(D1284,RFPStatus!$A$2:$CF$3125,7,FALSE)</f>
        <v>#N/A</v>
      </c>
      <c r="DT1284" s="161" t="e">
        <f>VLOOKUP(D1284,RFPStatus!$A$2:$CF$3125,8,FALSE)</f>
        <v>#N/A</v>
      </c>
      <c r="DU1284" s="161" t="e">
        <f>VLOOKUP(D1284,RFPStatus!$A$2:$CF$3125,9,FALSE)</f>
        <v>#N/A</v>
      </c>
      <c r="DV1284" s="161" t="e">
        <f>VLOOKUP(D1284,RFPStatus!$A$2:$CF$3125,10,FALSE)</f>
        <v>#N/A</v>
      </c>
      <c r="DW1284" s="161" t="str">
        <f t="shared" si="20"/>
        <v/>
      </c>
    </row>
    <row r="1285" spans="1:127" x14ac:dyDescent="0.35">
      <c r="A1285" s="163">
        <f>RFPData!D1285</f>
        <v>0</v>
      </c>
      <c r="DQ1285" s="161" t="e">
        <f>VLOOKUP(D1285,RFPStatus!$A$2:$CF$3125,5,FALSE)</f>
        <v>#N/A</v>
      </c>
      <c r="DR1285" s="161" t="e">
        <f>VLOOKUP(D1285,RFPStatus!$A$2:$CF$3125,6,FALSE)</f>
        <v>#N/A</v>
      </c>
      <c r="DS1285" s="161" t="e">
        <f>VLOOKUP(D1285,RFPStatus!$A$2:$CF$3125,7,FALSE)</f>
        <v>#N/A</v>
      </c>
      <c r="DT1285" s="161" t="e">
        <f>VLOOKUP(D1285,RFPStatus!$A$2:$CF$3125,8,FALSE)</f>
        <v>#N/A</v>
      </c>
      <c r="DU1285" s="161" t="e">
        <f>VLOOKUP(D1285,RFPStatus!$A$2:$CF$3125,9,FALSE)</f>
        <v>#N/A</v>
      </c>
      <c r="DV1285" s="161" t="e">
        <f>VLOOKUP(D1285,RFPStatus!$A$2:$CF$3125,10,FALSE)</f>
        <v>#N/A</v>
      </c>
      <c r="DW1285" s="161" t="str">
        <f t="shared" si="20"/>
        <v/>
      </c>
    </row>
    <row r="1286" spans="1:127" x14ac:dyDescent="0.35">
      <c r="A1286" s="163">
        <f>RFPData!D1286</f>
        <v>0</v>
      </c>
      <c r="DQ1286" s="161" t="e">
        <f>VLOOKUP(D1286,RFPStatus!$A$2:$CF$3125,5,FALSE)</f>
        <v>#N/A</v>
      </c>
      <c r="DR1286" s="161" t="e">
        <f>VLOOKUP(D1286,RFPStatus!$A$2:$CF$3125,6,FALSE)</f>
        <v>#N/A</v>
      </c>
      <c r="DS1286" s="161" t="e">
        <f>VLOOKUP(D1286,RFPStatus!$A$2:$CF$3125,7,FALSE)</f>
        <v>#N/A</v>
      </c>
      <c r="DT1286" s="161" t="e">
        <f>VLOOKUP(D1286,RFPStatus!$A$2:$CF$3125,8,FALSE)</f>
        <v>#N/A</v>
      </c>
      <c r="DU1286" s="161" t="e">
        <f>VLOOKUP(D1286,RFPStatus!$A$2:$CF$3125,9,FALSE)</f>
        <v>#N/A</v>
      </c>
      <c r="DV1286" s="161" t="e">
        <f>VLOOKUP(D1286,RFPStatus!$A$2:$CF$3125,10,FALSE)</f>
        <v>#N/A</v>
      </c>
      <c r="DW1286" s="161" t="str">
        <f t="shared" si="20"/>
        <v/>
      </c>
    </row>
    <row r="1287" spans="1:127" x14ac:dyDescent="0.35">
      <c r="A1287" s="163">
        <f>RFPData!D1287</f>
        <v>0</v>
      </c>
      <c r="DQ1287" s="161" t="e">
        <f>VLOOKUP(D1287,RFPStatus!$A$2:$CF$3125,5,FALSE)</f>
        <v>#N/A</v>
      </c>
      <c r="DR1287" s="161" t="e">
        <f>VLOOKUP(D1287,RFPStatus!$A$2:$CF$3125,6,FALSE)</f>
        <v>#N/A</v>
      </c>
      <c r="DS1287" s="161" t="e">
        <f>VLOOKUP(D1287,RFPStatus!$A$2:$CF$3125,7,FALSE)</f>
        <v>#N/A</v>
      </c>
      <c r="DT1287" s="161" t="e">
        <f>VLOOKUP(D1287,RFPStatus!$A$2:$CF$3125,8,FALSE)</f>
        <v>#N/A</v>
      </c>
      <c r="DU1287" s="161" t="e">
        <f>VLOOKUP(D1287,RFPStatus!$A$2:$CF$3125,9,FALSE)</f>
        <v>#N/A</v>
      </c>
      <c r="DV1287" s="161" t="e">
        <f>VLOOKUP(D1287,RFPStatus!$A$2:$CF$3125,10,FALSE)</f>
        <v>#N/A</v>
      </c>
      <c r="DW1287" s="161" t="str">
        <f t="shared" si="20"/>
        <v/>
      </c>
    </row>
    <row r="1288" spans="1:127" x14ac:dyDescent="0.35">
      <c r="A1288" s="163">
        <f>RFPData!D1288</f>
        <v>0</v>
      </c>
      <c r="DQ1288" s="161" t="e">
        <f>VLOOKUP(D1288,RFPStatus!$A$2:$CF$3125,5,FALSE)</f>
        <v>#N/A</v>
      </c>
      <c r="DR1288" s="161" t="e">
        <f>VLOOKUP(D1288,RFPStatus!$A$2:$CF$3125,6,FALSE)</f>
        <v>#N/A</v>
      </c>
      <c r="DS1288" s="161" t="e">
        <f>VLOOKUP(D1288,RFPStatus!$A$2:$CF$3125,7,FALSE)</f>
        <v>#N/A</v>
      </c>
      <c r="DT1288" s="161" t="e">
        <f>VLOOKUP(D1288,RFPStatus!$A$2:$CF$3125,8,FALSE)</f>
        <v>#N/A</v>
      </c>
      <c r="DU1288" s="161" t="e">
        <f>VLOOKUP(D1288,RFPStatus!$A$2:$CF$3125,9,FALSE)</f>
        <v>#N/A</v>
      </c>
      <c r="DV1288" s="161" t="e">
        <f>VLOOKUP(D1288,RFPStatus!$A$2:$CF$3125,10,FALSE)</f>
        <v>#N/A</v>
      </c>
      <c r="DW1288" s="161" t="str">
        <f t="shared" si="20"/>
        <v/>
      </c>
    </row>
    <row r="1289" spans="1:127" x14ac:dyDescent="0.35">
      <c r="A1289" s="163">
        <f>RFPData!D1289</f>
        <v>0</v>
      </c>
      <c r="DQ1289" s="161" t="e">
        <f>VLOOKUP(D1289,RFPStatus!$A$2:$CF$3125,5,FALSE)</f>
        <v>#N/A</v>
      </c>
      <c r="DR1289" s="161" t="e">
        <f>VLOOKUP(D1289,RFPStatus!$A$2:$CF$3125,6,FALSE)</f>
        <v>#N/A</v>
      </c>
      <c r="DS1289" s="161" t="e">
        <f>VLOOKUP(D1289,RFPStatus!$A$2:$CF$3125,7,FALSE)</f>
        <v>#N/A</v>
      </c>
      <c r="DT1289" s="161" t="e">
        <f>VLOOKUP(D1289,RFPStatus!$A$2:$CF$3125,8,FALSE)</f>
        <v>#N/A</v>
      </c>
      <c r="DU1289" s="161" t="e">
        <f>VLOOKUP(D1289,RFPStatus!$A$2:$CF$3125,9,FALSE)</f>
        <v>#N/A</v>
      </c>
      <c r="DV1289" s="161" t="e">
        <f>VLOOKUP(D1289,RFPStatus!$A$2:$CF$3125,10,FALSE)</f>
        <v>#N/A</v>
      </c>
      <c r="DW1289" s="161" t="str">
        <f t="shared" si="20"/>
        <v/>
      </c>
    </row>
    <row r="1290" spans="1:127" x14ac:dyDescent="0.35">
      <c r="A1290" s="163">
        <f>RFPData!D1290</f>
        <v>0</v>
      </c>
      <c r="DQ1290" s="161" t="e">
        <f>VLOOKUP(D1290,RFPStatus!$A$2:$CF$3125,5,FALSE)</f>
        <v>#N/A</v>
      </c>
      <c r="DR1290" s="161" t="e">
        <f>VLOOKUP(D1290,RFPStatus!$A$2:$CF$3125,6,FALSE)</f>
        <v>#N/A</v>
      </c>
      <c r="DS1290" s="161" t="e">
        <f>VLOOKUP(D1290,RFPStatus!$A$2:$CF$3125,7,FALSE)</f>
        <v>#N/A</v>
      </c>
      <c r="DT1290" s="161" t="e">
        <f>VLOOKUP(D1290,RFPStatus!$A$2:$CF$3125,8,FALSE)</f>
        <v>#N/A</v>
      </c>
      <c r="DU1290" s="161" t="e">
        <f>VLOOKUP(D1290,RFPStatus!$A$2:$CF$3125,9,FALSE)</f>
        <v>#N/A</v>
      </c>
      <c r="DV1290" s="161" t="e">
        <f>VLOOKUP(D1290,RFPStatus!$A$2:$CF$3125,10,FALSE)</f>
        <v>#N/A</v>
      </c>
      <c r="DW1290" s="161" t="str">
        <f t="shared" si="20"/>
        <v/>
      </c>
    </row>
    <row r="1291" spans="1:127" x14ac:dyDescent="0.35">
      <c r="A1291" s="163">
        <f>RFPData!D1291</f>
        <v>0</v>
      </c>
      <c r="DQ1291" s="161" t="e">
        <f>VLOOKUP(D1291,RFPStatus!$A$2:$CF$3125,5,FALSE)</f>
        <v>#N/A</v>
      </c>
      <c r="DR1291" s="161" t="e">
        <f>VLOOKUP(D1291,RFPStatus!$A$2:$CF$3125,6,FALSE)</f>
        <v>#N/A</v>
      </c>
      <c r="DS1291" s="161" t="e">
        <f>VLOOKUP(D1291,RFPStatus!$A$2:$CF$3125,7,FALSE)</f>
        <v>#N/A</v>
      </c>
      <c r="DT1291" s="161" t="e">
        <f>VLOOKUP(D1291,RFPStatus!$A$2:$CF$3125,8,FALSE)</f>
        <v>#N/A</v>
      </c>
      <c r="DU1291" s="161" t="e">
        <f>VLOOKUP(D1291,RFPStatus!$A$2:$CF$3125,9,FALSE)</f>
        <v>#N/A</v>
      </c>
      <c r="DV1291" s="161" t="e">
        <f>VLOOKUP(D1291,RFPStatus!$A$2:$CF$3125,10,FALSE)</f>
        <v>#N/A</v>
      </c>
      <c r="DW1291" s="161" t="str">
        <f t="shared" si="20"/>
        <v/>
      </c>
    </row>
    <row r="1292" spans="1:127" x14ac:dyDescent="0.35">
      <c r="A1292" s="163">
        <f>RFPData!D1292</f>
        <v>0</v>
      </c>
      <c r="DQ1292" s="161" t="e">
        <f>VLOOKUP(D1292,RFPStatus!$A$2:$CF$3125,5,FALSE)</f>
        <v>#N/A</v>
      </c>
      <c r="DR1292" s="161" t="e">
        <f>VLOOKUP(D1292,RFPStatus!$A$2:$CF$3125,6,FALSE)</f>
        <v>#N/A</v>
      </c>
      <c r="DS1292" s="161" t="e">
        <f>VLOOKUP(D1292,RFPStatus!$A$2:$CF$3125,7,FALSE)</f>
        <v>#N/A</v>
      </c>
      <c r="DT1292" s="161" t="e">
        <f>VLOOKUP(D1292,RFPStatus!$A$2:$CF$3125,8,FALSE)</f>
        <v>#N/A</v>
      </c>
      <c r="DU1292" s="161" t="e">
        <f>VLOOKUP(D1292,RFPStatus!$A$2:$CF$3125,9,FALSE)</f>
        <v>#N/A</v>
      </c>
      <c r="DV1292" s="161" t="e">
        <f>VLOOKUP(D1292,RFPStatus!$A$2:$CF$3125,10,FALSE)</f>
        <v>#N/A</v>
      </c>
      <c r="DW1292" s="161" t="str">
        <f t="shared" si="20"/>
        <v/>
      </c>
    </row>
    <row r="1293" spans="1:127" x14ac:dyDescent="0.35">
      <c r="A1293" s="163">
        <f>RFPData!D1293</f>
        <v>0</v>
      </c>
      <c r="DQ1293" s="161" t="e">
        <f>VLOOKUP(D1293,RFPStatus!$A$2:$CF$3125,5,FALSE)</f>
        <v>#N/A</v>
      </c>
      <c r="DR1293" s="161" t="e">
        <f>VLOOKUP(D1293,RFPStatus!$A$2:$CF$3125,6,FALSE)</f>
        <v>#N/A</v>
      </c>
      <c r="DS1293" s="161" t="e">
        <f>VLOOKUP(D1293,RFPStatus!$A$2:$CF$3125,7,FALSE)</f>
        <v>#N/A</v>
      </c>
      <c r="DT1293" s="161" t="e">
        <f>VLOOKUP(D1293,RFPStatus!$A$2:$CF$3125,8,FALSE)</f>
        <v>#N/A</v>
      </c>
      <c r="DU1293" s="161" t="e">
        <f>VLOOKUP(D1293,RFPStatus!$A$2:$CF$3125,9,FALSE)</f>
        <v>#N/A</v>
      </c>
      <c r="DV1293" s="161" t="e">
        <f>VLOOKUP(D1293,RFPStatus!$A$2:$CF$3125,10,FALSE)</f>
        <v>#N/A</v>
      </c>
      <c r="DW1293" s="161" t="str">
        <f t="shared" si="20"/>
        <v/>
      </c>
    </row>
    <row r="1294" spans="1:127" x14ac:dyDescent="0.35">
      <c r="A1294" s="163">
        <f>RFPData!D1294</f>
        <v>0</v>
      </c>
      <c r="DQ1294" s="161" t="e">
        <f>VLOOKUP(D1294,RFPStatus!$A$2:$CF$3125,5,FALSE)</f>
        <v>#N/A</v>
      </c>
      <c r="DR1294" s="161" t="e">
        <f>VLOOKUP(D1294,RFPStatus!$A$2:$CF$3125,6,FALSE)</f>
        <v>#N/A</v>
      </c>
      <c r="DS1294" s="161" t="e">
        <f>VLOOKUP(D1294,RFPStatus!$A$2:$CF$3125,7,FALSE)</f>
        <v>#N/A</v>
      </c>
      <c r="DT1294" s="161" t="e">
        <f>VLOOKUP(D1294,RFPStatus!$A$2:$CF$3125,8,FALSE)</f>
        <v>#N/A</v>
      </c>
      <c r="DU1294" s="161" t="e">
        <f>VLOOKUP(D1294,RFPStatus!$A$2:$CF$3125,9,FALSE)</f>
        <v>#N/A</v>
      </c>
      <c r="DV1294" s="161" t="e">
        <f>VLOOKUP(D1294,RFPStatus!$A$2:$CF$3125,10,FALSE)</f>
        <v>#N/A</v>
      </c>
      <c r="DW1294" s="161" t="str">
        <f t="shared" si="20"/>
        <v/>
      </c>
    </row>
    <row r="1295" spans="1:127" x14ac:dyDescent="0.35">
      <c r="A1295" s="163">
        <f>RFPData!D1295</f>
        <v>0</v>
      </c>
      <c r="DQ1295" s="161" t="e">
        <f>VLOOKUP(D1295,RFPStatus!$A$2:$CF$3125,5,FALSE)</f>
        <v>#N/A</v>
      </c>
      <c r="DR1295" s="161" t="e">
        <f>VLOOKUP(D1295,RFPStatus!$A$2:$CF$3125,6,FALSE)</f>
        <v>#N/A</v>
      </c>
      <c r="DS1295" s="161" t="e">
        <f>VLOOKUP(D1295,RFPStatus!$A$2:$CF$3125,7,FALSE)</f>
        <v>#N/A</v>
      </c>
      <c r="DT1295" s="161" t="e">
        <f>VLOOKUP(D1295,RFPStatus!$A$2:$CF$3125,8,FALSE)</f>
        <v>#N/A</v>
      </c>
      <c r="DU1295" s="161" t="e">
        <f>VLOOKUP(D1295,RFPStatus!$A$2:$CF$3125,9,FALSE)</f>
        <v>#N/A</v>
      </c>
      <c r="DV1295" s="161" t="e">
        <f>VLOOKUP(D1295,RFPStatus!$A$2:$CF$3125,10,FALSE)</f>
        <v>#N/A</v>
      </c>
      <c r="DW1295" s="161" t="str">
        <f t="shared" si="20"/>
        <v/>
      </c>
    </row>
    <row r="1296" spans="1:127" x14ac:dyDescent="0.35">
      <c r="A1296" s="163">
        <f>RFPData!D1296</f>
        <v>0</v>
      </c>
      <c r="DQ1296" s="161" t="e">
        <f>VLOOKUP(D1296,RFPStatus!$A$2:$CF$3125,5,FALSE)</f>
        <v>#N/A</v>
      </c>
      <c r="DR1296" s="161" t="e">
        <f>VLOOKUP(D1296,RFPStatus!$A$2:$CF$3125,6,FALSE)</f>
        <v>#N/A</v>
      </c>
      <c r="DS1296" s="161" t="e">
        <f>VLOOKUP(D1296,RFPStatus!$A$2:$CF$3125,7,FALSE)</f>
        <v>#N/A</v>
      </c>
      <c r="DT1296" s="161" t="e">
        <f>VLOOKUP(D1296,RFPStatus!$A$2:$CF$3125,8,FALSE)</f>
        <v>#N/A</v>
      </c>
      <c r="DU1296" s="161" t="e">
        <f>VLOOKUP(D1296,RFPStatus!$A$2:$CF$3125,9,FALSE)</f>
        <v>#N/A</v>
      </c>
      <c r="DV1296" s="161" t="e">
        <f>VLOOKUP(D1296,RFPStatus!$A$2:$CF$3125,10,FALSE)</f>
        <v>#N/A</v>
      </c>
      <c r="DW1296" s="161" t="str">
        <f t="shared" si="20"/>
        <v/>
      </c>
    </row>
    <row r="1297" spans="1:127" x14ac:dyDescent="0.35">
      <c r="A1297" s="163">
        <f>RFPData!D1297</f>
        <v>0</v>
      </c>
      <c r="DQ1297" s="161" t="e">
        <f>VLOOKUP(D1297,RFPStatus!$A$2:$CF$3125,5,FALSE)</f>
        <v>#N/A</v>
      </c>
      <c r="DR1297" s="161" t="e">
        <f>VLOOKUP(D1297,RFPStatus!$A$2:$CF$3125,6,FALSE)</f>
        <v>#N/A</v>
      </c>
      <c r="DS1297" s="161" t="e">
        <f>VLOOKUP(D1297,RFPStatus!$A$2:$CF$3125,7,FALSE)</f>
        <v>#N/A</v>
      </c>
      <c r="DT1297" s="161" t="e">
        <f>VLOOKUP(D1297,RFPStatus!$A$2:$CF$3125,8,FALSE)</f>
        <v>#N/A</v>
      </c>
      <c r="DU1297" s="161" t="e">
        <f>VLOOKUP(D1297,RFPStatus!$A$2:$CF$3125,9,FALSE)</f>
        <v>#N/A</v>
      </c>
      <c r="DV1297" s="161" t="e">
        <f>VLOOKUP(D1297,RFPStatus!$A$2:$CF$3125,10,FALSE)</f>
        <v>#N/A</v>
      </c>
      <c r="DW1297" s="161" t="str">
        <f t="shared" si="20"/>
        <v/>
      </c>
    </row>
    <row r="1298" spans="1:127" x14ac:dyDescent="0.35">
      <c r="A1298" s="163">
        <f>RFPData!D1298</f>
        <v>0</v>
      </c>
      <c r="DQ1298" s="161" t="e">
        <f>VLOOKUP(D1298,RFPStatus!$A$2:$CF$3125,5,FALSE)</f>
        <v>#N/A</v>
      </c>
      <c r="DR1298" s="161" t="e">
        <f>VLOOKUP(D1298,RFPStatus!$A$2:$CF$3125,6,FALSE)</f>
        <v>#N/A</v>
      </c>
      <c r="DS1298" s="161" t="e">
        <f>VLOOKUP(D1298,RFPStatus!$A$2:$CF$3125,7,FALSE)</f>
        <v>#N/A</v>
      </c>
      <c r="DT1298" s="161" t="e">
        <f>VLOOKUP(D1298,RFPStatus!$A$2:$CF$3125,8,FALSE)</f>
        <v>#N/A</v>
      </c>
      <c r="DU1298" s="161" t="e">
        <f>VLOOKUP(D1298,RFPStatus!$A$2:$CF$3125,9,FALSE)</f>
        <v>#N/A</v>
      </c>
      <c r="DV1298" s="161" t="e">
        <f>VLOOKUP(D1298,RFPStatus!$A$2:$CF$3125,10,FALSE)</f>
        <v>#N/A</v>
      </c>
      <c r="DW1298" s="161" t="str">
        <f t="shared" si="20"/>
        <v/>
      </c>
    </row>
    <row r="1299" spans="1:127" x14ac:dyDescent="0.35">
      <c r="A1299" s="163">
        <f>RFPData!D1299</f>
        <v>0</v>
      </c>
      <c r="DQ1299" s="161" t="e">
        <f>VLOOKUP(D1299,RFPStatus!$A$2:$CF$3125,5,FALSE)</f>
        <v>#N/A</v>
      </c>
      <c r="DR1299" s="161" t="e">
        <f>VLOOKUP(D1299,RFPStatus!$A$2:$CF$3125,6,FALSE)</f>
        <v>#N/A</v>
      </c>
      <c r="DS1299" s="161" t="e">
        <f>VLOOKUP(D1299,RFPStatus!$A$2:$CF$3125,7,FALSE)</f>
        <v>#N/A</v>
      </c>
      <c r="DT1299" s="161" t="e">
        <f>VLOOKUP(D1299,RFPStatus!$A$2:$CF$3125,8,FALSE)</f>
        <v>#N/A</v>
      </c>
      <c r="DU1299" s="161" t="e">
        <f>VLOOKUP(D1299,RFPStatus!$A$2:$CF$3125,9,FALSE)</f>
        <v>#N/A</v>
      </c>
      <c r="DV1299" s="161" t="e">
        <f>VLOOKUP(D1299,RFPStatus!$A$2:$CF$3125,10,FALSE)</f>
        <v>#N/A</v>
      </c>
      <c r="DW1299" s="161" t="str">
        <f t="shared" si="20"/>
        <v/>
      </c>
    </row>
    <row r="1300" spans="1:127" x14ac:dyDescent="0.35">
      <c r="A1300" s="163">
        <f>RFPData!D1300</f>
        <v>0</v>
      </c>
      <c r="DQ1300" s="161" t="e">
        <f>VLOOKUP(D1300,RFPStatus!$A$2:$CF$3125,5,FALSE)</f>
        <v>#N/A</v>
      </c>
      <c r="DR1300" s="161" t="e">
        <f>VLOOKUP(D1300,RFPStatus!$A$2:$CF$3125,6,FALSE)</f>
        <v>#N/A</v>
      </c>
      <c r="DS1300" s="161" t="e">
        <f>VLOOKUP(D1300,RFPStatus!$A$2:$CF$3125,7,FALSE)</f>
        <v>#N/A</v>
      </c>
      <c r="DT1300" s="161" t="e">
        <f>VLOOKUP(D1300,RFPStatus!$A$2:$CF$3125,8,FALSE)</f>
        <v>#N/A</v>
      </c>
      <c r="DU1300" s="161" t="e">
        <f>VLOOKUP(D1300,RFPStatus!$A$2:$CF$3125,9,FALSE)</f>
        <v>#N/A</v>
      </c>
      <c r="DV1300" s="161" t="e">
        <f>VLOOKUP(D1300,RFPStatus!$A$2:$CF$3125,10,FALSE)</f>
        <v>#N/A</v>
      </c>
      <c r="DW1300" s="161" t="str">
        <f t="shared" si="20"/>
        <v/>
      </c>
    </row>
    <row r="1301" spans="1:127" x14ac:dyDescent="0.35">
      <c r="A1301" s="163">
        <f>RFPData!D1301</f>
        <v>0</v>
      </c>
      <c r="DQ1301" s="161" t="e">
        <f>VLOOKUP(D1301,RFPStatus!$A$2:$CF$3125,5,FALSE)</f>
        <v>#N/A</v>
      </c>
      <c r="DR1301" s="161" t="e">
        <f>VLOOKUP(D1301,RFPStatus!$A$2:$CF$3125,6,FALSE)</f>
        <v>#N/A</v>
      </c>
      <c r="DS1301" s="161" t="e">
        <f>VLOOKUP(D1301,RFPStatus!$A$2:$CF$3125,7,FALSE)</f>
        <v>#N/A</v>
      </c>
      <c r="DT1301" s="161" t="e">
        <f>VLOOKUP(D1301,RFPStatus!$A$2:$CF$3125,8,FALSE)</f>
        <v>#N/A</v>
      </c>
      <c r="DU1301" s="161" t="e">
        <f>VLOOKUP(D1301,RFPStatus!$A$2:$CF$3125,9,FALSE)</f>
        <v>#N/A</v>
      </c>
      <c r="DV1301" s="161" t="e">
        <f>VLOOKUP(D1301,RFPStatus!$A$2:$CF$3125,10,FALSE)</f>
        <v>#N/A</v>
      </c>
      <c r="DW1301" s="161" t="str">
        <f t="shared" si="20"/>
        <v/>
      </c>
    </row>
    <row r="1302" spans="1:127" x14ac:dyDescent="0.35">
      <c r="A1302" s="163">
        <f>RFPData!D1302</f>
        <v>0</v>
      </c>
      <c r="DQ1302" s="161" t="e">
        <f>VLOOKUP(D1302,RFPStatus!$A$2:$CF$3125,5,FALSE)</f>
        <v>#N/A</v>
      </c>
      <c r="DR1302" s="161" t="e">
        <f>VLOOKUP(D1302,RFPStatus!$A$2:$CF$3125,6,FALSE)</f>
        <v>#N/A</v>
      </c>
      <c r="DS1302" s="161" t="e">
        <f>VLOOKUP(D1302,RFPStatus!$A$2:$CF$3125,7,FALSE)</f>
        <v>#N/A</v>
      </c>
      <c r="DT1302" s="161" t="e">
        <f>VLOOKUP(D1302,RFPStatus!$A$2:$CF$3125,8,FALSE)</f>
        <v>#N/A</v>
      </c>
      <c r="DU1302" s="161" t="e">
        <f>VLOOKUP(D1302,RFPStatus!$A$2:$CF$3125,9,FALSE)</f>
        <v>#N/A</v>
      </c>
      <c r="DV1302" s="161" t="e">
        <f>VLOOKUP(D1302,RFPStatus!$A$2:$CF$3125,10,FALSE)</f>
        <v>#N/A</v>
      </c>
      <c r="DW1302" s="161" t="str">
        <f t="shared" si="20"/>
        <v/>
      </c>
    </row>
    <row r="1303" spans="1:127" x14ac:dyDescent="0.35">
      <c r="A1303" s="163">
        <f>RFPData!D1303</f>
        <v>0</v>
      </c>
      <c r="DQ1303" s="161" t="e">
        <f>VLOOKUP(D1303,RFPStatus!$A$2:$CF$3125,5,FALSE)</f>
        <v>#N/A</v>
      </c>
      <c r="DR1303" s="161" t="e">
        <f>VLOOKUP(D1303,RFPStatus!$A$2:$CF$3125,6,FALSE)</f>
        <v>#N/A</v>
      </c>
      <c r="DS1303" s="161" t="e">
        <f>VLOOKUP(D1303,RFPStatus!$A$2:$CF$3125,7,FALSE)</f>
        <v>#N/A</v>
      </c>
      <c r="DT1303" s="161" t="e">
        <f>VLOOKUP(D1303,RFPStatus!$A$2:$CF$3125,8,FALSE)</f>
        <v>#N/A</v>
      </c>
      <c r="DU1303" s="161" t="e">
        <f>VLOOKUP(D1303,RFPStatus!$A$2:$CF$3125,9,FALSE)</f>
        <v>#N/A</v>
      </c>
      <c r="DV1303" s="161" t="e">
        <f>VLOOKUP(D1303,RFPStatus!$A$2:$CF$3125,10,FALSE)</f>
        <v>#N/A</v>
      </c>
      <c r="DW1303" s="161" t="str">
        <f t="shared" si="20"/>
        <v/>
      </c>
    </row>
    <row r="1304" spans="1:127" x14ac:dyDescent="0.35">
      <c r="A1304" s="163">
        <f>RFPData!D1304</f>
        <v>0</v>
      </c>
      <c r="DQ1304" s="161" t="e">
        <f>VLOOKUP(D1304,RFPStatus!$A$2:$CF$3125,5,FALSE)</f>
        <v>#N/A</v>
      </c>
      <c r="DR1304" s="161" t="e">
        <f>VLOOKUP(D1304,RFPStatus!$A$2:$CF$3125,6,FALSE)</f>
        <v>#N/A</v>
      </c>
      <c r="DS1304" s="161" t="e">
        <f>VLOOKUP(D1304,RFPStatus!$A$2:$CF$3125,7,FALSE)</f>
        <v>#N/A</v>
      </c>
      <c r="DT1304" s="161" t="e">
        <f>VLOOKUP(D1304,RFPStatus!$A$2:$CF$3125,8,FALSE)</f>
        <v>#N/A</v>
      </c>
      <c r="DU1304" s="161" t="e">
        <f>VLOOKUP(D1304,RFPStatus!$A$2:$CF$3125,9,FALSE)</f>
        <v>#N/A</v>
      </c>
      <c r="DV1304" s="161" t="e">
        <f>VLOOKUP(D1304,RFPStatus!$A$2:$CF$3125,10,FALSE)</f>
        <v>#N/A</v>
      </c>
      <c r="DW1304" s="161" t="str">
        <f t="shared" si="20"/>
        <v/>
      </c>
    </row>
    <row r="1305" spans="1:127" x14ac:dyDescent="0.35">
      <c r="A1305" s="163">
        <f>RFPData!D1305</f>
        <v>0</v>
      </c>
      <c r="DQ1305" s="161" t="e">
        <f>VLOOKUP(D1305,RFPStatus!$A$2:$CF$3125,5,FALSE)</f>
        <v>#N/A</v>
      </c>
      <c r="DR1305" s="161" t="e">
        <f>VLOOKUP(D1305,RFPStatus!$A$2:$CF$3125,6,FALSE)</f>
        <v>#N/A</v>
      </c>
      <c r="DS1305" s="161" t="e">
        <f>VLOOKUP(D1305,RFPStatus!$A$2:$CF$3125,7,FALSE)</f>
        <v>#N/A</v>
      </c>
      <c r="DT1305" s="161" t="e">
        <f>VLOOKUP(D1305,RFPStatus!$A$2:$CF$3125,8,FALSE)</f>
        <v>#N/A</v>
      </c>
      <c r="DU1305" s="161" t="e">
        <f>VLOOKUP(D1305,RFPStatus!$A$2:$CF$3125,9,FALSE)</f>
        <v>#N/A</v>
      </c>
      <c r="DV1305" s="161" t="e">
        <f>VLOOKUP(D1305,RFPStatus!$A$2:$CF$3125,10,FALSE)</f>
        <v>#N/A</v>
      </c>
      <c r="DW1305" s="161" t="str">
        <f t="shared" si="20"/>
        <v/>
      </c>
    </row>
    <row r="1306" spans="1:127" x14ac:dyDescent="0.35">
      <c r="A1306" s="163">
        <f>RFPData!D1306</f>
        <v>0</v>
      </c>
      <c r="DQ1306" s="161" t="e">
        <f>VLOOKUP(D1306,RFPStatus!$A$2:$CF$3125,5,FALSE)</f>
        <v>#N/A</v>
      </c>
      <c r="DR1306" s="161" t="e">
        <f>VLOOKUP(D1306,RFPStatus!$A$2:$CF$3125,6,FALSE)</f>
        <v>#N/A</v>
      </c>
      <c r="DS1306" s="161" t="e">
        <f>VLOOKUP(D1306,RFPStatus!$A$2:$CF$3125,7,FALSE)</f>
        <v>#N/A</v>
      </c>
      <c r="DT1306" s="161" t="e">
        <f>VLOOKUP(D1306,RFPStatus!$A$2:$CF$3125,8,FALSE)</f>
        <v>#N/A</v>
      </c>
      <c r="DU1306" s="161" t="e">
        <f>VLOOKUP(D1306,RFPStatus!$A$2:$CF$3125,9,FALSE)</f>
        <v>#N/A</v>
      </c>
      <c r="DV1306" s="161" t="e">
        <f>VLOOKUP(D1306,RFPStatus!$A$2:$CF$3125,10,FALSE)</f>
        <v>#N/A</v>
      </c>
      <c r="DW1306" s="161" t="str">
        <f t="shared" si="20"/>
        <v/>
      </c>
    </row>
    <row r="1307" spans="1:127" x14ac:dyDescent="0.35">
      <c r="A1307" s="163">
        <f>RFPData!D1307</f>
        <v>0</v>
      </c>
      <c r="DQ1307" s="161" t="e">
        <f>VLOOKUP(D1307,RFPStatus!$A$2:$CF$3125,5,FALSE)</f>
        <v>#N/A</v>
      </c>
      <c r="DR1307" s="161" t="e">
        <f>VLOOKUP(D1307,RFPStatus!$A$2:$CF$3125,6,FALSE)</f>
        <v>#N/A</v>
      </c>
      <c r="DS1307" s="161" t="e">
        <f>VLOOKUP(D1307,RFPStatus!$A$2:$CF$3125,7,FALSE)</f>
        <v>#N/A</v>
      </c>
      <c r="DT1307" s="161" t="e">
        <f>VLOOKUP(D1307,RFPStatus!$A$2:$CF$3125,8,FALSE)</f>
        <v>#N/A</v>
      </c>
      <c r="DU1307" s="161" t="e">
        <f>VLOOKUP(D1307,RFPStatus!$A$2:$CF$3125,9,FALSE)</f>
        <v>#N/A</v>
      </c>
      <c r="DV1307" s="161" t="e">
        <f>VLOOKUP(D1307,RFPStatus!$A$2:$CF$3125,10,FALSE)</f>
        <v>#N/A</v>
      </c>
      <c r="DW1307" s="161" t="str">
        <f t="shared" si="20"/>
        <v/>
      </c>
    </row>
    <row r="1308" spans="1:127" x14ac:dyDescent="0.35">
      <c r="A1308" s="163">
        <f>RFPData!D1308</f>
        <v>0</v>
      </c>
      <c r="DQ1308" s="161" t="e">
        <f>VLOOKUP(D1308,RFPStatus!$A$2:$CF$3125,5,FALSE)</f>
        <v>#N/A</v>
      </c>
      <c r="DR1308" s="161" t="e">
        <f>VLOOKUP(D1308,RFPStatus!$A$2:$CF$3125,6,FALSE)</f>
        <v>#N/A</v>
      </c>
      <c r="DS1308" s="161" t="e">
        <f>VLOOKUP(D1308,RFPStatus!$A$2:$CF$3125,7,FALSE)</f>
        <v>#N/A</v>
      </c>
      <c r="DT1308" s="161" t="e">
        <f>VLOOKUP(D1308,RFPStatus!$A$2:$CF$3125,8,FALSE)</f>
        <v>#N/A</v>
      </c>
      <c r="DU1308" s="161" t="e">
        <f>VLOOKUP(D1308,RFPStatus!$A$2:$CF$3125,9,FALSE)</f>
        <v>#N/A</v>
      </c>
      <c r="DV1308" s="161" t="e">
        <f>VLOOKUP(D1308,RFPStatus!$A$2:$CF$3125,10,FALSE)</f>
        <v>#N/A</v>
      </c>
      <c r="DW1308" s="161" t="str">
        <f t="shared" si="20"/>
        <v/>
      </c>
    </row>
    <row r="1309" spans="1:127" x14ac:dyDescent="0.35">
      <c r="A1309" s="163">
        <f>RFPData!D1309</f>
        <v>0</v>
      </c>
      <c r="DQ1309" s="161" t="e">
        <f>VLOOKUP(D1309,RFPStatus!$A$2:$CF$3125,5,FALSE)</f>
        <v>#N/A</v>
      </c>
      <c r="DR1309" s="161" t="e">
        <f>VLOOKUP(D1309,RFPStatus!$A$2:$CF$3125,6,FALSE)</f>
        <v>#N/A</v>
      </c>
      <c r="DS1309" s="161" t="e">
        <f>VLOOKUP(D1309,RFPStatus!$A$2:$CF$3125,7,FALSE)</f>
        <v>#N/A</v>
      </c>
      <c r="DT1309" s="161" t="e">
        <f>VLOOKUP(D1309,RFPStatus!$A$2:$CF$3125,8,FALSE)</f>
        <v>#N/A</v>
      </c>
      <c r="DU1309" s="161" t="e">
        <f>VLOOKUP(D1309,RFPStatus!$A$2:$CF$3125,9,FALSE)</f>
        <v>#N/A</v>
      </c>
      <c r="DV1309" s="161" t="e">
        <f>VLOOKUP(D1309,RFPStatus!$A$2:$CF$3125,10,FALSE)</f>
        <v>#N/A</v>
      </c>
      <c r="DW1309" s="161" t="str">
        <f t="shared" si="20"/>
        <v/>
      </c>
    </row>
    <row r="1310" spans="1:127" x14ac:dyDescent="0.35">
      <c r="A1310" s="163">
        <f>RFPData!D1310</f>
        <v>0</v>
      </c>
      <c r="DQ1310" s="161" t="e">
        <f>VLOOKUP(D1310,RFPStatus!$A$2:$CF$3125,5,FALSE)</f>
        <v>#N/A</v>
      </c>
      <c r="DR1310" s="161" t="e">
        <f>VLOOKUP(D1310,RFPStatus!$A$2:$CF$3125,6,FALSE)</f>
        <v>#N/A</v>
      </c>
      <c r="DS1310" s="161" t="e">
        <f>VLOOKUP(D1310,RFPStatus!$A$2:$CF$3125,7,FALSE)</f>
        <v>#N/A</v>
      </c>
      <c r="DT1310" s="161" t="e">
        <f>VLOOKUP(D1310,RFPStatus!$A$2:$CF$3125,8,FALSE)</f>
        <v>#N/A</v>
      </c>
      <c r="DU1310" s="161" t="e">
        <f>VLOOKUP(D1310,RFPStatus!$A$2:$CF$3125,9,FALSE)</f>
        <v>#N/A</v>
      </c>
      <c r="DV1310" s="161" t="e">
        <f>VLOOKUP(D1310,RFPStatus!$A$2:$CF$3125,10,FALSE)</f>
        <v>#N/A</v>
      </c>
      <c r="DW1310" s="161" t="str">
        <f t="shared" si="20"/>
        <v/>
      </c>
    </row>
    <row r="1311" spans="1:127" x14ac:dyDescent="0.35">
      <c r="A1311" s="163">
        <f>RFPData!D1311</f>
        <v>0</v>
      </c>
      <c r="DQ1311" s="161" t="e">
        <f>VLOOKUP(D1311,RFPStatus!$A$2:$CF$3125,5,FALSE)</f>
        <v>#N/A</v>
      </c>
      <c r="DR1311" s="161" t="e">
        <f>VLOOKUP(D1311,RFPStatus!$A$2:$CF$3125,6,FALSE)</f>
        <v>#N/A</v>
      </c>
      <c r="DS1311" s="161" t="e">
        <f>VLOOKUP(D1311,RFPStatus!$A$2:$CF$3125,7,FALSE)</f>
        <v>#N/A</v>
      </c>
      <c r="DT1311" s="161" t="e">
        <f>VLOOKUP(D1311,RFPStatus!$A$2:$CF$3125,8,FALSE)</f>
        <v>#N/A</v>
      </c>
      <c r="DU1311" s="161" t="e">
        <f>VLOOKUP(D1311,RFPStatus!$A$2:$CF$3125,9,FALSE)</f>
        <v>#N/A</v>
      </c>
      <c r="DV1311" s="161" t="e">
        <f>VLOOKUP(D1311,RFPStatus!$A$2:$CF$3125,10,FALSE)</f>
        <v>#N/A</v>
      </c>
      <c r="DW1311" s="161" t="str">
        <f t="shared" si="20"/>
        <v/>
      </c>
    </row>
    <row r="1312" spans="1:127" x14ac:dyDescent="0.35">
      <c r="A1312" s="163">
        <f>RFPData!D1312</f>
        <v>0</v>
      </c>
      <c r="DQ1312" s="161" t="e">
        <f>VLOOKUP(D1312,RFPStatus!$A$2:$CF$3125,5,FALSE)</f>
        <v>#N/A</v>
      </c>
      <c r="DR1312" s="161" t="e">
        <f>VLOOKUP(D1312,RFPStatus!$A$2:$CF$3125,6,FALSE)</f>
        <v>#N/A</v>
      </c>
      <c r="DS1312" s="161" t="e">
        <f>VLOOKUP(D1312,RFPStatus!$A$2:$CF$3125,7,FALSE)</f>
        <v>#N/A</v>
      </c>
      <c r="DT1312" s="161" t="e">
        <f>VLOOKUP(D1312,RFPStatus!$A$2:$CF$3125,8,FALSE)</f>
        <v>#N/A</v>
      </c>
      <c r="DU1312" s="161" t="e">
        <f>VLOOKUP(D1312,RFPStatus!$A$2:$CF$3125,9,FALSE)</f>
        <v>#N/A</v>
      </c>
      <c r="DV1312" s="161" t="e">
        <f>VLOOKUP(D1312,RFPStatus!$A$2:$CF$3125,10,FALSE)</f>
        <v>#N/A</v>
      </c>
      <c r="DW1312" s="161" t="str">
        <f t="shared" si="20"/>
        <v/>
      </c>
    </row>
    <row r="1313" spans="1:127" x14ac:dyDescent="0.35">
      <c r="A1313" s="163">
        <f>RFPData!D1313</f>
        <v>0</v>
      </c>
      <c r="DQ1313" s="161" t="e">
        <f>VLOOKUP(D1313,RFPStatus!$A$2:$CF$3125,5,FALSE)</f>
        <v>#N/A</v>
      </c>
      <c r="DR1313" s="161" t="e">
        <f>VLOOKUP(D1313,RFPStatus!$A$2:$CF$3125,6,FALSE)</f>
        <v>#N/A</v>
      </c>
      <c r="DS1313" s="161" t="e">
        <f>VLOOKUP(D1313,RFPStatus!$A$2:$CF$3125,7,FALSE)</f>
        <v>#N/A</v>
      </c>
      <c r="DT1313" s="161" t="e">
        <f>VLOOKUP(D1313,RFPStatus!$A$2:$CF$3125,8,FALSE)</f>
        <v>#N/A</v>
      </c>
      <c r="DU1313" s="161" t="e">
        <f>VLOOKUP(D1313,RFPStatus!$A$2:$CF$3125,9,FALSE)</f>
        <v>#N/A</v>
      </c>
      <c r="DV1313" s="161" t="e">
        <f>VLOOKUP(D1313,RFPStatus!$A$2:$CF$3125,10,FALSE)</f>
        <v>#N/A</v>
      </c>
      <c r="DW1313" s="161" t="str">
        <f t="shared" si="20"/>
        <v/>
      </c>
    </row>
    <row r="1314" spans="1:127" x14ac:dyDescent="0.35">
      <c r="A1314" s="163">
        <f>RFPData!D1314</f>
        <v>0</v>
      </c>
      <c r="DQ1314" s="161" t="e">
        <f>VLOOKUP(D1314,RFPStatus!$A$2:$CF$3125,5,FALSE)</f>
        <v>#N/A</v>
      </c>
      <c r="DR1314" s="161" t="e">
        <f>VLOOKUP(D1314,RFPStatus!$A$2:$CF$3125,6,FALSE)</f>
        <v>#N/A</v>
      </c>
      <c r="DS1314" s="161" t="e">
        <f>VLOOKUP(D1314,RFPStatus!$A$2:$CF$3125,7,FALSE)</f>
        <v>#N/A</v>
      </c>
      <c r="DT1314" s="161" t="e">
        <f>VLOOKUP(D1314,RFPStatus!$A$2:$CF$3125,8,FALSE)</f>
        <v>#N/A</v>
      </c>
      <c r="DU1314" s="161" t="e">
        <f>VLOOKUP(D1314,RFPStatus!$A$2:$CF$3125,9,FALSE)</f>
        <v>#N/A</v>
      </c>
      <c r="DV1314" s="161" t="e">
        <f>VLOOKUP(D1314,RFPStatus!$A$2:$CF$3125,10,FALSE)</f>
        <v>#N/A</v>
      </c>
      <c r="DW1314" s="161" t="str">
        <f t="shared" si="20"/>
        <v/>
      </c>
    </row>
    <row r="1315" spans="1:127" x14ac:dyDescent="0.35">
      <c r="A1315" s="163">
        <f>RFPData!D1315</f>
        <v>0</v>
      </c>
      <c r="DQ1315" s="161" t="e">
        <f>VLOOKUP(D1315,RFPStatus!$A$2:$CF$3125,5,FALSE)</f>
        <v>#N/A</v>
      </c>
      <c r="DR1315" s="161" t="e">
        <f>VLOOKUP(D1315,RFPStatus!$A$2:$CF$3125,6,FALSE)</f>
        <v>#N/A</v>
      </c>
      <c r="DS1315" s="161" t="e">
        <f>VLOOKUP(D1315,RFPStatus!$A$2:$CF$3125,7,FALSE)</f>
        <v>#N/A</v>
      </c>
      <c r="DT1315" s="161" t="e">
        <f>VLOOKUP(D1315,RFPStatus!$A$2:$CF$3125,8,FALSE)</f>
        <v>#N/A</v>
      </c>
      <c r="DU1315" s="161" t="e">
        <f>VLOOKUP(D1315,RFPStatus!$A$2:$CF$3125,9,FALSE)</f>
        <v>#N/A</v>
      </c>
      <c r="DV1315" s="161" t="e">
        <f>VLOOKUP(D1315,RFPStatus!$A$2:$CF$3125,10,FALSE)</f>
        <v>#N/A</v>
      </c>
      <c r="DW1315" s="161" t="str">
        <f t="shared" si="20"/>
        <v/>
      </c>
    </row>
    <row r="1316" spans="1:127" x14ac:dyDescent="0.35">
      <c r="A1316" s="163">
        <f>RFPData!D1316</f>
        <v>0</v>
      </c>
      <c r="DQ1316" s="161" t="e">
        <f>VLOOKUP(D1316,RFPStatus!$A$2:$CF$3125,5,FALSE)</f>
        <v>#N/A</v>
      </c>
      <c r="DR1316" s="161" t="e">
        <f>VLOOKUP(D1316,RFPStatus!$A$2:$CF$3125,6,FALSE)</f>
        <v>#N/A</v>
      </c>
      <c r="DS1316" s="161" t="e">
        <f>VLOOKUP(D1316,RFPStatus!$A$2:$CF$3125,7,FALSE)</f>
        <v>#N/A</v>
      </c>
      <c r="DT1316" s="161" t="e">
        <f>VLOOKUP(D1316,RFPStatus!$A$2:$CF$3125,8,FALSE)</f>
        <v>#N/A</v>
      </c>
      <c r="DU1316" s="161" t="e">
        <f>VLOOKUP(D1316,RFPStatus!$A$2:$CF$3125,9,FALSE)</f>
        <v>#N/A</v>
      </c>
      <c r="DV1316" s="161" t="e">
        <f>VLOOKUP(D1316,RFPStatus!$A$2:$CF$3125,10,FALSE)</f>
        <v>#N/A</v>
      </c>
      <c r="DW1316" s="161" t="str">
        <f t="shared" si="20"/>
        <v/>
      </c>
    </row>
    <row r="1317" spans="1:127" x14ac:dyDescent="0.35">
      <c r="A1317" s="163">
        <f>RFPData!D1317</f>
        <v>0</v>
      </c>
      <c r="DQ1317" s="161" t="e">
        <f>VLOOKUP(D1317,RFPStatus!$A$2:$CF$3125,5,FALSE)</f>
        <v>#N/A</v>
      </c>
      <c r="DR1317" s="161" t="e">
        <f>VLOOKUP(D1317,RFPStatus!$A$2:$CF$3125,6,FALSE)</f>
        <v>#N/A</v>
      </c>
      <c r="DS1317" s="161" t="e">
        <f>VLOOKUP(D1317,RFPStatus!$A$2:$CF$3125,7,FALSE)</f>
        <v>#N/A</v>
      </c>
      <c r="DT1317" s="161" t="e">
        <f>VLOOKUP(D1317,RFPStatus!$A$2:$CF$3125,8,FALSE)</f>
        <v>#N/A</v>
      </c>
      <c r="DU1317" s="161" t="e">
        <f>VLOOKUP(D1317,RFPStatus!$A$2:$CF$3125,9,FALSE)</f>
        <v>#N/A</v>
      </c>
      <c r="DV1317" s="161" t="e">
        <f>VLOOKUP(D1317,RFPStatus!$A$2:$CF$3125,10,FALSE)</f>
        <v>#N/A</v>
      </c>
      <c r="DW1317" s="161" t="str">
        <f t="shared" si="20"/>
        <v/>
      </c>
    </row>
    <row r="1318" spans="1:127" x14ac:dyDescent="0.35">
      <c r="A1318" s="163">
        <f>RFPData!D1318</f>
        <v>0</v>
      </c>
      <c r="DQ1318" s="161" t="e">
        <f>VLOOKUP(D1318,RFPStatus!$A$2:$CF$3125,5,FALSE)</f>
        <v>#N/A</v>
      </c>
      <c r="DR1318" s="161" t="e">
        <f>VLOOKUP(D1318,RFPStatus!$A$2:$CF$3125,6,FALSE)</f>
        <v>#N/A</v>
      </c>
      <c r="DS1318" s="161" t="e">
        <f>VLOOKUP(D1318,RFPStatus!$A$2:$CF$3125,7,FALSE)</f>
        <v>#N/A</v>
      </c>
      <c r="DT1318" s="161" t="e">
        <f>VLOOKUP(D1318,RFPStatus!$A$2:$CF$3125,8,FALSE)</f>
        <v>#N/A</v>
      </c>
      <c r="DU1318" s="161" t="e">
        <f>VLOOKUP(D1318,RFPStatus!$A$2:$CF$3125,9,FALSE)</f>
        <v>#N/A</v>
      </c>
      <c r="DV1318" s="161" t="e">
        <f>VLOOKUP(D1318,RFPStatus!$A$2:$CF$3125,10,FALSE)</f>
        <v>#N/A</v>
      </c>
      <c r="DW1318" s="161" t="str">
        <f t="shared" si="20"/>
        <v/>
      </c>
    </row>
    <row r="1319" spans="1:127" x14ac:dyDescent="0.35">
      <c r="A1319" s="163">
        <f>RFPData!D1319</f>
        <v>0</v>
      </c>
      <c r="DQ1319" s="161" t="e">
        <f>VLOOKUP(D1319,RFPStatus!$A$2:$CF$3125,5,FALSE)</f>
        <v>#N/A</v>
      </c>
      <c r="DR1319" s="161" t="e">
        <f>VLOOKUP(D1319,RFPStatus!$A$2:$CF$3125,6,FALSE)</f>
        <v>#N/A</v>
      </c>
      <c r="DS1319" s="161" t="e">
        <f>VLOOKUP(D1319,RFPStatus!$A$2:$CF$3125,7,FALSE)</f>
        <v>#N/A</v>
      </c>
      <c r="DT1319" s="161" t="e">
        <f>VLOOKUP(D1319,RFPStatus!$A$2:$CF$3125,8,FALSE)</f>
        <v>#N/A</v>
      </c>
      <c r="DU1319" s="161" t="e">
        <f>VLOOKUP(D1319,RFPStatus!$A$2:$CF$3125,9,FALSE)</f>
        <v>#N/A</v>
      </c>
      <c r="DV1319" s="161" t="e">
        <f>VLOOKUP(D1319,RFPStatus!$A$2:$CF$3125,10,FALSE)</f>
        <v>#N/A</v>
      </c>
      <c r="DW1319" s="161" t="str">
        <f t="shared" si="20"/>
        <v/>
      </c>
    </row>
    <row r="1320" spans="1:127" x14ac:dyDescent="0.35">
      <c r="A1320" s="163">
        <f>RFPData!D1320</f>
        <v>0</v>
      </c>
      <c r="DQ1320" s="161" t="e">
        <f>VLOOKUP(D1320,RFPStatus!$A$2:$CF$3125,5,FALSE)</f>
        <v>#N/A</v>
      </c>
      <c r="DR1320" s="161" t="e">
        <f>VLOOKUP(D1320,RFPStatus!$A$2:$CF$3125,6,FALSE)</f>
        <v>#N/A</v>
      </c>
      <c r="DS1320" s="161" t="e">
        <f>VLOOKUP(D1320,RFPStatus!$A$2:$CF$3125,7,FALSE)</f>
        <v>#N/A</v>
      </c>
      <c r="DT1320" s="161" t="e">
        <f>VLOOKUP(D1320,RFPStatus!$A$2:$CF$3125,8,FALSE)</f>
        <v>#N/A</v>
      </c>
      <c r="DU1320" s="161" t="e">
        <f>VLOOKUP(D1320,RFPStatus!$A$2:$CF$3125,9,FALSE)</f>
        <v>#N/A</v>
      </c>
      <c r="DV1320" s="161" t="e">
        <f>VLOOKUP(D1320,RFPStatus!$A$2:$CF$3125,10,FALSE)</f>
        <v>#N/A</v>
      </c>
      <c r="DW1320" s="161" t="str">
        <f t="shared" si="20"/>
        <v/>
      </c>
    </row>
    <row r="1321" spans="1:127" x14ac:dyDescent="0.35">
      <c r="A1321" s="163">
        <f>RFPData!D1321</f>
        <v>0</v>
      </c>
      <c r="DQ1321" s="161" t="e">
        <f>VLOOKUP(D1321,RFPStatus!$A$2:$CF$3125,5,FALSE)</f>
        <v>#N/A</v>
      </c>
      <c r="DR1321" s="161" t="e">
        <f>VLOOKUP(D1321,RFPStatus!$A$2:$CF$3125,6,FALSE)</f>
        <v>#N/A</v>
      </c>
      <c r="DS1321" s="161" t="e">
        <f>VLOOKUP(D1321,RFPStatus!$A$2:$CF$3125,7,FALSE)</f>
        <v>#N/A</v>
      </c>
      <c r="DT1321" s="161" t="e">
        <f>VLOOKUP(D1321,RFPStatus!$A$2:$CF$3125,8,FALSE)</f>
        <v>#N/A</v>
      </c>
      <c r="DU1321" s="161" t="e">
        <f>VLOOKUP(D1321,RFPStatus!$A$2:$CF$3125,9,FALSE)</f>
        <v>#N/A</v>
      </c>
      <c r="DV1321" s="161" t="e">
        <f>VLOOKUP(D1321,RFPStatus!$A$2:$CF$3125,10,FALSE)</f>
        <v>#N/A</v>
      </c>
      <c r="DW1321" s="161" t="str">
        <f t="shared" si="20"/>
        <v/>
      </c>
    </row>
    <row r="1322" spans="1:127" x14ac:dyDescent="0.35">
      <c r="A1322" s="163">
        <f>RFPData!D1322</f>
        <v>0</v>
      </c>
      <c r="DQ1322" s="161" t="e">
        <f>VLOOKUP(D1322,RFPStatus!$A$2:$CF$3125,5,FALSE)</f>
        <v>#N/A</v>
      </c>
      <c r="DR1322" s="161" t="e">
        <f>VLOOKUP(D1322,RFPStatus!$A$2:$CF$3125,6,FALSE)</f>
        <v>#N/A</v>
      </c>
      <c r="DS1322" s="161" t="e">
        <f>VLOOKUP(D1322,RFPStatus!$A$2:$CF$3125,7,FALSE)</f>
        <v>#N/A</v>
      </c>
      <c r="DT1322" s="161" t="e">
        <f>VLOOKUP(D1322,RFPStatus!$A$2:$CF$3125,8,FALSE)</f>
        <v>#N/A</v>
      </c>
      <c r="DU1322" s="161" t="e">
        <f>VLOOKUP(D1322,RFPStatus!$A$2:$CF$3125,9,FALSE)</f>
        <v>#N/A</v>
      </c>
      <c r="DV1322" s="161" t="e">
        <f>VLOOKUP(D1322,RFPStatus!$A$2:$CF$3125,10,FALSE)</f>
        <v>#N/A</v>
      </c>
      <c r="DW1322" s="161" t="str">
        <f t="shared" si="20"/>
        <v/>
      </c>
    </row>
    <row r="1323" spans="1:127" x14ac:dyDescent="0.35">
      <c r="A1323" s="163">
        <f>RFPData!D1323</f>
        <v>0</v>
      </c>
      <c r="DQ1323" s="161" t="e">
        <f>VLOOKUP(D1323,RFPStatus!$A$2:$CF$3125,5,FALSE)</f>
        <v>#N/A</v>
      </c>
      <c r="DR1323" s="161" t="e">
        <f>VLOOKUP(D1323,RFPStatus!$A$2:$CF$3125,6,FALSE)</f>
        <v>#N/A</v>
      </c>
      <c r="DS1323" s="161" t="e">
        <f>VLOOKUP(D1323,RFPStatus!$A$2:$CF$3125,7,FALSE)</f>
        <v>#N/A</v>
      </c>
      <c r="DT1323" s="161" t="e">
        <f>VLOOKUP(D1323,RFPStatus!$A$2:$CF$3125,8,FALSE)</f>
        <v>#N/A</v>
      </c>
      <c r="DU1323" s="161" t="e">
        <f>VLOOKUP(D1323,RFPStatus!$A$2:$CF$3125,9,FALSE)</f>
        <v>#N/A</v>
      </c>
      <c r="DV1323" s="161" t="e">
        <f>VLOOKUP(D1323,RFPStatus!$A$2:$CF$3125,10,FALSE)</f>
        <v>#N/A</v>
      </c>
      <c r="DW1323" s="161" t="str">
        <f t="shared" si="20"/>
        <v/>
      </c>
    </row>
    <row r="1324" spans="1:127" x14ac:dyDescent="0.35">
      <c r="A1324" s="163">
        <f>RFPData!D1324</f>
        <v>0</v>
      </c>
      <c r="DQ1324" s="161" t="e">
        <f>VLOOKUP(D1324,RFPStatus!$A$2:$CF$3125,5,FALSE)</f>
        <v>#N/A</v>
      </c>
      <c r="DR1324" s="161" t="e">
        <f>VLOOKUP(D1324,RFPStatus!$A$2:$CF$3125,6,FALSE)</f>
        <v>#N/A</v>
      </c>
      <c r="DS1324" s="161" t="e">
        <f>VLOOKUP(D1324,RFPStatus!$A$2:$CF$3125,7,FALSE)</f>
        <v>#N/A</v>
      </c>
      <c r="DT1324" s="161" t="e">
        <f>VLOOKUP(D1324,RFPStatus!$A$2:$CF$3125,8,FALSE)</f>
        <v>#N/A</v>
      </c>
      <c r="DU1324" s="161" t="e">
        <f>VLOOKUP(D1324,RFPStatus!$A$2:$CF$3125,9,FALSE)</f>
        <v>#N/A</v>
      </c>
      <c r="DV1324" s="161" t="e">
        <f>VLOOKUP(D1324,RFPStatus!$A$2:$CF$3125,10,FALSE)</f>
        <v>#N/A</v>
      </c>
      <c r="DW1324" s="161" t="str">
        <f t="shared" si="20"/>
        <v/>
      </c>
    </row>
    <row r="1325" spans="1:127" x14ac:dyDescent="0.35">
      <c r="A1325" s="163">
        <f>RFPData!D1325</f>
        <v>0</v>
      </c>
      <c r="DQ1325" s="161" t="e">
        <f>VLOOKUP(D1325,RFPStatus!$A$2:$CF$3125,5,FALSE)</f>
        <v>#N/A</v>
      </c>
      <c r="DR1325" s="161" t="e">
        <f>VLOOKUP(D1325,RFPStatus!$A$2:$CF$3125,6,FALSE)</f>
        <v>#N/A</v>
      </c>
      <c r="DS1325" s="161" t="e">
        <f>VLOOKUP(D1325,RFPStatus!$A$2:$CF$3125,7,FALSE)</f>
        <v>#N/A</v>
      </c>
      <c r="DT1325" s="161" t="e">
        <f>VLOOKUP(D1325,RFPStatus!$A$2:$CF$3125,8,FALSE)</f>
        <v>#N/A</v>
      </c>
      <c r="DU1325" s="161" t="e">
        <f>VLOOKUP(D1325,RFPStatus!$A$2:$CF$3125,9,FALSE)</f>
        <v>#N/A</v>
      </c>
      <c r="DV1325" s="161" t="e">
        <f>VLOOKUP(D1325,RFPStatus!$A$2:$CF$3125,10,FALSE)</f>
        <v>#N/A</v>
      </c>
      <c r="DW1325" s="161" t="str">
        <f t="shared" si="20"/>
        <v/>
      </c>
    </row>
    <row r="1326" spans="1:127" x14ac:dyDescent="0.35">
      <c r="A1326" s="163">
        <f>RFPData!D1326</f>
        <v>0</v>
      </c>
      <c r="DQ1326" s="161" t="e">
        <f>VLOOKUP(D1326,RFPStatus!$A$2:$CF$3125,5,FALSE)</f>
        <v>#N/A</v>
      </c>
      <c r="DR1326" s="161" t="e">
        <f>VLOOKUP(D1326,RFPStatus!$A$2:$CF$3125,6,FALSE)</f>
        <v>#N/A</v>
      </c>
      <c r="DS1326" s="161" t="e">
        <f>VLOOKUP(D1326,RFPStatus!$A$2:$CF$3125,7,FALSE)</f>
        <v>#N/A</v>
      </c>
      <c r="DT1326" s="161" t="e">
        <f>VLOOKUP(D1326,RFPStatus!$A$2:$CF$3125,8,FALSE)</f>
        <v>#N/A</v>
      </c>
      <c r="DU1326" s="161" t="e">
        <f>VLOOKUP(D1326,RFPStatus!$A$2:$CF$3125,9,FALSE)</f>
        <v>#N/A</v>
      </c>
      <c r="DV1326" s="161" t="e">
        <f>VLOOKUP(D1326,RFPStatus!$A$2:$CF$3125,10,FALSE)</f>
        <v>#N/A</v>
      </c>
      <c r="DW1326" s="161" t="str">
        <f t="shared" si="20"/>
        <v/>
      </c>
    </row>
    <row r="1327" spans="1:127" x14ac:dyDescent="0.35">
      <c r="A1327" s="163">
        <f>RFPData!D1327</f>
        <v>0</v>
      </c>
      <c r="DQ1327" s="161" t="e">
        <f>VLOOKUP(D1327,RFPStatus!$A$2:$CF$3125,5,FALSE)</f>
        <v>#N/A</v>
      </c>
      <c r="DR1327" s="161" t="e">
        <f>VLOOKUP(D1327,RFPStatus!$A$2:$CF$3125,6,FALSE)</f>
        <v>#N/A</v>
      </c>
      <c r="DS1327" s="161" t="e">
        <f>VLOOKUP(D1327,RFPStatus!$A$2:$CF$3125,7,FALSE)</f>
        <v>#N/A</v>
      </c>
      <c r="DT1327" s="161" t="e">
        <f>VLOOKUP(D1327,RFPStatus!$A$2:$CF$3125,8,FALSE)</f>
        <v>#N/A</v>
      </c>
      <c r="DU1327" s="161" t="e">
        <f>VLOOKUP(D1327,RFPStatus!$A$2:$CF$3125,9,FALSE)</f>
        <v>#N/A</v>
      </c>
      <c r="DV1327" s="161" t="e">
        <f>VLOOKUP(D1327,RFPStatus!$A$2:$CF$3125,10,FALSE)</f>
        <v>#N/A</v>
      </c>
      <c r="DW1327" s="161" t="str">
        <f t="shared" si="20"/>
        <v/>
      </c>
    </row>
    <row r="1328" spans="1:127" x14ac:dyDescent="0.35">
      <c r="A1328" s="163">
        <f>RFPData!D1328</f>
        <v>0</v>
      </c>
      <c r="DQ1328" s="161" t="e">
        <f>VLOOKUP(D1328,RFPStatus!$A$2:$CF$3125,5,FALSE)</f>
        <v>#N/A</v>
      </c>
      <c r="DR1328" s="161" t="e">
        <f>VLOOKUP(D1328,RFPStatus!$A$2:$CF$3125,6,FALSE)</f>
        <v>#N/A</v>
      </c>
      <c r="DS1328" s="161" t="e">
        <f>VLOOKUP(D1328,RFPStatus!$A$2:$CF$3125,7,FALSE)</f>
        <v>#N/A</v>
      </c>
      <c r="DT1328" s="161" t="e">
        <f>VLOOKUP(D1328,RFPStatus!$A$2:$CF$3125,8,FALSE)</f>
        <v>#N/A</v>
      </c>
      <c r="DU1328" s="161" t="e">
        <f>VLOOKUP(D1328,RFPStatus!$A$2:$CF$3125,9,FALSE)</f>
        <v>#N/A</v>
      </c>
      <c r="DV1328" s="161" t="e">
        <f>VLOOKUP(D1328,RFPStatus!$A$2:$CF$3125,10,FALSE)</f>
        <v>#N/A</v>
      </c>
      <c r="DW1328" s="161" t="str">
        <f t="shared" si="20"/>
        <v/>
      </c>
    </row>
    <row r="1329" spans="1:127" x14ac:dyDescent="0.35">
      <c r="A1329" s="163">
        <f>RFPData!D1329</f>
        <v>0</v>
      </c>
      <c r="DQ1329" s="161" t="e">
        <f>VLOOKUP(D1329,RFPStatus!$A$2:$CF$3125,5,FALSE)</f>
        <v>#N/A</v>
      </c>
      <c r="DR1329" s="161" t="e">
        <f>VLOOKUP(D1329,RFPStatus!$A$2:$CF$3125,6,FALSE)</f>
        <v>#N/A</v>
      </c>
      <c r="DS1329" s="161" t="e">
        <f>VLOOKUP(D1329,RFPStatus!$A$2:$CF$3125,7,FALSE)</f>
        <v>#N/A</v>
      </c>
      <c r="DT1329" s="161" t="e">
        <f>VLOOKUP(D1329,RFPStatus!$A$2:$CF$3125,8,FALSE)</f>
        <v>#N/A</v>
      </c>
      <c r="DU1329" s="161" t="e">
        <f>VLOOKUP(D1329,RFPStatus!$A$2:$CF$3125,9,FALSE)</f>
        <v>#N/A</v>
      </c>
      <c r="DV1329" s="161" t="e">
        <f>VLOOKUP(D1329,RFPStatus!$A$2:$CF$3125,10,FALSE)</f>
        <v>#N/A</v>
      </c>
      <c r="DW1329" s="161" t="str">
        <f t="shared" si="20"/>
        <v/>
      </c>
    </row>
    <row r="1330" spans="1:127" x14ac:dyDescent="0.35">
      <c r="A1330" s="163">
        <f>RFPData!D1330</f>
        <v>0</v>
      </c>
      <c r="DQ1330" s="161" t="e">
        <f>VLOOKUP(D1330,RFPStatus!$A$2:$CF$3125,5,FALSE)</f>
        <v>#N/A</v>
      </c>
      <c r="DR1330" s="161" t="e">
        <f>VLOOKUP(D1330,RFPStatus!$A$2:$CF$3125,6,FALSE)</f>
        <v>#N/A</v>
      </c>
      <c r="DS1330" s="161" t="e">
        <f>VLOOKUP(D1330,RFPStatus!$A$2:$CF$3125,7,FALSE)</f>
        <v>#N/A</v>
      </c>
      <c r="DT1330" s="161" t="e">
        <f>VLOOKUP(D1330,RFPStatus!$A$2:$CF$3125,8,FALSE)</f>
        <v>#N/A</v>
      </c>
      <c r="DU1330" s="161" t="e">
        <f>VLOOKUP(D1330,RFPStatus!$A$2:$CF$3125,9,FALSE)</f>
        <v>#N/A</v>
      </c>
      <c r="DV1330" s="161" t="e">
        <f>VLOOKUP(D1330,RFPStatus!$A$2:$CF$3125,10,FALSE)</f>
        <v>#N/A</v>
      </c>
      <c r="DW1330" s="161" t="str">
        <f t="shared" si="20"/>
        <v/>
      </c>
    </row>
    <row r="1331" spans="1:127" x14ac:dyDescent="0.35">
      <c r="A1331" s="163">
        <f>RFPData!D1331</f>
        <v>0</v>
      </c>
      <c r="DQ1331" s="161" t="e">
        <f>VLOOKUP(D1331,RFPStatus!$A$2:$CF$3125,5,FALSE)</f>
        <v>#N/A</v>
      </c>
      <c r="DR1331" s="161" t="e">
        <f>VLOOKUP(D1331,RFPStatus!$A$2:$CF$3125,6,FALSE)</f>
        <v>#N/A</v>
      </c>
      <c r="DS1331" s="161" t="e">
        <f>VLOOKUP(D1331,RFPStatus!$A$2:$CF$3125,7,FALSE)</f>
        <v>#N/A</v>
      </c>
      <c r="DT1331" s="161" t="e">
        <f>VLOOKUP(D1331,RFPStatus!$A$2:$CF$3125,8,FALSE)</f>
        <v>#N/A</v>
      </c>
      <c r="DU1331" s="161" t="e">
        <f>VLOOKUP(D1331,RFPStatus!$A$2:$CF$3125,9,FALSE)</f>
        <v>#N/A</v>
      </c>
      <c r="DV1331" s="161" t="e">
        <f>VLOOKUP(D1331,RFPStatus!$A$2:$CF$3125,10,FALSE)</f>
        <v>#N/A</v>
      </c>
      <c r="DW1331" s="161" t="str">
        <f t="shared" si="20"/>
        <v/>
      </c>
    </row>
    <row r="1332" spans="1:127" x14ac:dyDescent="0.35">
      <c r="A1332" s="163">
        <f>RFPData!D1332</f>
        <v>0</v>
      </c>
      <c r="DQ1332" s="161" t="e">
        <f>VLOOKUP(D1332,RFPStatus!$A$2:$CF$3125,5,FALSE)</f>
        <v>#N/A</v>
      </c>
      <c r="DR1332" s="161" t="e">
        <f>VLOOKUP(D1332,RFPStatus!$A$2:$CF$3125,6,FALSE)</f>
        <v>#N/A</v>
      </c>
      <c r="DS1332" s="161" t="e">
        <f>VLOOKUP(D1332,RFPStatus!$A$2:$CF$3125,7,FALSE)</f>
        <v>#N/A</v>
      </c>
      <c r="DT1332" s="161" t="e">
        <f>VLOOKUP(D1332,RFPStatus!$A$2:$CF$3125,8,FALSE)</f>
        <v>#N/A</v>
      </c>
      <c r="DU1332" s="161" t="e">
        <f>VLOOKUP(D1332,RFPStatus!$A$2:$CF$3125,9,FALSE)</f>
        <v>#N/A</v>
      </c>
      <c r="DV1332" s="161" t="e">
        <f>VLOOKUP(D1332,RFPStatus!$A$2:$CF$3125,10,FALSE)</f>
        <v>#N/A</v>
      </c>
      <c r="DW1332" s="161" t="str">
        <f t="shared" si="20"/>
        <v/>
      </c>
    </row>
    <row r="1333" spans="1:127" x14ac:dyDescent="0.35">
      <c r="A1333" s="163">
        <f>RFPData!D1333</f>
        <v>0</v>
      </c>
      <c r="DQ1333" s="161" t="e">
        <f>VLOOKUP(D1333,RFPStatus!$A$2:$CF$3125,5,FALSE)</f>
        <v>#N/A</v>
      </c>
      <c r="DR1333" s="161" t="e">
        <f>VLOOKUP(D1333,RFPStatus!$A$2:$CF$3125,6,FALSE)</f>
        <v>#N/A</v>
      </c>
      <c r="DS1333" s="161" t="e">
        <f>VLOOKUP(D1333,RFPStatus!$A$2:$CF$3125,7,FALSE)</f>
        <v>#N/A</v>
      </c>
      <c r="DT1333" s="161" t="e">
        <f>VLOOKUP(D1333,RFPStatus!$A$2:$CF$3125,8,FALSE)</f>
        <v>#N/A</v>
      </c>
      <c r="DU1333" s="161" t="e">
        <f>VLOOKUP(D1333,RFPStatus!$A$2:$CF$3125,9,FALSE)</f>
        <v>#N/A</v>
      </c>
      <c r="DV1333" s="161" t="e">
        <f>VLOOKUP(D1333,RFPStatus!$A$2:$CF$3125,10,FALSE)</f>
        <v>#N/A</v>
      </c>
      <c r="DW1333" s="161" t="str">
        <f t="shared" si="20"/>
        <v/>
      </c>
    </row>
    <row r="1334" spans="1:127" x14ac:dyDescent="0.35">
      <c r="A1334" s="163">
        <f>RFPData!D1334</f>
        <v>0</v>
      </c>
      <c r="DQ1334" s="161" t="e">
        <f>VLOOKUP(D1334,RFPStatus!$A$2:$CF$3125,5,FALSE)</f>
        <v>#N/A</v>
      </c>
      <c r="DR1334" s="161" t="e">
        <f>VLOOKUP(D1334,RFPStatus!$A$2:$CF$3125,6,FALSE)</f>
        <v>#N/A</v>
      </c>
      <c r="DS1334" s="161" t="e">
        <f>VLOOKUP(D1334,RFPStatus!$A$2:$CF$3125,7,FALSE)</f>
        <v>#N/A</v>
      </c>
      <c r="DT1334" s="161" t="e">
        <f>VLOOKUP(D1334,RFPStatus!$A$2:$CF$3125,8,FALSE)</f>
        <v>#N/A</v>
      </c>
      <c r="DU1334" s="161" t="e">
        <f>VLOOKUP(D1334,RFPStatus!$A$2:$CF$3125,9,FALSE)</f>
        <v>#N/A</v>
      </c>
      <c r="DV1334" s="161" t="e">
        <f>VLOOKUP(D1334,RFPStatus!$A$2:$CF$3125,10,FALSE)</f>
        <v>#N/A</v>
      </c>
      <c r="DW1334" s="161" t="str">
        <f t="shared" si="20"/>
        <v/>
      </c>
    </row>
    <row r="1335" spans="1:127" x14ac:dyDescent="0.35">
      <c r="A1335" s="163">
        <f>RFPData!D1335</f>
        <v>0</v>
      </c>
      <c r="DQ1335" s="161" t="e">
        <f>VLOOKUP(D1335,RFPStatus!$A$2:$CF$3125,5,FALSE)</f>
        <v>#N/A</v>
      </c>
      <c r="DR1335" s="161" t="e">
        <f>VLOOKUP(D1335,RFPStatus!$A$2:$CF$3125,6,FALSE)</f>
        <v>#N/A</v>
      </c>
      <c r="DS1335" s="161" t="e">
        <f>VLOOKUP(D1335,RFPStatus!$A$2:$CF$3125,7,FALSE)</f>
        <v>#N/A</v>
      </c>
      <c r="DT1335" s="161" t="e">
        <f>VLOOKUP(D1335,RFPStatus!$A$2:$CF$3125,8,FALSE)</f>
        <v>#N/A</v>
      </c>
      <c r="DU1335" s="161" t="e">
        <f>VLOOKUP(D1335,RFPStatus!$A$2:$CF$3125,9,FALSE)</f>
        <v>#N/A</v>
      </c>
      <c r="DV1335" s="161" t="e">
        <f>VLOOKUP(D1335,RFPStatus!$A$2:$CF$3125,10,FALSE)</f>
        <v>#N/A</v>
      </c>
      <c r="DW1335" s="161" t="str">
        <f t="shared" si="20"/>
        <v/>
      </c>
    </row>
    <row r="1336" spans="1:127" x14ac:dyDescent="0.35">
      <c r="A1336" s="163">
        <f>RFPData!D1336</f>
        <v>0</v>
      </c>
      <c r="DQ1336" s="161" t="e">
        <f>VLOOKUP(D1336,RFPStatus!$A$2:$CF$3125,5,FALSE)</f>
        <v>#N/A</v>
      </c>
      <c r="DR1336" s="161" t="e">
        <f>VLOOKUP(D1336,RFPStatus!$A$2:$CF$3125,6,FALSE)</f>
        <v>#N/A</v>
      </c>
      <c r="DS1336" s="161" t="e">
        <f>VLOOKUP(D1336,RFPStatus!$A$2:$CF$3125,7,FALSE)</f>
        <v>#N/A</v>
      </c>
      <c r="DT1336" s="161" t="e">
        <f>VLOOKUP(D1336,RFPStatus!$A$2:$CF$3125,8,FALSE)</f>
        <v>#N/A</v>
      </c>
      <c r="DU1336" s="161" t="e">
        <f>VLOOKUP(D1336,RFPStatus!$A$2:$CF$3125,9,FALSE)</f>
        <v>#N/A</v>
      </c>
      <c r="DV1336" s="161" t="e">
        <f>VLOOKUP(D1336,RFPStatus!$A$2:$CF$3125,10,FALSE)</f>
        <v>#N/A</v>
      </c>
      <c r="DW1336" s="161" t="str">
        <f t="shared" si="20"/>
        <v/>
      </c>
    </row>
    <row r="1337" spans="1:127" x14ac:dyDescent="0.35">
      <c r="A1337" s="163">
        <f>RFPData!D1337</f>
        <v>0</v>
      </c>
      <c r="DQ1337" s="161" t="e">
        <f>VLOOKUP(D1337,RFPStatus!$A$2:$CF$3125,5,FALSE)</f>
        <v>#N/A</v>
      </c>
      <c r="DR1337" s="161" t="e">
        <f>VLOOKUP(D1337,RFPStatus!$A$2:$CF$3125,6,FALSE)</f>
        <v>#N/A</v>
      </c>
      <c r="DS1337" s="161" t="e">
        <f>VLOOKUP(D1337,RFPStatus!$A$2:$CF$3125,7,FALSE)</f>
        <v>#N/A</v>
      </c>
      <c r="DT1337" s="161" t="e">
        <f>VLOOKUP(D1337,RFPStatus!$A$2:$CF$3125,8,FALSE)</f>
        <v>#N/A</v>
      </c>
      <c r="DU1337" s="161" t="e">
        <f>VLOOKUP(D1337,RFPStatus!$A$2:$CF$3125,9,FALSE)</f>
        <v>#N/A</v>
      </c>
      <c r="DV1337" s="161" t="e">
        <f>VLOOKUP(D1337,RFPStatus!$A$2:$CF$3125,10,FALSE)</f>
        <v>#N/A</v>
      </c>
      <c r="DW1337" s="161" t="str">
        <f t="shared" si="20"/>
        <v/>
      </c>
    </row>
    <row r="1338" spans="1:127" x14ac:dyDescent="0.35">
      <c r="A1338" s="163">
        <f>RFPData!D1338</f>
        <v>0</v>
      </c>
      <c r="DQ1338" s="161" t="e">
        <f>VLOOKUP(D1338,RFPStatus!$A$2:$CF$3125,5,FALSE)</f>
        <v>#N/A</v>
      </c>
      <c r="DR1338" s="161" t="e">
        <f>VLOOKUP(D1338,RFPStatus!$A$2:$CF$3125,6,FALSE)</f>
        <v>#N/A</v>
      </c>
      <c r="DS1338" s="161" t="e">
        <f>VLOOKUP(D1338,RFPStatus!$A$2:$CF$3125,7,FALSE)</f>
        <v>#N/A</v>
      </c>
      <c r="DT1338" s="161" t="e">
        <f>VLOOKUP(D1338,RFPStatus!$A$2:$CF$3125,8,FALSE)</f>
        <v>#N/A</v>
      </c>
      <c r="DU1338" s="161" t="e">
        <f>VLOOKUP(D1338,RFPStatus!$A$2:$CF$3125,9,FALSE)</f>
        <v>#N/A</v>
      </c>
      <c r="DV1338" s="161" t="e">
        <f>VLOOKUP(D1338,RFPStatus!$A$2:$CF$3125,10,FALSE)</f>
        <v>#N/A</v>
      </c>
      <c r="DW1338" s="161" t="str">
        <f t="shared" si="20"/>
        <v/>
      </c>
    </row>
    <row r="1339" spans="1:127" x14ac:dyDescent="0.35">
      <c r="A1339" s="163">
        <f>RFPData!D1339</f>
        <v>0</v>
      </c>
      <c r="DQ1339" s="161" t="e">
        <f>VLOOKUP(D1339,RFPStatus!$A$2:$CF$3125,5,FALSE)</f>
        <v>#N/A</v>
      </c>
      <c r="DR1339" s="161" t="e">
        <f>VLOOKUP(D1339,RFPStatus!$A$2:$CF$3125,6,FALSE)</f>
        <v>#N/A</v>
      </c>
      <c r="DS1339" s="161" t="e">
        <f>VLOOKUP(D1339,RFPStatus!$A$2:$CF$3125,7,FALSE)</f>
        <v>#N/A</v>
      </c>
      <c r="DT1339" s="161" t="e">
        <f>VLOOKUP(D1339,RFPStatus!$A$2:$CF$3125,8,FALSE)</f>
        <v>#N/A</v>
      </c>
      <c r="DU1339" s="161" t="e">
        <f>VLOOKUP(D1339,RFPStatus!$A$2:$CF$3125,9,FALSE)</f>
        <v>#N/A</v>
      </c>
      <c r="DV1339" s="161" t="e">
        <f>VLOOKUP(D1339,RFPStatus!$A$2:$CF$3125,10,FALSE)</f>
        <v>#N/A</v>
      </c>
      <c r="DW1339" s="161" t="str">
        <f t="shared" si="20"/>
        <v/>
      </c>
    </row>
    <row r="1340" spans="1:127" x14ac:dyDescent="0.35">
      <c r="A1340" s="163">
        <f>RFPData!D1340</f>
        <v>0</v>
      </c>
      <c r="DQ1340" s="161" t="e">
        <f>VLOOKUP(D1340,RFPStatus!$A$2:$CF$3125,5,FALSE)</f>
        <v>#N/A</v>
      </c>
      <c r="DR1340" s="161" t="e">
        <f>VLOOKUP(D1340,RFPStatus!$A$2:$CF$3125,6,FALSE)</f>
        <v>#N/A</v>
      </c>
      <c r="DS1340" s="161" t="e">
        <f>VLOOKUP(D1340,RFPStatus!$A$2:$CF$3125,7,FALSE)</f>
        <v>#N/A</v>
      </c>
      <c r="DT1340" s="161" t="e">
        <f>VLOOKUP(D1340,RFPStatus!$A$2:$CF$3125,8,FALSE)</f>
        <v>#N/A</v>
      </c>
      <c r="DU1340" s="161" t="e">
        <f>VLOOKUP(D1340,RFPStatus!$A$2:$CF$3125,9,FALSE)</f>
        <v>#N/A</v>
      </c>
      <c r="DV1340" s="161" t="e">
        <f>VLOOKUP(D1340,RFPStatus!$A$2:$CF$3125,10,FALSE)</f>
        <v>#N/A</v>
      </c>
      <c r="DW1340" s="161" t="str">
        <f t="shared" si="20"/>
        <v/>
      </c>
    </row>
    <row r="1341" spans="1:127" x14ac:dyDescent="0.35">
      <c r="A1341" s="163">
        <f>RFPData!D1341</f>
        <v>0</v>
      </c>
      <c r="DQ1341" s="161" t="e">
        <f>VLOOKUP(D1341,RFPStatus!$A$2:$CF$3125,5,FALSE)</f>
        <v>#N/A</v>
      </c>
      <c r="DR1341" s="161" t="e">
        <f>VLOOKUP(D1341,RFPStatus!$A$2:$CF$3125,6,FALSE)</f>
        <v>#N/A</v>
      </c>
      <c r="DS1341" s="161" t="e">
        <f>VLOOKUP(D1341,RFPStatus!$A$2:$CF$3125,7,FALSE)</f>
        <v>#N/A</v>
      </c>
      <c r="DT1341" s="161" t="e">
        <f>VLOOKUP(D1341,RFPStatus!$A$2:$CF$3125,8,FALSE)</f>
        <v>#N/A</v>
      </c>
      <c r="DU1341" s="161" t="e">
        <f>VLOOKUP(D1341,RFPStatus!$A$2:$CF$3125,9,FALSE)</f>
        <v>#N/A</v>
      </c>
      <c r="DV1341" s="161" t="e">
        <f>VLOOKUP(D1341,RFPStatus!$A$2:$CF$3125,10,FALSE)</f>
        <v>#N/A</v>
      </c>
      <c r="DW1341" s="161" t="str">
        <f t="shared" si="20"/>
        <v/>
      </c>
    </row>
    <row r="1342" spans="1:127" x14ac:dyDescent="0.35">
      <c r="A1342" s="163">
        <f>RFPData!D1342</f>
        <v>0</v>
      </c>
      <c r="DQ1342" s="161" t="e">
        <f>VLOOKUP(D1342,RFPStatus!$A$2:$CF$3125,5,FALSE)</f>
        <v>#N/A</v>
      </c>
      <c r="DR1342" s="161" t="e">
        <f>VLOOKUP(D1342,RFPStatus!$A$2:$CF$3125,6,FALSE)</f>
        <v>#N/A</v>
      </c>
      <c r="DS1342" s="161" t="e">
        <f>VLOOKUP(D1342,RFPStatus!$A$2:$CF$3125,7,FALSE)</f>
        <v>#N/A</v>
      </c>
      <c r="DT1342" s="161" t="e">
        <f>VLOOKUP(D1342,RFPStatus!$A$2:$CF$3125,8,FALSE)</f>
        <v>#N/A</v>
      </c>
      <c r="DU1342" s="161" t="e">
        <f>VLOOKUP(D1342,RFPStatus!$A$2:$CF$3125,9,FALSE)</f>
        <v>#N/A</v>
      </c>
      <c r="DV1342" s="161" t="e">
        <f>VLOOKUP(D1342,RFPStatus!$A$2:$CF$3125,10,FALSE)</f>
        <v>#N/A</v>
      </c>
      <c r="DW1342" s="161" t="str">
        <f t="shared" si="20"/>
        <v/>
      </c>
    </row>
    <row r="1343" spans="1:127" x14ac:dyDescent="0.35">
      <c r="A1343" s="163">
        <f>RFPData!D1343</f>
        <v>0</v>
      </c>
      <c r="DQ1343" s="161" t="e">
        <f>VLOOKUP(D1343,RFPStatus!$A$2:$CF$3125,5,FALSE)</f>
        <v>#N/A</v>
      </c>
      <c r="DR1343" s="161" t="e">
        <f>VLOOKUP(D1343,RFPStatus!$A$2:$CF$3125,6,FALSE)</f>
        <v>#N/A</v>
      </c>
      <c r="DS1343" s="161" t="e">
        <f>VLOOKUP(D1343,RFPStatus!$A$2:$CF$3125,7,FALSE)</f>
        <v>#N/A</v>
      </c>
      <c r="DT1343" s="161" t="e">
        <f>VLOOKUP(D1343,RFPStatus!$A$2:$CF$3125,8,FALSE)</f>
        <v>#N/A</v>
      </c>
      <c r="DU1343" s="161" t="e">
        <f>VLOOKUP(D1343,RFPStatus!$A$2:$CF$3125,9,FALSE)</f>
        <v>#N/A</v>
      </c>
      <c r="DV1343" s="161" t="e">
        <f>VLOOKUP(D1343,RFPStatus!$A$2:$CF$3125,10,FALSE)</f>
        <v>#N/A</v>
      </c>
      <c r="DW1343" s="161" t="str">
        <f t="shared" si="20"/>
        <v/>
      </c>
    </row>
    <row r="1344" spans="1:127" x14ac:dyDescent="0.35">
      <c r="A1344" s="163">
        <f>RFPData!D1344</f>
        <v>0</v>
      </c>
      <c r="DQ1344" s="161" t="e">
        <f>VLOOKUP(D1344,RFPStatus!$A$2:$CF$3125,5,FALSE)</f>
        <v>#N/A</v>
      </c>
      <c r="DR1344" s="161" t="e">
        <f>VLOOKUP(D1344,RFPStatus!$A$2:$CF$3125,6,FALSE)</f>
        <v>#N/A</v>
      </c>
      <c r="DS1344" s="161" t="e">
        <f>VLOOKUP(D1344,RFPStatus!$A$2:$CF$3125,7,FALSE)</f>
        <v>#N/A</v>
      </c>
      <c r="DT1344" s="161" t="e">
        <f>VLOOKUP(D1344,RFPStatus!$A$2:$CF$3125,8,FALSE)</f>
        <v>#N/A</v>
      </c>
      <c r="DU1344" s="161" t="e">
        <f>VLOOKUP(D1344,RFPStatus!$A$2:$CF$3125,9,FALSE)</f>
        <v>#N/A</v>
      </c>
      <c r="DV1344" s="161" t="e">
        <f>VLOOKUP(D1344,RFPStatus!$A$2:$CF$3125,10,FALSE)</f>
        <v>#N/A</v>
      </c>
      <c r="DW1344" s="161" t="str">
        <f t="shared" si="20"/>
        <v/>
      </c>
    </row>
    <row r="1345" spans="1:127" x14ac:dyDescent="0.35">
      <c r="A1345" s="163">
        <f>RFPData!D1345</f>
        <v>0</v>
      </c>
      <c r="DQ1345" s="161" t="e">
        <f>VLOOKUP(D1345,RFPStatus!$A$2:$CF$3125,5,FALSE)</f>
        <v>#N/A</v>
      </c>
      <c r="DR1345" s="161" t="e">
        <f>VLOOKUP(D1345,RFPStatus!$A$2:$CF$3125,6,FALSE)</f>
        <v>#N/A</v>
      </c>
      <c r="DS1345" s="161" t="e">
        <f>VLOOKUP(D1345,RFPStatus!$A$2:$CF$3125,7,FALSE)</f>
        <v>#N/A</v>
      </c>
      <c r="DT1345" s="161" t="e">
        <f>VLOOKUP(D1345,RFPStatus!$A$2:$CF$3125,8,FALSE)</f>
        <v>#N/A</v>
      </c>
      <c r="DU1345" s="161" t="e">
        <f>VLOOKUP(D1345,RFPStatus!$A$2:$CF$3125,9,FALSE)</f>
        <v>#N/A</v>
      </c>
      <c r="DV1345" s="161" t="e">
        <f>VLOOKUP(D1345,RFPStatus!$A$2:$CF$3125,10,FALSE)</f>
        <v>#N/A</v>
      </c>
      <c r="DW1345" s="161" t="str">
        <f t="shared" si="20"/>
        <v/>
      </c>
    </row>
    <row r="1346" spans="1:127" x14ac:dyDescent="0.35">
      <c r="A1346" s="163">
        <f>RFPData!D1346</f>
        <v>0</v>
      </c>
      <c r="DQ1346" s="161" t="e">
        <f>VLOOKUP(D1346,RFPStatus!$A$2:$CF$3125,5,FALSE)</f>
        <v>#N/A</v>
      </c>
      <c r="DR1346" s="161" t="e">
        <f>VLOOKUP(D1346,RFPStatus!$A$2:$CF$3125,6,FALSE)</f>
        <v>#N/A</v>
      </c>
      <c r="DS1346" s="161" t="e">
        <f>VLOOKUP(D1346,RFPStatus!$A$2:$CF$3125,7,FALSE)</f>
        <v>#N/A</v>
      </c>
      <c r="DT1346" s="161" t="e">
        <f>VLOOKUP(D1346,RFPStatus!$A$2:$CF$3125,8,FALSE)</f>
        <v>#N/A</v>
      </c>
      <c r="DU1346" s="161" t="e">
        <f>VLOOKUP(D1346,RFPStatus!$A$2:$CF$3125,9,FALSE)</f>
        <v>#N/A</v>
      </c>
      <c r="DV1346" s="161" t="e">
        <f>VLOOKUP(D1346,RFPStatus!$A$2:$CF$3125,10,FALSE)</f>
        <v>#N/A</v>
      </c>
      <c r="DW1346" s="161" t="str">
        <f t="shared" ref="DW1346:DW1409" si="21">_xlfn.CONCAT(BU1346:BY1346)</f>
        <v/>
      </c>
    </row>
    <row r="1347" spans="1:127" x14ac:dyDescent="0.35">
      <c r="A1347" s="163">
        <f>RFPData!D1347</f>
        <v>0</v>
      </c>
      <c r="DQ1347" s="161" t="e">
        <f>VLOOKUP(D1347,RFPStatus!$A$2:$CF$3125,5,FALSE)</f>
        <v>#N/A</v>
      </c>
      <c r="DR1347" s="161" t="e">
        <f>VLOOKUP(D1347,RFPStatus!$A$2:$CF$3125,6,FALSE)</f>
        <v>#N/A</v>
      </c>
      <c r="DS1347" s="161" t="e">
        <f>VLOOKUP(D1347,RFPStatus!$A$2:$CF$3125,7,FALSE)</f>
        <v>#N/A</v>
      </c>
      <c r="DT1347" s="161" t="e">
        <f>VLOOKUP(D1347,RFPStatus!$A$2:$CF$3125,8,FALSE)</f>
        <v>#N/A</v>
      </c>
      <c r="DU1347" s="161" t="e">
        <f>VLOOKUP(D1347,RFPStatus!$A$2:$CF$3125,9,FALSE)</f>
        <v>#N/A</v>
      </c>
      <c r="DV1347" s="161" t="e">
        <f>VLOOKUP(D1347,RFPStatus!$A$2:$CF$3125,10,FALSE)</f>
        <v>#N/A</v>
      </c>
      <c r="DW1347" s="161" t="str">
        <f t="shared" si="21"/>
        <v/>
      </c>
    </row>
    <row r="1348" spans="1:127" x14ac:dyDescent="0.35">
      <c r="A1348" s="163">
        <f>RFPData!D1348</f>
        <v>0</v>
      </c>
      <c r="DQ1348" s="161" t="e">
        <f>VLOOKUP(D1348,RFPStatus!$A$2:$CF$3125,5,FALSE)</f>
        <v>#N/A</v>
      </c>
      <c r="DR1348" s="161" t="e">
        <f>VLOOKUP(D1348,RFPStatus!$A$2:$CF$3125,6,FALSE)</f>
        <v>#N/A</v>
      </c>
      <c r="DS1348" s="161" t="e">
        <f>VLOOKUP(D1348,RFPStatus!$A$2:$CF$3125,7,FALSE)</f>
        <v>#N/A</v>
      </c>
      <c r="DT1348" s="161" t="e">
        <f>VLOOKUP(D1348,RFPStatus!$A$2:$CF$3125,8,FALSE)</f>
        <v>#N/A</v>
      </c>
      <c r="DU1348" s="161" t="e">
        <f>VLOOKUP(D1348,RFPStatus!$A$2:$CF$3125,9,FALSE)</f>
        <v>#N/A</v>
      </c>
      <c r="DV1348" s="161" t="e">
        <f>VLOOKUP(D1348,RFPStatus!$A$2:$CF$3125,10,FALSE)</f>
        <v>#N/A</v>
      </c>
      <c r="DW1348" s="161" t="str">
        <f t="shared" si="21"/>
        <v/>
      </c>
    </row>
    <row r="1349" spans="1:127" x14ac:dyDescent="0.35">
      <c r="A1349" s="163">
        <f>RFPData!D1349</f>
        <v>0</v>
      </c>
      <c r="DQ1349" s="161" t="e">
        <f>VLOOKUP(D1349,RFPStatus!$A$2:$CF$3125,5,FALSE)</f>
        <v>#N/A</v>
      </c>
      <c r="DR1349" s="161" t="e">
        <f>VLOOKUP(D1349,RFPStatus!$A$2:$CF$3125,6,FALSE)</f>
        <v>#N/A</v>
      </c>
      <c r="DS1349" s="161" t="e">
        <f>VLOOKUP(D1349,RFPStatus!$A$2:$CF$3125,7,FALSE)</f>
        <v>#N/A</v>
      </c>
      <c r="DT1349" s="161" t="e">
        <f>VLOOKUP(D1349,RFPStatus!$A$2:$CF$3125,8,FALSE)</f>
        <v>#N/A</v>
      </c>
      <c r="DU1349" s="161" t="e">
        <f>VLOOKUP(D1349,RFPStatus!$A$2:$CF$3125,9,FALSE)</f>
        <v>#N/A</v>
      </c>
      <c r="DV1349" s="161" t="e">
        <f>VLOOKUP(D1349,RFPStatus!$A$2:$CF$3125,10,FALSE)</f>
        <v>#N/A</v>
      </c>
      <c r="DW1349" s="161" t="str">
        <f t="shared" si="21"/>
        <v/>
      </c>
    </row>
    <row r="1350" spans="1:127" x14ac:dyDescent="0.35">
      <c r="A1350" s="163">
        <f>RFPData!D1350</f>
        <v>0</v>
      </c>
      <c r="DQ1350" s="161" t="e">
        <f>VLOOKUP(D1350,RFPStatus!$A$2:$CF$3125,5,FALSE)</f>
        <v>#N/A</v>
      </c>
      <c r="DR1350" s="161" t="e">
        <f>VLOOKUP(D1350,RFPStatus!$A$2:$CF$3125,6,FALSE)</f>
        <v>#N/A</v>
      </c>
      <c r="DS1350" s="161" t="e">
        <f>VLOOKUP(D1350,RFPStatus!$A$2:$CF$3125,7,FALSE)</f>
        <v>#N/A</v>
      </c>
      <c r="DT1350" s="161" t="e">
        <f>VLOOKUP(D1350,RFPStatus!$A$2:$CF$3125,8,FALSE)</f>
        <v>#N/A</v>
      </c>
      <c r="DU1350" s="161" t="e">
        <f>VLOOKUP(D1350,RFPStatus!$A$2:$CF$3125,9,FALSE)</f>
        <v>#N/A</v>
      </c>
      <c r="DV1350" s="161" t="e">
        <f>VLOOKUP(D1350,RFPStatus!$A$2:$CF$3125,10,FALSE)</f>
        <v>#N/A</v>
      </c>
      <c r="DW1350" s="161" t="str">
        <f t="shared" si="21"/>
        <v/>
      </c>
    </row>
    <row r="1351" spans="1:127" x14ac:dyDescent="0.35">
      <c r="A1351" s="163">
        <f>RFPData!D1351</f>
        <v>0</v>
      </c>
      <c r="DQ1351" s="161" t="e">
        <f>VLOOKUP(D1351,RFPStatus!$A$2:$CF$3125,5,FALSE)</f>
        <v>#N/A</v>
      </c>
      <c r="DR1351" s="161" t="e">
        <f>VLOOKUP(D1351,RFPStatus!$A$2:$CF$3125,6,FALSE)</f>
        <v>#N/A</v>
      </c>
      <c r="DS1351" s="161" t="e">
        <f>VLOOKUP(D1351,RFPStatus!$A$2:$CF$3125,7,FALSE)</f>
        <v>#N/A</v>
      </c>
      <c r="DT1351" s="161" t="e">
        <f>VLOOKUP(D1351,RFPStatus!$A$2:$CF$3125,8,FALSE)</f>
        <v>#N/A</v>
      </c>
      <c r="DU1351" s="161" t="e">
        <f>VLOOKUP(D1351,RFPStatus!$A$2:$CF$3125,9,FALSE)</f>
        <v>#N/A</v>
      </c>
      <c r="DV1351" s="161" t="e">
        <f>VLOOKUP(D1351,RFPStatus!$A$2:$CF$3125,10,FALSE)</f>
        <v>#N/A</v>
      </c>
      <c r="DW1351" s="161" t="str">
        <f t="shared" si="21"/>
        <v/>
      </c>
    </row>
    <row r="1352" spans="1:127" x14ac:dyDescent="0.35">
      <c r="A1352" s="163">
        <f>RFPData!D1352</f>
        <v>0</v>
      </c>
      <c r="DQ1352" s="161" t="e">
        <f>VLOOKUP(D1352,RFPStatus!$A$2:$CF$3125,5,FALSE)</f>
        <v>#N/A</v>
      </c>
      <c r="DR1352" s="161" t="e">
        <f>VLOOKUP(D1352,RFPStatus!$A$2:$CF$3125,6,FALSE)</f>
        <v>#N/A</v>
      </c>
      <c r="DS1352" s="161" t="e">
        <f>VLOOKUP(D1352,RFPStatus!$A$2:$CF$3125,7,FALSE)</f>
        <v>#N/A</v>
      </c>
      <c r="DT1352" s="161" t="e">
        <f>VLOOKUP(D1352,RFPStatus!$A$2:$CF$3125,8,FALSE)</f>
        <v>#N/A</v>
      </c>
      <c r="DU1352" s="161" t="e">
        <f>VLOOKUP(D1352,RFPStatus!$A$2:$CF$3125,9,FALSE)</f>
        <v>#N/A</v>
      </c>
      <c r="DV1352" s="161" t="e">
        <f>VLOOKUP(D1352,RFPStatus!$A$2:$CF$3125,10,FALSE)</f>
        <v>#N/A</v>
      </c>
      <c r="DW1352" s="161" t="str">
        <f t="shared" si="21"/>
        <v/>
      </c>
    </row>
    <row r="1353" spans="1:127" x14ac:dyDescent="0.35">
      <c r="A1353" s="163">
        <f>RFPData!D1353</f>
        <v>0</v>
      </c>
      <c r="DQ1353" s="161" t="e">
        <f>VLOOKUP(D1353,RFPStatus!$A$2:$CF$3125,5,FALSE)</f>
        <v>#N/A</v>
      </c>
      <c r="DR1353" s="161" t="e">
        <f>VLOOKUP(D1353,RFPStatus!$A$2:$CF$3125,6,FALSE)</f>
        <v>#N/A</v>
      </c>
      <c r="DS1353" s="161" t="e">
        <f>VLOOKUP(D1353,RFPStatus!$A$2:$CF$3125,7,FALSE)</f>
        <v>#N/A</v>
      </c>
      <c r="DT1353" s="161" t="e">
        <f>VLOOKUP(D1353,RFPStatus!$A$2:$CF$3125,8,FALSE)</f>
        <v>#N/A</v>
      </c>
      <c r="DU1353" s="161" t="e">
        <f>VLOOKUP(D1353,RFPStatus!$A$2:$CF$3125,9,FALSE)</f>
        <v>#N/A</v>
      </c>
      <c r="DV1353" s="161" t="e">
        <f>VLOOKUP(D1353,RFPStatus!$A$2:$CF$3125,10,FALSE)</f>
        <v>#N/A</v>
      </c>
      <c r="DW1353" s="161" t="str">
        <f t="shared" si="21"/>
        <v/>
      </c>
    </row>
    <row r="1354" spans="1:127" x14ac:dyDescent="0.35">
      <c r="A1354" s="163">
        <f>RFPData!D1354</f>
        <v>0</v>
      </c>
      <c r="DQ1354" s="161" t="e">
        <f>VLOOKUP(D1354,RFPStatus!$A$2:$CF$3125,5,FALSE)</f>
        <v>#N/A</v>
      </c>
      <c r="DR1354" s="161" t="e">
        <f>VLOOKUP(D1354,RFPStatus!$A$2:$CF$3125,6,FALSE)</f>
        <v>#N/A</v>
      </c>
      <c r="DS1354" s="161" t="e">
        <f>VLOOKUP(D1354,RFPStatus!$A$2:$CF$3125,7,FALSE)</f>
        <v>#N/A</v>
      </c>
      <c r="DT1354" s="161" t="e">
        <f>VLOOKUP(D1354,RFPStatus!$A$2:$CF$3125,8,FALSE)</f>
        <v>#N/A</v>
      </c>
      <c r="DU1354" s="161" t="e">
        <f>VLOOKUP(D1354,RFPStatus!$A$2:$CF$3125,9,FALSE)</f>
        <v>#N/A</v>
      </c>
      <c r="DV1354" s="161" t="e">
        <f>VLOOKUP(D1354,RFPStatus!$A$2:$CF$3125,10,FALSE)</f>
        <v>#N/A</v>
      </c>
      <c r="DW1354" s="161" t="str">
        <f t="shared" si="21"/>
        <v/>
      </c>
    </row>
    <row r="1355" spans="1:127" x14ac:dyDescent="0.35">
      <c r="A1355" s="163">
        <f>RFPData!D1355</f>
        <v>0</v>
      </c>
      <c r="DQ1355" s="161" t="e">
        <f>VLOOKUP(D1355,RFPStatus!$A$2:$CF$3125,5,FALSE)</f>
        <v>#N/A</v>
      </c>
      <c r="DR1355" s="161" t="e">
        <f>VLOOKUP(D1355,RFPStatus!$A$2:$CF$3125,6,FALSE)</f>
        <v>#N/A</v>
      </c>
      <c r="DS1355" s="161" t="e">
        <f>VLOOKUP(D1355,RFPStatus!$A$2:$CF$3125,7,FALSE)</f>
        <v>#N/A</v>
      </c>
      <c r="DT1355" s="161" t="e">
        <f>VLOOKUP(D1355,RFPStatus!$A$2:$CF$3125,8,FALSE)</f>
        <v>#N/A</v>
      </c>
      <c r="DU1355" s="161" t="e">
        <f>VLOOKUP(D1355,RFPStatus!$A$2:$CF$3125,9,FALSE)</f>
        <v>#N/A</v>
      </c>
      <c r="DV1355" s="161" t="e">
        <f>VLOOKUP(D1355,RFPStatus!$A$2:$CF$3125,10,FALSE)</f>
        <v>#N/A</v>
      </c>
      <c r="DW1355" s="161" t="str">
        <f t="shared" si="21"/>
        <v/>
      </c>
    </row>
    <row r="1356" spans="1:127" x14ac:dyDescent="0.35">
      <c r="A1356" s="163">
        <f>RFPData!D1356</f>
        <v>0</v>
      </c>
      <c r="DQ1356" s="161" t="e">
        <f>VLOOKUP(D1356,RFPStatus!$A$2:$CF$3125,5,FALSE)</f>
        <v>#N/A</v>
      </c>
      <c r="DR1356" s="161" t="e">
        <f>VLOOKUP(D1356,RFPStatus!$A$2:$CF$3125,6,FALSE)</f>
        <v>#N/A</v>
      </c>
      <c r="DS1356" s="161" t="e">
        <f>VLOOKUP(D1356,RFPStatus!$A$2:$CF$3125,7,FALSE)</f>
        <v>#N/A</v>
      </c>
      <c r="DT1356" s="161" t="e">
        <f>VLOOKUP(D1356,RFPStatus!$A$2:$CF$3125,8,FALSE)</f>
        <v>#N/A</v>
      </c>
      <c r="DU1356" s="161" t="e">
        <f>VLOOKUP(D1356,RFPStatus!$A$2:$CF$3125,9,FALSE)</f>
        <v>#N/A</v>
      </c>
      <c r="DV1356" s="161" t="e">
        <f>VLOOKUP(D1356,RFPStatus!$A$2:$CF$3125,10,FALSE)</f>
        <v>#N/A</v>
      </c>
      <c r="DW1356" s="161" t="str">
        <f t="shared" si="21"/>
        <v/>
      </c>
    </row>
    <row r="1357" spans="1:127" x14ac:dyDescent="0.35">
      <c r="A1357" s="163">
        <f>RFPData!D1357</f>
        <v>0</v>
      </c>
      <c r="DQ1357" s="161" t="e">
        <f>VLOOKUP(D1357,RFPStatus!$A$2:$CF$3125,5,FALSE)</f>
        <v>#N/A</v>
      </c>
      <c r="DR1357" s="161" t="e">
        <f>VLOOKUP(D1357,RFPStatus!$A$2:$CF$3125,6,FALSE)</f>
        <v>#N/A</v>
      </c>
      <c r="DS1357" s="161" t="e">
        <f>VLOOKUP(D1357,RFPStatus!$A$2:$CF$3125,7,FALSE)</f>
        <v>#N/A</v>
      </c>
      <c r="DT1357" s="161" t="e">
        <f>VLOOKUP(D1357,RFPStatus!$A$2:$CF$3125,8,FALSE)</f>
        <v>#N/A</v>
      </c>
      <c r="DU1357" s="161" t="e">
        <f>VLOOKUP(D1357,RFPStatus!$A$2:$CF$3125,9,FALSE)</f>
        <v>#N/A</v>
      </c>
      <c r="DV1357" s="161" t="e">
        <f>VLOOKUP(D1357,RFPStatus!$A$2:$CF$3125,10,FALSE)</f>
        <v>#N/A</v>
      </c>
      <c r="DW1357" s="161" t="str">
        <f t="shared" si="21"/>
        <v/>
      </c>
    </row>
    <row r="1358" spans="1:127" x14ac:dyDescent="0.35">
      <c r="A1358" s="163">
        <f>RFPData!D1358</f>
        <v>0</v>
      </c>
      <c r="DQ1358" s="161" t="e">
        <f>VLOOKUP(D1358,RFPStatus!$A$2:$CF$3125,5,FALSE)</f>
        <v>#N/A</v>
      </c>
      <c r="DR1358" s="161" t="e">
        <f>VLOOKUP(D1358,RFPStatus!$A$2:$CF$3125,6,FALSE)</f>
        <v>#N/A</v>
      </c>
      <c r="DS1358" s="161" t="e">
        <f>VLOOKUP(D1358,RFPStatus!$A$2:$CF$3125,7,FALSE)</f>
        <v>#N/A</v>
      </c>
      <c r="DT1358" s="161" t="e">
        <f>VLOOKUP(D1358,RFPStatus!$A$2:$CF$3125,8,FALSE)</f>
        <v>#N/A</v>
      </c>
      <c r="DU1358" s="161" t="e">
        <f>VLOOKUP(D1358,RFPStatus!$A$2:$CF$3125,9,FALSE)</f>
        <v>#N/A</v>
      </c>
      <c r="DV1358" s="161" t="e">
        <f>VLOOKUP(D1358,RFPStatus!$A$2:$CF$3125,10,FALSE)</f>
        <v>#N/A</v>
      </c>
      <c r="DW1358" s="161" t="str">
        <f t="shared" si="21"/>
        <v/>
      </c>
    </row>
    <row r="1359" spans="1:127" x14ac:dyDescent="0.35">
      <c r="A1359" s="163">
        <f>RFPData!D1359</f>
        <v>0</v>
      </c>
      <c r="DQ1359" s="161" t="e">
        <f>VLOOKUP(D1359,RFPStatus!$A$2:$CF$3125,5,FALSE)</f>
        <v>#N/A</v>
      </c>
      <c r="DR1359" s="161" t="e">
        <f>VLOOKUP(D1359,RFPStatus!$A$2:$CF$3125,6,FALSE)</f>
        <v>#N/A</v>
      </c>
      <c r="DS1359" s="161" t="e">
        <f>VLOOKUP(D1359,RFPStatus!$A$2:$CF$3125,7,FALSE)</f>
        <v>#N/A</v>
      </c>
      <c r="DT1359" s="161" t="e">
        <f>VLOOKUP(D1359,RFPStatus!$A$2:$CF$3125,8,FALSE)</f>
        <v>#N/A</v>
      </c>
      <c r="DU1359" s="161" t="e">
        <f>VLOOKUP(D1359,RFPStatus!$A$2:$CF$3125,9,FALSE)</f>
        <v>#N/A</v>
      </c>
      <c r="DV1359" s="161" t="e">
        <f>VLOOKUP(D1359,RFPStatus!$A$2:$CF$3125,10,FALSE)</f>
        <v>#N/A</v>
      </c>
      <c r="DW1359" s="161" t="str">
        <f t="shared" si="21"/>
        <v/>
      </c>
    </row>
    <row r="1360" spans="1:127" x14ac:dyDescent="0.35">
      <c r="A1360" s="163">
        <f>RFPData!D1360</f>
        <v>0</v>
      </c>
      <c r="DQ1360" s="161" t="e">
        <f>VLOOKUP(D1360,RFPStatus!$A$2:$CF$3125,5,FALSE)</f>
        <v>#N/A</v>
      </c>
      <c r="DR1360" s="161" t="e">
        <f>VLOOKUP(D1360,RFPStatus!$A$2:$CF$3125,6,FALSE)</f>
        <v>#N/A</v>
      </c>
      <c r="DS1360" s="161" t="e">
        <f>VLOOKUP(D1360,RFPStatus!$A$2:$CF$3125,7,FALSE)</f>
        <v>#N/A</v>
      </c>
      <c r="DT1360" s="161" t="e">
        <f>VLOOKUP(D1360,RFPStatus!$A$2:$CF$3125,8,FALSE)</f>
        <v>#N/A</v>
      </c>
      <c r="DU1360" s="161" t="e">
        <f>VLOOKUP(D1360,RFPStatus!$A$2:$CF$3125,9,FALSE)</f>
        <v>#N/A</v>
      </c>
      <c r="DV1360" s="161" t="e">
        <f>VLOOKUP(D1360,RFPStatus!$A$2:$CF$3125,10,FALSE)</f>
        <v>#N/A</v>
      </c>
      <c r="DW1360" s="161" t="str">
        <f t="shared" si="21"/>
        <v/>
      </c>
    </row>
    <row r="1361" spans="1:127" x14ac:dyDescent="0.35">
      <c r="A1361" s="163">
        <f>RFPData!D1361</f>
        <v>0</v>
      </c>
      <c r="DQ1361" s="161" t="e">
        <f>VLOOKUP(D1361,RFPStatus!$A$2:$CF$3125,5,FALSE)</f>
        <v>#N/A</v>
      </c>
      <c r="DR1361" s="161" t="e">
        <f>VLOOKUP(D1361,RFPStatus!$A$2:$CF$3125,6,FALSE)</f>
        <v>#N/A</v>
      </c>
      <c r="DS1361" s="161" t="e">
        <f>VLOOKUP(D1361,RFPStatus!$A$2:$CF$3125,7,FALSE)</f>
        <v>#N/A</v>
      </c>
      <c r="DT1361" s="161" t="e">
        <f>VLOOKUP(D1361,RFPStatus!$A$2:$CF$3125,8,FALSE)</f>
        <v>#N/A</v>
      </c>
      <c r="DU1361" s="161" t="e">
        <f>VLOOKUP(D1361,RFPStatus!$A$2:$CF$3125,9,FALSE)</f>
        <v>#N/A</v>
      </c>
      <c r="DV1361" s="161" t="e">
        <f>VLOOKUP(D1361,RFPStatus!$A$2:$CF$3125,10,FALSE)</f>
        <v>#N/A</v>
      </c>
      <c r="DW1361" s="161" t="str">
        <f t="shared" si="21"/>
        <v/>
      </c>
    </row>
    <row r="1362" spans="1:127" x14ac:dyDescent="0.35">
      <c r="A1362" s="163">
        <f>RFPData!D1362</f>
        <v>0</v>
      </c>
      <c r="DQ1362" s="161" t="e">
        <f>VLOOKUP(D1362,RFPStatus!$A$2:$CF$3125,5,FALSE)</f>
        <v>#N/A</v>
      </c>
      <c r="DR1362" s="161" t="e">
        <f>VLOOKUP(D1362,RFPStatus!$A$2:$CF$3125,6,FALSE)</f>
        <v>#N/A</v>
      </c>
      <c r="DS1362" s="161" t="e">
        <f>VLOOKUP(D1362,RFPStatus!$A$2:$CF$3125,7,FALSE)</f>
        <v>#N/A</v>
      </c>
      <c r="DT1362" s="161" t="e">
        <f>VLOOKUP(D1362,RFPStatus!$A$2:$CF$3125,8,FALSE)</f>
        <v>#N/A</v>
      </c>
      <c r="DU1362" s="161" t="e">
        <f>VLOOKUP(D1362,RFPStatus!$A$2:$CF$3125,9,FALSE)</f>
        <v>#N/A</v>
      </c>
      <c r="DV1362" s="161" t="e">
        <f>VLOOKUP(D1362,RFPStatus!$A$2:$CF$3125,10,FALSE)</f>
        <v>#N/A</v>
      </c>
      <c r="DW1362" s="161" t="str">
        <f t="shared" si="21"/>
        <v/>
      </c>
    </row>
    <row r="1363" spans="1:127" x14ac:dyDescent="0.35">
      <c r="A1363" s="163">
        <f>RFPData!D1363</f>
        <v>0</v>
      </c>
      <c r="DQ1363" s="161" t="e">
        <f>VLOOKUP(D1363,RFPStatus!$A$2:$CF$3125,5,FALSE)</f>
        <v>#N/A</v>
      </c>
      <c r="DR1363" s="161" t="e">
        <f>VLOOKUP(D1363,RFPStatus!$A$2:$CF$3125,6,FALSE)</f>
        <v>#N/A</v>
      </c>
      <c r="DS1363" s="161" t="e">
        <f>VLOOKUP(D1363,RFPStatus!$A$2:$CF$3125,7,FALSE)</f>
        <v>#N/A</v>
      </c>
      <c r="DT1363" s="161" t="e">
        <f>VLOOKUP(D1363,RFPStatus!$A$2:$CF$3125,8,FALSE)</f>
        <v>#N/A</v>
      </c>
      <c r="DU1363" s="161" t="e">
        <f>VLOOKUP(D1363,RFPStatus!$A$2:$CF$3125,9,FALSE)</f>
        <v>#N/A</v>
      </c>
      <c r="DV1363" s="161" t="e">
        <f>VLOOKUP(D1363,RFPStatus!$A$2:$CF$3125,10,FALSE)</f>
        <v>#N/A</v>
      </c>
      <c r="DW1363" s="161" t="str">
        <f t="shared" si="21"/>
        <v/>
      </c>
    </row>
    <row r="1364" spans="1:127" x14ac:dyDescent="0.35">
      <c r="A1364" s="163">
        <f>RFPData!D1364</f>
        <v>0</v>
      </c>
      <c r="DQ1364" s="161" t="e">
        <f>VLOOKUP(D1364,RFPStatus!$A$2:$CF$3125,5,FALSE)</f>
        <v>#N/A</v>
      </c>
      <c r="DR1364" s="161" t="e">
        <f>VLOOKUP(D1364,RFPStatus!$A$2:$CF$3125,6,FALSE)</f>
        <v>#N/A</v>
      </c>
      <c r="DS1364" s="161" t="e">
        <f>VLOOKUP(D1364,RFPStatus!$A$2:$CF$3125,7,FALSE)</f>
        <v>#N/A</v>
      </c>
      <c r="DT1364" s="161" t="e">
        <f>VLOOKUP(D1364,RFPStatus!$A$2:$CF$3125,8,FALSE)</f>
        <v>#N/A</v>
      </c>
      <c r="DU1364" s="161" t="e">
        <f>VLOOKUP(D1364,RFPStatus!$A$2:$CF$3125,9,FALSE)</f>
        <v>#N/A</v>
      </c>
      <c r="DV1364" s="161" t="e">
        <f>VLOOKUP(D1364,RFPStatus!$A$2:$CF$3125,10,FALSE)</f>
        <v>#N/A</v>
      </c>
      <c r="DW1364" s="161" t="str">
        <f t="shared" si="21"/>
        <v/>
      </c>
    </row>
    <row r="1365" spans="1:127" x14ac:dyDescent="0.35">
      <c r="A1365" s="163">
        <f>RFPData!D1365</f>
        <v>0</v>
      </c>
      <c r="DQ1365" s="161" t="e">
        <f>VLOOKUP(D1365,RFPStatus!$A$2:$CF$3125,5,FALSE)</f>
        <v>#N/A</v>
      </c>
      <c r="DR1365" s="161" t="e">
        <f>VLOOKUP(D1365,RFPStatus!$A$2:$CF$3125,6,FALSE)</f>
        <v>#N/A</v>
      </c>
      <c r="DS1365" s="161" t="e">
        <f>VLOOKUP(D1365,RFPStatus!$A$2:$CF$3125,7,FALSE)</f>
        <v>#N/A</v>
      </c>
      <c r="DT1365" s="161" t="e">
        <f>VLOOKUP(D1365,RFPStatus!$A$2:$CF$3125,8,FALSE)</f>
        <v>#N/A</v>
      </c>
      <c r="DU1365" s="161" t="e">
        <f>VLOOKUP(D1365,RFPStatus!$A$2:$CF$3125,9,FALSE)</f>
        <v>#N/A</v>
      </c>
      <c r="DV1365" s="161" t="e">
        <f>VLOOKUP(D1365,RFPStatus!$A$2:$CF$3125,10,FALSE)</f>
        <v>#N/A</v>
      </c>
      <c r="DW1365" s="161" t="str">
        <f t="shared" si="21"/>
        <v/>
      </c>
    </row>
    <row r="1366" spans="1:127" x14ac:dyDescent="0.35">
      <c r="A1366" s="163">
        <f>RFPData!D1366</f>
        <v>0</v>
      </c>
      <c r="DQ1366" s="161" t="e">
        <f>VLOOKUP(D1366,RFPStatus!$A$2:$CF$3125,5,FALSE)</f>
        <v>#N/A</v>
      </c>
      <c r="DR1366" s="161" t="e">
        <f>VLOOKUP(D1366,RFPStatus!$A$2:$CF$3125,6,FALSE)</f>
        <v>#N/A</v>
      </c>
      <c r="DS1366" s="161" t="e">
        <f>VLOOKUP(D1366,RFPStatus!$A$2:$CF$3125,7,FALSE)</f>
        <v>#N/A</v>
      </c>
      <c r="DT1366" s="161" t="e">
        <f>VLOOKUP(D1366,RFPStatus!$A$2:$CF$3125,8,FALSE)</f>
        <v>#N/A</v>
      </c>
      <c r="DU1366" s="161" t="e">
        <f>VLOOKUP(D1366,RFPStatus!$A$2:$CF$3125,9,FALSE)</f>
        <v>#N/A</v>
      </c>
      <c r="DV1366" s="161" t="e">
        <f>VLOOKUP(D1366,RFPStatus!$A$2:$CF$3125,10,FALSE)</f>
        <v>#N/A</v>
      </c>
      <c r="DW1366" s="161" t="str">
        <f t="shared" si="21"/>
        <v/>
      </c>
    </row>
    <row r="1367" spans="1:127" x14ac:dyDescent="0.35">
      <c r="A1367" s="163">
        <f>RFPData!D1367</f>
        <v>0</v>
      </c>
      <c r="DQ1367" s="161" t="e">
        <f>VLOOKUP(D1367,RFPStatus!$A$2:$CF$3125,5,FALSE)</f>
        <v>#N/A</v>
      </c>
      <c r="DR1367" s="161" t="e">
        <f>VLOOKUP(D1367,RFPStatus!$A$2:$CF$3125,6,FALSE)</f>
        <v>#N/A</v>
      </c>
      <c r="DS1367" s="161" t="e">
        <f>VLOOKUP(D1367,RFPStatus!$A$2:$CF$3125,7,FALSE)</f>
        <v>#N/A</v>
      </c>
      <c r="DT1367" s="161" t="e">
        <f>VLOOKUP(D1367,RFPStatus!$A$2:$CF$3125,8,FALSE)</f>
        <v>#N/A</v>
      </c>
      <c r="DU1367" s="161" t="e">
        <f>VLOOKUP(D1367,RFPStatus!$A$2:$CF$3125,9,FALSE)</f>
        <v>#N/A</v>
      </c>
      <c r="DV1367" s="161" t="e">
        <f>VLOOKUP(D1367,RFPStatus!$A$2:$CF$3125,10,FALSE)</f>
        <v>#N/A</v>
      </c>
      <c r="DW1367" s="161" t="str">
        <f t="shared" si="21"/>
        <v/>
      </c>
    </row>
    <row r="1368" spans="1:127" x14ac:dyDescent="0.35">
      <c r="A1368" s="163">
        <f>RFPData!D1368</f>
        <v>0</v>
      </c>
      <c r="DQ1368" s="161" t="e">
        <f>VLOOKUP(D1368,RFPStatus!$A$2:$CF$3125,5,FALSE)</f>
        <v>#N/A</v>
      </c>
      <c r="DR1368" s="161" t="e">
        <f>VLOOKUP(D1368,RFPStatus!$A$2:$CF$3125,6,FALSE)</f>
        <v>#N/A</v>
      </c>
      <c r="DS1368" s="161" t="e">
        <f>VLOOKUP(D1368,RFPStatus!$A$2:$CF$3125,7,FALSE)</f>
        <v>#N/A</v>
      </c>
      <c r="DT1368" s="161" t="e">
        <f>VLOOKUP(D1368,RFPStatus!$A$2:$CF$3125,8,FALSE)</f>
        <v>#N/A</v>
      </c>
      <c r="DU1368" s="161" t="e">
        <f>VLOOKUP(D1368,RFPStatus!$A$2:$CF$3125,9,FALSE)</f>
        <v>#N/A</v>
      </c>
      <c r="DV1368" s="161" t="e">
        <f>VLOOKUP(D1368,RFPStatus!$A$2:$CF$3125,10,FALSE)</f>
        <v>#N/A</v>
      </c>
      <c r="DW1368" s="161" t="str">
        <f t="shared" si="21"/>
        <v/>
      </c>
    </row>
    <row r="1369" spans="1:127" x14ac:dyDescent="0.35">
      <c r="A1369" s="163">
        <f>RFPData!D1369</f>
        <v>0</v>
      </c>
      <c r="DQ1369" s="161" t="e">
        <f>VLOOKUP(D1369,RFPStatus!$A$2:$CF$3125,5,FALSE)</f>
        <v>#N/A</v>
      </c>
      <c r="DR1369" s="161" t="e">
        <f>VLOOKUP(D1369,RFPStatus!$A$2:$CF$3125,6,FALSE)</f>
        <v>#N/A</v>
      </c>
      <c r="DS1369" s="161" t="e">
        <f>VLOOKUP(D1369,RFPStatus!$A$2:$CF$3125,7,FALSE)</f>
        <v>#N/A</v>
      </c>
      <c r="DT1369" s="161" t="e">
        <f>VLOOKUP(D1369,RFPStatus!$A$2:$CF$3125,8,FALSE)</f>
        <v>#N/A</v>
      </c>
      <c r="DU1369" s="161" t="e">
        <f>VLOOKUP(D1369,RFPStatus!$A$2:$CF$3125,9,FALSE)</f>
        <v>#N/A</v>
      </c>
      <c r="DV1369" s="161" t="e">
        <f>VLOOKUP(D1369,RFPStatus!$A$2:$CF$3125,10,FALSE)</f>
        <v>#N/A</v>
      </c>
      <c r="DW1369" s="161" t="str">
        <f t="shared" si="21"/>
        <v/>
      </c>
    </row>
    <row r="1370" spans="1:127" x14ac:dyDescent="0.35">
      <c r="A1370" s="163">
        <f>RFPData!D1370</f>
        <v>0</v>
      </c>
      <c r="DQ1370" s="161" t="e">
        <f>VLOOKUP(D1370,RFPStatus!$A$2:$CF$3125,5,FALSE)</f>
        <v>#N/A</v>
      </c>
      <c r="DR1370" s="161" t="e">
        <f>VLOOKUP(D1370,RFPStatus!$A$2:$CF$3125,6,FALSE)</f>
        <v>#N/A</v>
      </c>
      <c r="DS1370" s="161" t="e">
        <f>VLOOKUP(D1370,RFPStatus!$A$2:$CF$3125,7,FALSE)</f>
        <v>#N/A</v>
      </c>
      <c r="DT1370" s="161" t="e">
        <f>VLOOKUP(D1370,RFPStatus!$A$2:$CF$3125,8,FALSE)</f>
        <v>#N/A</v>
      </c>
      <c r="DU1370" s="161" t="e">
        <f>VLOOKUP(D1370,RFPStatus!$A$2:$CF$3125,9,FALSE)</f>
        <v>#N/A</v>
      </c>
      <c r="DV1370" s="161" t="e">
        <f>VLOOKUP(D1370,RFPStatus!$A$2:$CF$3125,10,FALSE)</f>
        <v>#N/A</v>
      </c>
      <c r="DW1370" s="161" t="str">
        <f t="shared" si="21"/>
        <v/>
      </c>
    </row>
    <row r="1371" spans="1:127" x14ac:dyDescent="0.35">
      <c r="A1371" s="163">
        <f>RFPData!D1371</f>
        <v>0</v>
      </c>
      <c r="DQ1371" s="161" t="e">
        <f>VLOOKUP(D1371,RFPStatus!$A$2:$CF$3125,5,FALSE)</f>
        <v>#N/A</v>
      </c>
      <c r="DR1371" s="161" t="e">
        <f>VLOOKUP(D1371,RFPStatus!$A$2:$CF$3125,6,FALSE)</f>
        <v>#N/A</v>
      </c>
      <c r="DS1371" s="161" t="e">
        <f>VLOOKUP(D1371,RFPStatus!$A$2:$CF$3125,7,FALSE)</f>
        <v>#N/A</v>
      </c>
      <c r="DT1371" s="161" t="e">
        <f>VLOOKUP(D1371,RFPStatus!$A$2:$CF$3125,8,FALSE)</f>
        <v>#N/A</v>
      </c>
      <c r="DU1371" s="161" t="e">
        <f>VLOOKUP(D1371,RFPStatus!$A$2:$CF$3125,9,FALSE)</f>
        <v>#N/A</v>
      </c>
      <c r="DV1371" s="161" t="e">
        <f>VLOOKUP(D1371,RFPStatus!$A$2:$CF$3125,10,FALSE)</f>
        <v>#N/A</v>
      </c>
      <c r="DW1371" s="161" t="str">
        <f t="shared" si="21"/>
        <v/>
      </c>
    </row>
    <row r="1372" spans="1:127" x14ac:dyDescent="0.35">
      <c r="A1372" s="163">
        <f>RFPData!D1372</f>
        <v>0</v>
      </c>
      <c r="DQ1372" s="161" t="e">
        <f>VLOOKUP(D1372,RFPStatus!$A$2:$CF$3125,5,FALSE)</f>
        <v>#N/A</v>
      </c>
      <c r="DR1372" s="161" t="e">
        <f>VLOOKUP(D1372,RFPStatus!$A$2:$CF$3125,6,FALSE)</f>
        <v>#N/A</v>
      </c>
      <c r="DS1372" s="161" t="e">
        <f>VLOOKUP(D1372,RFPStatus!$A$2:$CF$3125,7,FALSE)</f>
        <v>#N/A</v>
      </c>
      <c r="DT1372" s="161" t="e">
        <f>VLOOKUP(D1372,RFPStatus!$A$2:$CF$3125,8,FALSE)</f>
        <v>#N/A</v>
      </c>
      <c r="DU1372" s="161" t="e">
        <f>VLOOKUP(D1372,RFPStatus!$A$2:$CF$3125,9,FALSE)</f>
        <v>#N/A</v>
      </c>
      <c r="DV1372" s="161" t="e">
        <f>VLOOKUP(D1372,RFPStatus!$A$2:$CF$3125,10,FALSE)</f>
        <v>#N/A</v>
      </c>
      <c r="DW1372" s="161" t="str">
        <f t="shared" si="21"/>
        <v/>
      </c>
    </row>
    <row r="1373" spans="1:127" x14ac:dyDescent="0.35">
      <c r="A1373" s="163">
        <f>RFPData!D1373</f>
        <v>0</v>
      </c>
      <c r="DQ1373" s="161" t="e">
        <f>VLOOKUP(D1373,RFPStatus!$A$2:$CF$3125,5,FALSE)</f>
        <v>#N/A</v>
      </c>
      <c r="DR1373" s="161" t="e">
        <f>VLOOKUP(D1373,RFPStatus!$A$2:$CF$3125,6,FALSE)</f>
        <v>#N/A</v>
      </c>
      <c r="DS1373" s="161" t="e">
        <f>VLOOKUP(D1373,RFPStatus!$A$2:$CF$3125,7,FALSE)</f>
        <v>#N/A</v>
      </c>
      <c r="DT1373" s="161" t="e">
        <f>VLOOKUP(D1373,RFPStatus!$A$2:$CF$3125,8,FALSE)</f>
        <v>#N/A</v>
      </c>
      <c r="DU1373" s="161" t="e">
        <f>VLOOKUP(D1373,RFPStatus!$A$2:$CF$3125,9,FALSE)</f>
        <v>#N/A</v>
      </c>
      <c r="DV1373" s="161" t="e">
        <f>VLOOKUP(D1373,RFPStatus!$A$2:$CF$3125,10,FALSE)</f>
        <v>#N/A</v>
      </c>
      <c r="DW1373" s="161" t="str">
        <f t="shared" si="21"/>
        <v/>
      </c>
    </row>
    <row r="1374" spans="1:127" x14ac:dyDescent="0.35">
      <c r="A1374" s="163">
        <f>RFPData!D1374</f>
        <v>0</v>
      </c>
      <c r="DQ1374" s="161" t="e">
        <f>VLOOKUP(D1374,RFPStatus!$A$2:$CF$3125,5,FALSE)</f>
        <v>#N/A</v>
      </c>
      <c r="DR1374" s="161" t="e">
        <f>VLOOKUP(D1374,RFPStatus!$A$2:$CF$3125,6,FALSE)</f>
        <v>#N/A</v>
      </c>
      <c r="DS1374" s="161" t="e">
        <f>VLOOKUP(D1374,RFPStatus!$A$2:$CF$3125,7,FALSE)</f>
        <v>#N/A</v>
      </c>
      <c r="DT1374" s="161" t="e">
        <f>VLOOKUP(D1374,RFPStatus!$A$2:$CF$3125,8,FALSE)</f>
        <v>#N/A</v>
      </c>
      <c r="DU1374" s="161" t="e">
        <f>VLOOKUP(D1374,RFPStatus!$A$2:$CF$3125,9,FALSE)</f>
        <v>#N/A</v>
      </c>
      <c r="DV1374" s="161" t="e">
        <f>VLOOKUP(D1374,RFPStatus!$A$2:$CF$3125,10,FALSE)</f>
        <v>#N/A</v>
      </c>
      <c r="DW1374" s="161" t="str">
        <f t="shared" si="21"/>
        <v/>
      </c>
    </row>
    <row r="1375" spans="1:127" x14ac:dyDescent="0.35">
      <c r="A1375" s="163">
        <f>RFPData!D1375</f>
        <v>0</v>
      </c>
      <c r="DQ1375" s="161" t="e">
        <f>VLOOKUP(D1375,RFPStatus!$A$2:$CF$3125,5,FALSE)</f>
        <v>#N/A</v>
      </c>
      <c r="DR1375" s="161" t="e">
        <f>VLOOKUP(D1375,RFPStatus!$A$2:$CF$3125,6,FALSE)</f>
        <v>#N/A</v>
      </c>
      <c r="DS1375" s="161" t="e">
        <f>VLOOKUP(D1375,RFPStatus!$A$2:$CF$3125,7,FALSE)</f>
        <v>#N/A</v>
      </c>
      <c r="DT1375" s="161" t="e">
        <f>VLOOKUP(D1375,RFPStatus!$A$2:$CF$3125,8,FALSE)</f>
        <v>#N/A</v>
      </c>
      <c r="DU1375" s="161" t="e">
        <f>VLOOKUP(D1375,RFPStatus!$A$2:$CF$3125,9,FALSE)</f>
        <v>#N/A</v>
      </c>
      <c r="DV1375" s="161" t="e">
        <f>VLOOKUP(D1375,RFPStatus!$A$2:$CF$3125,10,FALSE)</f>
        <v>#N/A</v>
      </c>
      <c r="DW1375" s="161" t="str">
        <f t="shared" si="21"/>
        <v/>
      </c>
    </row>
    <row r="1376" spans="1:127" x14ac:dyDescent="0.35">
      <c r="A1376" s="163">
        <f>RFPData!D1376</f>
        <v>0</v>
      </c>
      <c r="DQ1376" s="161" t="e">
        <f>VLOOKUP(D1376,RFPStatus!$A$2:$CF$3125,5,FALSE)</f>
        <v>#N/A</v>
      </c>
      <c r="DR1376" s="161" t="e">
        <f>VLOOKUP(D1376,RFPStatus!$A$2:$CF$3125,6,FALSE)</f>
        <v>#N/A</v>
      </c>
      <c r="DS1376" s="161" t="e">
        <f>VLOOKUP(D1376,RFPStatus!$A$2:$CF$3125,7,FALSE)</f>
        <v>#N/A</v>
      </c>
      <c r="DT1376" s="161" t="e">
        <f>VLOOKUP(D1376,RFPStatus!$A$2:$CF$3125,8,FALSE)</f>
        <v>#N/A</v>
      </c>
      <c r="DU1376" s="161" t="e">
        <f>VLOOKUP(D1376,RFPStatus!$A$2:$CF$3125,9,FALSE)</f>
        <v>#N/A</v>
      </c>
      <c r="DV1376" s="161" t="e">
        <f>VLOOKUP(D1376,RFPStatus!$A$2:$CF$3125,10,FALSE)</f>
        <v>#N/A</v>
      </c>
      <c r="DW1376" s="161" t="str">
        <f t="shared" si="21"/>
        <v/>
      </c>
    </row>
    <row r="1377" spans="1:127" x14ac:dyDescent="0.35">
      <c r="A1377" s="163">
        <f>RFPData!D1377</f>
        <v>0</v>
      </c>
      <c r="DQ1377" s="161" t="e">
        <f>VLOOKUP(D1377,RFPStatus!$A$2:$CF$3125,5,FALSE)</f>
        <v>#N/A</v>
      </c>
      <c r="DR1377" s="161" t="e">
        <f>VLOOKUP(D1377,RFPStatus!$A$2:$CF$3125,6,FALSE)</f>
        <v>#N/A</v>
      </c>
      <c r="DS1377" s="161" t="e">
        <f>VLOOKUP(D1377,RFPStatus!$A$2:$CF$3125,7,FALSE)</f>
        <v>#N/A</v>
      </c>
      <c r="DT1377" s="161" t="e">
        <f>VLOOKUP(D1377,RFPStatus!$A$2:$CF$3125,8,FALSE)</f>
        <v>#N/A</v>
      </c>
      <c r="DU1377" s="161" t="e">
        <f>VLOOKUP(D1377,RFPStatus!$A$2:$CF$3125,9,FALSE)</f>
        <v>#N/A</v>
      </c>
      <c r="DV1377" s="161" t="e">
        <f>VLOOKUP(D1377,RFPStatus!$A$2:$CF$3125,10,FALSE)</f>
        <v>#N/A</v>
      </c>
      <c r="DW1377" s="161" t="str">
        <f t="shared" si="21"/>
        <v/>
      </c>
    </row>
    <row r="1378" spans="1:127" x14ac:dyDescent="0.35">
      <c r="A1378" s="163">
        <f>RFPData!D1378</f>
        <v>0</v>
      </c>
      <c r="DQ1378" s="161" t="e">
        <f>VLOOKUP(D1378,RFPStatus!$A$2:$CF$3125,5,FALSE)</f>
        <v>#N/A</v>
      </c>
      <c r="DR1378" s="161" t="e">
        <f>VLOOKUP(D1378,RFPStatus!$A$2:$CF$3125,6,FALSE)</f>
        <v>#N/A</v>
      </c>
      <c r="DS1378" s="161" t="e">
        <f>VLOOKUP(D1378,RFPStatus!$A$2:$CF$3125,7,FALSE)</f>
        <v>#N/A</v>
      </c>
      <c r="DT1378" s="161" t="e">
        <f>VLOOKUP(D1378,RFPStatus!$A$2:$CF$3125,8,FALSE)</f>
        <v>#N/A</v>
      </c>
      <c r="DU1378" s="161" t="e">
        <f>VLOOKUP(D1378,RFPStatus!$A$2:$CF$3125,9,FALSE)</f>
        <v>#N/A</v>
      </c>
      <c r="DV1378" s="161" t="e">
        <f>VLOOKUP(D1378,RFPStatus!$A$2:$CF$3125,10,FALSE)</f>
        <v>#N/A</v>
      </c>
      <c r="DW1378" s="161" t="str">
        <f t="shared" si="21"/>
        <v/>
      </c>
    </row>
    <row r="1379" spans="1:127" x14ac:dyDescent="0.35">
      <c r="A1379" s="163">
        <f>RFPData!D1379</f>
        <v>0</v>
      </c>
      <c r="DQ1379" s="161" t="e">
        <f>VLOOKUP(D1379,RFPStatus!$A$2:$CF$3125,5,FALSE)</f>
        <v>#N/A</v>
      </c>
      <c r="DR1379" s="161" t="e">
        <f>VLOOKUP(D1379,RFPStatus!$A$2:$CF$3125,6,FALSE)</f>
        <v>#N/A</v>
      </c>
      <c r="DS1379" s="161" t="e">
        <f>VLOOKUP(D1379,RFPStatus!$A$2:$CF$3125,7,FALSE)</f>
        <v>#N/A</v>
      </c>
      <c r="DT1379" s="161" t="e">
        <f>VLOOKUP(D1379,RFPStatus!$A$2:$CF$3125,8,FALSE)</f>
        <v>#N/A</v>
      </c>
      <c r="DU1379" s="161" t="e">
        <f>VLOOKUP(D1379,RFPStatus!$A$2:$CF$3125,9,FALSE)</f>
        <v>#N/A</v>
      </c>
      <c r="DV1379" s="161" t="e">
        <f>VLOOKUP(D1379,RFPStatus!$A$2:$CF$3125,10,FALSE)</f>
        <v>#N/A</v>
      </c>
      <c r="DW1379" s="161" t="str">
        <f t="shared" si="21"/>
        <v/>
      </c>
    </row>
    <row r="1380" spans="1:127" x14ac:dyDescent="0.35">
      <c r="A1380" s="163">
        <f>RFPData!D1380</f>
        <v>0</v>
      </c>
      <c r="DQ1380" s="161" t="e">
        <f>VLOOKUP(D1380,RFPStatus!$A$2:$CF$3125,5,FALSE)</f>
        <v>#N/A</v>
      </c>
      <c r="DR1380" s="161" t="e">
        <f>VLOOKUP(D1380,RFPStatus!$A$2:$CF$3125,6,FALSE)</f>
        <v>#N/A</v>
      </c>
      <c r="DS1380" s="161" t="e">
        <f>VLOOKUP(D1380,RFPStatus!$A$2:$CF$3125,7,FALSE)</f>
        <v>#N/A</v>
      </c>
      <c r="DT1380" s="161" t="e">
        <f>VLOOKUP(D1380,RFPStatus!$A$2:$CF$3125,8,FALSE)</f>
        <v>#N/A</v>
      </c>
      <c r="DU1380" s="161" t="e">
        <f>VLOOKUP(D1380,RFPStatus!$A$2:$CF$3125,9,FALSE)</f>
        <v>#N/A</v>
      </c>
      <c r="DV1380" s="161" t="e">
        <f>VLOOKUP(D1380,RFPStatus!$A$2:$CF$3125,10,FALSE)</f>
        <v>#N/A</v>
      </c>
      <c r="DW1380" s="161" t="str">
        <f t="shared" si="21"/>
        <v/>
      </c>
    </row>
    <row r="1381" spans="1:127" x14ac:dyDescent="0.35">
      <c r="A1381" s="163">
        <f>RFPData!D1381</f>
        <v>0</v>
      </c>
      <c r="DQ1381" s="161" t="e">
        <f>VLOOKUP(D1381,RFPStatus!$A$2:$CF$3125,5,FALSE)</f>
        <v>#N/A</v>
      </c>
      <c r="DR1381" s="161" t="e">
        <f>VLOOKUP(D1381,RFPStatus!$A$2:$CF$3125,6,FALSE)</f>
        <v>#N/A</v>
      </c>
      <c r="DS1381" s="161" t="e">
        <f>VLOOKUP(D1381,RFPStatus!$A$2:$CF$3125,7,FALSE)</f>
        <v>#N/A</v>
      </c>
      <c r="DT1381" s="161" t="e">
        <f>VLOOKUP(D1381,RFPStatus!$A$2:$CF$3125,8,FALSE)</f>
        <v>#N/A</v>
      </c>
      <c r="DU1381" s="161" t="e">
        <f>VLOOKUP(D1381,RFPStatus!$A$2:$CF$3125,9,FALSE)</f>
        <v>#N/A</v>
      </c>
      <c r="DV1381" s="161" t="e">
        <f>VLOOKUP(D1381,RFPStatus!$A$2:$CF$3125,10,FALSE)</f>
        <v>#N/A</v>
      </c>
      <c r="DW1381" s="161" t="str">
        <f t="shared" si="21"/>
        <v/>
      </c>
    </row>
    <row r="1382" spans="1:127" x14ac:dyDescent="0.35">
      <c r="A1382" s="163">
        <f>RFPData!D1382</f>
        <v>0</v>
      </c>
      <c r="DQ1382" s="161" t="e">
        <f>VLOOKUP(D1382,RFPStatus!$A$2:$CF$3125,5,FALSE)</f>
        <v>#N/A</v>
      </c>
      <c r="DR1382" s="161" t="e">
        <f>VLOOKUP(D1382,RFPStatus!$A$2:$CF$3125,6,FALSE)</f>
        <v>#N/A</v>
      </c>
      <c r="DS1382" s="161" t="e">
        <f>VLOOKUP(D1382,RFPStatus!$A$2:$CF$3125,7,FALSE)</f>
        <v>#N/A</v>
      </c>
      <c r="DT1382" s="161" t="e">
        <f>VLOOKUP(D1382,RFPStatus!$A$2:$CF$3125,8,FALSE)</f>
        <v>#N/A</v>
      </c>
      <c r="DU1382" s="161" t="e">
        <f>VLOOKUP(D1382,RFPStatus!$A$2:$CF$3125,9,FALSE)</f>
        <v>#N/A</v>
      </c>
      <c r="DV1382" s="161" t="e">
        <f>VLOOKUP(D1382,RFPStatus!$A$2:$CF$3125,10,FALSE)</f>
        <v>#N/A</v>
      </c>
      <c r="DW1382" s="161" t="str">
        <f t="shared" si="21"/>
        <v/>
      </c>
    </row>
    <row r="1383" spans="1:127" x14ac:dyDescent="0.35">
      <c r="A1383" s="163">
        <f>RFPData!D1383</f>
        <v>0</v>
      </c>
      <c r="DQ1383" s="161" t="e">
        <f>VLOOKUP(D1383,RFPStatus!$A$2:$CF$3125,5,FALSE)</f>
        <v>#N/A</v>
      </c>
      <c r="DR1383" s="161" t="e">
        <f>VLOOKUP(D1383,RFPStatus!$A$2:$CF$3125,6,FALSE)</f>
        <v>#N/A</v>
      </c>
      <c r="DS1383" s="161" t="e">
        <f>VLOOKUP(D1383,RFPStatus!$A$2:$CF$3125,7,FALSE)</f>
        <v>#N/A</v>
      </c>
      <c r="DT1383" s="161" t="e">
        <f>VLOOKUP(D1383,RFPStatus!$A$2:$CF$3125,8,FALSE)</f>
        <v>#N/A</v>
      </c>
      <c r="DU1383" s="161" t="e">
        <f>VLOOKUP(D1383,RFPStatus!$A$2:$CF$3125,9,FALSE)</f>
        <v>#N/A</v>
      </c>
      <c r="DV1383" s="161" t="e">
        <f>VLOOKUP(D1383,RFPStatus!$A$2:$CF$3125,10,FALSE)</f>
        <v>#N/A</v>
      </c>
      <c r="DW1383" s="161" t="str">
        <f t="shared" si="21"/>
        <v/>
      </c>
    </row>
    <row r="1384" spans="1:127" x14ac:dyDescent="0.35">
      <c r="A1384" s="163">
        <f>RFPData!D1384</f>
        <v>0</v>
      </c>
      <c r="DQ1384" s="161" t="e">
        <f>VLOOKUP(D1384,RFPStatus!$A$2:$CF$3125,5,FALSE)</f>
        <v>#N/A</v>
      </c>
      <c r="DR1384" s="161" t="e">
        <f>VLOOKUP(D1384,RFPStatus!$A$2:$CF$3125,6,FALSE)</f>
        <v>#N/A</v>
      </c>
      <c r="DS1384" s="161" t="e">
        <f>VLOOKUP(D1384,RFPStatus!$A$2:$CF$3125,7,FALSE)</f>
        <v>#N/A</v>
      </c>
      <c r="DT1384" s="161" t="e">
        <f>VLOOKUP(D1384,RFPStatus!$A$2:$CF$3125,8,FALSE)</f>
        <v>#N/A</v>
      </c>
      <c r="DU1384" s="161" t="e">
        <f>VLOOKUP(D1384,RFPStatus!$A$2:$CF$3125,9,FALSE)</f>
        <v>#N/A</v>
      </c>
      <c r="DV1384" s="161" t="e">
        <f>VLOOKUP(D1384,RFPStatus!$A$2:$CF$3125,10,FALSE)</f>
        <v>#N/A</v>
      </c>
      <c r="DW1384" s="161" t="str">
        <f t="shared" si="21"/>
        <v/>
      </c>
    </row>
    <row r="1385" spans="1:127" x14ac:dyDescent="0.35">
      <c r="A1385" s="163">
        <f>RFPData!D1385</f>
        <v>0</v>
      </c>
      <c r="DQ1385" s="161" t="e">
        <f>VLOOKUP(D1385,RFPStatus!$A$2:$CF$3125,5,FALSE)</f>
        <v>#N/A</v>
      </c>
      <c r="DR1385" s="161" t="e">
        <f>VLOOKUP(D1385,RFPStatus!$A$2:$CF$3125,6,FALSE)</f>
        <v>#N/A</v>
      </c>
      <c r="DS1385" s="161" t="e">
        <f>VLOOKUP(D1385,RFPStatus!$A$2:$CF$3125,7,FALSE)</f>
        <v>#N/A</v>
      </c>
      <c r="DT1385" s="161" t="e">
        <f>VLOOKUP(D1385,RFPStatus!$A$2:$CF$3125,8,FALSE)</f>
        <v>#N/A</v>
      </c>
      <c r="DU1385" s="161" t="e">
        <f>VLOOKUP(D1385,RFPStatus!$A$2:$CF$3125,9,FALSE)</f>
        <v>#N/A</v>
      </c>
      <c r="DV1385" s="161" t="e">
        <f>VLOOKUP(D1385,RFPStatus!$A$2:$CF$3125,10,FALSE)</f>
        <v>#N/A</v>
      </c>
      <c r="DW1385" s="161" t="str">
        <f t="shared" si="21"/>
        <v/>
      </c>
    </row>
    <row r="1386" spans="1:127" x14ac:dyDescent="0.35">
      <c r="A1386" s="163">
        <f>RFPData!D1386</f>
        <v>0</v>
      </c>
      <c r="DQ1386" s="161" t="e">
        <f>VLOOKUP(D1386,RFPStatus!$A$2:$CF$3125,5,FALSE)</f>
        <v>#N/A</v>
      </c>
      <c r="DR1386" s="161" t="e">
        <f>VLOOKUP(D1386,RFPStatus!$A$2:$CF$3125,6,FALSE)</f>
        <v>#N/A</v>
      </c>
      <c r="DS1386" s="161" t="e">
        <f>VLOOKUP(D1386,RFPStatus!$A$2:$CF$3125,7,FALSE)</f>
        <v>#N/A</v>
      </c>
      <c r="DT1386" s="161" t="e">
        <f>VLOOKUP(D1386,RFPStatus!$A$2:$CF$3125,8,FALSE)</f>
        <v>#N/A</v>
      </c>
      <c r="DU1386" s="161" t="e">
        <f>VLOOKUP(D1386,RFPStatus!$A$2:$CF$3125,9,FALSE)</f>
        <v>#N/A</v>
      </c>
      <c r="DV1386" s="161" t="e">
        <f>VLOOKUP(D1386,RFPStatus!$A$2:$CF$3125,10,FALSE)</f>
        <v>#N/A</v>
      </c>
      <c r="DW1386" s="161" t="str">
        <f t="shared" si="21"/>
        <v/>
      </c>
    </row>
    <row r="1387" spans="1:127" x14ac:dyDescent="0.35">
      <c r="A1387" s="163">
        <f>RFPData!D1387</f>
        <v>0</v>
      </c>
      <c r="DQ1387" s="161" t="e">
        <f>VLOOKUP(D1387,RFPStatus!$A$2:$CF$3125,5,FALSE)</f>
        <v>#N/A</v>
      </c>
      <c r="DR1387" s="161" t="e">
        <f>VLOOKUP(D1387,RFPStatus!$A$2:$CF$3125,6,FALSE)</f>
        <v>#N/A</v>
      </c>
      <c r="DS1387" s="161" t="e">
        <f>VLOOKUP(D1387,RFPStatus!$A$2:$CF$3125,7,FALSE)</f>
        <v>#N/A</v>
      </c>
      <c r="DT1387" s="161" t="e">
        <f>VLOOKUP(D1387,RFPStatus!$A$2:$CF$3125,8,FALSE)</f>
        <v>#N/A</v>
      </c>
      <c r="DU1387" s="161" t="e">
        <f>VLOOKUP(D1387,RFPStatus!$A$2:$CF$3125,9,FALSE)</f>
        <v>#N/A</v>
      </c>
      <c r="DV1387" s="161" t="e">
        <f>VLOOKUP(D1387,RFPStatus!$A$2:$CF$3125,10,FALSE)</f>
        <v>#N/A</v>
      </c>
      <c r="DW1387" s="161" t="str">
        <f t="shared" si="21"/>
        <v/>
      </c>
    </row>
    <row r="1388" spans="1:127" x14ac:dyDescent="0.35">
      <c r="A1388" s="163">
        <f>RFPData!D1388</f>
        <v>0</v>
      </c>
      <c r="DQ1388" s="161" t="e">
        <f>VLOOKUP(D1388,RFPStatus!$A$2:$CF$3125,5,FALSE)</f>
        <v>#N/A</v>
      </c>
      <c r="DR1388" s="161" t="e">
        <f>VLOOKUP(D1388,RFPStatus!$A$2:$CF$3125,6,FALSE)</f>
        <v>#N/A</v>
      </c>
      <c r="DS1388" s="161" t="e">
        <f>VLOOKUP(D1388,RFPStatus!$A$2:$CF$3125,7,FALSE)</f>
        <v>#N/A</v>
      </c>
      <c r="DT1388" s="161" t="e">
        <f>VLOOKUP(D1388,RFPStatus!$A$2:$CF$3125,8,FALSE)</f>
        <v>#N/A</v>
      </c>
      <c r="DU1388" s="161" t="e">
        <f>VLOOKUP(D1388,RFPStatus!$A$2:$CF$3125,9,FALSE)</f>
        <v>#N/A</v>
      </c>
      <c r="DV1388" s="161" t="e">
        <f>VLOOKUP(D1388,RFPStatus!$A$2:$CF$3125,10,FALSE)</f>
        <v>#N/A</v>
      </c>
      <c r="DW1388" s="161" t="str">
        <f t="shared" si="21"/>
        <v/>
      </c>
    </row>
    <row r="1389" spans="1:127" x14ac:dyDescent="0.35">
      <c r="A1389" s="163">
        <f>RFPData!D1389</f>
        <v>0</v>
      </c>
      <c r="DQ1389" s="161" t="e">
        <f>VLOOKUP(D1389,RFPStatus!$A$2:$CF$3125,5,FALSE)</f>
        <v>#N/A</v>
      </c>
      <c r="DR1389" s="161" t="e">
        <f>VLOOKUP(D1389,RFPStatus!$A$2:$CF$3125,6,FALSE)</f>
        <v>#N/A</v>
      </c>
      <c r="DS1389" s="161" t="e">
        <f>VLOOKUP(D1389,RFPStatus!$A$2:$CF$3125,7,FALSE)</f>
        <v>#N/A</v>
      </c>
      <c r="DT1389" s="161" t="e">
        <f>VLOOKUP(D1389,RFPStatus!$A$2:$CF$3125,8,FALSE)</f>
        <v>#N/A</v>
      </c>
      <c r="DU1389" s="161" t="e">
        <f>VLOOKUP(D1389,RFPStatus!$A$2:$CF$3125,9,FALSE)</f>
        <v>#N/A</v>
      </c>
      <c r="DV1389" s="161" t="e">
        <f>VLOOKUP(D1389,RFPStatus!$A$2:$CF$3125,10,FALSE)</f>
        <v>#N/A</v>
      </c>
      <c r="DW1389" s="161" t="str">
        <f t="shared" si="21"/>
        <v/>
      </c>
    </row>
    <row r="1390" spans="1:127" x14ac:dyDescent="0.35">
      <c r="A1390" s="163">
        <f>RFPData!D1390</f>
        <v>0</v>
      </c>
      <c r="DQ1390" s="161" t="e">
        <f>VLOOKUP(D1390,RFPStatus!$A$2:$CF$3125,5,FALSE)</f>
        <v>#N/A</v>
      </c>
      <c r="DR1390" s="161" t="e">
        <f>VLOOKUP(D1390,RFPStatus!$A$2:$CF$3125,6,FALSE)</f>
        <v>#N/A</v>
      </c>
      <c r="DS1390" s="161" t="e">
        <f>VLOOKUP(D1390,RFPStatus!$A$2:$CF$3125,7,FALSE)</f>
        <v>#N/A</v>
      </c>
      <c r="DT1390" s="161" t="e">
        <f>VLOOKUP(D1390,RFPStatus!$A$2:$CF$3125,8,FALSE)</f>
        <v>#N/A</v>
      </c>
      <c r="DU1390" s="161" t="e">
        <f>VLOOKUP(D1390,RFPStatus!$A$2:$CF$3125,9,FALSE)</f>
        <v>#N/A</v>
      </c>
      <c r="DV1390" s="161" t="e">
        <f>VLOOKUP(D1390,RFPStatus!$A$2:$CF$3125,10,FALSE)</f>
        <v>#N/A</v>
      </c>
      <c r="DW1390" s="161" t="str">
        <f t="shared" si="21"/>
        <v/>
      </c>
    </row>
    <row r="1391" spans="1:127" x14ac:dyDescent="0.35">
      <c r="A1391" s="163">
        <f>RFPData!D1391</f>
        <v>0</v>
      </c>
      <c r="DQ1391" s="161" t="e">
        <f>VLOOKUP(D1391,RFPStatus!$A$2:$CF$3125,5,FALSE)</f>
        <v>#N/A</v>
      </c>
      <c r="DR1391" s="161" t="e">
        <f>VLOOKUP(D1391,RFPStatus!$A$2:$CF$3125,6,FALSE)</f>
        <v>#N/A</v>
      </c>
      <c r="DS1391" s="161" t="e">
        <f>VLOOKUP(D1391,RFPStatus!$A$2:$CF$3125,7,FALSE)</f>
        <v>#N/A</v>
      </c>
      <c r="DT1391" s="161" t="e">
        <f>VLOOKUP(D1391,RFPStatus!$A$2:$CF$3125,8,FALSE)</f>
        <v>#N/A</v>
      </c>
      <c r="DU1391" s="161" t="e">
        <f>VLOOKUP(D1391,RFPStatus!$A$2:$CF$3125,9,FALSE)</f>
        <v>#N/A</v>
      </c>
      <c r="DV1391" s="161" t="e">
        <f>VLOOKUP(D1391,RFPStatus!$A$2:$CF$3125,10,FALSE)</f>
        <v>#N/A</v>
      </c>
      <c r="DW1391" s="161" t="str">
        <f t="shared" si="21"/>
        <v/>
      </c>
    </row>
    <row r="1392" spans="1:127" x14ac:dyDescent="0.35">
      <c r="A1392" s="163">
        <f>RFPData!D1392</f>
        <v>0</v>
      </c>
      <c r="DQ1392" s="161" t="e">
        <f>VLOOKUP(D1392,RFPStatus!$A$2:$CF$3125,5,FALSE)</f>
        <v>#N/A</v>
      </c>
      <c r="DR1392" s="161" t="e">
        <f>VLOOKUP(D1392,RFPStatus!$A$2:$CF$3125,6,FALSE)</f>
        <v>#N/A</v>
      </c>
      <c r="DS1392" s="161" t="e">
        <f>VLOOKUP(D1392,RFPStatus!$A$2:$CF$3125,7,FALSE)</f>
        <v>#N/A</v>
      </c>
      <c r="DT1392" s="161" t="e">
        <f>VLOOKUP(D1392,RFPStatus!$A$2:$CF$3125,8,FALSE)</f>
        <v>#N/A</v>
      </c>
      <c r="DU1392" s="161" t="e">
        <f>VLOOKUP(D1392,RFPStatus!$A$2:$CF$3125,9,FALSE)</f>
        <v>#N/A</v>
      </c>
      <c r="DV1392" s="161" t="e">
        <f>VLOOKUP(D1392,RFPStatus!$A$2:$CF$3125,10,FALSE)</f>
        <v>#N/A</v>
      </c>
      <c r="DW1392" s="161" t="str">
        <f t="shared" si="21"/>
        <v/>
      </c>
    </row>
    <row r="1393" spans="1:127" x14ac:dyDescent="0.35">
      <c r="A1393" s="163">
        <f>RFPData!D1393</f>
        <v>0</v>
      </c>
      <c r="DQ1393" s="161" t="e">
        <f>VLOOKUP(D1393,RFPStatus!$A$2:$CF$3125,5,FALSE)</f>
        <v>#N/A</v>
      </c>
      <c r="DR1393" s="161" t="e">
        <f>VLOOKUP(D1393,RFPStatus!$A$2:$CF$3125,6,FALSE)</f>
        <v>#N/A</v>
      </c>
      <c r="DS1393" s="161" t="e">
        <f>VLOOKUP(D1393,RFPStatus!$A$2:$CF$3125,7,FALSE)</f>
        <v>#N/A</v>
      </c>
      <c r="DT1393" s="161" t="e">
        <f>VLOOKUP(D1393,RFPStatus!$A$2:$CF$3125,8,FALSE)</f>
        <v>#N/A</v>
      </c>
      <c r="DU1393" s="161" t="e">
        <f>VLOOKUP(D1393,RFPStatus!$A$2:$CF$3125,9,FALSE)</f>
        <v>#N/A</v>
      </c>
      <c r="DV1393" s="161" t="e">
        <f>VLOOKUP(D1393,RFPStatus!$A$2:$CF$3125,10,FALSE)</f>
        <v>#N/A</v>
      </c>
      <c r="DW1393" s="161" t="str">
        <f t="shared" si="21"/>
        <v/>
      </c>
    </row>
    <row r="1394" spans="1:127" x14ac:dyDescent="0.35">
      <c r="A1394" s="163">
        <f>RFPData!D1394</f>
        <v>0</v>
      </c>
      <c r="DQ1394" s="161" t="e">
        <f>VLOOKUP(D1394,RFPStatus!$A$2:$CF$3125,5,FALSE)</f>
        <v>#N/A</v>
      </c>
      <c r="DR1394" s="161" t="e">
        <f>VLOOKUP(D1394,RFPStatus!$A$2:$CF$3125,6,FALSE)</f>
        <v>#N/A</v>
      </c>
      <c r="DS1394" s="161" t="e">
        <f>VLOOKUP(D1394,RFPStatus!$A$2:$CF$3125,7,FALSE)</f>
        <v>#N/A</v>
      </c>
      <c r="DT1394" s="161" t="e">
        <f>VLOOKUP(D1394,RFPStatus!$A$2:$CF$3125,8,FALSE)</f>
        <v>#N/A</v>
      </c>
      <c r="DU1394" s="161" t="e">
        <f>VLOOKUP(D1394,RFPStatus!$A$2:$CF$3125,9,FALSE)</f>
        <v>#N/A</v>
      </c>
      <c r="DV1394" s="161" t="e">
        <f>VLOOKUP(D1394,RFPStatus!$A$2:$CF$3125,10,FALSE)</f>
        <v>#N/A</v>
      </c>
      <c r="DW1394" s="161" t="str">
        <f t="shared" si="21"/>
        <v/>
      </c>
    </row>
    <row r="1395" spans="1:127" x14ac:dyDescent="0.35">
      <c r="A1395" s="163">
        <f>RFPData!D1395</f>
        <v>0</v>
      </c>
      <c r="DQ1395" s="161" t="e">
        <f>VLOOKUP(D1395,RFPStatus!$A$2:$CF$3125,5,FALSE)</f>
        <v>#N/A</v>
      </c>
      <c r="DR1395" s="161" t="e">
        <f>VLOOKUP(D1395,RFPStatus!$A$2:$CF$3125,6,FALSE)</f>
        <v>#N/A</v>
      </c>
      <c r="DS1395" s="161" t="e">
        <f>VLOOKUP(D1395,RFPStatus!$A$2:$CF$3125,7,FALSE)</f>
        <v>#N/A</v>
      </c>
      <c r="DT1395" s="161" t="e">
        <f>VLOOKUP(D1395,RFPStatus!$A$2:$CF$3125,8,FALSE)</f>
        <v>#N/A</v>
      </c>
      <c r="DU1395" s="161" t="e">
        <f>VLOOKUP(D1395,RFPStatus!$A$2:$CF$3125,9,FALSE)</f>
        <v>#N/A</v>
      </c>
      <c r="DV1395" s="161" t="e">
        <f>VLOOKUP(D1395,RFPStatus!$A$2:$CF$3125,10,FALSE)</f>
        <v>#N/A</v>
      </c>
      <c r="DW1395" s="161" t="str">
        <f t="shared" si="21"/>
        <v/>
      </c>
    </row>
    <row r="1396" spans="1:127" x14ac:dyDescent="0.35">
      <c r="A1396" s="163">
        <f>RFPData!D1396</f>
        <v>0</v>
      </c>
      <c r="DQ1396" s="161" t="e">
        <f>VLOOKUP(D1396,RFPStatus!$A$2:$CF$3125,5,FALSE)</f>
        <v>#N/A</v>
      </c>
      <c r="DR1396" s="161" t="e">
        <f>VLOOKUP(D1396,RFPStatus!$A$2:$CF$3125,6,FALSE)</f>
        <v>#N/A</v>
      </c>
      <c r="DS1396" s="161" t="e">
        <f>VLOOKUP(D1396,RFPStatus!$A$2:$CF$3125,7,FALSE)</f>
        <v>#N/A</v>
      </c>
      <c r="DT1396" s="161" t="e">
        <f>VLOOKUP(D1396,RFPStatus!$A$2:$CF$3125,8,FALSE)</f>
        <v>#N/A</v>
      </c>
      <c r="DU1396" s="161" t="e">
        <f>VLOOKUP(D1396,RFPStatus!$A$2:$CF$3125,9,FALSE)</f>
        <v>#N/A</v>
      </c>
      <c r="DV1396" s="161" t="e">
        <f>VLOOKUP(D1396,RFPStatus!$A$2:$CF$3125,10,FALSE)</f>
        <v>#N/A</v>
      </c>
      <c r="DW1396" s="161" t="str">
        <f t="shared" si="21"/>
        <v/>
      </c>
    </row>
    <row r="1397" spans="1:127" x14ac:dyDescent="0.35">
      <c r="A1397" s="163">
        <f>RFPData!D1397</f>
        <v>0</v>
      </c>
      <c r="DQ1397" s="161" t="e">
        <f>VLOOKUP(D1397,RFPStatus!$A$2:$CF$3125,5,FALSE)</f>
        <v>#N/A</v>
      </c>
      <c r="DR1397" s="161" t="e">
        <f>VLOOKUP(D1397,RFPStatus!$A$2:$CF$3125,6,FALSE)</f>
        <v>#N/A</v>
      </c>
      <c r="DS1397" s="161" t="e">
        <f>VLOOKUP(D1397,RFPStatus!$A$2:$CF$3125,7,FALSE)</f>
        <v>#N/A</v>
      </c>
      <c r="DT1397" s="161" t="e">
        <f>VLOOKUP(D1397,RFPStatus!$A$2:$CF$3125,8,FALSE)</f>
        <v>#N/A</v>
      </c>
      <c r="DU1397" s="161" t="e">
        <f>VLOOKUP(D1397,RFPStatus!$A$2:$CF$3125,9,FALSE)</f>
        <v>#N/A</v>
      </c>
      <c r="DV1397" s="161" t="e">
        <f>VLOOKUP(D1397,RFPStatus!$A$2:$CF$3125,10,FALSE)</f>
        <v>#N/A</v>
      </c>
      <c r="DW1397" s="161" t="str">
        <f t="shared" si="21"/>
        <v/>
      </c>
    </row>
    <row r="1398" spans="1:127" x14ac:dyDescent="0.35">
      <c r="A1398" s="163">
        <f>RFPData!D1398</f>
        <v>0</v>
      </c>
      <c r="DQ1398" s="161" t="e">
        <f>VLOOKUP(D1398,RFPStatus!$A$2:$CF$3125,5,FALSE)</f>
        <v>#N/A</v>
      </c>
      <c r="DR1398" s="161" t="e">
        <f>VLOOKUP(D1398,RFPStatus!$A$2:$CF$3125,6,FALSE)</f>
        <v>#N/A</v>
      </c>
      <c r="DS1398" s="161" t="e">
        <f>VLOOKUP(D1398,RFPStatus!$A$2:$CF$3125,7,FALSE)</f>
        <v>#N/A</v>
      </c>
      <c r="DT1398" s="161" t="e">
        <f>VLOOKUP(D1398,RFPStatus!$A$2:$CF$3125,8,FALSE)</f>
        <v>#N/A</v>
      </c>
      <c r="DU1398" s="161" t="e">
        <f>VLOOKUP(D1398,RFPStatus!$A$2:$CF$3125,9,FALSE)</f>
        <v>#N/A</v>
      </c>
      <c r="DV1398" s="161" t="e">
        <f>VLOOKUP(D1398,RFPStatus!$A$2:$CF$3125,10,FALSE)</f>
        <v>#N/A</v>
      </c>
      <c r="DW1398" s="161" t="str">
        <f t="shared" si="21"/>
        <v/>
      </c>
    </row>
    <row r="1399" spans="1:127" x14ac:dyDescent="0.35">
      <c r="A1399" s="163">
        <f>RFPData!D1399</f>
        <v>0</v>
      </c>
      <c r="DQ1399" s="161" t="e">
        <f>VLOOKUP(D1399,RFPStatus!$A$2:$CF$3125,5,FALSE)</f>
        <v>#N/A</v>
      </c>
      <c r="DR1399" s="161" t="e">
        <f>VLOOKUP(D1399,RFPStatus!$A$2:$CF$3125,6,FALSE)</f>
        <v>#N/A</v>
      </c>
      <c r="DS1399" s="161" t="e">
        <f>VLOOKUP(D1399,RFPStatus!$A$2:$CF$3125,7,FALSE)</f>
        <v>#N/A</v>
      </c>
      <c r="DT1399" s="161" t="e">
        <f>VLOOKUP(D1399,RFPStatus!$A$2:$CF$3125,8,FALSE)</f>
        <v>#N/A</v>
      </c>
      <c r="DU1399" s="161" t="e">
        <f>VLOOKUP(D1399,RFPStatus!$A$2:$CF$3125,9,FALSE)</f>
        <v>#N/A</v>
      </c>
      <c r="DV1399" s="161" t="e">
        <f>VLOOKUP(D1399,RFPStatus!$A$2:$CF$3125,10,FALSE)</f>
        <v>#N/A</v>
      </c>
      <c r="DW1399" s="161" t="str">
        <f t="shared" si="21"/>
        <v/>
      </c>
    </row>
    <row r="1400" spans="1:127" x14ac:dyDescent="0.35">
      <c r="A1400" s="163">
        <f>RFPData!D1400</f>
        <v>0</v>
      </c>
      <c r="DQ1400" s="161" t="e">
        <f>VLOOKUP(D1400,RFPStatus!$A$2:$CF$3125,5,FALSE)</f>
        <v>#N/A</v>
      </c>
      <c r="DR1400" s="161" t="e">
        <f>VLOOKUP(D1400,RFPStatus!$A$2:$CF$3125,6,FALSE)</f>
        <v>#N/A</v>
      </c>
      <c r="DS1400" s="161" t="e">
        <f>VLOOKUP(D1400,RFPStatus!$A$2:$CF$3125,7,FALSE)</f>
        <v>#N/A</v>
      </c>
      <c r="DT1400" s="161" t="e">
        <f>VLOOKUP(D1400,RFPStatus!$A$2:$CF$3125,8,FALSE)</f>
        <v>#N/A</v>
      </c>
      <c r="DU1400" s="161" t="e">
        <f>VLOOKUP(D1400,RFPStatus!$A$2:$CF$3125,9,FALSE)</f>
        <v>#N/A</v>
      </c>
      <c r="DV1400" s="161" t="e">
        <f>VLOOKUP(D1400,RFPStatus!$A$2:$CF$3125,10,FALSE)</f>
        <v>#N/A</v>
      </c>
      <c r="DW1400" s="161" t="str">
        <f t="shared" si="21"/>
        <v/>
      </c>
    </row>
    <row r="1401" spans="1:127" x14ac:dyDescent="0.35">
      <c r="A1401" s="163">
        <f>RFPData!D1401</f>
        <v>0</v>
      </c>
      <c r="DQ1401" s="161" t="e">
        <f>VLOOKUP(D1401,RFPStatus!$A$2:$CF$3125,5,FALSE)</f>
        <v>#N/A</v>
      </c>
      <c r="DR1401" s="161" t="e">
        <f>VLOOKUP(D1401,RFPStatus!$A$2:$CF$3125,6,FALSE)</f>
        <v>#N/A</v>
      </c>
      <c r="DS1401" s="161" t="e">
        <f>VLOOKUP(D1401,RFPStatus!$A$2:$CF$3125,7,FALSE)</f>
        <v>#N/A</v>
      </c>
      <c r="DT1401" s="161" t="e">
        <f>VLOOKUP(D1401,RFPStatus!$A$2:$CF$3125,8,FALSE)</f>
        <v>#N/A</v>
      </c>
      <c r="DU1401" s="161" t="e">
        <f>VLOOKUP(D1401,RFPStatus!$A$2:$CF$3125,9,FALSE)</f>
        <v>#N/A</v>
      </c>
      <c r="DV1401" s="161" t="e">
        <f>VLOOKUP(D1401,RFPStatus!$A$2:$CF$3125,10,FALSE)</f>
        <v>#N/A</v>
      </c>
      <c r="DW1401" s="161" t="str">
        <f t="shared" si="21"/>
        <v/>
      </c>
    </row>
    <row r="1402" spans="1:127" x14ac:dyDescent="0.35">
      <c r="A1402" s="163">
        <f>RFPData!D1402</f>
        <v>0</v>
      </c>
      <c r="DQ1402" s="161" t="e">
        <f>VLOOKUP(D1402,RFPStatus!$A$2:$CF$3125,5,FALSE)</f>
        <v>#N/A</v>
      </c>
      <c r="DR1402" s="161" t="e">
        <f>VLOOKUP(D1402,RFPStatus!$A$2:$CF$3125,6,FALSE)</f>
        <v>#N/A</v>
      </c>
      <c r="DS1402" s="161" t="e">
        <f>VLOOKUP(D1402,RFPStatus!$A$2:$CF$3125,7,FALSE)</f>
        <v>#N/A</v>
      </c>
      <c r="DT1402" s="161" t="e">
        <f>VLOOKUP(D1402,RFPStatus!$A$2:$CF$3125,8,FALSE)</f>
        <v>#N/A</v>
      </c>
      <c r="DU1402" s="161" t="e">
        <f>VLOOKUP(D1402,RFPStatus!$A$2:$CF$3125,9,FALSE)</f>
        <v>#N/A</v>
      </c>
      <c r="DV1402" s="161" t="e">
        <f>VLOOKUP(D1402,RFPStatus!$A$2:$CF$3125,10,FALSE)</f>
        <v>#N/A</v>
      </c>
      <c r="DW1402" s="161" t="str">
        <f t="shared" si="21"/>
        <v/>
      </c>
    </row>
    <row r="1403" spans="1:127" x14ac:dyDescent="0.35">
      <c r="A1403" s="163">
        <f>RFPData!D1403</f>
        <v>0</v>
      </c>
      <c r="DQ1403" s="161" t="e">
        <f>VLOOKUP(D1403,RFPStatus!$A$2:$CF$3125,5,FALSE)</f>
        <v>#N/A</v>
      </c>
      <c r="DR1403" s="161" t="e">
        <f>VLOOKUP(D1403,RFPStatus!$A$2:$CF$3125,6,FALSE)</f>
        <v>#N/A</v>
      </c>
      <c r="DS1403" s="161" t="e">
        <f>VLOOKUP(D1403,RFPStatus!$A$2:$CF$3125,7,FALSE)</f>
        <v>#N/A</v>
      </c>
      <c r="DT1403" s="161" t="e">
        <f>VLOOKUP(D1403,RFPStatus!$A$2:$CF$3125,8,FALSE)</f>
        <v>#N/A</v>
      </c>
      <c r="DU1403" s="161" t="e">
        <f>VLOOKUP(D1403,RFPStatus!$A$2:$CF$3125,9,FALSE)</f>
        <v>#N/A</v>
      </c>
      <c r="DV1403" s="161" t="e">
        <f>VLOOKUP(D1403,RFPStatus!$A$2:$CF$3125,10,FALSE)</f>
        <v>#N/A</v>
      </c>
      <c r="DW1403" s="161" t="str">
        <f t="shared" si="21"/>
        <v/>
      </c>
    </row>
    <row r="1404" spans="1:127" x14ac:dyDescent="0.35">
      <c r="A1404" s="163">
        <f>RFPData!D1404</f>
        <v>0</v>
      </c>
      <c r="DQ1404" s="161" t="e">
        <f>VLOOKUP(D1404,RFPStatus!$A$2:$CF$3125,5,FALSE)</f>
        <v>#N/A</v>
      </c>
      <c r="DR1404" s="161" t="e">
        <f>VLOOKUP(D1404,RFPStatus!$A$2:$CF$3125,6,FALSE)</f>
        <v>#N/A</v>
      </c>
      <c r="DS1404" s="161" t="e">
        <f>VLOOKUP(D1404,RFPStatus!$A$2:$CF$3125,7,FALSE)</f>
        <v>#N/A</v>
      </c>
      <c r="DT1404" s="161" t="e">
        <f>VLOOKUP(D1404,RFPStatus!$A$2:$CF$3125,8,FALSE)</f>
        <v>#N/A</v>
      </c>
      <c r="DU1404" s="161" t="e">
        <f>VLOOKUP(D1404,RFPStatus!$A$2:$CF$3125,9,FALSE)</f>
        <v>#N/A</v>
      </c>
      <c r="DV1404" s="161" t="e">
        <f>VLOOKUP(D1404,RFPStatus!$A$2:$CF$3125,10,FALSE)</f>
        <v>#N/A</v>
      </c>
      <c r="DW1404" s="161" t="str">
        <f t="shared" si="21"/>
        <v/>
      </c>
    </row>
    <row r="1405" spans="1:127" x14ac:dyDescent="0.35">
      <c r="A1405" s="163">
        <f>RFPData!D1405</f>
        <v>0</v>
      </c>
      <c r="DQ1405" s="161" t="e">
        <f>VLOOKUP(D1405,RFPStatus!$A$2:$CF$3125,5,FALSE)</f>
        <v>#N/A</v>
      </c>
      <c r="DR1405" s="161" t="e">
        <f>VLOOKUP(D1405,RFPStatus!$A$2:$CF$3125,6,FALSE)</f>
        <v>#N/A</v>
      </c>
      <c r="DS1405" s="161" t="e">
        <f>VLOOKUP(D1405,RFPStatus!$A$2:$CF$3125,7,FALSE)</f>
        <v>#N/A</v>
      </c>
      <c r="DT1405" s="161" t="e">
        <f>VLOOKUP(D1405,RFPStatus!$A$2:$CF$3125,8,FALSE)</f>
        <v>#N/A</v>
      </c>
      <c r="DU1405" s="161" t="e">
        <f>VLOOKUP(D1405,RFPStatus!$A$2:$CF$3125,9,FALSE)</f>
        <v>#N/A</v>
      </c>
      <c r="DV1405" s="161" t="e">
        <f>VLOOKUP(D1405,RFPStatus!$A$2:$CF$3125,10,FALSE)</f>
        <v>#N/A</v>
      </c>
      <c r="DW1405" s="161" t="str">
        <f t="shared" si="21"/>
        <v/>
      </c>
    </row>
    <row r="1406" spans="1:127" x14ac:dyDescent="0.35">
      <c r="A1406" s="163">
        <f>RFPData!D1406</f>
        <v>0</v>
      </c>
      <c r="DQ1406" s="161" t="e">
        <f>VLOOKUP(D1406,RFPStatus!$A$2:$CF$3125,5,FALSE)</f>
        <v>#N/A</v>
      </c>
      <c r="DR1406" s="161" t="e">
        <f>VLOOKUP(D1406,RFPStatus!$A$2:$CF$3125,6,FALSE)</f>
        <v>#N/A</v>
      </c>
      <c r="DS1406" s="161" t="e">
        <f>VLOOKUP(D1406,RFPStatus!$A$2:$CF$3125,7,FALSE)</f>
        <v>#N/A</v>
      </c>
      <c r="DT1406" s="161" t="e">
        <f>VLOOKUP(D1406,RFPStatus!$A$2:$CF$3125,8,FALSE)</f>
        <v>#N/A</v>
      </c>
      <c r="DU1406" s="161" t="e">
        <f>VLOOKUP(D1406,RFPStatus!$A$2:$CF$3125,9,FALSE)</f>
        <v>#N/A</v>
      </c>
      <c r="DV1406" s="161" t="e">
        <f>VLOOKUP(D1406,RFPStatus!$A$2:$CF$3125,10,FALSE)</f>
        <v>#N/A</v>
      </c>
      <c r="DW1406" s="161" t="str">
        <f t="shared" si="21"/>
        <v/>
      </c>
    </row>
    <row r="1407" spans="1:127" x14ac:dyDescent="0.35">
      <c r="A1407" s="163">
        <f>RFPData!D1407</f>
        <v>0</v>
      </c>
      <c r="DQ1407" s="161" t="e">
        <f>VLOOKUP(D1407,RFPStatus!$A$2:$CF$3125,5,FALSE)</f>
        <v>#N/A</v>
      </c>
      <c r="DR1407" s="161" t="e">
        <f>VLOOKUP(D1407,RFPStatus!$A$2:$CF$3125,6,FALSE)</f>
        <v>#N/A</v>
      </c>
      <c r="DS1407" s="161" t="e">
        <f>VLOOKUP(D1407,RFPStatus!$A$2:$CF$3125,7,FALSE)</f>
        <v>#N/A</v>
      </c>
      <c r="DT1407" s="161" t="e">
        <f>VLOOKUP(D1407,RFPStatus!$A$2:$CF$3125,8,FALSE)</f>
        <v>#N/A</v>
      </c>
      <c r="DU1407" s="161" t="e">
        <f>VLOOKUP(D1407,RFPStatus!$A$2:$CF$3125,9,FALSE)</f>
        <v>#N/A</v>
      </c>
      <c r="DV1407" s="161" t="e">
        <f>VLOOKUP(D1407,RFPStatus!$A$2:$CF$3125,10,FALSE)</f>
        <v>#N/A</v>
      </c>
      <c r="DW1407" s="161" t="str">
        <f t="shared" si="21"/>
        <v/>
      </c>
    </row>
    <row r="1408" spans="1:127" x14ac:dyDescent="0.35">
      <c r="A1408" s="163">
        <f>RFPData!D1408</f>
        <v>0</v>
      </c>
      <c r="DQ1408" s="161" t="e">
        <f>VLOOKUP(D1408,RFPStatus!$A$2:$CF$3125,5,FALSE)</f>
        <v>#N/A</v>
      </c>
      <c r="DR1408" s="161" t="e">
        <f>VLOOKUP(D1408,RFPStatus!$A$2:$CF$3125,6,FALSE)</f>
        <v>#N/A</v>
      </c>
      <c r="DS1408" s="161" t="e">
        <f>VLOOKUP(D1408,RFPStatus!$A$2:$CF$3125,7,FALSE)</f>
        <v>#N/A</v>
      </c>
      <c r="DT1408" s="161" t="e">
        <f>VLOOKUP(D1408,RFPStatus!$A$2:$CF$3125,8,FALSE)</f>
        <v>#N/A</v>
      </c>
      <c r="DU1408" s="161" t="e">
        <f>VLOOKUP(D1408,RFPStatus!$A$2:$CF$3125,9,FALSE)</f>
        <v>#N/A</v>
      </c>
      <c r="DV1408" s="161" t="e">
        <f>VLOOKUP(D1408,RFPStatus!$A$2:$CF$3125,10,FALSE)</f>
        <v>#N/A</v>
      </c>
      <c r="DW1408" s="161" t="str">
        <f t="shared" si="21"/>
        <v/>
      </c>
    </row>
    <row r="1409" spans="1:127" x14ac:dyDescent="0.35">
      <c r="A1409" s="163">
        <f>RFPData!D1409</f>
        <v>0</v>
      </c>
      <c r="DQ1409" s="161" t="e">
        <f>VLOOKUP(D1409,RFPStatus!$A$2:$CF$3125,5,FALSE)</f>
        <v>#N/A</v>
      </c>
      <c r="DR1409" s="161" t="e">
        <f>VLOOKUP(D1409,RFPStatus!$A$2:$CF$3125,6,FALSE)</f>
        <v>#N/A</v>
      </c>
      <c r="DS1409" s="161" t="e">
        <f>VLOOKUP(D1409,RFPStatus!$A$2:$CF$3125,7,FALSE)</f>
        <v>#N/A</v>
      </c>
      <c r="DT1409" s="161" t="e">
        <f>VLOOKUP(D1409,RFPStatus!$A$2:$CF$3125,8,FALSE)</f>
        <v>#N/A</v>
      </c>
      <c r="DU1409" s="161" t="e">
        <f>VLOOKUP(D1409,RFPStatus!$A$2:$CF$3125,9,FALSE)</f>
        <v>#N/A</v>
      </c>
      <c r="DV1409" s="161" t="e">
        <f>VLOOKUP(D1409,RFPStatus!$A$2:$CF$3125,10,FALSE)</f>
        <v>#N/A</v>
      </c>
      <c r="DW1409" s="161" t="str">
        <f t="shared" si="21"/>
        <v/>
      </c>
    </row>
    <row r="1410" spans="1:127" x14ac:dyDescent="0.35">
      <c r="A1410" s="163">
        <f>RFPData!D1410</f>
        <v>0</v>
      </c>
      <c r="DQ1410" s="161" t="e">
        <f>VLOOKUP(D1410,RFPStatus!$A$2:$CF$3125,5,FALSE)</f>
        <v>#N/A</v>
      </c>
      <c r="DR1410" s="161" t="e">
        <f>VLOOKUP(D1410,RFPStatus!$A$2:$CF$3125,6,FALSE)</f>
        <v>#N/A</v>
      </c>
      <c r="DS1410" s="161" t="e">
        <f>VLOOKUP(D1410,RFPStatus!$A$2:$CF$3125,7,FALSE)</f>
        <v>#N/A</v>
      </c>
      <c r="DT1410" s="161" t="e">
        <f>VLOOKUP(D1410,RFPStatus!$A$2:$CF$3125,8,FALSE)</f>
        <v>#N/A</v>
      </c>
      <c r="DU1410" s="161" t="e">
        <f>VLOOKUP(D1410,RFPStatus!$A$2:$CF$3125,9,FALSE)</f>
        <v>#N/A</v>
      </c>
      <c r="DV1410" s="161" t="e">
        <f>VLOOKUP(D1410,RFPStatus!$A$2:$CF$3125,10,FALSE)</f>
        <v>#N/A</v>
      </c>
      <c r="DW1410" s="161" t="str">
        <f t="shared" ref="DW1410:DW1473" si="22">_xlfn.CONCAT(BU1410:BY1410)</f>
        <v/>
      </c>
    </row>
    <row r="1411" spans="1:127" x14ac:dyDescent="0.35">
      <c r="A1411" s="163">
        <f>RFPData!D1411</f>
        <v>0</v>
      </c>
      <c r="DQ1411" s="161" t="e">
        <f>VLOOKUP(D1411,RFPStatus!$A$2:$CF$3125,5,FALSE)</f>
        <v>#N/A</v>
      </c>
      <c r="DR1411" s="161" t="e">
        <f>VLOOKUP(D1411,RFPStatus!$A$2:$CF$3125,6,FALSE)</f>
        <v>#N/A</v>
      </c>
      <c r="DS1411" s="161" t="e">
        <f>VLOOKUP(D1411,RFPStatus!$A$2:$CF$3125,7,FALSE)</f>
        <v>#N/A</v>
      </c>
      <c r="DT1411" s="161" t="e">
        <f>VLOOKUP(D1411,RFPStatus!$A$2:$CF$3125,8,FALSE)</f>
        <v>#N/A</v>
      </c>
      <c r="DU1411" s="161" t="e">
        <f>VLOOKUP(D1411,RFPStatus!$A$2:$CF$3125,9,FALSE)</f>
        <v>#N/A</v>
      </c>
      <c r="DV1411" s="161" t="e">
        <f>VLOOKUP(D1411,RFPStatus!$A$2:$CF$3125,10,FALSE)</f>
        <v>#N/A</v>
      </c>
      <c r="DW1411" s="161" t="str">
        <f t="shared" si="22"/>
        <v/>
      </c>
    </row>
    <row r="1412" spans="1:127" x14ac:dyDescent="0.35">
      <c r="A1412" s="163">
        <f>RFPData!D1412</f>
        <v>0</v>
      </c>
      <c r="DQ1412" s="161" t="e">
        <f>VLOOKUP(D1412,RFPStatus!$A$2:$CF$3125,5,FALSE)</f>
        <v>#N/A</v>
      </c>
      <c r="DR1412" s="161" t="e">
        <f>VLOOKUP(D1412,RFPStatus!$A$2:$CF$3125,6,FALSE)</f>
        <v>#N/A</v>
      </c>
      <c r="DS1412" s="161" t="e">
        <f>VLOOKUP(D1412,RFPStatus!$A$2:$CF$3125,7,FALSE)</f>
        <v>#N/A</v>
      </c>
      <c r="DT1412" s="161" t="e">
        <f>VLOOKUP(D1412,RFPStatus!$A$2:$CF$3125,8,FALSE)</f>
        <v>#N/A</v>
      </c>
      <c r="DU1412" s="161" t="e">
        <f>VLOOKUP(D1412,RFPStatus!$A$2:$CF$3125,9,FALSE)</f>
        <v>#N/A</v>
      </c>
      <c r="DV1412" s="161" t="e">
        <f>VLOOKUP(D1412,RFPStatus!$A$2:$CF$3125,10,FALSE)</f>
        <v>#N/A</v>
      </c>
      <c r="DW1412" s="161" t="str">
        <f t="shared" si="22"/>
        <v/>
      </c>
    </row>
    <row r="1413" spans="1:127" x14ac:dyDescent="0.35">
      <c r="A1413" s="163">
        <f>RFPData!D1413</f>
        <v>0</v>
      </c>
      <c r="DQ1413" s="161" t="e">
        <f>VLOOKUP(D1413,RFPStatus!$A$2:$CF$3125,5,FALSE)</f>
        <v>#N/A</v>
      </c>
      <c r="DR1413" s="161" t="e">
        <f>VLOOKUP(D1413,RFPStatus!$A$2:$CF$3125,6,FALSE)</f>
        <v>#N/A</v>
      </c>
      <c r="DS1413" s="161" t="e">
        <f>VLOOKUP(D1413,RFPStatus!$A$2:$CF$3125,7,FALSE)</f>
        <v>#N/A</v>
      </c>
      <c r="DT1413" s="161" t="e">
        <f>VLOOKUP(D1413,RFPStatus!$A$2:$CF$3125,8,FALSE)</f>
        <v>#N/A</v>
      </c>
      <c r="DU1413" s="161" t="e">
        <f>VLOOKUP(D1413,RFPStatus!$A$2:$CF$3125,9,FALSE)</f>
        <v>#N/A</v>
      </c>
      <c r="DV1413" s="161" t="e">
        <f>VLOOKUP(D1413,RFPStatus!$A$2:$CF$3125,10,FALSE)</f>
        <v>#N/A</v>
      </c>
      <c r="DW1413" s="161" t="str">
        <f t="shared" si="22"/>
        <v/>
      </c>
    </row>
    <row r="1414" spans="1:127" x14ac:dyDescent="0.35">
      <c r="A1414" s="163">
        <f>RFPData!D1414</f>
        <v>0</v>
      </c>
      <c r="DQ1414" s="161" t="e">
        <f>VLOOKUP(D1414,RFPStatus!$A$2:$CF$3125,5,FALSE)</f>
        <v>#N/A</v>
      </c>
      <c r="DR1414" s="161" t="e">
        <f>VLOOKUP(D1414,RFPStatus!$A$2:$CF$3125,6,FALSE)</f>
        <v>#N/A</v>
      </c>
      <c r="DS1414" s="161" t="e">
        <f>VLOOKUP(D1414,RFPStatus!$A$2:$CF$3125,7,FALSE)</f>
        <v>#N/A</v>
      </c>
      <c r="DT1414" s="161" t="e">
        <f>VLOOKUP(D1414,RFPStatus!$A$2:$CF$3125,8,FALSE)</f>
        <v>#N/A</v>
      </c>
      <c r="DU1414" s="161" t="e">
        <f>VLOOKUP(D1414,RFPStatus!$A$2:$CF$3125,9,FALSE)</f>
        <v>#N/A</v>
      </c>
      <c r="DV1414" s="161" t="e">
        <f>VLOOKUP(D1414,RFPStatus!$A$2:$CF$3125,10,FALSE)</f>
        <v>#N/A</v>
      </c>
      <c r="DW1414" s="161" t="str">
        <f t="shared" si="22"/>
        <v/>
      </c>
    </row>
    <row r="1415" spans="1:127" x14ac:dyDescent="0.35">
      <c r="A1415" s="163">
        <f>RFPData!D1415</f>
        <v>0</v>
      </c>
      <c r="DQ1415" s="161" t="e">
        <f>VLOOKUP(D1415,RFPStatus!$A$2:$CF$3125,5,FALSE)</f>
        <v>#N/A</v>
      </c>
      <c r="DR1415" s="161" t="e">
        <f>VLOOKUP(D1415,RFPStatus!$A$2:$CF$3125,6,FALSE)</f>
        <v>#N/A</v>
      </c>
      <c r="DS1415" s="161" t="e">
        <f>VLOOKUP(D1415,RFPStatus!$A$2:$CF$3125,7,FALSE)</f>
        <v>#N/A</v>
      </c>
      <c r="DT1415" s="161" t="e">
        <f>VLOOKUP(D1415,RFPStatus!$A$2:$CF$3125,8,FALSE)</f>
        <v>#N/A</v>
      </c>
      <c r="DU1415" s="161" t="e">
        <f>VLOOKUP(D1415,RFPStatus!$A$2:$CF$3125,9,FALSE)</f>
        <v>#N/A</v>
      </c>
      <c r="DV1415" s="161" t="e">
        <f>VLOOKUP(D1415,RFPStatus!$A$2:$CF$3125,10,FALSE)</f>
        <v>#N/A</v>
      </c>
      <c r="DW1415" s="161" t="str">
        <f t="shared" si="22"/>
        <v/>
      </c>
    </row>
    <row r="1416" spans="1:127" x14ac:dyDescent="0.35">
      <c r="A1416" s="163">
        <f>RFPData!D1416</f>
        <v>0</v>
      </c>
      <c r="DQ1416" s="161" t="e">
        <f>VLOOKUP(D1416,RFPStatus!$A$2:$CF$3125,5,FALSE)</f>
        <v>#N/A</v>
      </c>
      <c r="DR1416" s="161" t="e">
        <f>VLOOKUP(D1416,RFPStatus!$A$2:$CF$3125,6,FALSE)</f>
        <v>#N/A</v>
      </c>
      <c r="DS1416" s="161" t="e">
        <f>VLOOKUP(D1416,RFPStatus!$A$2:$CF$3125,7,FALSE)</f>
        <v>#N/A</v>
      </c>
      <c r="DT1416" s="161" t="e">
        <f>VLOOKUP(D1416,RFPStatus!$A$2:$CF$3125,8,FALSE)</f>
        <v>#N/A</v>
      </c>
      <c r="DU1416" s="161" t="e">
        <f>VLOOKUP(D1416,RFPStatus!$A$2:$CF$3125,9,FALSE)</f>
        <v>#N/A</v>
      </c>
      <c r="DV1416" s="161" t="e">
        <f>VLOOKUP(D1416,RFPStatus!$A$2:$CF$3125,10,FALSE)</f>
        <v>#N/A</v>
      </c>
      <c r="DW1416" s="161" t="str">
        <f t="shared" si="22"/>
        <v/>
      </c>
    </row>
    <row r="1417" spans="1:127" x14ac:dyDescent="0.35">
      <c r="A1417" s="163">
        <f>RFPData!D1417</f>
        <v>0</v>
      </c>
      <c r="DQ1417" s="161" t="e">
        <f>VLOOKUP(D1417,RFPStatus!$A$2:$CF$3125,5,FALSE)</f>
        <v>#N/A</v>
      </c>
      <c r="DR1417" s="161" t="e">
        <f>VLOOKUP(D1417,RFPStatus!$A$2:$CF$3125,6,FALSE)</f>
        <v>#N/A</v>
      </c>
      <c r="DS1417" s="161" t="e">
        <f>VLOOKUP(D1417,RFPStatus!$A$2:$CF$3125,7,FALSE)</f>
        <v>#N/A</v>
      </c>
      <c r="DT1417" s="161" t="e">
        <f>VLOOKUP(D1417,RFPStatus!$A$2:$CF$3125,8,FALSE)</f>
        <v>#N/A</v>
      </c>
      <c r="DU1417" s="161" t="e">
        <f>VLOOKUP(D1417,RFPStatus!$A$2:$CF$3125,9,FALSE)</f>
        <v>#N/A</v>
      </c>
      <c r="DV1417" s="161" t="e">
        <f>VLOOKUP(D1417,RFPStatus!$A$2:$CF$3125,10,FALSE)</f>
        <v>#N/A</v>
      </c>
      <c r="DW1417" s="161" t="str">
        <f t="shared" si="22"/>
        <v/>
      </c>
    </row>
    <row r="1418" spans="1:127" x14ac:dyDescent="0.35">
      <c r="A1418" s="163">
        <f>RFPData!D1418</f>
        <v>0</v>
      </c>
      <c r="DQ1418" s="161" t="e">
        <f>VLOOKUP(D1418,RFPStatus!$A$2:$CF$3125,5,FALSE)</f>
        <v>#N/A</v>
      </c>
      <c r="DR1418" s="161" t="e">
        <f>VLOOKUP(D1418,RFPStatus!$A$2:$CF$3125,6,FALSE)</f>
        <v>#N/A</v>
      </c>
      <c r="DS1418" s="161" t="e">
        <f>VLOOKUP(D1418,RFPStatus!$A$2:$CF$3125,7,FALSE)</f>
        <v>#N/A</v>
      </c>
      <c r="DT1418" s="161" t="e">
        <f>VLOOKUP(D1418,RFPStatus!$A$2:$CF$3125,8,FALSE)</f>
        <v>#N/A</v>
      </c>
      <c r="DU1418" s="161" t="e">
        <f>VLOOKUP(D1418,RFPStatus!$A$2:$CF$3125,9,FALSE)</f>
        <v>#N/A</v>
      </c>
      <c r="DV1418" s="161" t="e">
        <f>VLOOKUP(D1418,RFPStatus!$A$2:$CF$3125,10,FALSE)</f>
        <v>#N/A</v>
      </c>
      <c r="DW1418" s="161" t="str">
        <f t="shared" si="22"/>
        <v/>
      </c>
    </row>
    <row r="1419" spans="1:127" x14ac:dyDescent="0.35">
      <c r="A1419" s="163">
        <f>RFPData!D1419</f>
        <v>0</v>
      </c>
      <c r="DQ1419" s="161" t="e">
        <f>VLOOKUP(D1419,RFPStatus!$A$2:$CF$3125,5,FALSE)</f>
        <v>#N/A</v>
      </c>
      <c r="DR1419" s="161" t="e">
        <f>VLOOKUP(D1419,RFPStatus!$A$2:$CF$3125,6,FALSE)</f>
        <v>#N/A</v>
      </c>
      <c r="DS1419" s="161" t="e">
        <f>VLOOKUP(D1419,RFPStatus!$A$2:$CF$3125,7,FALSE)</f>
        <v>#N/A</v>
      </c>
      <c r="DT1419" s="161" t="e">
        <f>VLOOKUP(D1419,RFPStatus!$A$2:$CF$3125,8,FALSE)</f>
        <v>#N/A</v>
      </c>
      <c r="DU1419" s="161" t="e">
        <f>VLOOKUP(D1419,RFPStatus!$A$2:$CF$3125,9,FALSE)</f>
        <v>#N/A</v>
      </c>
      <c r="DV1419" s="161" t="e">
        <f>VLOOKUP(D1419,RFPStatus!$A$2:$CF$3125,10,FALSE)</f>
        <v>#N/A</v>
      </c>
      <c r="DW1419" s="161" t="str">
        <f t="shared" si="22"/>
        <v/>
      </c>
    </row>
    <row r="1420" spans="1:127" x14ac:dyDescent="0.35">
      <c r="A1420" s="163">
        <f>RFPData!D1420</f>
        <v>0</v>
      </c>
      <c r="DQ1420" s="161" t="e">
        <f>VLOOKUP(D1420,RFPStatus!$A$2:$CF$3125,5,FALSE)</f>
        <v>#N/A</v>
      </c>
      <c r="DR1420" s="161" t="e">
        <f>VLOOKUP(D1420,RFPStatus!$A$2:$CF$3125,6,FALSE)</f>
        <v>#N/A</v>
      </c>
      <c r="DS1420" s="161" t="e">
        <f>VLOOKUP(D1420,RFPStatus!$A$2:$CF$3125,7,FALSE)</f>
        <v>#N/A</v>
      </c>
      <c r="DT1420" s="161" t="e">
        <f>VLOOKUP(D1420,RFPStatus!$A$2:$CF$3125,8,FALSE)</f>
        <v>#N/A</v>
      </c>
      <c r="DU1420" s="161" t="e">
        <f>VLOOKUP(D1420,RFPStatus!$A$2:$CF$3125,9,FALSE)</f>
        <v>#N/A</v>
      </c>
      <c r="DV1420" s="161" t="e">
        <f>VLOOKUP(D1420,RFPStatus!$A$2:$CF$3125,10,FALSE)</f>
        <v>#N/A</v>
      </c>
      <c r="DW1420" s="161" t="str">
        <f t="shared" si="22"/>
        <v/>
      </c>
    </row>
    <row r="1421" spans="1:127" x14ac:dyDescent="0.35">
      <c r="A1421" s="163">
        <f>RFPData!D1421</f>
        <v>0</v>
      </c>
      <c r="DQ1421" s="161" t="e">
        <f>VLOOKUP(D1421,RFPStatus!$A$2:$CF$3125,5,FALSE)</f>
        <v>#N/A</v>
      </c>
      <c r="DR1421" s="161" t="e">
        <f>VLOOKUP(D1421,RFPStatus!$A$2:$CF$3125,6,FALSE)</f>
        <v>#N/A</v>
      </c>
      <c r="DS1421" s="161" t="e">
        <f>VLOOKUP(D1421,RFPStatus!$A$2:$CF$3125,7,FALSE)</f>
        <v>#N/A</v>
      </c>
      <c r="DT1421" s="161" t="e">
        <f>VLOOKUP(D1421,RFPStatus!$A$2:$CF$3125,8,FALSE)</f>
        <v>#N/A</v>
      </c>
      <c r="DU1421" s="161" t="e">
        <f>VLOOKUP(D1421,RFPStatus!$A$2:$CF$3125,9,FALSE)</f>
        <v>#N/A</v>
      </c>
      <c r="DV1421" s="161" t="e">
        <f>VLOOKUP(D1421,RFPStatus!$A$2:$CF$3125,10,FALSE)</f>
        <v>#N/A</v>
      </c>
      <c r="DW1421" s="161" t="str">
        <f t="shared" si="22"/>
        <v/>
      </c>
    </row>
    <row r="1422" spans="1:127" x14ac:dyDescent="0.35">
      <c r="A1422" s="163">
        <f>RFPData!D1422</f>
        <v>0</v>
      </c>
      <c r="DQ1422" s="161" t="e">
        <f>VLOOKUP(D1422,RFPStatus!$A$2:$CF$3125,5,FALSE)</f>
        <v>#N/A</v>
      </c>
      <c r="DR1422" s="161" t="e">
        <f>VLOOKUP(D1422,RFPStatus!$A$2:$CF$3125,6,FALSE)</f>
        <v>#N/A</v>
      </c>
      <c r="DS1422" s="161" t="e">
        <f>VLOOKUP(D1422,RFPStatus!$A$2:$CF$3125,7,FALSE)</f>
        <v>#N/A</v>
      </c>
      <c r="DT1422" s="161" t="e">
        <f>VLOOKUP(D1422,RFPStatus!$A$2:$CF$3125,8,FALSE)</f>
        <v>#N/A</v>
      </c>
      <c r="DU1422" s="161" t="e">
        <f>VLOOKUP(D1422,RFPStatus!$A$2:$CF$3125,9,FALSE)</f>
        <v>#N/A</v>
      </c>
      <c r="DV1422" s="161" t="e">
        <f>VLOOKUP(D1422,RFPStatus!$A$2:$CF$3125,10,FALSE)</f>
        <v>#N/A</v>
      </c>
      <c r="DW1422" s="161" t="str">
        <f t="shared" si="22"/>
        <v/>
      </c>
    </row>
    <row r="1423" spans="1:127" x14ac:dyDescent="0.35">
      <c r="A1423" s="163">
        <f>RFPData!D1423</f>
        <v>0</v>
      </c>
      <c r="DQ1423" s="161" t="e">
        <f>VLOOKUP(D1423,RFPStatus!$A$2:$CF$3125,5,FALSE)</f>
        <v>#N/A</v>
      </c>
      <c r="DR1423" s="161" t="e">
        <f>VLOOKUP(D1423,RFPStatus!$A$2:$CF$3125,6,FALSE)</f>
        <v>#N/A</v>
      </c>
      <c r="DS1423" s="161" t="e">
        <f>VLOOKUP(D1423,RFPStatus!$A$2:$CF$3125,7,FALSE)</f>
        <v>#N/A</v>
      </c>
      <c r="DT1423" s="161" t="e">
        <f>VLOOKUP(D1423,RFPStatus!$A$2:$CF$3125,8,FALSE)</f>
        <v>#N/A</v>
      </c>
      <c r="DU1423" s="161" t="e">
        <f>VLOOKUP(D1423,RFPStatus!$A$2:$CF$3125,9,FALSE)</f>
        <v>#N/A</v>
      </c>
      <c r="DV1423" s="161" t="e">
        <f>VLOOKUP(D1423,RFPStatus!$A$2:$CF$3125,10,FALSE)</f>
        <v>#N/A</v>
      </c>
      <c r="DW1423" s="161" t="str">
        <f t="shared" si="22"/>
        <v/>
      </c>
    </row>
    <row r="1424" spans="1:127" x14ac:dyDescent="0.35">
      <c r="A1424" s="163">
        <f>RFPData!D1424</f>
        <v>0</v>
      </c>
      <c r="DQ1424" s="161" t="e">
        <f>VLOOKUP(D1424,RFPStatus!$A$2:$CF$3125,5,FALSE)</f>
        <v>#N/A</v>
      </c>
      <c r="DR1424" s="161" t="e">
        <f>VLOOKUP(D1424,RFPStatus!$A$2:$CF$3125,6,FALSE)</f>
        <v>#N/A</v>
      </c>
      <c r="DS1424" s="161" t="e">
        <f>VLOOKUP(D1424,RFPStatus!$A$2:$CF$3125,7,FALSE)</f>
        <v>#N/A</v>
      </c>
      <c r="DT1424" s="161" t="e">
        <f>VLOOKUP(D1424,RFPStatus!$A$2:$CF$3125,8,FALSE)</f>
        <v>#N/A</v>
      </c>
      <c r="DU1424" s="161" t="e">
        <f>VLOOKUP(D1424,RFPStatus!$A$2:$CF$3125,9,FALSE)</f>
        <v>#N/A</v>
      </c>
      <c r="DV1424" s="161" t="e">
        <f>VLOOKUP(D1424,RFPStatus!$A$2:$CF$3125,10,FALSE)</f>
        <v>#N/A</v>
      </c>
      <c r="DW1424" s="161" t="str">
        <f t="shared" si="22"/>
        <v/>
      </c>
    </row>
    <row r="1425" spans="1:127" x14ac:dyDescent="0.35">
      <c r="A1425" s="163">
        <f>RFPData!D1425</f>
        <v>0</v>
      </c>
      <c r="DQ1425" s="161" t="e">
        <f>VLOOKUP(D1425,RFPStatus!$A$2:$CF$3125,5,FALSE)</f>
        <v>#N/A</v>
      </c>
      <c r="DR1425" s="161" t="e">
        <f>VLOOKUP(D1425,RFPStatus!$A$2:$CF$3125,6,FALSE)</f>
        <v>#N/A</v>
      </c>
      <c r="DS1425" s="161" t="e">
        <f>VLOOKUP(D1425,RFPStatus!$A$2:$CF$3125,7,FALSE)</f>
        <v>#N/A</v>
      </c>
      <c r="DT1425" s="161" t="e">
        <f>VLOOKUP(D1425,RFPStatus!$A$2:$CF$3125,8,FALSE)</f>
        <v>#N/A</v>
      </c>
      <c r="DU1425" s="161" t="e">
        <f>VLOOKUP(D1425,RFPStatus!$A$2:$CF$3125,9,FALSE)</f>
        <v>#N/A</v>
      </c>
      <c r="DV1425" s="161" t="e">
        <f>VLOOKUP(D1425,RFPStatus!$A$2:$CF$3125,10,FALSE)</f>
        <v>#N/A</v>
      </c>
      <c r="DW1425" s="161" t="str">
        <f t="shared" si="22"/>
        <v/>
      </c>
    </row>
    <row r="1426" spans="1:127" x14ac:dyDescent="0.35">
      <c r="A1426" s="163">
        <f>RFPData!D1426</f>
        <v>0</v>
      </c>
      <c r="DQ1426" s="161" t="e">
        <f>VLOOKUP(D1426,RFPStatus!$A$2:$CF$3125,5,FALSE)</f>
        <v>#N/A</v>
      </c>
      <c r="DR1426" s="161" t="e">
        <f>VLOOKUP(D1426,RFPStatus!$A$2:$CF$3125,6,FALSE)</f>
        <v>#N/A</v>
      </c>
      <c r="DS1426" s="161" t="e">
        <f>VLOOKUP(D1426,RFPStatus!$A$2:$CF$3125,7,FALSE)</f>
        <v>#N/A</v>
      </c>
      <c r="DT1426" s="161" t="e">
        <f>VLOOKUP(D1426,RFPStatus!$A$2:$CF$3125,8,FALSE)</f>
        <v>#N/A</v>
      </c>
      <c r="DU1426" s="161" t="e">
        <f>VLOOKUP(D1426,RFPStatus!$A$2:$CF$3125,9,FALSE)</f>
        <v>#N/A</v>
      </c>
      <c r="DV1426" s="161" t="e">
        <f>VLOOKUP(D1426,RFPStatus!$A$2:$CF$3125,10,FALSE)</f>
        <v>#N/A</v>
      </c>
      <c r="DW1426" s="161" t="str">
        <f t="shared" si="22"/>
        <v/>
      </c>
    </row>
    <row r="1427" spans="1:127" x14ac:dyDescent="0.35">
      <c r="A1427" s="163">
        <f>RFPData!D1427</f>
        <v>0</v>
      </c>
      <c r="DQ1427" s="161" t="e">
        <f>VLOOKUP(D1427,RFPStatus!$A$2:$CF$3125,5,FALSE)</f>
        <v>#N/A</v>
      </c>
      <c r="DR1427" s="161" t="e">
        <f>VLOOKUP(D1427,RFPStatus!$A$2:$CF$3125,6,FALSE)</f>
        <v>#N/A</v>
      </c>
      <c r="DS1427" s="161" t="e">
        <f>VLOOKUP(D1427,RFPStatus!$A$2:$CF$3125,7,FALSE)</f>
        <v>#N/A</v>
      </c>
      <c r="DT1427" s="161" t="e">
        <f>VLOOKUP(D1427,RFPStatus!$A$2:$CF$3125,8,FALSE)</f>
        <v>#N/A</v>
      </c>
      <c r="DU1427" s="161" t="e">
        <f>VLOOKUP(D1427,RFPStatus!$A$2:$CF$3125,9,FALSE)</f>
        <v>#N/A</v>
      </c>
      <c r="DV1427" s="161" t="e">
        <f>VLOOKUP(D1427,RFPStatus!$A$2:$CF$3125,10,FALSE)</f>
        <v>#N/A</v>
      </c>
      <c r="DW1427" s="161" t="str">
        <f t="shared" si="22"/>
        <v/>
      </c>
    </row>
    <row r="1428" spans="1:127" x14ac:dyDescent="0.35">
      <c r="A1428" s="163">
        <f>RFPData!D1428</f>
        <v>0</v>
      </c>
      <c r="DQ1428" s="161" t="e">
        <f>VLOOKUP(D1428,RFPStatus!$A$2:$CF$3125,5,FALSE)</f>
        <v>#N/A</v>
      </c>
      <c r="DR1428" s="161" t="e">
        <f>VLOOKUP(D1428,RFPStatus!$A$2:$CF$3125,6,FALSE)</f>
        <v>#N/A</v>
      </c>
      <c r="DS1428" s="161" t="e">
        <f>VLOOKUP(D1428,RFPStatus!$A$2:$CF$3125,7,FALSE)</f>
        <v>#N/A</v>
      </c>
      <c r="DT1428" s="161" t="e">
        <f>VLOOKUP(D1428,RFPStatus!$A$2:$CF$3125,8,FALSE)</f>
        <v>#N/A</v>
      </c>
      <c r="DU1428" s="161" t="e">
        <f>VLOOKUP(D1428,RFPStatus!$A$2:$CF$3125,9,FALSE)</f>
        <v>#N/A</v>
      </c>
      <c r="DV1428" s="161" t="e">
        <f>VLOOKUP(D1428,RFPStatus!$A$2:$CF$3125,10,FALSE)</f>
        <v>#N/A</v>
      </c>
      <c r="DW1428" s="161" t="str">
        <f t="shared" si="22"/>
        <v/>
      </c>
    </row>
    <row r="1429" spans="1:127" x14ac:dyDescent="0.35">
      <c r="A1429" s="163">
        <f>RFPData!D1429</f>
        <v>0</v>
      </c>
      <c r="DQ1429" s="161" t="e">
        <f>VLOOKUP(D1429,RFPStatus!$A$2:$CF$3125,5,FALSE)</f>
        <v>#N/A</v>
      </c>
      <c r="DR1429" s="161" t="e">
        <f>VLOOKUP(D1429,RFPStatus!$A$2:$CF$3125,6,FALSE)</f>
        <v>#N/A</v>
      </c>
      <c r="DS1429" s="161" t="e">
        <f>VLOOKUP(D1429,RFPStatus!$A$2:$CF$3125,7,FALSE)</f>
        <v>#N/A</v>
      </c>
      <c r="DT1429" s="161" t="e">
        <f>VLOOKUP(D1429,RFPStatus!$A$2:$CF$3125,8,FALSE)</f>
        <v>#N/A</v>
      </c>
      <c r="DU1429" s="161" t="e">
        <f>VLOOKUP(D1429,RFPStatus!$A$2:$CF$3125,9,FALSE)</f>
        <v>#N/A</v>
      </c>
      <c r="DV1429" s="161" t="e">
        <f>VLOOKUP(D1429,RFPStatus!$A$2:$CF$3125,10,FALSE)</f>
        <v>#N/A</v>
      </c>
      <c r="DW1429" s="161" t="str">
        <f t="shared" si="22"/>
        <v/>
      </c>
    </row>
    <row r="1430" spans="1:127" x14ac:dyDescent="0.35">
      <c r="A1430" s="163">
        <f>RFPData!D1430</f>
        <v>0</v>
      </c>
      <c r="DQ1430" s="161" t="e">
        <f>VLOOKUP(D1430,RFPStatus!$A$2:$CF$3125,5,FALSE)</f>
        <v>#N/A</v>
      </c>
      <c r="DR1430" s="161" t="e">
        <f>VLOOKUP(D1430,RFPStatus!$A$2:$CF$3125,6,FALSE)</f>
        <v>#N/A</v>
      </c>
      <c r="DS1430" s="161" t="e">
        <f>VLOOKUP(D1430,RFPStatus!$A$2:$CF$3125,7,FALSE)</f>
        <v>#N/A</v>
      </c>
      <c r="DT1430" s="161" t="e">
        <f>VLOOKUP(D1430,RFPStatus!$A$2:$CF$3125,8,FALSE)</f>
        <v>#N/A</v>
      </c>
      <c r="DU1430" s="161" t="e">
        <f>VLOOKUP(D1430,RFPStatus!$A$2:$CF$3125,9,FALSE)</f>
        <v>#N/A</v>
      </c>
      <c r="DV1430" s="161" t="e">
        <f>VLOOKUP(D1430,RFPStatus!$A$2:$CF$3125,10,FALSE)</f>
        <v>#N/A</v>
      </c>
      <c r="DW1430" s="161" t="str">
        <f t="shared" si="22"/>
        <v/>
      </c>
    </row>
    <row r="1431" spans="1:127" x14ac:dyDescent="0.35">
      <c r="A1431" s="163">
        <f>RFPData!D1431</f>
        <v>0</v>
      </c>
      <c r="DQ1431" s="161" t="e">
        <f>VLOOKUP(D1431,RFPStatus!$A$2:$CF$3125,5,FALSE)</f>
        <v>#N/A</v>
      </c>
      <c r="DR1431" s="161" t="e">
        <f>VLOOKUP(D1431,RFPStatus!$A$2:$CF$3125,6,FALSE)</f>
        <v>#N/A</v>
      </c>
      <c r="DS1431" s="161" t="e">
        <f>VLOOKUP(D1431,RFPStatus!$A$2:$CF$3125,7,FALSE)</f>
        <v>#N/A</v>
      </c>
      <c r="DT1431" s="161" t="e">
        <f>VLOOKUP(D1431,RFPStatus!$A$2:$CF$3125,8,FALSE)</f>
        <v>#N/A</v>
      </c>
      <c r="DU1431" s="161" t="e">
        <f>VLOOKUP(D1431,RFPStatus!$A$2:$CF$3125,9,FALSE)</f>
        <v>#N/A</v>
      </c>
      <c r="DV1431" s="161" t="e">
        <f>VLOOKUP(D1431,RFPStatus!$A$2:$CF$3125,10,FALSE)</f>
        <v>#N/A</v>
      </c>
      <c r="DW1431" s="161" t="str">
        <f t="shared" si="22"/>
        <v/>
      </c>
    </row>
    <row r="1432" spans="1:127" x14ac:dyDescent="0.35">
      <c r="A1432" s="163">
        <f>RFPData!D1432</f>
        <v>0</v>
      </c>
      <c r="DQ1432" s="161" t="e">
        <f>VLOOKUP(D1432,RFPStatus!$A$2:$CF$3125,5,FALSE)</f>
        <v>#N/A</v>
      </c>
      <c r="DR1432" s="161" t="e">
        <f>VLOOKUP(D1432,RFPStatus!$A$2:$CF$3125,6,FALSE)</f>
        <v>#N/A</v>
      </c>
      <c r="DS1432" s="161" t="e">
        <f>VLOOKUP(D1432,RFPStatus!$A$2:$CF$3125,7,FALSE)</f>
        <v>#N/A</v>
      </c>
      <c r="DT1432" s="161" t="e">
        <f>VLOOKUP(D1432,RFPStatus!$A$2:$CF$3125,8,FALSE)</f>
        <v>#N/A</v>
      </c>
      <c r="DU1432" s="161" t="e">
        <f>VLOOKUP(D1432,RFPStatus!$A$2:$CF$3125,9,FALSE)</f>
        <v>#N/A</v>
      </c>
      <c r="DV1432" s="161" t="e">
        <f>VLOOKUP(D1432,RFPStatus!$A$2:$CF$3125,10,FALSE)</f>
        <v>#N/A</v>
      </c>
      <c r="DW1432" s="161" t="str">
        <f t="shared" si="22"/>
        <v/>
      </c>
    </row>
    <row r="1433" spans="1:127" x14ac:dyDescent="0.35">
      <c r="A1433" s="163">
        <f>RFPData!D1433</f>
        <v>0</v>
      </c>
      <c r="DQ1433" s="161" t="e">
        <f>VLOOKUP(D1433,RFPStatus!$A$2:$CF$3125,5,FALSE)</f>
        <v>#N/A</v>
      </c>
      <c r="DR1433" s="161" t="e">
        <f>VLOOKUP(D1433,RFPStatus!$A$2:$CF$3125,6,FALSE)</f>
        <v>#N/A</v>
      </c>
      <c r="DS1433" s="161" t="e">
        <f>VLOOKUP(D1433,RFPStatus!$A$2:$CF$3125,7,FALSE)</f>
        <v>#N/A</v>
      </c>
      <c r="DT1433" s="161" t="e">
        <f>VLOOKUP(D1433,RFPStatus!$A$2:$CF$3125,8,FALSE)</f>
        <v>#N/A</v>
      </c>
      <c r="DU1433" s="161" t="e">
        <f>VLOOKUP(D1433,RFPStatus!$A$2:$CF$3125,9,FALSE)</f>
        <v>#N/A</v>
      </c>
      <c r="DV1433" s="161" t="e">
        <f>VLOOKUP(D1433,RFPStatus!$A$2:$CF$3125,10,FALSE)</f>
        <v>#N/A</v>
      </c>
      <c r="DW1433" s="161" t="str">
        <f t="shared" si="22"/>
        <v/>
      </c>
    </row>
    <row r="1434" spans="1:127" x14ac:dyDescent="0.35">
      <c r="A1434" s="163">
        <f>RFPData!D1434</f>
        <v>0</v>
      </c>
      <c r="DQ1434" s="161" t="e">
        <f>VLOOKUP(D1434,RFPStatus!$A$2:$CF$3125,5,FALSE)</f>
        <v>#N/A</v>
      </c>
      <c r="DR1434" s="161" t="e">
        <f>VLOOKUP(D1434,RFPStatus!$A$2:$CF$3125,6,FALSE)</f>
        <v>#N/A</v>
      </c>
      <c r="DS1434" s="161" t="e">
        <f>VLOOKUP(D1434,RFPStatus!$A$2:$CF$3125,7,FALSE)</f>
        <v>#N/A</v>
      </c>
      <c r="DT1434" s="161" t="e">
        <f>VLOOKUP(D1434,RFPStatus!$A$2:$CF$3125,8,FALSE)</f>
        <v>#N/A</v>
      </c>
      <c r="DU1434" s="161" t="e">
        <f>VLOOKUP(D1434,RFPStatus!$A$2:$CF$3125,9,FALSE)</f>
        <v>#N/A</v>
      </c>
      <c r="DV1434" s="161" t="e">
        <f>VLOOKUP(D1434,RFPStatus!$A$2:$CF$3125,10,FALSE)</f>
        <v>#N/A</v>
      </c>
      <c r="DW1434" s="161" t="str">
        <f t="shared" si="22"/>
        <v/>
      </c>
    </row>
    <row r="1435" spans="1:127" x14ac:dyDescent="0.35">
      <c r="A1435" s="163">
        <f>RFPData!D1435</f>
        <v>0</v>
      </c>
      <c r="DQ1435" s="161" t="e">
        <f>VLOOKUP(D1435,RFPStatus!$A$2:$CF$3125,5,FALSE)</f>
        <v>#N/A</v>
      </c>
      <c r="DR1435" s="161" t="e">
        <f>VLOOKUP(D1435,RFPStatus!$A$2:$CF$3125,6,FALSE)</f>
        <v>#N/A</v>
      </c>
      <c r="DS1435" s="161" t="e">
        <f>VLOOKUP(D1435,RFPStatus!$A$2:$CF$3125,7,FALSE)</f>
        <v>#N/A</v>
      </c>
      <c r="DT1435" s="161" t="e">
        <f>VLOOKUP(D1435,RFPStatus!$A$2:$CF$3125,8,FALSE)</f>
        <v>#N/A</v>
      </c>
      <c r="DU1435" s="161" t="e">
        <f>VLOOKUP(D1435,RFPStatus!$A$2:$CF$3125,9,FALSE)</f>
        <v>#N/A</v>
      </c>
      <c r="DV1435" s="161" t="e">
        <f>VLOOKUP(D1435,RFPStatus!$A$2:$CF$3125,10,FALSE)</f>
        <v>#N/A</v>
      </c>
      <c r="DW1435" s="161" t="str">
        <f t="shared" si="22"/>
        <v/>
      </c>
    </row>
    <row r="1436" spans="1:127" x14ac:dyDescent="0.35">
      <c r="A1436" s="163">
        <f>RFPData!D1436</f>
        <v>0</v>
      </c>
      <c r="DQ1436" s="161" t="e">
        <f>VLOOKUP(D1436,RFPStatus!$A$2:$CF$3125,5,FALSE)</f>
        <v>#N/A</v>
      </c>
      <c r="DR1436" s="161" t="e">
        <f>VLOOKUP(D1436,RFPStatus!$A$2:$CF$3125,6,FALSE)</f>
        <v>#N/A</v>
      </c>
      <c r="DS1436" s="161" t="e">
        <f>VLOOKUP(D1436,RFPStatus!$A$2:$CF$3125,7,FALSE)</f>
        <v>#N/A</v>
      </c>
      <c r="DT1436" s="161" t="e">
        <f>VLOOKUP(D1436,RFPStatus!$A$2:$CF$3125,8,FALSE)</f>
        <v>#N/A</v>
      </c>
      <c r="DU1436" s="161" t="e">
        <f>VLOOKUP(D1436,RFPStatus!$A$2:$CF$3125,9,FALSE)</f>
        <v>#N/A</v>
      </c>
      <c r="DV1436" s="161" t="e">
        <f>VLOOKUP(D1436,RFPStatus!$A$2:$CF$3125,10,FALSE)</f>
        <v>#N/A</v>
      </c>
      <c r="DW1436" s="161" t="str">
        <f t="shared" si="22"/>
        <v/>
      </c>
    </row>
    <row r="1437" spans="1:127" x14ac:dyDescent="0.35">
      <c r="A1437" s="163">
        <f>RFPData!D1437</f>
        <v>0</v>
      </c>
      <c r="DQ1437" s="161" t="e">
        <f>VLOOKUP(D1437,RFPStatus!$A$2:$CF$3125,5,FALSE)</f>
        <v>#N/A</v>
      </c>
      <c r="DR1437" s="161" t="e">
        <f>VLOOKUP(D1437,RFPStatus!$A$2:$CF$3125,6,FALSE)</f>
        <v>#N/A</v>
      </c>
      <c r="DS1437" s="161" t="e">
        <f>VLOOKUP(D1437,RFPStatus!$A$2:$CF$3125,7,FALSE)</f>
        <v>#N/A</v>
      </c>
      <c r="DT1437" s="161" t="e">
        <f>VLOOKUP(D1437,RFPStatus!$A$2:$CF$3125,8,FALSE)</f>
        <v>#N/A</v>
      </c>
      <c r="DU1437" s="161" t="e">
        <f>VLOOKUP(D1437,RFPStatus!$A$2:$CF$3125,9,FALSE)</f>
        <v>#N/A</v>
      </c>
      <c r="DV1437" s="161" t="e">
        <f>VLOOKUP(D1437,RFPStatus!$A$2:$CF$3125,10,FALSE)</f>
        <v>#N/A</v>
      </c>
      <c r="DW1437" s="161" t="str">
        <f t="shared" si="22"/>
        <v/>
      </c>
    </row>
    <row r="1438" spans="1:127" x14ac:dyDescent="0.35">
      <c r="A1438" s="163">
        <f>RFPData!D1438</f>
        <v>0</v>
      </c>
      <c r="DQ1438" s="161" t="e">
        <f>VLOOKUP(D1438,RFPStatus!$A$2:$CF$3125,5,FALSE)</f>
        <v>#N/A</v>
      </c>
      <c r="DR1438" s="161" t="e">
        <f>VLOOKUP(D1438,RFPStatus!$A$2:$CF$3125,6,FALSE)</f>
        <v>#N/A</v>
      </c>
      <c r="DS1438" s="161" t="e">
        <f>VLOOKUP(D1438,RFPStatus!$A$2:$CF$3125,7,FALSE)</f>
        <v>#N/A</v>
      </c>
      <c r="DT1438" s="161" t="e">
        <f>VLOOKUP(D1438,RFPStatus!$A$2:$CF$3125,8,FALSE)</f>
        <v>#N/A</v>
      </c>
      <c r="DU1438" s="161" t="e">
        <f>VLOOKUP(D1438,RFPStatus!$A$2:$CF$3125,9,FALSE)</f>
        <v>#N/A</v>
      </c>
      <c r="DV1438" s="161" t="e">
        <f>VLOOKUP(D1438,RFPStatus!$A$2:$CF$3125,10,FALSE)</f>
        <v>#N/A</v>
      </c>
      <c r="DW1438" s="161" t="str">
        <f t="shared" si="22"/>
        <v/>
      </c>
    </row>
    <row r="1439" spans="1:127" x14ac:dyDescent="0.35">
      <c r="A1439" s="163">
        <f>RFPData!D1439</f>
        <v>0</v>
      </c>
      <c r="DQ1439" s="161" t="e">
        <f>VLOOKUP(D1439,RFPStatus!$A$2:$CF$3125,5,FALSE)</f>
        <v>#N/A</v>
      </c>
      <c r="DR1439" s="161" t="e">
        <f>VLOOKUP(D1439,RFPStatus!$A$2:$CF$3125,6,FALSE)</f>
        <v>#N/A</v>
      </c>
      <c r="DS1439" s="161" t="e">
        <f>VLOOKUP(D1439,RFPStatus!$A$2:$CF$3125,7,FALSE)</f>
        <v>#N/A</v>
      </c>
      <c r="DT1439" s="161" t="e">
        <f>VLOOKUP(D1439,RFPStatus!$A$2:$CF$3125,8,FALSE)</f>
        <v>#N/A</v>
      </c>
      <c r="DU1439" s="161" t="e">
        <f>VLOOKUP(D1439,RFPStatus!$A$2:$CF$3125,9,FALSE)</f>
        <v>#N/A</v>
      </c>
      <c r="DV1439" s="161" t="e">
        <f>VLOOKUP(D1439,RFPStatus!$A$2:$CF$3125,10,FALSE)</f>
        <v>#N/A</v>
      </c>
      <c r="DW1439" s="161" t="str">
        <f t="shared" si="22"/>
        <v/>
      </c>
    </row>
    <row r="1440" spans="1:127" x14ac:dyDescent="0.35">
      <c r="A1440" s="163">
        <f>RFPData!D1440</f>
        <v>0</v>
      </c>
      <c r="DQ1440" s="161" t="e">
        <f>VLOOKUP(D1440,RFPStatus!$A$2:$CF$3125,5,FALSE)</f>
        <v>#N/A</v>
      </c>
      <c r="DR1440" s="161" t="e">
        <f>VLOOKUP(D1440,RFPStatus!$A$2:$CF$3125,6,FALSE)</f>
        <v>#N/A</v>
      </c>
      <c r="DS1440" s="161" t="e">
        <f>VLOOKUP(D1440,RFPStatus!$A$2:$CF$3125,7,FALSE)</f>
        <v>#N/A</v>
      </c>
      <c r="DT1440" s="161" t="e">
        <f>VLOOKUP(D1440,RFPStatus!$A$2:$CF$3125,8,FALSE)</f>
        <v>#N/A</v>
      </c>
      <c r="DU1440" s="161" t="e">
        <f>VLOOKUP(D1440,RFPStatus!$A$2:$CF$3125,9,FALSE)</f>
        <v>#N/A</v>
      </c>
      <c r="DV1440" s="161" t="e">
        <f>VLOOKUP(D1440,RFPStatus!$A$2:$CF$3125,10,FALSE)</f>
        <v>#N/A</v>
      </c>
      <c r="DW1440" s="161" t="str">
        <f t="shared" si="22"/>
        <v/>
      </c>
    </row>
    <row r="1441" spans="1:127" x14ac:dyDescent="0.35">
      <c r="A1441" s="163">
        <f>RFPData!D1441</f>
        <v>0</v>
      </c>
      <c r="DQ1441" s="161" t="e">
        <f>VLOOKUP(D1441,RFPStatus!$A$2:$CF$3125,5,FALSE)</f>
        <v>#N/A</v>
      </c>
      <c r="DR1441" s="161" t="e">
        <f>VLOOKUP(D1441,RFPStatus!$A$2:$CF$3125,6,FALSE)</f>
        <v>#N/A</v>
      </c>
      <c r="DS1441" s="161" t="e">
        <f>VLOOKUP(D1441,RFPStatus!$A$2:$CF$3125,7,FALSE)</f>
        <v>#N/A</v>
      </c>
      <c r="DT1441" s="161" t="e">
        <f>VLOOKUP(D1441,RFPStatus!$A$2:$CF$3125,8,FALSE)</f>
        <v>#N/A</v>
      </c>
      <c r="DU1441" s="161" t="e">
        <f>VLOOKUP(D1441,RFPStatus!$A$2:$CF$3125,9,FALSE)</f>
        <v>#N/A</v>
      </c>
      <c r="DV1441" s="161" t="e">
        <f>VLOOKUP(D1441,RFPStatus!$A$2:$CF$3125,10,FALSE)</f>
        <v>#N/A</v>
      </c>
      <c r="DW1441" s="161" t="str">
        <f t="shared" si="22"/>
        <v/>
      </c>
    </row>
    <row r="1442" spans="1:127" x14ac:dyDescent="0.35">
      <c r="A1442" s="163">
        <f>RFPData!D1442</f>
        <v>0</v>
      </c>
      <c r="DQ1442" s="161" t="e">
        <f>VLOOKUP(D1442,RFPStatus!$A$2:$CF$3125,5,FALSE)</f>
        <v>#N/A</v>
      </c>
      <c r="DR1442" s="161" t="e">
        <f>VLOOKUP(D1442,RFPStatus!$A$2:$CF$3125,6,FALSE)</f>
        <v>#N/A</v>
      </c>
      <c r="DS1442" s="161" t="e">
        <f>VLOOKUP(D1442,RFPStatus!$A$2:$CF$3125,7,FALSE)</f>
        <v>#N/A</v>
      </c>
      <c r="DT1442" s="161" t="e">
        <f>VLOOKUP(D1442,RFPStatus!$A$2:$CF$3125,8,FALSE)</f>
        <v>#N/A</v>
      </c>
      <c r="DU1442" s="161" t="e">
        <f>VLOOKUP(D1442,RFPStatus!$A$2:$CF$3125,9,FALSE)</f>
        <v>#N/A</v>
      </c>
      <c r="DV1442" s="161" t="e">
        <f>VLOOKUP(D1442,RFPStatus!$A$2:$CF$3125,10,FALSE)</f>
        <v>#N/A</v>
      </c>
      <c r="DW1442" s="161" t="str">
        <f t="shared" si="22"/>
        <v/>
      </c>
    </row>
    <row r="1443" spans="1:127" x14ac:dyDescent="0.35">
      <c r="A1443" s="163">
        <f>RFPData!D1443</f>
        <v>0</v>
      </c>
      <c r="DQ1443" s="161" t="e">
        <f>VLOOKUP(D1443,RFPStatus!$A$2:$CF$3125,5,FALSE)</f>
        <v>#N/A</v>
      </c>
      <c r="DR1443" s="161" t="e">
        <f>VLOOKUP(D1443,RFPStatus!$A$2:$CF$3125,6,FALSE)</f>
        <v>#N/A</v>
      </c>
      <c r="DS1443" s="161" t="e">
        <f>VLOOKUP(D1443,RFPStatus!$A$2:$CF$3125,7,FALSE)</f>
        <v>#N/A</v>
      </c>
      <c r="DT1443" s="161" t="e">
        <f>VLOOKUP(D1443,RFPStatus!$A$2:$CF$3125,8,FALSE)</f>
        <v>#N/A</v>
      </c>
      <c r="DU1443" s="161" t="e">
        <f>VLOOKUP(D1443,RFPStatus!$A$2:$CF$3125,9,FALSE)</f>
        <v>#N/A</v>
      </c>
      <c r="DV1443" s="161" t="e">
        <f>VLOOKUP(D1443,RFPStatus!$A$2:$CF$3125,10,FALSE)</f>
        <v>#N/A</v>
      </c>
      <c r="DW1443" s="161" t="str">
        <f t="shared" si="22"/>
        <v/>
      </c>
    </row>
    <row r="1444" spans="1:127" x14ac:dyDescent="0.35">
      <c r="A1444" s="163">
        <f>RFPData!D1444</f>
        <v>0</v>
      </c>
      <c r="DQ1444" s="161" t="e">
        <f>VLOOKUP(D1444,RFPStatus!$A$2:$CF$3125,5,FALSE)</f>
        <v>#N/A</v>
      </c>
      <c r="DR1444" s="161" t="e">
        <f>VLOOKUP(D1444,RFPStatus!$A$2:$CF$3125,6,FALSE)</f>
        <v>#N/A</v>
      </c>
      <c r="DS1444" s="161" t="e">
        <f>VLOOKUP(D1444,RFPStatus!$A$2:$CF$3125,7,FALSE)</f>
        <v>#N/A</v>
      </c>
      <c r="DT1444" s="161" t="e">
        <f>VLOOKUP(D1444,RFPStatus!$A$2:$CF$3125,8,FALSE)</f>
        <v>#N/A</v>
      </c>
      <c r="DU1444" s="161" t="e">
        <f>VLOOKUP(D1444,RFPStatus!$A$2:$CF$3125,9,FALSE)</f>
        <v>#N/A</v>
      </c>
      <c r="DV1444" s="161" t="e">
        <f>VLOOKUP(D1444,RFPStatus!$A$2:$CF$3125,10,FALSE)</f>
        <v>#N/A</v>
      </c>
      <c r="DW1444" s="161" t="str">
        <f t="shared" si="22"/>
        <v/>
      </c>
    </row>
    <row r="1445" spans="1:127" x14ac:dyDescent="0.35">
      <c r="A1445" s="163">
        <f>RFPData!D1445</f>
        <v>0</v>
      </c>
      <c r="DQ1445" s="161" t="e">
        <f>VLOOKUP(D1445,RFPStatus!$A$2:$CF$3125,5,FALSE)</f>
        <v>#N/A</v>
      </c>
      <c r="DR1445" s="161" t="e">
        <f>VLOOKUP(D1445,RFPStatus!$A$2:$CF$3125,6,FALSE)</f>
        <v>#N/A</v>
      </c>
      <c r="DS1445" s="161" t="e">
        <f>VLOOKUP(D1445,RFPStatus!$A$2:$CF$3125,7,FALSE)</f>
        <v>#N/A</v>
      </c>
      <c r="DT1445" s="161" t="e">
        <f>VLOOKUP(D1445,RFPStatus!$A$2:$CF$3125,8,FALSE)</f>
        <v>#N/A</v>
      </c>
      <c r="DU1445" s="161" t="e">
        <f>VLOOKUP(D1445,RFPStatus!$A$2:$CF$3125,9,FALSE)</f>
        <v>#N/A</v>
      </c>
      <c r="DV1445" s="161" t="e">
        <f>VLOOKUP(D1445,RFPStatus!$A$2:$CF$3125,10,FALSE)</f>
        <v>#N/A</v>
      </c>
      <c r="DW1445" s="161" t="str">
        <f t="shared" si="22"/>
        <v/>
      </c>
    </row>
    <row r="1446" spans="1:127" x14ac:dyDescent="0.35">
      <c r="A1446" s="163">
        <f>RFPData!D1446</f>
        <v>0</v>
      </c>
      <c r="DQ1446" s="161" t="e">
        <f>VLOOKUP(D1446,RFPStatus!$A$2:$CF$3125,5,FALSE)</f>
        <v>#N/A</v>
      </c>
      <c r="DR1446" s="161" t="e">
        <f>VLOOKUP(D1446,RFPStatus!$A$2:$CF$3125,6,FALSE)</f>
        <v>#N/A</v>
      </c>
      <c r="DS1446" s="161" t="e">
        <f>VLOOKUP(D1446,RFPStatus!$A$2:$CF$3125,7,FALSE)</f>
        <v>#N/A</v>
      </c>
      <c r="DT1446" s="161" t="e">
        <f>VLOOKUP(D1446,RFPStatus!$A$2:$CF$3125,8,FALSE)</f>
        <v>#N/A</v>
      </c>
      <c r="DU1446" s="161" t="e">
        <f>VLOOKUP(D1446,RFPStatus!$A$2:$CF$3125,9,FALSE)</f>
        <v>#N/A</v>
      </c>
      <c r="DV1446" s="161" t="e">
        <f>VLOOKUP(D1446,RFPStatus!$A$2:$CF$3125,10,FALSE)</f>
        <v>#N/A</v>
      </c>
      <c r="DW1446" s="161" t="str">
        <f t="shared" si="22"/>
        <v/>
      </c>
    </row>
    <row r="1447" spans="1:127" x14ac:dyDescent="0.35">
      <c r="A1447" s="163">
        <f>RFPData!D1447</f>
        <v>0</v>
      </c>
      <c r="DQ1447" s="161" t="e">
        <f>VLOOKUP(D1447,RFPStatus!$A$2:$CF$3125,5,FALSE)</f>
        <v>#N/A</v>
      </c>
      <c r="DR1447" s="161" t="e">
        <f>VLOOKUP(D1447,RFPStatus!$A$2:$CF$3125,6,FALSE)</f>
        <v>#N/A</v>
      </c>
      <c r="DS1447" s="161" t="e">
        <f>VLOOKUP(D1447,RFPStatus!$A$2:$CF$3125,7,FALSE)</f>
        <v>#N/A</v>
      </c>
      <c r="DT1447" s="161" t="e">
        <f>VLOOKUP(D1447,RFPStatus!$A$2:$CF$3125,8,FALSE)</f>
        <v>#N/A</v>
      </c>
      <c r="DU1447" s="161" t="e">
        <f>VLOOKUP(D1447,RFPStatus!$A$2:$CF$3125,9,FALSE)</f>
        <v>#N/A</v>
      </c>
      <c r="DV1447" s="161" t="e">
        <f>VLOOKUP(D1447,RFPStatus!$A$2:$CF$3125,10,FALSE)</f>
        <v>#N/A</v>
      </c>
      <c r="DW1447" s="161" t="str">
        <f t="shared" si="22"/>
        <v/>
      </c>
    </row>
    <row r="1448" spans="1:127" x14ac:dyDescent="0.35">
      <c r="A1448" s="163">
        <f>RFPData!D1448</f>
        <v>0</v>
      </c>
      <c r="DQ1448" s="161" t="e">
        <f>VLOOKUP(D1448,RFPStatus!$A$2:$CF$3125,5,FALSE)</f>
        <v>#N/A</v>
      </c>
      <c r="DR1448" s="161" t="e">
        <f>VLOOKUP(D1448,RFPStatus!$A$2:$CF$3125,6,FALSE)</f>
        <v>#N/A</v>
      </c>
      <c r="DS1448" s="161" t="e">
        <f>VLOOKUP(D1448,RFPStatus!$A$2:$CF$3125,7,FALSE)</f>
        <v>#N/A</v>
      </c>
      <c r="DT1448" s="161" t="e">
        <f>VLOOKUP(D1448,RFPStatus!$A$2:$CF$3125,8,FALSE)</f>
        <v>#N/A</v>
      </c>
      <c r="DU1448" s="161" t="e">
        <f>VLOOKUP(D1448,RFPStatus!$A$2:$CF$3125,9,FALSE)</f>
        <v>#N/A</v>
      </c>
      <c r="DV1448" s="161" t="e">
        <f>VLOOKUP(D1448,RFPStatus!$A$2:$CF$3125,10,FALSE)</f>
        <v>#N/A</v>
      </c>
      <c r="DW1448" s="161" t="str">
        <f t="shared" si="22"/>
        <v/>
      </c>
    </row>
    <row r="1449" spans="1:127" x14ac:dyDescent="0.35">
      <c r="A1449" s="163">
        <f>RFPData!D1449</f>
        <v>0</v>
      </c>
      <c r="DQ1449" s="161" t="e">
        <f>VLOOKUP(D1449,RFPStatus!$A$2:$CF$3125,5,FALSE)</f>
        <v>#N/A</v>
      </c>
      <c r="DR1449" s="161" t="e">
        <f>VLOOKUP(D1449,RFPStatus!$A$2:$CF$3125,6,FALSE)</f>
        <v>#N/A</v>
      </c>
      <c r="DS1449" s="161" t="e">
        <f>VLOOKUP(D1449,RFPStatus!$A$2:$CF$3125,7,FALSE)</f>
        <v>#N/A</v>
      </c>
      <c r="DT1449" s="161" t="e">
        <f>VLOOKUP(D1449,RFPStatus!$A$2:$CF$3125,8,FALSE)</f>
        <v>#N/A</v>
      </c>
      <c r="DU1449" s="161" t="e">
        <f>VLOOKUP(D1449,RFPStatus!$A$2:$CF$3125,9,FALSE)</f>
        <v>#N/A</v>
      </c>
      <c r="DV1449" s="161" t="e">
        <f>VLOOKUP(D1449,RFPStatus!$A$2:$CF$3125,10,FALSE)</f>
        <v>#N/A</v>
      </c>
      <c r="DW1449" s="161" t="str">
        <f t="shared" si="22"/>
        <v/>
      </c>
    </row>
    <row r="1450" spans="1:127" x14ac:dyDescent="0.35">
      <c r="A1450" s="163">
        <f>RFPData!D1450</f>
        <v>0</v>
      </c>
      <c r="DQ1450" s="161" t="e">
        <f>VLOOKUP(D1450,RFPStatus!$A$2:$CF$3125,5,FALSE)</f>
        <v>#N/A</v>
      </c>
      <c r="DR1450" s="161" t="e">
        <f>VLOOKUP(D1450,RFPStatus!$A$2:$CF$3125,6,FALSE)</f>
        <v>#N/A</v>
      </c>
      <c r="DS1450" s="161" t="e">
        <f>VLOOKUP(D1450,RFPStatus!$A$2:$CF$3125,7,FALSE)</f>
        <v>#N/A</v>
      </c>
      <c r="DT1450" s="161" t="e">
        <f>VLOOKUP(D1450,RFPStatus!$A$2:$CF$3125,8,FALSE)</f>
        <v>#N/A</v>
      </c>
      <c r="DU1450" s="161" t="e">
        <f>VLOOKUP(D1450,RFPStatus!$A$2:$CF$3125,9,FALSE)</f>
        <v>#N/A</v>
      </c>
      <c r="DV1450" s="161" t="e">
        <f>VLOOKUP(D1450,RFPStatus!$A$2:$CF$3125,10,FALSE)</f>
        <v>#N/A</v>
      </c>
      <c r="DW1450" s="161" t="str">
        <f t="shared" si="22"/>
        <v/>
      </c>
    </row>
    <row r="1451" spans="1:127" x14ac:dyDescent="0.35">
      <c r="A1451" s="163">
        <f>RFPData!D1451</f>
        <v>0</v>
      </c>
      <c r="DQ1451" s="161" t="e">
        <f>VLOOKUP(D1451,RFPStatus!$A$2:$CF$3125,5,FALSE)</f>
        <v>#N/A</v>
      </c>
      <c r="DR1451" s="161" t="e">
        <f>VLOOKUP(D1451,RFPStatus!$A$2:$CF$3125,6,FALSE)</f>
        <v>#N/A</v>
      </c>
      <c r="DS1451" s="161" t="e">
        <f>VLOOKUP(D1451,RFPStatus!$A$2:$CF$3125,7,FALSE)</f>
        <v>#N/A</v>
      </c>
      <c r="DT1451" s="161" t="e">
        <f>VLOOKUP(D1451,RFPStatus!$A$2:$CF$3125,8,FALSE)</f>
        <v>#N/A</v>
      </c>
      <c r="DU1451" s="161" t="e">
        <f>VLOOKUP(D1451,RFPStatus!$A$2:$CF$3125,9,FALSE)</f>
        <v>#N/A</v>
      </c>
      <c r="DV1451" s="161" t="e">
        <f>VLOOKUP(D1451,RFPStatus!$A$2:$CF$3125,10,FALSE)</f>
        <v>#N/A</v>
      </c>
      <c r="DW1451" s="161" t="str">
        <f t="shared" si="22"/>
        <v/>
      </c>
    </row>
    <row r="1452" spans="1:127" x14ac:dyDescent="0.35">
      <c r="A1452" s="163">
        <f>RFPData!D1452</f>
        <v>0</v>
      </c>
      <c r="DQ1452" s="161" t="e">
        <f>VLOOKUP(D1452,RFPStatus!$A$2:$CF$3125,5,FALSE)</f>
        <v>#N/A</v>
      </c>
      <c r="DR1452" s="161" t="e">
        <f>VLOOKUP(D1452,RFPStatus!$A$2:$CF$3125,6,FALSE)</f>
        <v>#N/A</v>
      </c>
      <c r="DS1452" s="161" t="e">
        <f>VLOOKUP(D1452,RFPStatus!$A$2:$CF$3125,7,FALSE)</f>
        <v>#N/A</v>
      </c>
      <c r="DT1452" s="161" t="e">
        <f>VLOOKUP(D1452,RFPStatus!$A$2:$CF$3125,8,FALSE)</f>
        <v>#N/A</v>
      </c>
      <c r="DU1452" s="161" t="e">
        <f>VLOOKUP(D1452,RFPStatus!$A$2:$CF$3125,9,FALSE)</f>
        <v>#N/A</v>
      </c>
      <c r="DV1452" s="161" t="e">
        <f>VLOOKUP(D1452,RFPStatus!$A$2:$CF$3125,10,FALSE)</f>
        <v>#N/A</v>
      </c>
      <c r="DW1452" s="161" t="str">
        <f t="shared" si="22"/>
        <v/>
      </c>
    </row>
    <row r="1453" spans="1:127" x14ac:dyDescent="0.35">
      <c r="A1453" s="163">
        <f>RFPData!D1453</f>
        <v>0</v>
      </c>
      <c r="DQ1453" s="161" t="e">
        <f>VLOOKUP(D1453,RFPStatus!$A$2:$CF$3125,5,FALSE)</f>
        <v>#N/A</v>
      </c>
      <c r="DR1453" s="161" t="e">
        <f>VLOOKUP(D1453,RFPStatus!$A$2:$CF$3125,6,FALSE)</f>
        <v>#N/A</v>
      </c>
      <c r="DS1453" s="161" t="e">
        <f>VLOOKUP(D1453,RFPStatus!$A$2:$CF$3125,7,FALSE)</f>
        <v>#N/A</v>
      </c>
      <c r="DT1453" s="161" t="e">
        <f>VLOOKUP(D1453,RFPStatus!$A$2:$CF$3125,8,FALSE)</f>
        <v>#N/A</v>
      </c>
      <c r="DU1453" s="161" t="e">
        <f>VLOOKUP(D1453,RFPStatus!$A$2:$CF$3125,9,FALSE)</f>
        <v>#N/A</v>
      </c>
      <c r="DV1453" s="161" t="e">
        <f>VLOOKUP(D1453,RFPStatus!$A$2:$CF$3125,10,FALSE)</f>
        <v>#N/A</v>
      </c>
      <c r="DW1453" s="161" t="str">
        <f t="shared" si="22"/>
        <v/>
      </c>
    </row>
    <row r="1454" spans="1:127" x14ac:dyDescent="0.35">
      <c r="A1454" s="163">
        <f>RFPData!D1454</f>
        <v>0</v>
      </c>
      <c r="DQ1454" s="161" t="e">
        <f>VLOOKUP(D1454,RFPStatus!$A$2:$CF$3125,5,FALSE)</f>
        <v>#N/A</v>
      </c>
      <c r="DR1454" s="161" t="e">
        <f>VLOOKUP(D1454,RFPStatus!$A$2:$CF$3125,6,FALSE)</f>
        <v>#N/A</v>
      </c>
      <c r="DS1454" s="161" t="e">
        <f>VLOOKUP(D1454,RFPStatus!$A$2:$CF$3125,7,FALSE)</f>
        <v>#N/A</v>
      </c>
      <c r="DT1454" s="161" t="e">
        <f>VLOOKUP(D1454,RFPStatus!$A$2:$CF$3125,8,FALSE)</f>
        <v>#N/A</v>
      </c>
      <c r="DU1454" s="161" t="e">
        <f>VLOOKUP(D1454,RFPStatus!$A$2:$CF$3125,9,FALSE)</f>
        <v>#N/A</v>
      </c>
      <c r="DV1454" s="161" t="e">
        <f>VLOOKUP(D1454,RFPStatus!$A$2:$CF$3125,10,FALSE)</f>
        <v>#N/A</v>
      </c>
      <c r="DW1454" s="161" t="str">
        <f t="shared" si="22"/>
        <v/>
      </c>
    </row>
    <row r="1455" spans="1:127" x14ac:dyDescent="0.35">
      <c r="A1455" s="163">
        <f>RFPData!D1455</f>
        <v>0</v>
      </c>
      <c r="DQ1455" s="161" t="e">
        <f>VLOOKUP(D1455,RFPStatus!$A$2:$CF$3125,5,FALSE)</f>
        <v>#N/A</v>
      </c>
      <c r="DR1455" s="161" t="e">
        <f>VLOOKUP(D1455,RFPStatus!$A$2:$CF$3125,6,FALSE)</f>
        <v>#N/A</v>
      </c>
      <c r="DS1455" s="161" t="e">
        <f>VLOOKUP(D1455,RFPStatus!$A$2:$CF$3125,7,FALSE)</f>
        <v>#N/A</v>
      </c>
      <c r="DT1455" s="161" t="e">
        <f>VLOOKUP(D1455,RFPStatus!$A$2:$CF$3125,8,FALSE)</f>
        <v>#N/A</v>
      </c>
      <c r="DU1455" s="161" t="e">
        <f>VLOOKUP(D1455,RFPStatus!$A$2:$CF$3125,9,FALSE)</f>
        <v>#N/A</v>
      </c>
      <c r="DV1455" s="161" t="e">
        <f>VLOOKUP(D1455,RFPStatus!$A$2:$CF$3125,10,FALSE)</f>
        <v>#N/A</v>
      </c>
      <c r="DW1455" s="161" t="str">
        <f t="shared" si="22"/>
        <v/>
      </c>
    </row>
    <row r="1456" spans="1:127" x14ac:dyDescent="0.35">
      <c r="A1456" s="163">
        <f>RFPData!D1456</f>
        <v>0</v>
      </c>
      <c r="DQ1456" s="161" t="e">
        <f>VLOOKUP(D1456,RFPStatus!$A$2:$CF$3125,5,FALSE)</f>
        <v>#N/A</v>
      </c>
      <c r="DR1456" s="161" t="e">
        <f>VLOOKUP(D1456,RFPStatus!$A$2:$CF$3125,6,FALSE)</f>
        <v>#N/A</v>
      </c>
      <c r="DS1456" s="161" t="e">
        <f>VLOOKUP(D1456,RFPStatus!$A$2:$CF$3125,7,FALSE)</f>
        <v>#N/A</v>
      </c>
      <c r="DT1456" s="161" t="e">
        <f>VLOOKUP(D1456,RFPStatus!$A$2:$CF$3125,8,FALSE)</f>
        <v>#N/A</v>
      </c>
      <c r="DU1456" s="161" t="e">
        <f>VLOOKUP(D1456,RFPStatus!$A$2:$CF$3125,9,FALSE)</f>
        <v>#N/A</v>
      </c>
      <c r="DV1456" s="161" t="e">
        <f>VLOOKUP(D1456,RFPStatus!$A$2:$CF$3125,10,FALSE)</f>
        <v>#N/A</v>
      </c>
      <c r="DW1456" s="161" t="str">
        <f t="shared" si="22"/>
        <v/>
      </c>
    </row>
    <row r="1457" spans="1:127" x14ac:dyDescent="0.35">
      <c r="A1457" s="163">
        <f>RFPData!D1457</f>
        <v>0</v>
      </c>
      <c r="DQ1457" s="161" t="e">
        <f>VLOOKUP(D1457,RFPStatus!$A$2:$CF$3125,5,FALSE)</f>
        <v>#N/A</v>
      </c>
      <c r="DR1457" s="161" t="e">
        <f>VLOOKUP(D1457,RFPStatus!$A$2:$CF$3125,6,FALSE)</f>
        <v>#N/A</v>
      </c>
      <c r="DS1457" s="161" t="e">
        <f>VLOOKUP(D1457,RFPStatus!$A$2:$CF$3125,7,FALSE)</f>
        <v>#N/A</v>
      </c>
      <c r="DT1457" s="161" t="e">
        <f>VLOOKUP(D1457,RFPStatus!$A$2:$CF$3125,8,FALSE)</f>
        <v>#N/A</v>
      </c>
      <c r="DU1457" s="161" t="e">
        <f>VLOOKUP(D1457,RFPStatus!$A$2:$CF$3125,9,FALSE)</f>
        <v>#N/A</v>
      </c>
      <c r="DV1457" s="161" t="e">
        <f>VLOOKUP(D1457,RFPStatus!$A$2:$CF$3125,10,FALSE)</f>
        <v>#N/A</v>
      </c>
      <c r="DW1457" s="161" t="str">
        <f t="shared" si="22"/>
        <v/>
      </c>
    </row>
    <row r="1458" spans="1:127" x14ac:dyDescent="0.35">
      <c r="A1458" s="163">
        <f>RFPData!D1458</f>
        <v>0</v>
      </c>
      <c r="DQ1458" s="161" t="e">
        <f>VLOOKUP(D1458,RFPStatus!$A$2:$CF$3125,5,FALSE)</f>
        <v>#N/A</v>
      </c>
      <c r="DR1458" s="161" t="e">
        <f>VLOOKUP(D1458,RFPStatus!$A$2:$CF$3125,6,FALSE)</f>
        <v>#N/A</v>
      </c>
      <c r="DS1458" s="161" t="e">
        <f>VLOOKUP(D1458,RFPStatus!$A$2:$CF$3125,7,FALSE)</f>
        <v>#N/A</v>
      </c>
      <c r="DT1458" s="161" t="e">
        <f>VLOOKUP(D1458,RFPStatus!$A$2:$CF$3125,8,FALSE)</f>
        <v>#N/A</v>
      </c>
      <c r="DU1458" s="161" t="e">
        <f>VLOOKUP(D1458,RFPStatus!$A$2:$CF$3125,9,FALSE)</f>
        <v>#N/A</v>
      </c>
      <c r="DV1458" s="161" t="e">
        <f>VLOOKUP(D1458,RFPStatus!$A$2:$CF$3125,10,FALSE)</f>
        <v>#N/A</v>
      </c>
      <c r="DW1458" s="161" t="str">
        <f t="shared" si="22"/>
        <v/>
      </c>
    </row>
    <row r="1459" spans="1:127" x14ac:dyDescent="0.35">
      <c r="A1459" s="163">
        <f>RFPData!D1459</f>
        <v>0</v>
      </c>
      <c r="DQ1459" s="161" t="e">
        <f>VLOOKUP(D1459,RFPStatus!$A$2:$CF$3125,5,FALSE)</f>
        <v>#N/A</v>
      </c>
      <c r="DR1459" s="161" t="e">
        <f>VLOOKUP(D1459,RFPStatus!$A$2:$CF$3125,6,FALSE)</f>
        <v>#N/A</v>
      </c>
      <c r="DS1459" s="161" t="e">
        <f>VLOOKUP(D1459,RFPStatus!$A$2:$CF$3125,7,FALSE)</f>
        <v>#N/A</v>
      </c>
      <c r="DT1459" s="161" t="e">
        <f>VLOOKUP(D1459,RFPStatus!$A$2:$CF$3125,8,FALSE)</f>
        <v>#N/A</v>
      </c>
      <c r="DU1459" s="161" t="e">
        <f>VLOOKUP(D1459,RFPStatus!$A$2:$CF$3125,9,FALSE)</f>
        <v>#N/A</v>
      </c>
      <c r="DV1459" s="161" t="e">
        <f>VLOOKUP(D1459,RFPStatus!$A$2:$CF$3125,10,FALSE)</f>
        <v>#N/A</v>
      </c>
      <c r="DW1459" s="161" t="str">
        <f t="shared" si="22"/>
        <v/>
      </c>
    </row>
    <row r="1460" spans="1:127" x14ac:dyDescent="0.35">
      <c r="A1460" s="163">
        <f>RFPData!D1460</f>
        <v>0</v>
      </c>
      <c r="DQ1460" s="161" t="e">
        <f>VLOOKUP(D1460,RFPStatus!$A$2:$CF$3125,5,FALSE)</f>
        <v>#N/A</v>
      </c>
      <c r="DR1460" s="161" t="e">
        <f>VLOOKUP(D1460,RFPStatus!$A$2:$CF$3125,6,FALSE)</f>
        <v>#N/A</v>
      </c>
      <c r="DS1460" s="161" t="e">
        <f>VLOOKUP(D1460,RFPStatus!$A$2:$CF$3125,7,FALSE)</f>
        <v>#N/A</v>
      </c>
      <c r="DT1460" s="161" t="e">
        <f>VLOOKUP(D1460,RFPStatus!$A$2:$CF$3125,8,FALSE)</f>
        <v>#N/A</v>
      </c>
      <c r="DU1460" s="161" t="e">
        <f>VLOOKUP(D1460,RFPStatus!$A$2:$CF$3125,9,FALSE)</f>
        <v>#N/A</v>
      </c>
      <c r="DV1460" s="161" t="e">
        <f>VLOOKUP(D1460,RFPStatus!$A$2:$CF$3125,10,FALSE)</f>
        <v>#N/A</v>
      </c>
      <c r="DW1460" s="161" t="str">
        <f t="shared" si="22"/>
        <v/>
      </c>
    </row>
    <row r="1461" spans="1:127" x14ac:dyDescent="0.35">
      <c r="A1461" s="163">
        <f>RFPData!D1461</f>
        <v>0</v>
      </c>
      <c r="DQ1461" s="161" t="e">
        <f>VLOOKUP(D1461,RFPStatus!$A$2:$CF$3125,5,FALSE)</f>
        <v>#N/A</v>
      </c>
      <c r="DR1461" s="161" t="e">
        <f>VLOOKUP(D1461,RFPStatus!$A$2:$CF$3125,6,FALSE)</f>
        <v>#N/A</v>
      </c>
      <c r="DS1461" s="161" t="e">
        <f>VLOOKUP(D1461,RFPStatus!$A$2:$CF$3125,7,FALSE)</f>
        <v>#N/A</v>
      </c>
      <c r="DT1461" s="161" t="e">
        <f>VLOOKUP(D1461,RFPStatus!$A$2:$CF$3125,8,FALSE)</f>
        <v>#N/A</v>
      </c>
      <c r="DU1461" s="161" t="e">
        <f>VLOOKUP(D1461,RFPStatus!$A$2:$CF$3125,9,FALSE)</f>
        <v>#N/A</v>
      </c>
      <c r="DV1461" s="161" t="e">
        <f>VLOOKUP(D1461,RFPStatus!$A$2:$CF$3125,10,FALSE)</f>
        <v>#N/A</v>
      </c>
      <c r="DW1461" s="161" t="str">
        <f t="shared" si="22"/>
        <v/>
      </c>
    </row>
    <row r="1462" spans="1:127" x14ac:dyDescent="0.35">
      <c r="A1462" s="163">
        <f>RFPData!D1462</f>
        <v>0</v>
      </c>
      <c r="DQ1462" s="161" t="e">
        <f>VLOOKUP(D1462,RFPStatus!$A$2:$CF$3125,5,FALSE)</f>
        <v>#N/A</v>
      </c>
      <c r="DR1462" s="161" t="e">
        <f>VLOOKUP(D1462,RFPStatus!$A$2:$CF$3125,6,FALSE)</f>
        <v>#N/A</v>
      </c>
      <c r="DS1462" s="161" t="e">
        <f>VLOOKUP(D1462,RFPStatus!$A$2:$CF$3125,7,FALSE)</f>
        <v>#N/A</v>
      </c>
      <c r="DT1462" s="161" t="e">
        <f>VLOOKUP(D1462,RFPStatus!$A$2:$CF$3125,8,FALSE)</f>
        <v>#N/A</v>
      </c>
      <c r="DU1462" s="161" t="e">
        <f>VLOOKUP(D1462,RFPStatus!$A$2:$CF$3125,9,FALSE)</f>
        <v>#N/A</v>
      </c>
      <c r="DV1462" s="161" t="e">
        <f>VLOOKUP(D1462,RFPStatus!$A$2:$CF$3125,10,FALSE)</f>
        <v>#N/A</v>
      </c>
      <c r="DW1462" s="161" t="str">
        <f t="shared" si="22"/>
        <v/>
      </c>
    </row>
    <row r="1463" spans="1:127" x14ac:dyDescent="0.35">
      <c r="A1463" s="163">
        <f>RFPData!D1463</f>
        <v>0</v>
      </c>
      <c r="DQ1463" s="161" t="e">
        <f>VLOOKUP(D1463,RFPStatus!$A$2:$CF$3125,5,FALSE)</f>
        <v>#N/A</v>
      </c>
      <c r="DR1463" s="161" t="e">
        <f>VLOOKUP(D1463,RFPStatus!$A$2:$CF$3125,6,FALSE)</f>
        <v>#N/A</v>
      </c>
      <c r="DS1463" s="161" t="e">
        <f>VLOOKUP(D1463,RFPStatus!$A$2:$CF$3125,7,FALSE)</f>
        <v>#N/A</v>
      </c>
      <c r="DT1463" s="161" t="e">
        <f>VLOOKUP(D1463,RFPStatus!$A$2:$CF$3125,8,FALSE)</f>
        <v>#N/A</v>
      </c>
      <c r="DU1463" s="161" t="e">
        <f>VLOOKUP(D1463,RFPStatus!$A$2:$CF$3125,9,FALSE)</f>
        <v>#N/A</v>
      </c>
      <c r="DV1463" s="161" t="e">
        <f>VLOOKUP(D1463,RFPStatus!$A$2:$CF$3125,10,FALSE)</f>
        <v>#N/A</v>
      </c>
      <c r="DW1463" s="161" t="str">
        <f t="shared" si="22"/>
        <v/>
      </c>
    </row>
    <row r="1464" spans="1:127" x14ac:dyDescent="0.35">
      <c r="A1464" s="163">
        <f>RFPData!D1464</f>
        <v>0</v>
      </c>
      <c r="DQ1464" s="161" t="e">
        <f>VLOOKUP(D1464,RFPStatus!$A$2:$CF$3125,5,FALSE)</f>
        <v>#N/A</v>
      </c>
      <c r="DR1464" s="161" t="e">
        <f>VLOOKUP(D1464,RFPStatus!$A$2:$CF$3125,6,FALSE)</f>
        <v>#N/A</v>
      </c>
      <c r="DS1464" s="161" t="e">
        <f>VLOOKUP(D1464,RFPStatus!$A$2:$CF$3125,7,FALSE)</f>
        <v>#N/A</v>
      </c>
      <c r="DT1464" s="161" t="e">
        <f>VLOOKUP(D1464,RFPStatus!$A$2:$CF$3125,8,FALSE)</f>
        <v>#N/A</v>
      </c>
      <c r="DU1464" s="161" t="e">
        <f>VLOOKUP(D1464,RFPStatus!$A$2:$CF$3125,9,FALSE)</f>
        <v>#N/A</v>
      </c>
      <c r="DV1464" s="161" t="e">
        <f>VLOOKUP(D1464,RFPStatus!$A$2:$CF$3125,10,FALSE)</f>
        <v>#N/A</v>
      </c>
      <c r="DW1464" s="161" t="str">
        <f t="shared" si="22"/>
        <v/>
      </c>
    </row>
    <row r="1465" spans="1:127" x14ac:dyDescent="0.35">
      <c r="A1465" s="163">
        <f>RFPData!D1465</f>
        <v>0</v>
      </c>
      <c r="DQ1465" s="161" t="e">
        <f>VLOOKUP(D1465,RFPStatus!$A$2:$CF$3125,5,FALSE)</f>
        <v>#N/A</v>
      </c>
      <c r="DR1465" s="161" t="e">
        <f>VLOOKUP(D1465,RFPStatus!$A$2:$CF$3125,6,FALSE)</f>
        <v>#N/A</v>
      </c>
      <c r="DS1465" s="161" t="e">
        <f>VLOOKUP(D1465,RFPStatus!$A$2:$CF$3125,7,FALSE)</f>
        <v>#N/A</v>
      </c>
      <c r="DT1465" s="161" t="e">
        <f>VLOOKUP(D1465,RFPStatus!$A$2:$CF$3125,8,FALSE)</f>
        <v>#N/A</v>
      </c>
      <c r="DU1465" s="161" t="e">
        <f>VLOOKUP(D1465,RFPStatus!$A$2:$CF$3125,9,FALSE)</f>
        <v>#N/A</v>
      </c>
      <c r="DV1465" s="161" t="e">
        <f>VLOOKUP(D1465,RFPStatus!$A$2:$CF$3125,10,FALSE)</f>
        <v>#N/A</v>
      </c>
      <c r="DW1465" s="161" t="str">
        <f t="shared" si="22"/>
        <v/>
      </c>
    </row>
    <row r="1466" spans="1:127" x14ac:dyDescent="0.35">
      <c r="A1466" s="163">
        <f>RFPData!D1466</f>
        <v>0</v>
      </c>
      <c r="DQ1466" s="161" t="e">
        <f>VLOOKUP(D1466,RFPStatus!$A$2:$CF$3125,5,FALSE)</f>
        <v>#N/A</v>
      </c>
      <c r="DR1466" s="161" t="e">
        <f>VLOOKUP(D1466,RFPStatus!$A$2:$CF$3125,6,FALSE)</f>
        <v>#N/A</v>
      </c>
      <c r="DS1466" s="161" t="e">
        <f>VLOOKUP(D1466,RFPStatus!$A$2:$CF$3125,7,FALSE)</f>
        <v>#N/A</v>
      </c>
      <c r="DT1466" s="161" t="e">
        <f>VLOOKUP(D1466,RFPStatus!$A$2:$CF$3125,8,FALSE)</f>
        <v>#N/A</v>
      </c>
      <c r="DU1466" s="161" t="e">
        <f>VLOOKUP(D1466,RFPStatus!$A$2:$CF$3125,9,FALSE)</f>
        <v>#N/A</v>
      </c>
      <c r="DV1466" s="161" t="e">
        <f>VLOOKUP(D1466,RFPStatus!$A$2:$CF$3125,10,FALSE)</f>
        <v>#N/A</v>
      </c>
      <c r="DW1466" s="161" t="str">
        <f t="shared" si="22"/>
        <v/>
      </c>
    </row>
    <row r="1467" spans="1:127" x14ac:dyDescent="0.35">
      <c r="A1467" s="163">
        <f>RFPData!D1467</f>
        <v>0</v>
      </c>
      <c r="DQ1467" s="161" t="e">
        <f>VLOOKUP(D1467,RFPStatus!$A$2:$CF$3125,5,FALSE)</f>
        <v>#N/A</v>
      </c>
      <c r="DR1467" s="161" t="e">
        <f>VLOOKUP(D1467,RFPStatus!$A$2:$CF$3125,6,FALSE)</f>
        <v>#N/A</v>
      </c>
      <c r="DS1467" s="161" t="e">
        <f>VLOOKUP(D1467,RFPStatus!$A$2:$CF$3125,7,FALSE)</f>
        <v>#N/A</v>
      </c>
      <c r="DT1467" s="161" t="e">
        <f>VLOOKUP(D1467,RFPStatus!$A$2:$CF$3125,8,FALSE)</f>
        <v>#N/A</v>
      </c>
      <c r="DU1467" s="161" t="e">
        <f>VLOOKUP(D1467,RFPStatus!$A$2:$CF$3125,9,FALSE)</f>
        <v>#N/A</v>
      </c>
      <c r="DV1467" s="161" t="e">
        <f>VLOOKUP(D1467,RFPStatus!$A$2:$CF$3125,10,FALSE)</f>
        <v>#N/A</v>
      </c>
      <c r="DW1467" s="161" t="str">
        <f t="shared" si="22"/>
        <v/>
      </c>
    </row>
    <row r="1468" spans="1:127" x14ac:dyDescent="0.35">
      <c r="A1468" s="163">
        <f>RFPData!D1468</f>
        <v>0</v>
      </c>
      <c r="DQ1468" s="161" t="e">
        <f>VLOOKUP(D1468,RFPStatus!$A$2:$CF$3125,5,FALSE)</f>
        <v>#N/A</v>
      </c>
      <c r="DR1468" s="161" t="e">
        <f>VLOOKUP(D1468,RFPStatus!$A$2:$CF$3125,6,FALSE)</f>
        <v>#N/A</v>
      </c>
      <c r="DS1468" s="161" t="e">
        <f>VLOOKUP(D1468,RFPStatus!$A$2:$CF$3125,7,FALSE)</f>
        <v>#N/A</v>
      </c>
      <c r="DT1468" s="161" t="e">
        <f>VLOOKUP(D1468,RFPStatus!$A$2:$CF$3125,8,FALSE)</f>
        <v>#N/A</v>
      </c>
      <c r="DU1468" s="161" t="e">
        <f>VLOOKUP(D1468,RFPStatus!$A$2:$CF$3125,9,FALSE)</f>
        <v>#N/A</v>
      </c>
      <c r="DV1468" s="161" t="e">
        <f>VLOOKUP(D1468,RFPStatus!$A$2:$CF$3125,10,FALSE)</f>
        <v>#N/A</v>
      </c>
      <c r="DW1468" s="161" t="str">
        <f t="shared" si="22"/>
        <v/>
      </c>
    </row>
    <row r="1469" spans="1:127" x14ac:dyDescent="0.35">
      <c r="A1469" s="163">
        <f>RFPData!D1469</f>
        <v>0</v>
      </c>
      <c r="DQ1469" s="161" t="e">
        <f>VLOOKUP(D1469,RFPStatus!$A$2:$CF$3125,5,FALSE)</f>
        <v>#N/A</v>
      </c>
      <c r="DR1469" s="161" t="e">
        <f>VLOOKUP(D1469,RFPStatus!$A$2:$CF$3125,6,FALSE)</f>
        <v>#N/A</v>
      </c>
      <c r="DS1469" s="161" t="e">
        <f>VLOOKUP(D1469,RFPStatus!$A$2:$CF$3125,7,FALSE)</f>
        <v>#N/A</v>
      </c>
      <c r="DT1469" s="161" t="e">
        <f>VLOOKUP(D1469,RFPStatus!$A$2:$CF$3125,8,FALSE)</f>
        <v>#N/A</v>
      </c>
      <c r="DU1469" s="161" t="e">
        <f>VLOOKUP(D1469,RFPStatus!$A$2:$CF$3125,9,FALSE)</f>
        <v>#N/A</v>
      </c>
      <c r="DV1469" s="161" t="e">
        <f>VLOOKUP(D1469,RFPStatus!$A$2:$CF$3125,10,FALSE)</f>
        <v>#N/A</v>
      </c>
      <c r="DW1469" s="161" t="str">
        <f t="shared" si="22"/>
        <v/>
      </c>
    </row>
    <row r="1470" spans="1:127" x14ac:dyDescent="0.35">
      <c r="A1470" s="163">
        <f>RFPData!D1470</f>
        <v>0</v>
      </c>
      <c r="DQ1470" s="161" t="e">
        <f>VLOOKUP(D1470,RFPStatus!$A$2:$CF$3125,5,FALSE)</f>
        <v>#N/A</v>
      </c>
      <c r="DR1470" s="161" t="e">
        <f>VLOOKUP(D1470,RFPStatus!$A$2:$CF$3125,6,FALSE)</f>
        <v>#N/A</v>
      </c>
      <c r="DS1470" s="161" t="e">
        <f>VLOOKUP(D1470,RFPStatus!$A$2:$CF$3125,7,FALSE)</f>
        <v>#N/A</v>
      </c>
      <c r="DT1470" s="161" t="e">
        <f>VLOOKUP(D1470,RFPStatus!$A$2:$CF$3125,8,FALSE)</f>
        <v>#N/A</v>
      </c>
      <c r="DU1470" s="161" t="e">
        <f>VLOOKUP(D1470,RFPStatus!$A$2:$CF$3125,9,FALSE)</f>
        <v>#N/A</v>
      </c>
      <c r="DV1470" s="161" t="e">
        <f>VLOOKUP(D1470,RFPStatus!$A$2:$CF$3125,10,FALSE)</f>
        <v>#N/A</v>
      </c>
      <c r="DW1470" s="161" t="str">
        <f t="shared" si="22"/>
        <v/>
      </c>
    </row>
    <row r="1471" spans="1:127" x14ac:dyDescent="0.35">
      <c r="A1471" s="163">
        <f>RFPData!D1471</f>
        <v>0</v>
      </c>
      <c r="DQ1471" s="161" t="e">
        <f>VLOOKUP(D1471,RFPStatus!$A$2:$CF$3125,5,FALSE)</f>
        <v>#N/A</v>
      </c>
      <c r="DR1471" s="161" t="e">
        <f>VLOOKUP(D1471,RFPStatus!$A$2:$CF$3125,6,FALSE)</f>
        <v>#N/A</v>
      </c>
      <c r="DS1471" s="161" t="e">
        <f>VLOOKUP(D1471,RFPStatus!$A$2:$CF$3125,7,FALSE)</f>
        <v>#N/A</v>
      </c>
      <c r="DT1471" s="161" t="e">
        <f>VLOOKUP(D1471,RFPStatus!$A$2:$CF$3125,8,FALSE)</f>
        <v>#N/A</v>
      </c>
      <c r="DU1471" s="161" t="e">
        <f>VLOOKUP(D1471,RFPStatus!$A$2:$CF$3125,9,FALSE)</f>
        <v>#N/A</v>
      </c>
      <c r="DV1471" s="161" t="e">
        <f>VLOOKUP(D1471,RFPStatus!$A$2:$CF$3125,10,FALSE)</f>
        <v>#N/A</v>
      </c>
      <c r="DW1471" s="161" t="str">
        <f t="shared" si="22"/>
        <v/>
      </c>
    </row>
    <row r="1472" spans="1:127" x14ac:dyDescent="0.35">
      <c r="A1472" s="163">
        <f>RFPData!D1472</f>
        <v>0</v>
      </c>
      <c r="DQ1472" s="161" t="e">
        <f>VLOOKUP(D1472,RFPStatus!$A$2:$CF$3125,5,FALSE)</f>
        <v>#N/A</v>
      </c>
      <c r="DR1472" s="161" t="e">
        <f>VLOOKUP(D1472,RFPStatus!$A$2:$CF$3125,6,FALSE)</f>
        <v>#N/A</v>
      </c>
      <c r="DS1472" s="161" t="e">
        <f>VLOOKUP(D1472,RFPStatus!$A$2:$CF$3125,7,FALSE)</f>
        <v>#N/A</v>
      </c>
      <c r="DT1472" s="161" t="e">
        <f>VLOOKUP(D1472,RFPStatus!$A$2:$CF$3125,8,FALSE)</f>
        <v>#N/A</v>
      </c>
      <c r="DU1472" s="161" t="e">
        <f>VLOOKUP(D1472,RFPStatus!$A$2:$CF$3125,9,FALSE)</f>
        <v>#N/A</v>
      </c>
      <c r="DV1472" s="161" t="e">
        <f>VLOOKUP(D1472,RFPStatus!$A$2:$CF$3125,10,FALSE)</f>
        <v>#N/A</v>
      </c>
      <c r="DW1472" s="161" t="str">
        <f t="shared" si="22"/>
        <v/>
      </c>
    </row>
    <row r="1473" spans="1:127" x14ac:dyDescent="0.35">
      <c r="A1473" s="163">
        <f>RFPData!D1473</f>
        <v>0</v>
      </c>
      <c r="DQ1473" s="161" t="e">
        <f>VLOOKUP(D1473,RFPStatus!$A$2:$CF$3125,5,FALSE)</f>
        <v>#N/A</v>
      </c>
      <c r="DR1473" s="161" t="e">
        <f>VLOOKUP(D1473,RFPStatus!$A$2:$CF$3125,6,FALSE)</f>
        <v>#N/A</v>
      </c>
      <c r="DS1473" s="161" t="e">
        <f>VLOOKUP(D1473,RFPStatus!$A$2:$CF$3125,7,FALSE)</f>
        <v>#N/A</v>
      </c>
      <c r="DT1473" s="161" t="e">
        <f>VLOOKUP(D1473,RFPStatus!$A$2:$CF$3125,8,FALSE)</f>
        <v>#N/A</v>
      </c>
      <c r="DU1473" s="161" t="e">
        <f>VLOOKUP(D1473,RFPStatus!$A$2:$CF$3125,9,FALSE)</f>
        <v>#N/A</v>
      </c>
      <c r="DV1473" s="161" t="e">
        <f>VLOOKUP(D1473,RFPStatus!$A$2:$CF$3125,10,FALSE)</f>
        <v>#N/A</v>
      </c>
      <c r="DW1473" s="161" t="str">
        <f t="shared" si="22"/>
        <v/>
      </c>
    </row>
    <row r="1474" spans="1:127" x14ac:dyDescent="0.35">
      <c r="A1474" s="163">
        <f>RFPData!D1474</f>
        <v>0</v>
      </c>
      <c r="DQ1474" s="161" t="e">
        <f>VLOOKUP(D1474,RFPStatus!$A$2:$CF$3125,5,FALSE)</f>
        <v>#N/A</v>
      </c>
      <c r="DR1474" s="161" t="e">
        <f>VLOOKUP(D1474,RFPStatus!$A$2:$CF$3125,6,FALSE)</f>
        <v>#N/A</v>
      </c>
      <c r="DS1474" s="161" t="e">
        <f>VLOOKUP(D1474,RFPStatus!$A$2:$CF$3125,7,FALSE)</f>
        <v>#N/A</v>
      </c>
      <c r="DT1474" s="161" t="e">
        <f>VLOOKUP(D1474,RFPStatus!$A$2:$CF$3125,8,FALSE)</f>
        <v>#N/A</v>
      </c>
      <c r="DU1474" s="161" t="e">
        <f>VLOOKUP(D1474,RFPStatus!$A$2:$CF$3125,9,FALSE)</f>
        <v>#N/A</v>
      </c>
      <c r="DV1474" s="161" t="e">
        <f>VLOOKUP(D1474,RFPStatus!$A$2:$CF$3125,10,FALSE)</f>
        <v>#N/A</v>
      </c>
      <c r="DW1474" s="161" t="str">
        <f t="shared" ref="DW1474:DW1537" si="23">_xlfn.CONCAT(BU1474:BY1474)</f>
        <v/>
      </c>
    </row>
    <row r="1475" spans="1:127" x14ac:dyDescent="0.35">
      <c r="A1475" s="163">
        <f>RFPData!D1475</f>
        <v>0</v>
      </c>
      <c r="DQ1475" s="161" t="e">
        <f>VLOOKUP(D1475,RFPStatus!$A$2:$CF$3125,5,FALSE)</f>
        <v>#N/A</v>
      </c>
      <c r="DR1475" s="161" t="e">
        <f>VLOOKUP(D1475,RFPStatus!$A$2:$CF$3125,6,FALSE)</f>
        <v>#N/A</v>
      </c>
      <c r="DS1475" s="161" t="e">
        <f>VLOOKUP(D1475,RFPStatus!$A$2:$CF$3125,7,FALSE)</f>
        <v>#N/A</v>
      </c>
      <c r="DT1475" s="161" t="e">
        <f>VLOOKUP(D1475,RFPStatus!$A$2:$CF$3125,8,FALSE)</f>
        <v>#N/A</v>
      </c>
      <c r="DU1475" s="161" t="e">
        <f>VLOOKUP(D1475,RFPStatus!$A$2:$CF$3125,9,FALSE)</f>
        <v>#N/A</v>
      </c>
      <c r="DV1475" s="161" t="e">
        <f>VLOOKUP(D1475,RFPStatus!$A$2:$CF$3125,10,FALSE)</f>
        <v>#N/A</v>
      </c>
      <c r="DW1475" s="161" t="str">
        <f t="shared" si="23"/>
        <v/>
      </c>
    </row>
    <row r="1476" spans="1:127" x14ac:dyDescent="0.35">
      <c r="A1476" s="163">
        <f>RFPData!D1476</f>
        <v>0</v>
      </c>
      <c r="DQ1476" s="161" t="e">
        <f>VLOOKUP(D1476,RFPStatus!$A$2:$CF$3125,5,FALSE)</f>
        <v>#N/A</v>
      </c>
      <c r="DR1476" s="161" t="e">
        <f>VLOOKUP(D1476,RFPStatus!$A$2:$CF$3125,6,FALSE)</f>
        <v>#N/A</v>
      </c>
      <c r="DS1476" s="161" t="e">
        <f>VLOOKUP(D1476,RFPStatus!$A$2:$CF$3125,7,FALSE)</f>
        <v>#N/A</v>
      </c>
      <c r="DT1476" s="161" t="e">
        <f>VLOOKUP(D1476,RFPStatus!$A$2:$CF$3125,8,FALSE)</f>
        <v>#N/A</v>
      </c>
      <c r="DU1476" s="161" t="e">
        <f>VLOOKUP(D1476,RFPStatus!$A$2:$CF$3125,9,FALSE)</f>
        <v>#N/A</v>
      </c>
      <c r="DV1476" s="161" t="e">
        <f>VLOOKUP(D1476,RFPStatus!$A$2:$CF$3125,10,FALSE)</f>
        <v>#N/A</v>
      </c>
      <c r="DW1476" s="161" t="str">
        <f t="shared" si="23"/>
        <v/>
      </c>
    </row>
    <row r="1477" spans="1:127" x14ac:dyDescent="0.35">
      <c r="A1477" s="163">
        <f>RFPData!D1477</f>
        <v>0</v>
      </c>
      <c r="DQ1477" s="161" t="e">
        <f>VLOOKUP(D1477,RFPStatus!$A$2:$CF$3125,5,FALSE)</f>
        <v>#N/A</v>
      </c>
      <c r="DR1477" s="161" t="e">
        <f>VLOOKUP(D1477,RFPStatus!$A$2:$CF$3125,6,FALSE)</f>
        <v>#N/A</v>
      </c>
      <c r="DS1477" s="161" t="e">
        <f>VLOOKUP(D1477,RFPStatus!$A$2:$CF$3125,7,FALSE)</f>
        <v>#N/A</v>
      </c>
      <c r="DT1477" s="161" t="e">
        <f>VLOOKUP(D1477,RFPStatus!$A$2:$CF$3125,8,FALSE)</f>
        <v>#N/A</v>
      </c>
      <c r="DU1477" s="161" t="e">
        <f>VLOOKUP(D1477,RFPStatus!$A$2:$CF$3125,9,FALSE)</f>
        <v>#N/A</v>
      </c>
      <c r="DV1477" s="161" t="e">
        <f>VLOOKUP(D1477,RFPStatus!$A$2:$CF$3125,10,FALSE)</f>
        <v>#N/A</v>
      </c>
      <c r="DW1477" s="161" t="str">
        <f t="shared" si="23"/>
        <v/>
      </c>
    </row>
    <row r="1478" spans="1:127" x14ac:dyDescent="0.35">
      <c r="A1478" s="163">
        <f>RFPData!D1478</f>
        <v>0</v>
      </c>
      <c r="DQ1478" s="161" t="e">
        <f>VLOOKUP(D1478,RFPStatus!$A$2:$CF$3125,5,FALSE)</f>
        <v>#N/A</v>
      </c>
      <c r="DR1478" s="161" t="e">
        <f>VLOOKUP(D1478,RFPStatus!$A$2:$CF$3125,6,FALSE)</f>
        <v>#N/A</v>
      </c>
      <c r="DS1478" s="161" t="e">
        <f>VLOOKUP(D1478,RFPStatus!$A$2:$CF$3125,7,FALSE)</f>
        <v>#N/A</v>
      </c>
      <c r="DT1478" s="161" t="e">
        <f>VLOOKUP(D1478,RFPStatus!$A$2:$CF$3125,8,FALSE)</f>
        <v>#N/A</v>
      </c>
      <c r="DU1478" s="161" t="e">
        <f>VLOOKUP(D1478,RFPStatus!$A$2:$CF$3125,9,FALSE)</f>
        <v>#N/A</v>
      </c>
      <c r="DV1478" s="161" t="e">
        <f>VLOOKUP(D1478,RFPStatus!$A$2:$CF$3125,10,FALSE)</f>
        <v>#N/A</v>
      </c>
      <c r="DW1478" s="161" t="str">
        <f t="shared" si="23"/>
        <v/>
      </c>
    </row>
    <row r="1479" spans="1:127" x14ac:dyDescent="0.35">
      <c r="A1479" s="163">
        <f>RFPData!D1479</f>
        <v>0</v>
      </c>
      <c r="DQ1479" s="161" t="e">
        <f>VLOOKUP(D1479,RFPStatus!$A$2:$CF$3125,5,FALSE)</f>
        <v>#N/A</v>
      </c>
      <c r="DR1479" s="161" t="e">
        <f>VLOOKUP(D1479,RFPStatus!$A$2:$CF$3125,6,FALSE)</f>
        <v>#N/A</v>
      </c>
      <c r="DS1479" s="161" t="e">
        <f>VLOOKUP(D1479,RFPStatus!$A$2:$CF$3125,7,FALSE)</f>
        <v>#N/A</v>
      </c>
      <c r="DT1479" s="161" t="e">
        <f>VLOOKUP(D1479,RFPStatus!$A$2:$CF$3125,8,FALSE)</f>
        <v>#N/A</v>
      </c>
      <c r="DU1479" s="161" t="e">
        <f>VLOOKUP(D1479,RFPStatus!$A$2:$CF$3125,9,FALSE)</f>
        <v>#N/A</v>
      </c>
      <c r="DV1479" s="161" t="e">
        <f>VLOOKUP(D1479,RFPStatus!$A$2:$CF$3125,10,FALSE)</f>
        <v>#N/A</v>
      </c>
      <c r="DW1479" s="161" t="str">
        <f t="shared" si="23"/>
        <v/>
      </c>
    </row>
    <row r="1480" spans="1:127" x14ac:dyDescent="0.35">
      <c r="A1480" s="163">
        <f>RFPData!D1480</f>
        <v>0</v>
      </c>
      <c r="DQ1480" s="161" t="e">
        <f>VLOOKUP(D1480,RFPStatus!$A$2:$CF$3125,5,FALSE)</f>
        <v>#N/A</v>
      </c>
      <c r="DR1480" s="161" t="e">
        <f>VLOOKUP(D1480,RFPStatus!$A$2:$CF$3125,6,FALSE)</f>
        <v>#N/A</v>
      </c>
      <c r="DS1480" s="161" t="e">
        <f>VLOOKUP(D1480,RFPStatus!$A$2:$CF$3125,7,FALSE)</f>
        <v>#N/A</v>
      </c>
      <c r="DT1480" s="161" t="e">
        <f>VLOOKUP(D1480,RFPStatus!$A$2:$CF$3125,8,FALSE)</f>
        <v>#N/A</v>
      </c>
      <c r="DU1480" s="161" t="e">
        <f>VLOOKUP(D1480,RFPStatus!$A$2:$CF$3125,9,FALSE)</f>
        <v>#N/A</v>
      </c>
      <c r="DV1480" s="161" t="e">
        <f>VLOOKUP(D1480,RFPStatus!$A$2:$CF$3125,10,FALSE)</f>
        <v>#N/A</v>
      </c>
      <c r="DW1480" s="161" t="str">
        <f t="shared" si="23"/>
        <v/>
      </c>
    </row>
    <row r="1481" spans="1:127" x14ac:dyDescent="0.35">
      <c r="A1481" s="163">
        <f>RFPData!D1481</f>
        <v>0</v>
      </c>
      <c r="DQ1481" s="161" t="e">
        <f>VLOOKUP(D1481,RFPStatus!$A$2:$CF$3125,5,FALSE)</f>
        <v>#N/A</v>
      </c>
      <c r="DR1481" s="161" t="e">
        <f>VLOOKUP(D1481,RFPStatus!$A$2:$CF$3125,6,FALSE)</f>
        <v>#N/A</v>
      </c>
      <c r="DS1481" s="161" t="e">
        <f>VLOOKUP(D1481,RFPStatus!$A$2:$CF$3125,7,FALSE)</f>
        <v>#N/A</v>
      </c>
      <c r="DT1481" s="161" t="e">
        <f>VLOOKUP(D1481,RFPStatus!$A$2:$CF$3125,8,FALSE)</f>
        <v>#N/A</v>
      </c>
      <c r="DU1481" s="161" t="e">
        <f>VLOOKUP(D1481,RFPStatus!$A$2:$CF$3125,9,FALSE)</f>
        <v>#N/A</v>
      </c>
      <c r="DV1481" s="161" t="e">
        <f>VLOOKUP(D1481,RFPStatus!$A$2:$CF$3125,10,FALSE)</f>
        <v>#N/A</v>
      </c>
      <c r="DW1481" s="161" t="str">
        <f t="shared" si="23"/>
        <v/>
      </c>
    </row>
    <row r="1482" spans="1:127" x14ac:dyDescent="0.35">
      <c r="A1482" s="163">
        <f>RFPData!D1482</f>
        <v>0</v>
      </c>
      <c r="DQ1482" s="161" t="e">
        <f>VLOOKUP(D1482,RFPStatus!$A$2:$CF$3125,5,FALSE)</f>
        <v>#N/A</v>
      </c>
      <c r="DR1482" s="161" t="e">
        <f>VLOOKUP(D1482,RFPStatus!$A$2:$CF$3125,6,FALSE)</f>
        <v>#N/A</v>
      </c>
      <c r="DS1482" s="161" t="e">
        <f>VLOOKUP(D1482,RFPStatus!$A$2:$CF$3125,7,FALSE)</f>
        <v>#N/A</v>
      </c>
      <c r="DT1482" s="161" t="e">
        <f>VLOOKUP(D1482,RFPStatus!$A$2:$CF$3125,8,FALSE)</f>
        <v>#N/A</v>
      </c>
      <c r="DU1482" s="161" t="e">
        <f>VLOOKUP(D1482,RFPStatus!$A$2:$CF$3125,9,FALSE)</f>
        <v>#N/A</v>
      </c>
      <c r="DV1482" s="161" t="e">
        <f>VLOOKUP(D1482,RFPStatus!$A$2:$CF$3125,10,FALSE)</f>
        <v>#N/A</v>
      </c>
      <c r="DW1482" s="161" t="str">
        <f t="shared" si="23"/>
        <v/>
      </c>
    </row>
    <row r="1483" spans="1:127" x14ac:dyDescent="0.35">
      <c r="A1483" s="163">
        <f>RFPData!D1483</f>
        <v>0</v>
      </c>
      <c r="DQ1483" s="161" t="e">
        <f>VLOOKUP(D1483,RFPStatus!$A$2:$CF$3125,5,FALSE)</f>
        <v>#N/A</v>
      </c>
      <c r="DR1483" s="161" t="e">
        <f>VLOOKUP(D1483,RFPStatus!$A$2:$CF$3125,6,FALSE)</f>
        <v>#N/A</v>
      </c>
      <c r="DS1483" s="161" t="e">
        <f>VLOOKUP(D1483,RFPStatus!$A$2:$CF$3125,7,FALSE)</f>
        <v>#N/A</v>
      </c>
      <c r="DT1483" s="161" t="e">
        <f>VLOOKUP(D1483,RFPStatus!$A$2:$CF$3125,8,FALSE)</f>
        <v>#N/A</v>
      </c>
      <c r="DU1483" s="161" t="e">
        <f>VLOOKUP(D1483,RFPStatus!$A$2:$CF$3125,9,FALSE)</f>
        <v>#N/A</v>
      </c>
      <c r="DV1483" s="161" t="e">
        <f>VLOOKUP(D1483,RFPStatus!$A$2:$CF$3125,10,FALSE)</f>
        <v>#N/A</v>
      </c>
      <c r="DW1483" s="161" t="str">
        <f t="shared" si="23"/>
        <v/>
      </c>
    </row>
    <row r="1484" spans="1:127" x14ac:dyDescent="0.35">
      <c r="A1484" s="163">
        <f>RFPData!D1484</f>
        <v>0</v>
      </c>
      <c r="DQ1484" s="161" t="e">
        <f>VLOOKUP(D1484,RFPStatus!$A$2:$CF$3125,5,FALSE)</f>
        <v>#N/A</v>
      </c>
      <c r="DR1484" s="161" t="e">
        <f>VLOOKUP(D1484,RFPStatus!$A$2:$CF$3125,6,FALSE)</f>
        <v>#N/A</v>
      </c>
      <c r="DS1484" s="161" t="e">
        <f>VLOOKUP(D1484,RFPStatus!$A$2:$CF$3125,7,FALSE)</f>
        <v>#N/A</v>
      </c>
      <c r="DT1484" s="161" t="e">
        <f>VLOOKUP(D1484,RFPStatus!$A$2:$CF$3125,8,FALSE)</f>
        <v>#N/A</v>
      </c>
      <c r="DU1484" s="161" t="e">
        <f>VLOOKUP(D1484,RFPStatus!$A$2:$CF$3125,9,FALSE)</f>
        <v>#N/A</v>
      </c>
      <c r="DV1484" s="161" t="e">
        <f>VLOOKUP(D1484,RFPStatus!$A$2:$CF$3125,10,FALSE)</f>
        <v>#N/A</v>
      </c>
      <c r="DW1484" s="161" t="str">
        <f t="shared" si="23"/>
        <v/>
      </c>
    </row>
    <row r="1485" spans="1:127" x14ac:dyDescent="0.35">
      <c r="A1485" s="163">
        <f>RFPData!D1485</f>
        <v>0</v>
      </c>
      <c r="DQ1485" s="161" t="e">
        <f>VLOOKUP(D1485,RFPStatus!$A$2:$CF$3125,5,FALSE)</f>
        <v>#N/A</v>
      </c>
      <c r="DR1485" s="161" t="e">
        <f>VLOOKUP(D1485,RFPStatus!$A$2:$CF$3125,6,FALSE)</f>
        <v>#N/A</v>
      </c>
      <c r="DS1485" s="161" t="e">
        <f>VLOOKUP(D1485,RFPStatus!$A$2:$CF$3125,7,FALSE)</f>
        <v>#N/A</v>
      </c>
      <c r="DT1485" s="161" t="e">
        <f>VLOOKUP(D1485,RFPStatus!$A$2:$CF$3125,8,FALSE)</f>
        <v>#N/A</v>
      </c>
      <c r="DU1485" s="161" t="e">
        <f>VLOOKUP(D1485,RFPStatus!$A$2:$CF$3125,9,FALSE)</f>
        <v>#N/A</v>
      </c>
      <c r="DV1485" s="161" t="e">
        <f>VLOOKUP(D1485,RFPStatus!$A$2:$CF$3125,10,FALSE)</f>
        <v>#N/A</v>
      </c>
      <c r="DW1485" s="161" t="str">
        <f t="shared" si="23"/>
        <v/>
      </c>
    </row>
    <row r="1486" spans="1:127" x14ac:dyDescent="0.35">
      <c r="A1486" s="163">
        <f>RFPData!D1486</f>
        <v>0</v>
      </c>
      <c r="DQ1486" s="161" t="e">
        <f>VLOOKUP(D1486,RFPStatus!$A$2:$CF$3125,5,FALSE)</f>
        <v>#N/A</v>
      </c>
      <c r="DR1486" s="161" t="e">
        <f>VLOOKUP(D1486,RFPStatus!$A$2:$CF$3125,6,FALSE)</f>
        <v>#N/A</v>
      </c>
      <c r="DS1486" s="161" t="e">
        <f>VLOOKUP(D1486,RFPStatus!$A$2:$CF$3125,7,FALSE)</f>
        <v>#N/A</v>
      </c>
      <c r="DT1486" s="161" t="e">
        <f>VLOOKUP(D1486,RFPStatus!$A$2:$CF$3125,8,FALSE)</f>
        <v>#N/A</v>
      </c>
      <c r="DU1486" s="161" t="e">
        <f>VLOOKUP(D1486,RFPStatus!$A$2:$CF$3125,9,FALSE)</f>
        <v>#N/A</v>
      </c>
      <c r="DV1486" s="161" t="e">
        <f>VLOOKUP(D1486,RFPStatus!$A$2:$CF$3125,10,FALSE)</f>
        <v>#N/A</v>
      </c>
      <c r="DW1486" s="161" t="str">
        <f t="shared" si="23"/>
        <v/>
      </c>
    </row>
    <row r="1487" spans="1:127" x14ac:dyDescent="0.35">
      <c r="A1487" s="163">
        <f>RFPData!D1487</f>
        <v>0</v>
      </c>
      <c r="DQ1487" s="161" t="e">
        <f>VLOOKUP(D1487,RFPStatus!$A$2:$CF$3125,5,FALSE)</f>
        <v>#N/A</v>
      </c>
      <c r="DR1487" s="161" t="e">
        <f>VLOOKUP(D1487,RFPStatus!$A$2:$CF$3125,6,FALSE)</f>
        <v>#N/A</v>
      </c>
      <c r="DS1487" s="161" t="e">
        <f>VLOOKUP(D1487,RFPStatus!$A$2:$CF$3125,7,FALSE)</f>
        <v>#N/A</v>
      </c>
      <c r="DT1487" s="161" t="e">
        <f>VLOOKUP(D1487,RFPStatus!$A$2:$CF$3125,8,FALSE)</f>
        <v>#N/A</v>
      </c>
      <c r="DU1487" s="161" t="e">
        <f>VLOOKUP(D1487,RFPStatus!$A$2:$CF$3125,9,FALSE)</f>
        <v>#N/A</v>
      </c>
      <c r="DV1487" s="161" t="e">
        <f>VLOOKUP(D1487,RFPStatus!$A$2:$CF$3125,10,FALSE)</f>
        <v>#N/A</v>
      </c>
      <c r="DW1487" s="161" t="str">
        <f t="shared" si="23"/>
        <v/>
      </c>
    </row>
    <row r="1488" spans="1:127" x14ac:dyDescent="0.35">
      <c r="A1488" s="163">
        <f>RFPData!D1488</f>
        <v>0</v>
      </c>
      <c r="DQ1488" s="161" t="e">
        <f>VLOOKUP(D1488,RFPStatus!$A$2:$CF$3125,5,FALSE)</f>
        <v>#N/A</v>
      </c>
      <c r="DR1488" s="161" t="e">
        <f>VLOOKUP(D1488,RFPStatus!$A$2:$CF$3125,6,FALSE)</f>
        <v>#N/A</v>
      </c>
      <c r="DS1488" s="161" t="e">
        <f>VLOOKUP(D1488,RFPStatus!$A$2:$CF$3125,7,FALSE)</f>
        <v>#N/A</v>
      </c>
      <c r="DT1488" s="161" t="e">
        <f>VLOOKUP(D1488,RFPStatus!$A$2:$CF$3125,8,FALSE)</f>
        <v>#N/A</v>
      </c>
      <c r="DU1488" s="161" t="e">
        <f>VLOOKUP(D1488,RFPStatus!$A$2:$CF$3125,9,FALSE)</f>
        <v>#N/A</v>
      </c>
      <c r="DV1488" s="161" t="e">
        <f>VLOOKUP(D1488,RFPStatus!$A$2:$CF$3125,10,FALSE)</f>
        <v>#N/A</v>
      </c>
      <c r="DW1488" s="161" t="str">
        <f t="shared" si="23"/>
        <v/>
      </c>
    </row>
    <row r="1489" spans="1:127" x14ac:dyDescent="0.35">
      <c r="A1489" s="163">
        <f>RFPData!D1489</f>
        <v>0</v>
      </c>
      <c r="DQ1489" s="161" t="e">
        <f>VLOOKUP(D1489,RFPStatus!$A$2:$CF$3125,5,FALSE)</f>
        <v>#N/A</v>
      </c>
      <c r="DR1489" s="161" t="e">
        <f>VLOOKUP(D1489,RFPStatus!$A$2:$CF$3125,6,FALSE)</f>
        <v>#N/A</v>
      </c>
      <c r="DS1489" s="161" t="e">
        <f>VLOOKUP(D1489,RFPStatus!$A$2:$CF$3125,7,FALSE)</f>
        <v>#N/A</v>
      </c>
      <c r="DT1489" s="161" t="e">
        <f>VLOOKUP(D1489,RFPStatus!$A$2:$CF$3125,8,FALSE)</f>
        <v>#N/A</v>
      </c>
      <c r="DU1489" s="161" t="e">
        <f>VLOOKUP(D1489,RFPStatus!$A$2:$CF$3125,9,FALSE)</f>
        <v>#N/A</v>
      </c>
      <c r="DV1489" s="161" t="e">
        <f>VLOOKUP(D1489,RFPStatus!$A$2:$CF$3125,10,FALSE)</f>
        <v>#N/A</v>
      </c>
      <c r="DW1489" s="161" t="str">
        <f t="shared" si="23"/>
        <v/>
      </c>
    </row>
    <row r="1490" spans="1:127" x14ac:dyDescent="0.35">
      <c r="A1490" s="163">
        <f>RFPData!D1490</f>
        <v>0</v>
      </c>
      <c r="DQ1490" s="161" t="e">
        <f>VLOOKUP(D1490,RFPStatus!$A$2:$CF$3125,5,FALSE)</f>
        <v>#N/A</v>
      </c>
      <c r="DR1490" s="161" t="e">
        <f>VLOOKUP(D1490,RFPStatus!$A$2:$CF$3125,6,FALSE)</f>
        <v>#N/A</v>
      </c>
      <c r="DS1490" s="161" t="e">
        <f>VLOOKUP(D1490,RFPStatus!$A$2:$CF$3125,7,FALSE)</f>
        <v>#N/A</v>
      </c>
      <c r="DT1490" s="161" t="e">
        <f>VLOOKUP(D1490,RFPStatus!$A$2:$CF$3125,8,FALSE)</f>
        <v>#N/A</v>
      </c>
      <c r="DU1490" s="161" t="e">
        <f>VLOOKUP(D1490,RFPStatus!$A$2:$CF$3125,9,FALSE)</f>
        <v>#N/A</v>
      </c>
      <c r="DV1490" s="161" t="e">
        <f>VLOOKUP(D1490,RFPStatus!$A$2:$CF$3125,10,FALSE)</f>
        <v>#N/A</v>
      </c>
      <c r="DW1490" s="161" t="str">
        <f t="shared" si="23"/>
        <v/>
      </c>
    </row>
    <row r="1491" spans="1:127" x14ac:dyDescent="0.35">
      <c r="A1491" s="163">
        <f>RFPData!D1491</f>
        <v>0</v>
      </c>
      <c r="DQ1491" s="161" t="e">
        <f>VLOOKUP(D1491,RFPStatus!$A$2:$CF$3125,5,FALSE)</f>
        <v>#N/A</v>
      </c>
      <c r="DR1491" s="161" t="e">
        <f>VLOOKUP(D1491,RFPStatus!$A$2:$CF$3125,6,FALSE)</f>
        <v>#N/A</v>
      </c>
      <c r="DS1491" s="161" t="e">
        <f>VLOOKUP(D1491,RFPStatus!$A$2:$CF$3125,7,FALSE)</f>
        <v>#N/A</v>
      </c>
      <c r="DT1491" s="161" t="e">
        <f>VLOOKUP(D1491,RFPStatus!$A$2:$CF$3125,8,FALSE)</f>
        <v>#N/A</v>
      </c>
      <c r="DU1491" s="161" t="e">
        <f>VLOOKUP(D1491,RFPStatus!$A$2:$CF$3125,9,FALSE)</f>
        <v>#N/A</v>
      </c>
      <c r="DV1491" s="161" t="e">
        <f>VLOOKUP(D1491,RFPStatus!$A$2:$CF$3125,10,FALSE)</f>
        <v>#N/A</v>
      </c>
      <c r="DW1491" s="161" t="str">
        <f t="shared" si="23"/>
        <v/>
      </c>
    </row>
    <row r="1492" spans="1:127" x14ac:dyDescent="0.35">
      <c r="A1492" s="163">
        <f>RFPData!D1492</f>
        <v>0</v>
      </c>
      <c r="DQ1492" s="161" t="e">
        <f>VLOOKUP(D1492,RFPStatus!$A$2:$CF$3125,5,FALSE)</f>
        <v>#N/A</v>
      </c>
      <c r="DR1492" s="161" t="e">
        <f>VLOOKUP(D1492,RFPStatus!$A$2:$CF$3125,6,FALSE)</f>
        <v>#N/A</v>
      </c>
      <c r="DS1492" s="161" t="e">
        <f>VLOOKUP(D1492,RFPStatus!$A$2:$CF$3125,7,FALSE)</f>
        <v>#N/A</v>
      </c>
      <c r="DT1492" s="161" t="e">
        <f>VLOOKUP(D1492,RFPStatus!$A$2:$CF$3125,8,FALSE)</f>
        <v>#N/A</v>
      </c>
      <c r="DU1492" s="161" t="e">
        <f>VLOOKUP(D1492,RFPStatus!$A$2:$CF$3125,9,FALSE)</f>
        <v>#N/A</v>
      </c>
      <c r="DV1492" s="161" t="e">
        <f>VLOOKUP(D1492,RFPStatus!$A$2:$CF$3125,10,FALSE)</f>
        <v>#N/A</v>
      </c>
      <c r="DW1492" s="161" t="str">
        <f t="shared" si="23"/>
        <v/>
      </c>
    </row>
    <row r="1493" spans="1:127" x14ac:dyDescent="0.35">
      <c r="A1493" s="163">
        <f>RFPData!D1493</f>
        <v>0</v>
      </c>
      <c r="DQ1493" s="161" t="e">
        <f>VLOOKUP(D1493,RFPStatus!$A$2:$CF$3125,5,FALSE)</f>
        <v>#N/A</v>
      </c>
      <c r="DR1493" s="161" t="e">
        <f>VLOOKUP(D1493,RFPStatus!$A$2:$CF$3125,6,FALSE)</f>
        <v>#N/A</v>
      </c>
      <c r="DS1493" s="161" t="e">
        <f>VLOOKUP(D1493,RFPStatus!$A$2:$CF$3125,7,FALSE)</f>
        <v>#N/A</v>
      </c>
      <c r="DT1493" s="161" t="e">
        <f>VLOOKUP(D1493,RFPStatus!$A$2:$CF$3125,8,FALSE)</f>
        <v>#N/A</v>
      </c>
      <c r="DU1493" s="161" t="e">
        <f>VLOOKUP(D1493,RFPStatus!$A$2:$CF$3125,9,FALSE)</f>
        <v>#N/A</v>
      </c>
      <c r="DV1493" s="161" t="e">
        <f>VLOOKUP(D1493,RFPStatus!$A$2:$CF$3125,10,FALSE)</f>
        <v>#N/A</v>
      </c>
      <c r="DW1493" s="161" t="str">
        <f t="shared" si="23"/>
        <v/>
      </c>
    </row>
    <row r="1494" spans="1:127" x14ac:dyDescent="0.35">
      <c r="A1494" s="163">
        <f>RFPData!D1494</f>
        <v>0</v>
      </c>
      <c r="DQ1494" s="161" t="e">
        <f>VLOOKUP(D1494,RFPStatus!$A$2:$CF$3125,5,FALSE)</f>
        <v>#N/A</v>
      </c>
      <c r="DR1494" s="161" t="e">
        <f>VLOOKUP(D1494,RFPStatus!$A$2:$CF$3125,6,FALSE)</f>
        <v>#N/A</v>
      </c>
      <c r="DS1494" s="161" t="e">
        <f>VLOOKUP(D1494,RFPStatus!$A$2:$CF$3125,7,FALSE)</f>
        <v>#N/A</v>
      </c>
      <c r="DT1494" s="161" t="e">
        <f>VLOOKUP(D1494,RFPStatus!$A$2:$CF$3125,8,FALSE)</f>
        <v>#N/A</v>
      </c>
      <c r="DU1494" s="161" t="e">
        <f>VLOOKUP(D1494,RFPStatus!$A$2:$CF$3125,9,FALSE)</f>
        <v>#N/A</v>
      </c>
      <c r="DV1494" s="161" t="e">
        <f>VLOOKUP(D1494,RFPStatus!$A$2:$CF$3125,10,FALSE)</f>
        <v>#N/A</v>
      </c>
      <c r="DW1494" s="161" t="str">
        <f t="shared" si="23"/>
        <v/>
      </c>
    </row>
    <row r="1495" spans="1:127" x14ac:dyDescent="0.35">
      <c r="A1495" s="163">
        <f>RFPData!D1495</f>
        <v>0</v>
      </c>
      <c r="DQ1495" s="161" t="e">
        <f>VLOOKUP(D1495,RFPStatus!$A$2:$CF$3125,5,FALSE)</f>
        <v>#N/A</v>
      </c>
      <c r="DR1495" s="161" t="e">
        <f>VLOOKUP(D1495,RFPStatus!$A$2:$CF$3125,6,FALSE)</f>
        <v>#N/A</v>
      </c>
      <c r="DS1495" s="161" t="e">
        <f>VLOOKUP(D1495,RFPStatus!$A$2:$CF$3125,7,FALSE)</f>
        <v>#N/A</v>
      </c>
      <c r="DT1495" s="161" t="e">
        <f>VLOOKUP(D1495,RFPStatus!$A$2:$CF$3125,8,FALSE)</f>
        <v>#N/A</v>
      </c>
      <c r="DU1495" s="161" t="e">
        <f>VLOOKUP(D1495,RFPStatus!$A$2:$CF$3125,9,FALSE)</f>
        <v>#N/A</v>
      </c>
      <c r="DV1495" s="161" t="e">
        <f>VLOOKUP(D1495,RFPStatus!$A$2:$CF$3125,10,FALSE)</f>
        <v>#N/A</v>
      </c>
      <c r="DW1495" s="161" t="str">
        <f t="shared" si="23"/>
        <v/>
      </c>
    </row>
    <row r="1496" spans="1:127" x14ac:dyDescent="0.35">
      <c r="A1496" s="163">
        <f>RFPData!D1496</f>
        <v>0</v>
      </c>
      <c r="DQ1496" s="161" t="e">
        <f>VLOOKUP(D1496,RFPStatus!$A$2:$CF$3125,5,FALSE)</f>
        <v>#N/A</v>
      </c>
      <c r="DR1496" s="161" t="e">
        <f>VLOOKUP(D1496,RFPStatus!$A$2:$CF$3125,6,FALSE)</f>
        <v>#N/A</v>
      </c>
      <c r="DS1496" s="161" t="e">
        <f>VLOOKUP(D1496,RFPStatus!$A$2:$CF$3125,7,FALSE)</f>
        <v>#N/A</v>
      </c>
      <c r="DT1496" s="161" t="e">
        <f>VLOOKUP(D1496,RFPStatus!$A$2:$CF$3125,8,FALSE)</f>
        <v>#N/A</v>
      </c>
      <c r="DU1496" s="161" t="e">
        <f>VLOOKUP(D1496,RFPStatus!$A$2:$CF$3125,9,FALSE)</f>
        <v>#N/A</v>
      </c>
      <c r="DV1496" s="161" t="e">
        <f>VLOOKUP(D1496,RFPStatus!$A$2:$CF$3125,10,FALSE)</f>
        <v>#N/A</v>
      </c>
      <c r="DW1496" s="161" t="str">
        <f t="shared" si="23"/>
        <v/>
      </c>
    </row>
    <row r="1497" spans="1:127" x14ac:dyDescent="0.35">
      <c r="A1497" s="163">
        <f>RFPData!D1497</f>
        <v>0</v>
      </c>
      <c r="DQ1497" s="161" t="e">
        <f>VLOOKUP(D1497,RFPStatus!$A$2:$CF$3125,5,FALSE)</f>
        <v>#N/A</v>
      </c>
      <c r="DR1497" s="161" t="e">
        <f>VLOOKUP(D1497,RFPStatus!$A$2:$CF$3125,6,FALSE)</f>
        <v>#N/A</v>
      </c>
      <c r="DS1497" s="161" t="e">
        <f>VLOOKUP(D1497,RFPStatus!$A$2:$CF$3125,7,FALSE)</f>
        <v>#N/A</v>
      </c>
      <c r="DT1497" s="161" t="e">
        <f>VLOOKUP(D1497,RFPStatus!$A$2:$CF$3125,8,FALSE)</f>
        <v>#N/A</v>
      </c>
      <c r="DU1497" s="161" t="e">
        <f>VLOOKUP(D1497,RFPStatus!$A$2:$CF$3125,9,FALSE)</f>
        <v>#N/A</v>
      </c>
      <c r="DV1497" s="161" t="e">
        <f>VLOOKUP(D1497,RFPStatus!$A$2:$CF$3125,10,FALSE)</f>
        <v>#N/A</v>
      </c>
      <c r="DW1497" s="161" t="str">
        <f t="shared" si="23"/>
        <v/>
      </c>
    </row>
    <row r="1498" spans="1:127" x14ac:dyDescent="0.35">
      <c r="A1498" s="163">
        <f>RFPData!D1498</f>
        <v>0</v>
      </c>
      <c r="DQ1498" s="161" t="e">
        <f>VLOOKUP(D1498,RFPStatus!$A$2:$CF$3125,5,FALSE)</f>
        <v>#N/A</v>
      </c>
      <c r="DR1498" s="161" t="e">
        <f>VLOOKUP(D1498,RFPStatus!$A$2:$CF$3125,6,FALSE)</f>
        <v>#N/A</v>
      </c>
      <c r="DS1498" s="161" t="e">
        <f>VLOOKUP(D1498,RFPStatus!$A$2:$CF$3125,7,FALSE)</f>
        <v>#N/A</v>
      </c>
      <c r="DT1498" s="161" t="e">
        <f>VLOOKUP(D1498,RFPStatus!$A$2:$CF$3125,8,FALSE)</f>
        <v>#N/A</v>
      </c>
      <c r="DU1498" s="161" t="e">
        <f>VLOOKUP(D1498,RFPStatus!$A$2:$CF$3125,9,FALSE)</f>
        <v>#N/A</v>
      </c>
      <c r="DV1498" s="161" t="e">
        <f>VLOOKUP(D1498,RFPStatus!$A$2:$CF$3125,10,FALSE)</f>
        <v>#N/A</v>
      </c>
      <c r="DW1498" s="161" t="str">
        <f t="shared" si="23"/>
        <v/>
      </c>
    </row>
    <row r="1499" spans="1:127" x14ac:dyDescent="0.35">
      <c r="A1499" s="163">
        <f>RFPData!D1499</f>
        <v>0</v>
      </c>
      <c r="DQ1499" s="161" t="e">
        <f>VLOOKUP(D1499,RFPStatus!$A$2:$CF$3125,5,FALSE)</f>
        <v>#N/A</v>
      </c>
      <c r="DR1499" s="161" t="e">
        <f>VLOOKUP(D1499,RFPStatus!$A$2:$CF$3125,6,FALSE)</f>
        <v>#N/A</v>
      </c>
      <c r="DS1499" s="161" t="e">
        <f>VLOOKUP(D1499,RFPStatus!$A$2:$CF$3125,7,FALSE)</f>
        <v>#N/A</v>
      </c>
      <c r="DT1499" s="161" t="e">
        <f>VLOOKUP(D1499,RFPStatus!$A$2:$CF$3125,8,FALSE)</f>
        <v>#N/A</v>
      </c>
      <c r="DU1499" s="161" t="e">
        <f>VLOOKUP(D1499,RFPStatus!$A$2:$CF$3125,9,FALSE)</f>
        <v>#N/A</v>
      </c>
      <c r="DV1499" s="161" t="e">
        <f>VLOOKUP(D1499,RFPStatus!$A$2:$CF$3125,10,FALSE)</f>
        <v>#N/A</v>
      </c>
      <c r="DW1499" s="161" t="str">
        <f t="shared" si="23"/>
        <v/>
      </c>
    </row>
    <row r="1500" spans="1:127" x14ac:dyDescent="0.35">
      <c r="A1500" s="163">
        <f>RFPData!D1500</f>
        <v>0</v>
      </c>
      <c r="DQ1500" s="161" t="e">
        <f>VLOOKUP(D1500,RFPStatus!$A$2:$CF$3125,5,FALSE)</f>
        <v>#N/A</v>
      </c>
      <c r="DR1500" s="161" t="e">
        <f>VLOOKUP(D1500,RFPStatus!$A$2:$CF$3125,6,FALSE)</f>
        <v>#N/A</v>
      </c>
      <c r="DS1500" s="161" t="e">
        <f>VLOOKUP(D1500,RFPStatus!$A$2:$CF$3125,7,FALSE)</f>
        <v>#N/A</v>
      </c>
      <c r="DT1500" s="161" t="e">
        <f>VLOOKUP(D1500,RFPStatus!$A$2:$CF$3125,8,FALSE)</f>
        <v>#N/A</v>
      </c>
      <c r="DU1500" s="161" t="e">
        <f>VLOOKUP(D1500,RFPStatus!$A$2:$CF$3125,9,FALSE)</f>
        <v>#N/A</v>
      </c>
      <c r="DV1500" s="161" t="e">
        <f>VLOOKUP(D1500,RFPStatus!$A$2:$CF$3125,10,FALSE)</f>
        <v>#N/A</v>
      </c>
      <c r="DW1500" s="161" t="str">
        <f t="shared" si="23"/>
        <v/>
      </c>
    </row>
    <row r="1501" spans="1:127" x14ac:dyDescent="0.35">
      <c r="A1501" s="163">
        <f>RFPData!D1501</f>
        <v>0</v>
      </c>
      <c r="DQ1501" s="161" t="e">
        <f>VLOOKUP(D1501,RFPStatus!$A$2:$CF$3125,5,FALSE)</f>
        <v>#N/A</v>
      </c>
      <c r="DR1501" s="161" t="e">
        <f>VLOOKUP(D1501,RFPStatus!$A$2:$CF$3125,6,FALSE)</f>
        <v>#N/A</v>
      </c>
      <c r="DS1501" s="161" t="e">
        <f>VLOOKUP(D1501,RFPStatus!$A$2:$CF$3125,7,FALSE)</f>
        <v>#N/A</v>
      </c>
      <c r="DT1501" s="161" t="e">
        <f>VLOOKUP(D1501,RFPStatus!$A$2:$CF$3125,8,FALSE)</f>
        <v>#N/A</v>
      </c>
      <c r="DU1501" s="161" t="e">
        <f>VLOOKUP(D1501,RFPStatus!$A$2:$CF$3125,9,FALSE)</f>
        <v>#N/A</v>
      </c>
      <c r="DV1501" s="161" t="e">
        <f>VLOOKUP(D1501,RFPStatus!$A$2:$CF$3125,10,FALSE)</f>
        <v>#N/A</v>
      </c>
      <c r="DW1501" s="161" t="str">
        <f t="shared" si="23"/>
        <v/>
      </c>
    </row>
    <row r="1502" spans="1:127" x14ac:dyDescent="0.35">
      <c r="A1502" s="163">
        <f>RFPData!D1502</f>
        <v>0</v>
      </c>
      <c r="DQ1502" s="161" t="e">
        <f>VLOOKUP(D1502,RFPStatus!$A$2:$CF$3125,5,FALSE)</f>
        <v>#N/A</v>
      </c>
      <c r="DR1502" s="161" t="e">
        <f>VLOOKUP(D1502,RFPStatus!$A$2:$CF$3125,6,FALSE)</f>
        <v>#N/A</v>
      </c>
      <c r="DS1502" s="161" t="e">
        <f>VLOOKUP(D1502,RFPStatus!$A$2:$CF$3125,7,FALSE)</f>
        <v>#N/A</v>
      </c>
      <c r="DT1502" s="161" t="e">
        <f>VLOOKUP(D1502,RFPStatus!$A$2:$CF$3125,8,FALSE)</f>
        <v>#N/A</v>
      </c>
      <c r="DU1502" s="161" t="e">
        <f>VLOOKUP(D1502,RFPStatus!$A$2:$CF$3125,9,FALSE)</f>
        <v>#N/A</v>
      </c>
      <c r="DV1502" s="161" t="e">
        <f>VLOOKUP(D1502,RFPStatus!$A$2:$CF$3125,10,FALSE)</f>
        <v>#N/A</v>
      </c>
      <c r="DW1502" s="161" t="str">
        <f t="shared" si="23"/>
        <v/>
      </c>
    </row>
    <row r="1503" spans="1:127" x14ac:dyDescent="0.35">
      <c r="A1503" s="163">
        <f>RFPData!D1503</f>
        <v>0</v>
      </c>
      <c r="DQ1503" s="161" t="e">
        <f>VLOOKUP(D1503,RFPStatus!$A$2:$CF$3125,5,FALSE)</f>
        <v>#N/A</v>
      </c>
      <c r="DR1503" s="161" t="e">
        <f>VLOOKUP(D1503,RFPStatus!$A$2:$CF$3125,6,FALSE)</f>
        <v>#N/A</v>
      </c>
      <c r="DS1503" s="161" t="e">
        <f>VLOOKUP(D1503,RFPStatus!$A$2:$CF$3125,7,FALSE)</f>
        <v>#N/A</v>
      </c>
      <c r="DT1503" s="161" t="e">
        <f>VLOOKUP(D1503,RFPStatus!$A$2:$CF$3125,8,FALSE)</f>
        <v>#N/A</v>
      </c>
      <c r="DU1503" s="161" t="e">
        <f>VLOOKUP(D1503,RFPStatus!$A$2:$CF$3125,9,FALSE)</f>
        <v>#N/A</v>
      </c>
      <c r="DV1503" s="161" t="e">
        <f>VLOOKUP(D1503,RFPStatus!$A$2:$CF$3125,10,FALSE)</f>
        <v>#N/A</v>
      </c>
      <c r="DW1503" s="161" t="str">
        <f t="shared" si="23"/>
        <v/>
      </c>
    </row>
    <row r="1504" spans="1:127" x14ac:dyDescent="0.35">
      <c r="A1504" s="163">
        <f>RFPData!D1504</f>
        <v>0</v>
      </c>
      <c r="DQ1504" s="161" t="e">
        <f>VLOOKUP(D1504,RFPStatus!$A$2:$CF$3125,5,FALSE)</f>
        <v>#N/A</v>
      </c>
      <c r="DR1504" s="161" t="e">
        <f>VLOOKUP(D1504,RFPStatus!$A$2:$CF$3125,6,FALSE)</f>
        <v>#N/A</v>
      </c>
      <c r="DS1504" s="161" t="e">
        <f>VLOOKUP(D1504,RFPStatus!$A$2:$CF$3125,7,FALSE)</f>
        <v>#N/A</v>
      </c>
      <c r="DT1504" s="161" t="e">
        <f>VLOOKUP(D1504,RFPStatus!$A$2:$CF$3125,8,FALSE)</f>
        <v>#N/A</v>
      </c>
      <c r="DU1504" s="161" t="e">
        <f>VLOOKUP(D1504,RFPStatus!$A$2:$CF$3125,9,FALSE)</f>
        <v>#N/A</v>
      </c>
      <c r="DV1504" s="161" t="e">
        <f>VLOOKUP(D1504,RFPStatus!$A$2:$CF$3125,10,FALSE)</f>
        <v>#N/A</v>
      </c>
      <c r="DW1504" s="161" t="str">
        <f t="shared" si="23"/>
        <v/>
      </c>
    </row>
    <row r="1505" spans="1:127" x14ac:dyDescent="0.35">
      <c r="A1505" s="163">
        <f>RFPData!D1505</f>
        <v>0</v>
      </c>
      <c r="DQ1505" s="161" t="e">
        <f>VLOOKUP(D1505,RFPStatus!$A$2:$CF$3125,5,FALSE)</f>
        <v>#N/A</v>
      </c>
      <c r="DR1505" s="161" t="e">
        <f>VLOOKUP(D1505,RFPStatus!$A$2:$CF$3125,6,FALSE)</f>
        <v>#N/A</v>
      </c>
      <c r="DS1505" s="161" t="e">
        <f>VLOOKUP(D1505,RFPStatus!$A$2:$CF$3125,7,FALSE)</f>
        <v>#N/A</v>
      </c>
      <c r="DT1505" s="161" t="e">
        <f>VLOOKUP(D1505,RFPStatus!$A$2:$CF$3125,8,FALSE)</f>
        <v>#N/A</v>
      </c>
      <c r="DU1505" s="161" t="e">
        <f>VLOOKUP(D1505,RFPStatus!$A$2:$CF$3125,9,FALSE)</f>
        <v>#N/A</v>
      </c>
      <c r="DV1505" s="161" t="e">
        <f>VLOOKUP(D1505,RFPStatus!$A$2:$CF$3125,10,FALSE)</f>
        <v>#N/A</v>
      </c>
      <c r="DW1505" s="161" t="str">
        <f t="shared" si="23"/>
        <v/>
      </c>
    </row>
    <row r="1506" spans="1:127" x14ac:dyDescent="0.35">
      <c r="A1506" s="163">
        <f>RFPData!D1506</f>
        <v>0</v>
      </c>
      <c r="DQ1506" s="161" t="e">
        <f>VLOOKUP(D1506,RFPStatus!$A$2:$CF$3125,5,FALSE)</f>
        <v>#N/A</v>
      </c>
      <c r="DR1506" s="161" t="e">
        <f>VLOOKUP(D1506,RFPStatus!$A$2:$CF$3125,6,FALSE)</f>
        <v>#N/A</v>
      </c>
      <c r="DS1506" s="161" t="e">
        <f>VLOOKUP(D1506,RFPStatus!$A$2:$CF$3125,7,FALSE)</f>
        <v>#N/A</v>
      </c>
      <c r="DT1506" s="161" t="e">
        <f>VLOOKUP(D1506,RFPStatus!$A$2:$CF$3125,8,FALSE)</f>
        <v>#N/A</v>
      </c>
      <c r="DU1506" s="161" t="e">
        <f>VLOOKUP(D1506,RFPStatus!$A$2:$CF$3125,9,FALSE)</f>
        <v>#N/A</v>
      </c>
      <c r="DV1506" s="161" t="e">
        <f>VLOOKUP(D1506,RFPStatus!$A$2:$CF$3125,10,FALSE)</f>
        <v>#N/A</v>
      </c>
      <c r="DW1506" s="161" t="str">
        <f t="shared" si="23"/>
        <v/>
      </c>
    </row>
    <row r="1507" spans="1:127" x14ac:dyDescent="0.35">
      <c r="A1507" s="163">
        <f>RFPData!D1507</f>
        <v>0</v>
      </c>
      <c r="DQ1507" s="161" t="e">
        <f>VLOOKUP(D1507,RFPStatus!$A$2:$CF$3125,5,FALSE)</f>
        <v>#N/A</v>
      </c>
      <c r="DR1507" s="161" t="e">
        <f>VLOOKUP(D1507,RFPStatus!$A$2:$CF$3125,6,FALSE)</f>
        <v>#N/A</v>
      </c>
      <c r="DS1507" s="161" t="e">
        <f>VLOOKUP(D1507,RFPStatus!$A$2:$CF$3125,7,FALSE)</f>
        <v>#N/A</v>
      </c>
      <c r="DT1507" s="161" t="e">
        <f>VLOOKUP(D1507,RFPStatus!$A$2:$CF$3125,8,FALSE)</f>
        <v>#N/A</v>
      </c>
      <c r="DU1507" s="161" t="e">
        <f>VLOOKUP(D1507,RFPStatus!$A$2:$CF$3125,9,FALSE)</f>
        <v>#N/A</v>
      </c>
      <c r="DV1507" s="161" t="e">
        <f>VLOOKUP(D1507,RFPStatus!$A$2:$CF$3125,10,FALSE)</f>
        <v>#N/A</v>
      </c>
      <c r="DW1507" s="161" t="str">
        <f t="shared" si="23"/>
        <v/>
      </c>
    </row>
    <row r="1508" spans="1:127" x14ac:dyDescent="0.35">
      <c r="A1508" s="163">
        <f>RFPData!D1508</f>
        <v>0</v>
      </c>
      <c r="DQ1508" s="161" t="e">
        <f>VLOOKUP(D1508,RFPStatus!$A$2:$CF$3125,5,FALSE)</f>
        <v>#N/A</v>
      </c>
      <c r="DR1508" s="161" t="e">
        <f>VLOOKUP(D1508,RFPStatus!$A$2:$CF$3125,6,FALSE)</f>
        <v>#N/A</v>
      </c>
      <c r="DS1508" s="161" t="e">
        <f>VLOOKUP(D1508,RFPStatus!$A$2:$CF$3125,7,FALSE)</f>
        <v>#N/A</v>
      </c>
      <c r="DT1508" s="161" t="e">
        <f>VLOOKUP(D1508,RFPStatus!$A$2:$CF$3125,8,FALSE)</f>
        <v>#N/A</v>
      </c>
      <c r="DU1508" s="161" t="e">
        <f>VLOOKUP(D1508,RFPStatus!$A$2:$CF$3125,9,FALSE)</f>
        <v>#N/A</v>
      </c>
      <c r="DV1508" s="161" t="e">
        <f>VLOOKUP(D1508,RFPStatus!$A$2:$CF$3125,10,FALSE)</f>
        <v>#N/A</v>
      </c>
      <c r="DW1508" s="161" t="str">
        <f t="shared" si="23"/>
        <v/>
      </c>
    </row>
    <row r="1509" spans="1:127" x14ac:dyDescent="0.35">
      <c r="A1509" s="163">
        <f>RFPData!D1509</f>
        <v>0</v>
      </c>
      <c r="DQ1509" s="161" t="e">
        <f>VLOOKUP(D1509,RFPStatus!$A$2:$CF$3125,5,FALSE)</f>
        <v>#N/A</v>
      </c>
      <c r="DR1509" s="161" t="e">
        <f>VLOOKUP(D1509,RFPStatus!$A$2:$CF$3125,6,FALSE)</f>
        <v>#N/A</v>
      </c>
      <c r="DS1509" s="161" t="e">
        <f>VLOOKUP(D1509,RFPStatus!$A$2:$CF$3125,7,FALSE)</f>
        <v>#N/A</v>
      </c>
      <c r="DT1509" s="161" t="e">
        <f>VLOOKUP(D1509,RFPStatus!$A$2:$CF$3125,8,FALSE)</f>
        <v>#N/A</v>
      </c>
      <c r="DU1509" s="161" t="e">
        <f>VLOOKUP(D1509,RFPStatus!$A$2:$CF$3125,9,FALSE)</f>
        <v>#N/A</v>
      </c>
      <c r="DV1509" s="161" t="e">
        <f>VLOOKUP(D1509,RFPStatus!$A$2:$CF$3125,10,FALSE)</f>
        <v>#N/A</v>
      </c>
      <c r="DW1509" s="161" t="str">
        <f t="shared" si="23"/>
        <v/>
      </c>
    </row>
    <row r="1510" spans="1:127" x14ac:dyDescent="0.35">
      <c r="A1510" s="163">
        <f>RFPData!D1510</f>
        <v>0</v>
      </c>
      <c r="DQ1510" s="161" t="e">
        <f>VLOOKUP(D1510,RFPStatus!$A$2:$CF$3125,5,FALSE)</f>
        <v>#N/A</v>
      </c>
      <c r="DR1510" s="161" t="e">
        <f>VLOOKUP(D1510,RFPStatus!$A$2:$CF$3125,6,FALSE)</f>
        <v>#N/A</v>
      </c>
      <c r="DS1510" s="161" t="e">
        <f>VLOOKUP(D1510,RFPStatus!$A$2:$CF$3125,7,FALSE)</f>
        <v>#N/A</v>
      </c>
      <c r="DT1510" s="161" t="e">
        <f>VLOOKUP(D1510,RFPStatus!$A$2:$CF$3125,8,FALSE)</f>
        <v>#N/A</v>
      </c>
      <c r="DU1510" s="161" t="e">
        <f>VLOOKUP(D1510,RFPStatus!$A$2:$CF$3125,9,FALSE)</f>
        <v>#N/A</v>
      </c>
      <c r="DV1510" s="161" t="e">
        <f>VLOOKUP(D1510,RFPStatus!$A$2:$CF$3125,10,FALSE)</f>
        <v>#N/A</v>
      </c>
      <c r="DW1510" s="161" t="str">
        <f t="shared" si="23"/>
        <v/>
      </c>
    </row>
    <row r="1511" spans="1:127" x14ac:dyDescent="0.35">
      <c r="A1511" s="163">
        <f>RFPData!D1511</f>
        <v>0</v>
      </c>
      <c r="DQ1511" s="161" t="e">
        <f>VLOOKUP(D1511,RFPStatus!$A$2:$CF$3125,5,FALSE)</f>
        <v>#N/A</v>
      </c>
      <c r="DR1511" s="161" t="e">
        <f>VLOOKUP(D1511,RFPStatus!$A$2:$CF$3125,6,FALSE)</f>
        <v>#N/A</v>
      </c>
      <c r="DS1511" s="161" t="e">
        <f>VLOOKUP(D1511,RFPStatus!$A$2:$CF$3125,7,FALSE)</f>
        <v>#N/A</v>
      </c>
      <c r="DT1511" s="161" t="e">
        <f>VLOOKUP(D1511,RFPStatus!$A$2:$CF$3125,8,FALSE)</f>
        <v>#N/A</v>
      </c>
      <c r="DU1511" s="161" t="e">
        <f>VLOOKUP(D1511,RFPStatus!$A$2:$CF$3125,9,FALSE)</f>
        <v>#N/A</v>
      </c>
      <c r="DV1511" s="161" t="e">
        <f>VLOOKUP(D1511,RFPStatus!$A$2:$CF$3125,10,FALSE)</f>
        <v>#N/A</v>
      </c>
      <c r="DW1511" s="161" t="str">
        <f t="shared" si="23"/>
        <v/>
      </c>
    </row>
    <row r="1512" spans="1:127" x14ac:dyDescent="0.35">
      <c r="A1512" s="163">
        <f>RFPData!D1512</f>
        <v>0</v>
      </c>
      <c r="DQ1512" s="161" t="e">
        <f>VLOOKUP(D1512,RFPStatus!$A$2:$CF$3125,5,FALSE)</f>
        <v>#N/A</v>
      </c>
      <c r="DR1512" s="161" t="e">
        <f>VLOOKUP(D1512,RFPStatus!$A$2:$CF$3125,6,FALSE)</f>
        <v>#N/A</v>
      </c>
      <c r="DS1512" s="161" t="e">
        <f>VLOOKUP(D1512,RFPStatus!$A$2:$CF$3125,7,FALSE)</f>
        <v>#N/A</v>
      </c>
      <c r="DT1512" s="161" t="e">
        <f>VLOOKUP(D1512,RFPStatus!$A$2:$CF$3125,8,FALSE)</f>
        <v>#N/A</v>
      </c>
      <c r="DU1512" s="161" t="e">
        <f>VLOOKUP(D1512,RFPStatus!$A$2:$CF$3125,9,FALSE)</f>
        <v>#N/A</v>
      </c>
      <c r="DV1512" s="161" t="e">
        <f>VLOOKUP(D1512,RFPStatus!$A$2:$CF$3125,10,FALSE)</f>
        <v>#N/A</v>
      </c>
      <c r="DW1512" s="161" t="str">
        <f t="shared" si="23"/>
        <v/>
      </c>
    </row>
    <row r="1513" spans="1:127" x14ac:dyDescent="0.35">
      <c r="A1513" s="163">
        <f>RFPData!D1513</f>
        <v>0</v>
      </c>
      <c r="DQ1513" s="161" t="e">
        <f>VLOOKUP(D1513,RFPStatus!$A$2:$CF$3125,5,FALSE)</f>
        <v>#N/A</v>
      </c>
      <c r="DR1513" s="161" t="e">
        <f>VLOOKUP(D1513,RFPStatus!$A$2:$CF$3125,6,FALSE)</f>
        <v>#N/A</v>
      </c>
      <c r="DS1513" s="161" t="e">
        <f>VLOOKUP(D1513,RFPStatus!$A$2:$CF$3125,7,FALSE)</f>
        <v>#N/A</v>
      </c>
      <c r="DT1513" s="161" t="e">
        <f>VLOOKUP(D1513,RFPStatus!$A$2:$CF$3125,8,FALSE)</f>
        <v>#N/A</v>
      </c>
      <c r="DU1513" s="161" t="e">
        <f>VLOOKUP(D1513,RFPStatus!$A$2:$CF$3125,9,FALSE)</f>
        <v>#N/A</v>
      </c>
      <c r="DV1513" s="161" t="e">
        <f>VLOOKUP(D1513,RFPStatus!$A$2:$CF$3125,10,FALSE)</f>
        <v>#N/A</v>
      </c>
      <c r="DW1513" s="161" t="str">
        <f t="shared" si="23"/>
        <v/>
      </c>
    </row>
    <row r="1514" spans="1:127" x14ac:dyDescent="0.35">
      <c r="A1514" s="163">
        <f>RFPData!D1514</f>
        <v>0</v>
      </c>
      <c r="DQ1514" s="161" t="e">
        <f>VLOOKUP(D1514,RFPStatus!$A$2:$CF$3125,5,FALSE)</f>
        <v>#N/A</v>
      </c>
      <c r="DR1514" s="161" t="e">
        <f>VLOOKUP(D1514,RFPStatus!$A$2:$CF$3125,6,FALSE)</f>
        <v>#N/A</v>
      </c>
      <c r="DS1514" s="161" t="e">
        <f>VLOOKUP(D1514,RFPStatus!$A$2:$CF$3125,7,FALSE)</f>
        <v>#N/A</v>
      </c>
      <c r="DT1514" s="161" t="e">
        <f>VLOOKUP(D1514,RFPStatus!$A$2:$CF$3125,8,FALSE)</f>
        <v>#N/A</v>
      </c>
      <c r="DU1514" s="161" t="e">
        <f>VLOOKUP(D1514,RFPStatus!$A$2:$CF$3125,9,FALSE)</f>
        <v>#N/A</v>
      </c>
      <c r="DV1514" s="161" t="e">
        <f>VLOOKUP(D1514,RFPStatus!$A$2:$CF$3125,10,FALSE)</f>
        <v>#N/A</v>
      </c>
      <c r="DW1514" s="161" t="str">
        <f t="shared" si="23"/>
        <v/>
      </c>
    </row>
    <row r="1515" spans="1:127" x14ac:dyDescent="0.35">
      <c r="A1515" s="163">
        <f>RFPData!D1515</f>
        <v>0</v>
      </c>
      <c r="DQ1515" s="161" t="e">
        <f>VLOOKUP(D1515,RFPStatus!$A$2:$CF$3125,5,FALSE)</f>
        <v>#N/A</v>
      </c>
      <c r="DR1515" s="161" t="e">
        <f>VLOOKUP(D1515,RFPStatus!$A$2:$CF$3125,6,FALSE)</f>
        <v>#N/A</v>
      </c>
      <c r="DS1515" s="161" t="e">
        <f>VLOOKUP(D1515,RFPStatus!$A$2:$CF$3125,7,FALSE)</f>
        <v>#N/A</v>
      </c>
      <c r="DT1515" s="161" t="e">
        <f>VLOOKUP(D1515,RFPStatus!$A$2:$CF$3125,8,FALSE)</f>
        <v>#N/A</v>
      </c>
      <c r="DU1515" s="161" t="e">
        <f>VLOOKUP(D1515,RFPStatus!$A$2:$CF$3125,9,FALSE)</f>
        <v>#N/A</v>
      </c>
      <c r="DV1515" s="161" t="e">
        <f>VLOOKUP(D1515,RFPStatus!$A$2:$CF$3125,10,FALSE)</f>
        <v>#N/A</v>
      </c>
      <c r="DW1515" s="161" t="str">
        <f t="shared" si="23"/>
        <v/>
      </c>
    </row>
    <row r="1516" spans="1:127" x14ac:dyDescent="0.35">
      <c r="A1516" s="163">
        <f>RFPData!D1516</f>
        <v>0</v>
      </c>
      <c r="DQ1516" s="161" t="e">
        <f>VLOOKUP(D1516,RFPStatus!$A$2:$CF$3125,5,FALSE)</f>
        <v>#N/A</v>
      </c>
      <c r="DR1516" s="161" t="e">
        <f>VLOOKUP(D1516,RFPStatus!$A$2:$CF$3125,6,FALSE)</f>
        <v>#N/A</v>
      </c>
      <c r="DS1516" s="161" t="e">
        <f>VLOOKUP(D1516,RFPStatus!$A$2:$CF$3125,7,FALSE)</f>
        <v>#N/A</v>
      </c>
      <c r="DT1516" s="161" t="e">
        <f>VLOOKUP(D1516,RFPStatus!$A$2:$CF$3125,8,FALSE)</f>
        <v>#N/A</v>
      </c>
      <c r="DU1516" s="161" t="e">
        <f>VLOOKUP(D1516,RFPStatus!$A$2:$CF$3125,9,FALSE)</f>
        <v>#N/A</v>
      </c>
      <c r="DV1516" s="161" t="e">
        <f>VLOOKUP(D1516,RFPStatus!$A$2:$CF$3125,10,FALSE)</f>
        <v>#N/A</v>
      </c>
      <c r="DW1516" s="161" t="str">
        <f t="shared" si="23"/>
        <v/>
      </c>
    </row>
    <row r="1517" spans="1:127" x14ac:dyDescent="0.35">
      <c r="A1517" s="163">
        <f>RFPData!D1517</f>
        <v>0</v>
      </c>
      <c r="DQ1517" s="161" t="e">
        <f>VLOOKUP(D1517,RFPStatus!$A$2:$CF$3125,5,FALSE)</f>
        <v>#N/A</v>
      </c>
      <c r="DR1517" s="161" t="e">
        <f>VLOOKUP(D1517,RFPStatus!$A$2:$CF$3125,6,FALSE)</f>
        <v>#N/A</v>
      </c>
      <c r="DS1517" s="161" t="e">
        <f>VLOOKUP(D1517,RFPStatus!$A$2:$CF$3125,7,FALSE)</f>
        <v>#N/A</v>
      </c>
      <c r="DT1517" s="161" t="e">
        <f>VLOOKUP(D1517,RFPStatus!$A$2:$CF$3125,8,FALSE)</f>
        <v>#N/A</v>
      </c>
      <c r="DU1517" s="161" t="e">
        <f>VLOOKUP(D1517,RFPStatus!$A$2:$CF$3125,9,FALSE)</f>
        <v>#N/A</v>
      </c>
      <c r="DV1517" s="161" t="e">
        <f>VLOOKUP(D1517,RFPStatus!$A$2:$CF$3125,10,FALSE)</f>
        <v>#N/A</v>
      </c>
      <c r="DW1517" s="161" t="str">
        <f t="shared" si="23"/>
        <v/>
      </c>
    </row>
    <row r="1518" spans="1:127" x14ac:dyDescent="0.35">
      <c r="A1518" s="163">
        <f>RFPData!D1518</f>
        <v>0</v>
      </c>
      <c r="DQ1518" s="161" t="e">
        <f>VLOOKUP(D1518,RFPStatus!$A$2:$CF$3125,5,FALSE)</f>
        <v>#N/A</v>
      </c>
      <c r="DR1518" s="161" t="e">
        <f>VLOOKUP(D1518,RFPStatus!$A$2:$CF$3125,6,FALSE)</f>
        <v>#N/A</v>
      </c>
      <c r="DS1518" s="161" t="e">
        <f>VLOOKUP(D1518,RFPStatus!$A$2:$CF$3125,7,FALSE)</f>
        <v>#N/A</v>
      </c>
      <c r="DT1518" s="161" t="e">
        <f>VLOOKUP(D1518,RFPStatus!$A$2:$CF$3125,8,FALSE)</f>
        <v>#N/A</v>
      </c>
      <c r="DU1518" s="161" t="e">
        <f>VLOOKUP(D1518,RFPStatus!$A$2:$CF$3125,9,FALSE)</f>
        <v>#N/A</v>
      </c>
      <c r="DV1518" s="161" t="e">
        <f>VLOOKUP(D1518,RFPStatus!$A$2:$CF$3125,10,FALSE)</f>
        <v>#N/A</v>
      </c>
      <c r="DW1518" s="161" t="str">
        <f t="shared" si="23"/>
        <v/>
      </c>
    </row>
    <row r="1519" spans="1:127" x14ac:dyDescent="0.35">
      <c r="A1519" s="163">
        <f>RFPData!D1519</f>
        <v>0</v>
      </c>
      <c r="DQ1519" s="161" t="e">
        <f>VLOOKUP(D1519,RFPStatus!$A$2:$CF$3125,5,FALSE)</f>
        <v>#N/A</v>
      </c>
      <c r="DR1519" s="161" t="e">
        <f>VLOOKUP(D1519,RFPStatus!$A$2:$CF$3125,6,FALSE)</f>
        <v>#N/A</v>
      </c>
      <c r="DS1519" s="161" t="e">
        <f>VLOOKUP(D1519,RFPStatus!$A$2:$CF$3125,7,FALSE)</f>
        <v>#N/A</v>
      </c>
      <c r="DT1519" s="161" t="e">
        <f>VLOOKUP(D1519,RFPStatus!$A$2:$CF$3125,8,FALSE)</f>
        <v>#N/A</v>
      </c>
      <c r="DU1519" s="161" t="e">
        <f>VLOOKUP(D1519,RFPStatus!$A$2:$CF$3125,9,FALSE)</f>
        <v>#N/A</v>
      </c>
      <c r="DV1519" s="161" t="e">
        <f>VLOOKUP(D1519,RFPStatus!$A$2:$CF$3125,10,FALSE)</f>
        <v>#N/A</v>
      </c>
      <c r="DW1519" s="161" t="str">
        <f t="shared" si="23"/>
        <v/>
      </c>
    </row>
    <row r="1520" spans="1:127" x14ac:dyDescent="0.35">
      <c r="A1520" s="163">
        <f>RFPData!D1520</f>
        <v>0</v>
      </c>
      <c r="DQ1520" s="161" t="e">
        <f>VLOOKUP(D1520,RFPStatus!$A$2:$CF$3125,5,FALSE)</f>
        <v>#N/A</v>
      </c>
      <c r="DR1520" s="161" t="e">
        <f>VLOOKUP(D1520,RFPStatus!$A$2:$CF$3125,6,FALSE)</f>
        <v>#N/A</v>
      </c>
      <c r="DS1520" s="161" t="e">
        <f>VLOOKUP(D1520,RFPStatus!$A$2:$CF$3125,7,FALSE)</f>
        <v>#N/A</v>
      </c>
      <c r="DT1520" s="161" t="e">
        <f>VLOOKUP(D1520,RFPStatus!$A$2:$CF$3125,8,FALSE)</f>
        <v>#N/A</v>
      </c>
      <c r="DU1520" s="161" t="e">
        <f>VLOOKUP(D1520,RFPStatus!$A$2:$CF$3125,9,FALSE)</f>
        <v>#N/A</v>
      </c>
      <c r="DV1520" s="161" t="e">
        <f>VLOOKUP(D1520,RFPStatus!$A$2:$CF$3125,10,FALSE)</f>
        <v>#N/A</v>
      </c>
      <c r="DW1520" s="161" t="str">
        <f t="shared" si="23"/>
        <v/>
      </c>
    </row>
    <row r="1521" spans="1:127" x14ac:dyDescent="0.35">
      <c r="A1521" s="163">
        <f>RFPData!D1521</f>
        <v>0</v>
      </c>
      <c r="DQ1521" s="161" t="e">
        <f>VLOOKUP(D1521,RFPStatus!$A$2:$CF$3125,5,FALSE)</f>
        <v>#N/A</v>
      </c>
      <c r="DR1521" s="161" t="e">
        <f>VLOOKUP(D1521,RFPStatus!$A$2:$CF$3125,6,FALSE)</f>
        <v>#N/A</v>
      </c>
      <c r="DS1521" s="161" t="e">
        <f>VLOOKUP(D1521,RFPStatus!$A$2:$CF$3125,7,FALSE)</f>
        <v>#N/A</v>
      </c>
      <c r="DT1521" s="161" t="e">
        <f>VLOOKUP(D1521,RFPStatus!$A$2:$CF$3125,8,FALSE)</f>
        <v>#N/A</v>
      </c>
      <c r="DU1521" s="161" t="e">
        <f>VLOOKUP(D1521,RFPStatus!$A$2:$CF$3125,9,FALSE)</f>
        <v>#N/A</v>
      </c>
      <c r="DV1521" s="161" t="e">
        <f>VLOOKUP(D1521,RFPStatus!$A$2:$CF$3125,10,FALSE)</f>
        <v>#N/A</v>
      </c>
      <c r="DW1521" s="161" t="str">
        <f t="shared" si="23"/>
        <v/>
      </c>
    </row>
    <row r="1522" spans="1:127" x14ac:dyDescent="0.35">
      <c r="A1522" s="163">
        <f>RFPData!D1522</f>
        <v>0</v>
      </c>
      <c r="DQ1522" s="161" t="e">
        <f>VLOOKUP(D1522,RFPStatus!$A$2:$CF$3125,5,FALSE)</f>
        <v>#N/A</v>
      </c>
      <c r="DR1522" s="161" t="e">
        <f>VLOOKUP(D1522,RFPStatus!$A$2:$CF$3125,6,FALSE)</f>
        <v>#N/A</v>
      </c>
      <c r="DS1522" s="161" t="e">
        <f>VLOOKUP(D1522,RFPStatus!$A$2:$CF$3125,7,FALSE)</f>
        <v>#N/A</v>
      </c>
      <c r="DT1522" s="161" t="e">
        <f>VLOOKUP(D1522,RFPStatus!$A$2:$CF$3125,8,FALSE)</f>
        <v>#N/A</v>
      </c>
      <c r="DU1522" s="161" t="e">
        <f>VLOOKUP(D1522,RFPStatus!$A$2:$CF$3125,9,FALSE)</f>
        <v>#N/A</v>
      </c>
      <c r="DV1522" s="161" t="e">
        <f>VLOOKUP(D1522,RFPStatus!$A$2:$CF$3125,10,FALSE)</f>
        <v>#N/A</v>
      </c>
      <c r="DW1522" s="161" t="str">
        <f t="shared" si="23"/>
        <v/>
      </c>
    </row>
    <row r="1523" spans="1:127" x14ac:dyDescent="0.35">
      <c r="A1523" s="163">
        <f>RFPData!D1523</f>
        <v>0</v>
      </c>
      <c r="DQ1523" s="161" t="e">
        <f>VLOOKUP(D1523,RFPStatus!$A$2:$CF$3125,5,FALSE)</f>
        <v>#N/A</v>
      </c>
      <c r="DR1523" s="161" t="e">
        <f>VLOOKUP(D1523,RFPStatus!$A$2:$CF$3125,6,FALSE)</f>
        <v>#N/A</v>
      </c>
      <c r="DS1523" s="161" t="e">
        <f>VLOOKUP(D1523,RFPStatus!$A$2:$CF$3125,7,FALSE)</f>
        <v>#N/A</v>
      </c>
      <c r="DT1523" s="161" t="e">
        <f>VLOOKUP(D1523,RFPStatus!$A$2:$CF$3125,8,FALSE)</f>
        <v>#N/A</v>
      </c>
      <c r="DU1523" s="161" t="e">
        <f>VLOOKUP(D1523,RFPStatus!$A$2:$CF$3125,9,FALSE)</f>
        <v>#N/A</v>
      </c>
      <c r="DV1523" s="161" t="e">
        <f>VLOOKUP(D1523,RFPStatus!$A$2:$CF$3125,10,FALSE)</f>
        <v>#N/A</v>
      </c>
      <c r="DW1523" s="161" t="str">
        <f t="shared" si="23"/>
        <v/>
      </c>
    </row>
    <row r="1524" spans="1:127" x14ac:dyDescent="0.35">
      <c r="A1524" s="163">
        <f>RFPData!D1524</f>
        <v>0</v>
      </c>
      <c r="DQ1524" s="161" t="e">
        <f>VLOOKUP(D1524,RFPStatus!$A$2:$CF$3125,5,FALSE)</f>
        <v>#N/A</v>
      </c>
      <c r="DR1524" s="161" t="e">
        <f>VLOOKUP(D1524,RFPStatus!$A$2:$CF$3125,6,FALSE)</f>
        <v>#N/A</v>
      </c>
      <c r="DS1524" s="161" t="e">
        <f>VLOOKUP(D1524,RFPStatus!$A$2:$CF$3125,7,FALSE)</f>
        <v>#N/A</v>
      </c>
      <c r="DT1524" s="161" t="e">
        <f>VLOOKUP(D1524,RFPStatus!$A$2:$CF$3125,8,FALSE)</f>
        <v>#N/A</v>
      </c>
      <c r="DU1524" s="161" t="e">
        <f>VLOOKUP(D1524,RFPStatus!$A$2:$CF$3125,9,FALSE)</f>
        <v>#N/A</v>
      </c>
      <c r="DV1524" s="161" t="e">
        <f>VLOOKUP(D1524,RFPStatus!$A$2:$CF$3125,10,FALSE)</f>
        <v>#N/A</v>
      </c>
      <c r="DW1524" s="161" t="str">
        <f t="shared" si="23"/>
        <v/>
      </c>
    </row>
    <row r="1525" spans="1:127" x14ac:dyDescent="0.35">
      <c r="A1525" s="163">
        <f>RFPData!D1525</f>
        <v>0</v>
      </c>
      <c r="DQ1525" s="161" t="e">
        <f>VLOOKUP(D1525,RFPStatus!$A$2:$CF$3125,5,FALSE)</f>
        <v>#N/A</v>
      </c>
      <c r="DR1525" s="161" t="e">
        <f>VLOOKUP(D1525,RFPStatus!$A$2:$CF$3125,6,FALSE)</f>
        <v>#N/A</v>
      </c>
      <c r="DS1525" s="161" t="e">
        <f>VLOOKUP(D1525,RFPStatus!$A$2:$CF$3125,7,FALSE)</f>
        <v>#N/A</v>
      </c>
      <c r="DT1525" s="161" t="e">
        <f>VLOOKUP(D1525,RFPStatus!$A$2:$CF$3125,8,FALSE)</f>
        <v>#N/A</v>
      </c>
      <c r="DU1525" s="161" t="e">
        <f>VLOOKUP(D1525,RFPStatus!$A$2:$CF$3125,9,FALSE)</f>
        <v>#N/A</v>
      </c>
      <c r="DV1525" s="161" t="e">
        <f>VLOOKUP(D1525,RFPStatus!$A$2:$CF$3125,10,FALSE)</f>
        <v>#N/A</v>
      </c>
      <c r="DW1525" s="161" t="str">
        <f t="shared" si="23"/>
        <v/>
      </c>
    </row>
    <row r="1526" spans="1:127" x14ac:dyDescent="0.35">
      <c r="A1526" s="163">
        <f>RFPData!D1526</f>
        <v>0</v>
      </c>
      <c r="DQ1526" s="161" t="e">
        <f>VLOOKUP(D1526,RFPStatus!$A$2:$CF$3125,5,FALSE)</f>
        <v>#N/A</v>
      </c>
      <c r="DR1526" s="161" t="e">
        <f>VLOOKUP(D1526,RFPStatus!$A$2:$CF$3125,6,FALSE)</f>
        <v>#N/A</v>
      </c>
      <c r="DS1526" s="161" t="e">
        <f>VLOOKUP(D1526,RFPStatus!$A$2:$CF$3125,7,FALSE)</f>
        <v>#N/A</v>
      </c>
      <c r="DT1526" s="161" t="e">
        <f>VLOOKUP(D1526,RFPStatus!$A$2:$CF$3125,8,FALSE)</f>
        <v>#N/A</v>
      </c>
      <c r="DU1526" s="161" t="e">
        <f>VLOOKUP(D1526,RFPStatus!$A$2:$CF$3125,9,FALSE)</f>
        <v>#N/A</v>
      </c>
      <c r="DV1526" s="161" t="e">
        <f>VLOOKUP(D1526,RFPStatus!$A$2:$CF$3125,10,FALSE)</f>
        <v>#N/A</v>
      </c>
      <c r="DW1526" s="161" t="str">
        <f t="shared" si="23"/>
        <v/>
      </c>
    </row>
    <row r="1527" spans="1:127" x14ac:dyDescent="0.35">
      <c r="A1527" s="163">
        <f>RFPData!D1527</f>
        <v>0</v>
      </c>
      <c r="DQ1527" s="161" t="e">
        <f>VLOOKUP(D1527,RFPStatus!$A$2:$CF$3125,5,FALSE)</f>
        <v>#N/A</v>
      </c>
      <c r="DR1527" s="161" t="e">
        <f>VLOOKUP(D1527,RFPStatus!$A$2:$CF$3125,6,FALSE)</f>
        <v>#N/A</v>
      </c>
      <c r="DS1527" s="161" t="e">
        <f>VLOOKUP(D1527,RFPStatus!$A$2:$CF$3125,7,FALSE)</f>
        <v>#N/A</v>
      </c>
      <c r="DT1527" s="161" t="e">
        <f>VLOOKUP(D1527,RFPStatus!$A$2:$CF$3125,8,FALSE)</f>
        <v>#N/A</v>
      </c>
      <c r="DU1527" s="161" t="e">
        <f>VLOOKUP(D1527,RFPStatus!$A$2:$CF$3125,9,FALSE)</f>
        <v>#N/A</v>
      </c>
      <c r="DV1527" s="161" t="e">
        <f>VLOOKUP(D1527,RFPStatus!$A$2:$CF$3125,10,FALSE)</f>
        <v>#N/A</v>
      </c>
      <c r="DW1527" s="161" t="str">
        <f t="shared" si="23"/>
        <v/>
      </c>
    </row>
    <row r="1528" spans="1:127" x14ac:dyDescent="0.35">
      <c r="A1528" s="163">
        <f>RFPData!D1528</f>
        <v>0</v>
      </c>
      <c r="DQ1528" s="161" t="e">
        <f>VLOOKUP(D1528,RFPStatus!$A$2:$CF$3125,5,FALSE)</f>
        <v>#N/A</v>
      </c>
      <c r="DR1528" s="161" t="e">
        <f>VLOOKUP(D1528,RFPStatus!$A$2:$CF$3125,6,FALSE)</f>
        <v>#N/A</v>
      </c>
      <c r="DS1528" s="161" t="e">
        <f>VLOOKUP(D1528,RFPStatus!$A$2:$CF$3125,7,FALSE)</f>
        <v>#N/A</v>
      </c>
      <c r="DT1528" s="161" t="e">
        <f>VLOOKUP(D1528,RFPStatus!$A$2:$CF$3125,8,FALSE)</f>
        <v>#N/A</v>
      </c>
      <c r="DU1528" s="161" t="e">
        <f>VLOOKUP(D1528,RFPStatus!$A$2:$CF$3125,9,FALSE)</f>
        <v>#N/A</v>
      </c>
      <c r="DV1528" s="161" t="e">
        <f>VLOOKUP(D1528,RFPStatus!$A$2:$CF$3125,10,FALSE)</f>
        <v>#N/A</v>
      </c>
      <c r="DW1528" s="161" t="str">
        <f t="shared" si="23"/>
        <v/>
      </c>
    </row>
    <row r="1529" spans="1:127" x14ac:dyDescent="0.35">
      <c r="A1529" s="163">
        <f>RFPData!D1529</f>
        <v>0</v>
      </c>
      <c r="DQ1529" s="161" t="e">
        <f>VLOOKUP(D1529,RFPStatus!$A$2:$CF$3125,5,FALSE)</f>
        <v>#N/A</v>
      </c>
      <c r="DR1529" s="161" t="e">
        <f>VLOOKUP(D1529,RFPStatus!$A$2:$CF$3125,6,FALSE)</f>
        <v>#N/A</v>
      </c>
      <c r="DS1529" s="161" t="e">
        <f>VLOOKUP(D1529,RFPStatus!$A$2:$CF$3125,7,FALSE)</f>
        <v>#N/A</v>
      </c>
      <c r="DT1529" s="161" t="e">
        <f>VLOOKUP(D1529,RFPStatus!$A$2:$CF$3125,8,FALSE)</f>
        <v>#N/A</v>
      </c>
      <c r="DU1529" s="161" t="e">
        <f>VLOOKUP(D1529,RFPStatus!$A$2:$CF$3125,9,FALSE)</f>
        <v>#N/A</v>
      </c>
      <c r="DV1529" s="161" t="e">
        <f>VLOOKUP(D1529,RFPStatus!$A$2:$CF$3125,10,FALSE)</f>
        <v>#N/A</v>
      </c>
      <c r="DW1529" s="161" t="str">
        <f t="shared" si="23"/>
        <v/>
      </c>
    </row>
    <row r="1530" spans="1:127" x14ac:dyDescent="0.35">
      <c r="A1530" s="163">
        <f>RFPData!D1530</f>
        <v>0</v>
      </c>
      <c r="DQ1530" s="161" t="e">
        <f>VLOOKUP(D1530,RFPStatus!$A$2:$CF$3125,5,FALSE)</f>
        <v>#N/A</v>
      </c>
      <c r="DR1530" s="161" t="e">
        <f>VLOOKUP(D1530,RFPStatus!$A$2:$CF$3125,6,FALSE)</f>
        <v>#N/A</v>
      </c>
      <c r="DS1530" s="161" t="e">
        <f>VLOOKUP(D1530,RFPStatus!$A$2:$CF$3125,7,FALSE)</f>
        <v>#N/A</v>
      </c>
      <c r="DT1530" s="161" t="e">
        <f>VLOOKUP(D1530,RFPStatus!$A$2:$CF$3125,8,FALSE)</f>
        <v>#N/A</v>
      </c>
      <c r="DU1530" s="161" t="e">
        <f>VLOOKUP(D1530,RFPStatus!$A$2:$CF$3125,9,FALSE)</f>
        <v>#N/A</v>
      </c>
      <c r="DV1530" s="161" t="e">
        <f>VLOOKUP(D1530,RFPStatus!$A$2:$CF$3125,10,FALSE)</f>
        <v>#N/A</v>
      </c>
      <c r="DW1530" s="161" t="str">
        <f t="shared" si="23"/>
        <v/>
      </c>
    </row>
    <row r="1531" spans="1:127" x14ac:dyDescent="0.35">
      <c r="A1531" s="163">
        <f>RFPData!D1531</f>
        <v>0</v>
      </c>
      <c r="DQ1531" s="161" t="e">
        <f>VLOOKUP(D1531,RFPStatus!$A$2:$CF$3125,5,FALSE)</f>
        <v>#N/A</v>
      </c>
      <c r="DR1531" s="161" t="e">
        <f>VLOOKUP(D1531,RFPStatus!$A$2:$CF$3125,6,FALSE)</f>
        <v>#N/A</v>
      </c>
      <c r="DS1531" s="161" t="e">
        <f>VLOOKUP(D1531,RFPStatus!$A$2:$CF$3125,7,FALSE)</f>
        <v>#N/A</v>
      </c>
      <c r="DT1531" s="161" t="e">
        <f>VLOOKUP(D1531,RFPStatus!$A$2:$CF$3125,8,FALSE)</f>
        <v>#N/A</v>
      </c>
      <c r="DU1531" s="161" t="e">
        <f>VLOOKUP(D1531,RFPStatus!$A$2:$CF$3125,9,FALSE)</f>
        <v>#N/A</v>
      </c>
      <c r="DV1531" s="161" t="e">
        <f>VLOOKUP(D1531,RFPStatus!$A$2:$CF$3125,10,FALSE)</f>
        <v>#N/A</v>
      </c>
      <c r="DW1531" s="161" t="str">
        <f t="shared" si="23"/>
        <v/>
      </c>
    </row>
    <row r="1532" spans="1:127" x14ac:dyDescent="0.35">
      <c r="A1532" s="163">
        <f>RFPData!D1532</f>
        <v>0</v>
      </c>
      <c r="DQ1532" s="161" t="e">
        <f>VLOOKUP(D1532,RFPStatus!$A$2:$CF$3125,5,FALSE)</f>
        <v>#N/A</v>
      </c>
      <c r="DR1532" s="161" t="e">
        <f>VLOOKUP(D1532,RFPStatus!$A$2:$CF$3125,6,FALSE)</f>
        <v>#N/A</v>
      </c>
      <c r="DS1532" s="161" t="e">
        <f>VLOOKUP(D1532,RFPStatus!$A$2:$CF$3125,7,FALSE)</f>
        <v>#N/A</v>
      </c>
      <c r="DT1532" s="161" t="e">
        <f>VLOOKUP(D1532,RFPStatus!$A$2:$CF$3125,8,FALSE)</f>
        <v>#N/A</v>
      </c>
      <c r="DU1532" s="161" t="e">
        <f>VLOOKUP(D1532,RFPStatus!$A$2:$CF$3125,9,FALSE)</f>
        <v>#N/A</v>
      </c>
      <c r="DV1532" s="161" t="e">
        <f>VLOOKUP(D1532,RFPStatus!$A$2:$CF$3125,10,FALSE)</f>
        <v>#N/A</v>
      </c>
      <c r="DW1532" s="161" t="str">
        <f t="shared" si="23"/>
        <v/>
      </c>
    </row>
    <row r="1533" spans="1:127" x14ac:dyDescent="0.35">
      <c r="A1533" s="163">
        <f>RFPData!D1533</f>
        <v>0</v>
      </c>
      <c r="DQ1533" s="161" t="e">
        <f>VLOOKUP(D1533,RFPStatus!$A$2:$CF$3125,5,FALSE)</f>
        <v>#N/A</v>
      </c>
      <c r="DR1533" s="161" t="e">
        <f>VLOOKUP(D1533,RFPStatus!$A$2:$CF$3125,6,FALSE)</f>
        <v>#N/A</v>
      </c>
      <c r="DS1533" s="161" t="e">
        <f>VLOOKUP(D1533,RFPStatus!$A$2:$CF$3125,7,FALSE)</f>
        <v>#N/A</v>
      </c>
      <c r="DT1533" s="161" t="e">
        <f>VLOOKUP(D1533,RFPStatus!$A$2:$CF$3125,8,FALSE)</f>
        <v>#N/A</v>
      </c>
      <c r="DU1533" s="161" t="e">
        <f>VLOOKUP(D1533,RFPStatus!$A$2:$CF$3125,9,FALSE)</f>
        <v>#N/A</v>
      </c>
      <c r="DV1533" s="161" t="e">
        <f>VLOOKUP(D1533,RFPStatus!$A$2:$CF$3125,10,FALSE)</f>
        <v>#N/A</v>
      </c>
      <c r="DW1533" s="161" t="str">
        <f t="shared" si="23"/>
        <v/>
      </c>
    </row>
    <row r="1534" spans="1:127" x14ac:dyDescent="0.35">
      <c r="A1534" s="163">
        <f>RFPData!D1534</f>
        <v>0</v>
      </c>
      <c r="DQ1534" s="161" t="e">
        <f>VLOOKUP(D1534,RFPStatus!$A$2:$CF$3125,5,FALSE)</f>
        <v>#N/A</v>
      </c>
      <c r="DR1534" s="161" t="e">
        <f>VLOOKUP(D1534,RFPStatus!$A$2:$CF$3125,6,FALSE)</f>
        <v>#N/A</v>
      </c>
      <c r="DS1534" s="161" t="e">
        <f>VLOOKUP(D1534,RFPStatus!$A$2:$CF$3125,7,FALSE)</f>
        <v>#N/A</v>
      </c>
      <c r="DT1534" s="161" t="e">
        <f>VLOOKUP(D1534,RFPStatus!$A$2:$CF$3125,8,FALSE)</f>
        <v>#N/A</v>
      </c>
      <c r="DU1534" s="161" t="e">
        <f>VLOOKUP(D1534,RFPStatus!$A$2:$CF$3125,9,FALSE)</f>
        <v>#N/A</v>
      </c>
      <c r="DV1534" s="161" t="e">
        <f>VLOOKUP(D1534,RFPStatus!$A$2:$CF$3125,10,FALSE)</f>
        <v>#N/A</v>
      </c>
      <c r="DW1534" s="161" t="str">
        <f t="shared" si="23"/>
        <v/>
      </c>
    </row>
    <row r="1535" spans="1:127" x14ac:dyDescent="0.35">
      <c r="A1535" s="163">
        <f>RFPData!D1535</f>
        <v>0</v>
      </c>
      <c r="DQ1535" s="161" t="e">
        <f>VLOOKUP(D1535,RFPStatus!$A$2:$CF$3125,5,FALSE)</f>
        <v>#N/A</v>
      </c>
      <c r="DR1535" s="161" t="e">
        <f>VLOOKUP(D1535,RFPStatus!$A$2:$CF$3125,6,FALSE)</f>
        <v>#N/A</v>
      </c>
      <c r="DS1535" s="161" t="e">
        <f>VLOOKUP(D1535,RFPStatus!$A$2:$CF$3125,7,FALSE)</f>
        <v>#N/A</v>
      </c>
      <c r="DT1535" s="161" t="e">
        <f>VLOOKUP(D1535,RFPStatus!$A$2:$CF$3125,8,FALSE)</f>
        <v>#N/A</v>
      </c>
      <c r="DU1535" s="161" t="e">
        <f>VLOOKUP(D1535,RFPStatus!$A$2:$CF$3125,9,FALSE)</f>
        <v>#N/A</v>
      </c>
      <c r="DV1535" s="161" t="e">
        <f>VLOOKUP(D1535,RFPStatus!$A$2:$CF$3125,10,FALSE)</f>
        <v>#N/A</v>
      </c>
      <c r="DW1535" s="161" t="str">
        <f t="shared" si="23"/>
        <v/>
      </c>
    </row>
    <row r="1536" spans="1:127" x14ac:dyDescent="0.35">
      <c r="A1536" s="163">
        <f>RFPData!D1536</f>
        <v>0</v>
      </c>
      <c r="DQ1536" s="161" t="e">
        <f>VLOOKUP(D1536,RFPStatus!$A$2:$CF$3125,5,FALSE)</f>
        <v>#N/A</v>
      </c>
      <c r="DR1536" s="161" t="e">
        <f>VLOOKUP(D1536,RFPStatus!$A$2:$CF$3125,6,FALSE)</f>
        <v>#N/A</v>
      </c>
      <c r="DS1536" s="161" t="e">
        <f>VLOOKUP(D1536,RFPStatus!$A$2:$CF$3125,7,FALSE)</f>
        <v>#N/A</v>
      </c>
      <c r="DT1536" s="161" t="e">
        <f>VLOOKUP(D1536,RFPStatus!$A$2:$CF$3125,8,FALSE)</f>
        <v>#N/A</v>
      </c>
      <c r="DU1536" s="161" t="e">
        <f>VLOOKUP(D1536,RFPStatus!$A$2:$CF$3125,9,FALSE)</f>
        <v>#N/A</v>
      </c>
      <c r="DV1536" s="161" t="e">
        <f>VLOOKUP(D1536,RFPStatus!$A$2:$CF$3125,10,FALSE)</f>
        <v>#N/A</v>
      </c>
      <c r="DW1536" s="161" t="str">
        <f t="shared" si="23"/>
        <v/>
      </c>
    </row>
    <row r="1537" spans="1:127" x14ac:dyDescent="0.35">
      <c r="A1537" s="163">
        <f>RFPData!D1537</f>
        <v>0</v>
      </c>
      <c r="DQ1537" s="161" t="e">
        <f>VLOOKUP(D1537,RFPStatus!$A$2:$CF$3125,5,FALSE)</f>
        <v>#N/A</v>
      </c>
      <c r="DR1537" s="161" t="e">
        <f>VLOOKUP(D1537,RFPStatus!$A$2:$CF$3125,6,FALSE)</f>
        <v>#N/A</v>
      </c>
      <c r="DS1537" s="161" t="e">
        <f>VLOOKUP(D1537,RFPStatus!$A$2:$CF$3125,7,FALSE)</f>
        <v>#N/A</v>
      </c>
      <c r="DT1537" s="161" t="e">
        <f>VLOOKUP(D1537,RFPStatus!$A$2:$CF$3125,8,FALSE)</f>
        <v>#N/A</v>
      </c>
      <c r="DU1537" s="161" t="e">
        <f>VLOOKUP(D1537,RFPStatus!$A$2:$CF$3125,9,FALSE)</f>
        <v>#N/A</v>
      </c>
      <c r="DV1537" s="161" t="e">
        <f>VLOOKUP(D1537,RFPStatus!$A$2:$CF$3125,10,FALSE)</f>
        <v>#N/A</v>
      </c>
      <c r="DW1537" s="161" t="str">
        <f t="shared" si="23"/>
        <v/>
      </c>
    </row>
    <row r="1538" spans="1:127" x14ac:dyDescent="0.35">
      <c r="A1538" s="163">
        <f>RFPData!D1538</f>
        <v>0</v>
      </c>
      <c r="DQ1538" s="161" t="e">
        <f>VLOOKUP(D1538,RFPStatus!$A$2:$CF$3125,5,FALSE)</f>
        <v>#N/A</v>
      </c>
      <c r="DR1538" s="161" t="e">
        <f>VLOOKUP(D1538,RFPStatus!$A$2:$CF$3125,6,FALSE)</f>
        <v>#N/A</v>
      </c>
      <c r="DS1538" s="161" t="e">
        <f>VLOOKUP(D1538,RFPStatus!$A$2:$CF$3125,7,FALSE)</f>
        <v>#N/A</v>
      </c>
      <c r="DT1538" s="161" t="e">
        <f>VLOOKUP(D1538,RFPStatus!$A$2:$CF$3125,8,FALSE)</f>
        <v>#N/A</v>
      </c>
      <c r="DU1538" s="161" t="e">
        <f>VLOOKUP(D1538,RFPStatus!$A$2:$CF$3125,9,FALSE)</f>
        <v>#N/A</v>
      </c>
      <c r="DV1538" s="161" t="e">
        <f>VLOOKUP(D1538,RFPStatus!$A$2:$CF$3125,10,FALSE)</f>
        <v>#N/A</v>
      </c>
      <c r="DW1538" s="161" t="str">
        <f t="shared" ref="DW1538:DW1601" si="24">_xlfn.CONCAT(BU1538:BY1538)</f>
        <v/>
      </c>
    </row>
    <row r="1539" spans="1:127" x14ac:dyDescent="0.35">
      <c r="A1539" s="163">
        <f>RFPData!D1539</f>
        <v>0</v>
      </c>
      <c r="DQ1539" s="161" t="e">
        <f>VLOOKUP(D1539,RFPStatus!$A$2:$CF$3125,5,FALSE)</f>
        <v>#N/A</v>
      </c>
      <c r="DR1539" s="161" t="e">
        <f>VLOOKUP(D1539,RFPStatus!$A$2:$CF$3125,6,FALSE)</f>
        <v>#N/A</v>
      </c>
      <c r="DS1539" s="161" t="e">
        <f>VLOOKUP(D1539,RFPStatus!$A$2:$CF$3125,7,FALSE)</f>
        <v>#N/A</v>
      </c>
      <c r="DT1539" s="161" t="e">
        <f>VLOOKUP(D1539,RFPStatus!$A$2:$CF$3125,8,FALSE)</f>
        <v>#N/A</v>
      </c>
      <c r="DU1539" s="161" t="e">
        <f>VLOOKUP(D1539,RFPStatus!$A$2:$CF$3125,9,FALSE)</f>
        <v>#N/A</v>
      </c>
      <c r="DV1539" s="161" t="e">
        <f>VLOOKUP(D1539,RFPStatus!$A$2:$CF$3125,10,FALSE)</f>
        <v>#N/A</v>
      </c>
      <c r="DW1539" s="161" t="str">
        <f t="shared" si="24"/>
        <v/>
      </c>
    </row>
    <row r="1540" spans="1:127" x14ac:dyDescent="0.35">
      <c r="A1540" s="163">
        <f>RFPData!D1540</f>
        <v>0</v>
      </c>
      <c r="DQ1540" s="161" t="e">
        <f>VLOOKUP(D1540,RFPStatus!$A$2:$CF$3125,5,FALSE)</f>
        <v>#N/A</v>
      </c>
      <c r="DR1540" s="161" t="e">
        <f>VLOOKUP(D1540,RFPStatus!$A$2:$CF$3125,6,FALSE)</f>
        <v>#N/A</v>
      </c>
      <c r="DS1540" s="161" t="e">
        <f>VLOOKUP(D1540,RFPStatus!$A$2:$CF$3125,7,FALSE)</f>
        <v>#N/A</v>
      </c>
      <c r="DT1540" s="161" t="e">
        <f>VLOOKUP(D1540,RFPStatus!$A$2:$CF$3125,8,FALSE)</f>
        <v>#N/A</v>
      </c>
      <c r="DU1540" s="161" t="e">
        <f>VLOOKUP(D1540,RFPStatus!$A$2:$CF$3125,9,FALSE)</f>
        <v>#N/A</v>
      </c>
      <c r="DV1540" s="161" t="e">
        <f>VLOOKUP(D1540,RFPStatus!$A$2:$CF$3125,10,FALSE)</f>
        <v>#N/A</v>
      </c>
      <c r="DW1540" s="161" t="str">
        <f t="shared" si="24"/>
        <v/>
      </c>
    </row>
    <row r="1541" spans="1:127" x14ac:dyDescent="0.35">
      <c r="A1541" s="163">
        <f>RFPData!D1541</f>
        <v>0</v>
      </c>
      <c r="DQ1541" s="161" t="e">
        <f>VLOOKUP(D1541,RFPStatus!$A$2:$CF$3125,5,FALSE)</f>
        <v>#N/A</v>
      </c>
      <c r="DR1541" s="161" t="e">
        <f>VLOOKUP(D1541,RFPStatus!$A$2:$CF$3125,6,FALSE)</f>
        <v>#N/A</v>
      </c>
      <c r="DS1541" s="161" t="e">
        <f>VLOOKUP(D1541,RFPStatus!$A$2:$CF$3125,7,FALSE)</f>
        <v>#N/A</v>
      </c>
      <c r="DT1541" s="161" t="e">
        <f>VLOOKUP(D1541,RFPStatus!$A$2:$CF$3125,8,FALSE)</f>
        <v>#N/A</v>
      </c>
      <c r="DU1541" s="161" t="e">
        <f>VLOOKUP(D1541,RFPStatus!$A$2:$CF$3125,9,FALSE)</f>
        <v>#N/A</v>
      </c>
      <c r="DV1541" s="161" t="e">
        <f>VLOOKUP(D1541,RFPStatus!$A$2:$CF$3125,10,FALSE)</f>
        <v>#N/A</v>
      </c>
      <c r="DW1541" s="161" t="str">
        <f t="shared" si="24"/>
        <v/>
      </c>
    </row>
    <row r="1542" spans="1:127" x14ac:dyDescent="0.35">
      <c r="A1542" s="163">
        <f>RFPData!D1542</f>
        <v>0</v>
      </c>
      <c r="DQ1542" s="161" t="e">
        <f>VLOOKUP(D1542,RFPStatus!$A$2:$CF$3125,5,FALSE)</f>
        <v>#N/A</v>
      </c>
      <c r="DR1542" s="161" t="e">
        <f>VLOOKUP(D1542,RFPStatus!$A$2:$CF$3125,6,FALSE)</f>
        <v>#N/A</v>
      </c>
      <c r="DS1542" s="161" t="e">
        <f>VLOOKUP(D1542,RFPStatus!$A$2:$CF$3125,7,FALSE)</f>
        <v>#N/A</v>
      </c>
      <c r="DT1542" s="161" t="e">
        <f>VLOOKUP(D1542,RFPStatus!$A$2:$CF$3125,8,FALSE)</f>
        <v>#N/A</v>
      </c>
      <c r="DU1542" s="161" t="e">
        <f>VLOOKUP(D1542,RFPStatus!$A$2:$CF$3125,9,FALSE)</f>
        <v>#N/A</v>
      </c>
      <c r="DV1542" s="161" t="e">
        <f>VLOOKUP(D1542,RFPStatus!$A$2:$CF$3125,10,FALSE)</f>
        <v>#N/A</v>
      </c>
      <c r="DW1542" s="161" t="str">
        <f t="shared" si="24"/>
        <v/>
      </c>
    </row>
    <row r="1543" spans="1:127" x14ac:dyDescent="0.35">
      <c r="A1543" s="163">
        <f>RFPData!D1543</f>
        <v>0</v>
      </c>
      <c r="DQ1543" s="161" t="e">
        <f>VLOOKUP(D1543,RFPStatus!$A$2:$CF$3125,5,FALSE)</f>
        <v>#N/A</v>
      </c>
      <c r="DR1543" s="161" t="e">
        <f>VLOOKUP(D1543,RFPStatus!$A$2:$CF$3125,6,FALSE)</f>
        <v>#N/A</v>
      </c>
      <c r="DS1543" s="161" t="e">
        <f>VLOOKUP(D1543,RFPStatus!$A$2:$CF$3125,7,FALSE)</f>
        <v>#N/A</v>
      </c>
      <c r="DT1543" s="161" t="e">
        <f>VLOOKUP(D1543,RFPStatus!$A$2:$CF$3125,8,FALSE)</f>
        <v>#N/A</v>
      </c>
      <c r="DU1543" s="161" t="e">
        <f>VLOOKUP(D1543,RFPStatus!$A$2:$CF$3125,9,FALSE)</f>
        <v>#N/A</v>
      </c>
      <c r="DV1543" s="161" t="e">
        <f>VLOOKUP(D1543,RFPStatus!$A$2:$CF$3125,10,FALSE)</f>
        <v>#N/A</v>
      </c>
      <c r="DW1543" s="161" t="str">
        <f t="shared" si="24"/>
        <v/>
      </c>
    </row>
    <row r="1544" spans="1:127" x14ac:dyDescent="0.35">
      <c r="A1544" s="163">
        <f>RFPData!D1544</f>
        <v>0</v>
      </c>
      <c r="DQ1544" s="161" t="e">
        <f>VLOOKUP(D1544,RFPStatus!$A$2:$CF$3125,5,FALSE)</f>
        <v>#N/A</v>
      </c>
      <c r="DR1544" s="161" t="e">
        <f>VLOOKUP(D1544,RFPStatus!$A$2:$CF$3125,6,FALSE)</f>
        <v>#N/A</v>
      </c>
      <c r="DS1544" s="161" t="e">
        <f>VLOOKUP(D1544,RFPStatus!$A$2:$CF$3125,7,FALSE)</f>
        <v>#N/A</v>
      </c>
      <c r="DT1544" s="161" t="e">
        <f>VLOOKUP(D1544,RFPStatus!$A$2:$CF$3125,8,FALSE)</f>
        <v>#N/A</v>
      </c>
      <c r="DU1544" s="161" t="e">
        <f>VLOOKUP(D1544,RFPStatus!$A$2:$CF$3125,9,FALSE)</f>
        <v>#N/A</v>
      </c>
      <c r="DV1544" s="161" t="e">
        <f>VLOOKUP(D1544,RFPStatus!$A$2:$CF$3125,10,FALSE)</f>
        <v>#N/A</v>
      </c>
      <c r="DW1544" s="161" t="str">
        <f t="shared" si="24"/>
        <v/>
      </c>
    </row>
    <row r="1545" spans="1:127" x14ac:dyDescent="0.35">
      <c r="A1545" s="163">
        <f>RFPData!D1545</f>
        <v>0</v>
      </c>
      <c r="DQ1545" s="161" t="e">
        <f>VLOOKUP(D1545,RFPStatus!$A$2:$CF$3125,5,FALSE)</f>
        <v>#N/A</v>
      </c>
      <c r="DR1545" s="161" t="e">
        <f>VLOOKUP(D1545,RFPStatus!$A$2:$CF$3125,6,FALSE)</f>
        <v>#N/A</v>
      </c>
      <c r="DS1545" s="161" t="e">
        <f>VLOOKUP(D1545,RFPStatus!$A$2:$CF$3125,7,FALSE)</f>
        <v>#N/A</v>
      </c>
      <c r="DT1545" s="161" t="e">
        <f>VLOOKUP(D1545,RFPStatus!$A$2:$CF$3125,8,FALSE)</f>
        <v>#N/A</v>
      </c>
      <c r="DU1545" s="161" t="e">
        <f>VLOOKUP(D1545,RFPStatus!$A$2:$CF$3125,9,FALSE)</f>
        <v>#N/A</v>
      </c>
      <c r="DV1545" s="161" t="e">
        <f>VLOOKUP(D1545,RFPStatus!$A$2:$CF$3125,10,FALSE)</f>
        <v>#N/A</v>
      </c>
      <c r="DW1545" s="161" t="str">
        <f t="shared" si="24"/>
        <v/>
      </c>
    </row>
    <row r="1546" spans="1:127" x14ac:dyDescent="0.35">
      <c r="A1546" s="163">
        <f>RFPData!D1546</f>
        <v>0</v>
      </c>
      <c r="DQ1546" s="161" t="e">
        <f>VLOOKUP(D1546,RFPStatus!$A$2:$CF$3125,5,FALSE)</f>
        <v>#N/A</v>
      </c>
      <c r="DR1546" s="161" t="e">
        <f>VLOOKUP(D1546,RFPStatus!$A$2:$CF$3125,6,FALSE)</f>
        <v>#N/A</v>
      </c>
      <c r="DS1546" s="161" t="e">
        <f>VLOOKUP(D1546,RFPStatus!$A$2:$CF$3125,7,FALSE)</f>
        <v>#N/A</v>
      </c>
      <c r="DT1546" s="161" t="e">
        <f>VLOOKUP(D1546,RFPStatus!$A$2:$CF$3125,8,FALSE)</f>
        <v>#N/A</v>
      </c>
      <c r="DU1546" s="161" t="e">
        <f>VLOOKUP(D1546,RFPStatus!$A$2:$CF$3125,9,FALSE)</f>
        <v>#N/A</v>
      </c>
      <c r="DV1546" s="161" t="e">
        <f>VLOOKUP(D1546,RFPStatus!$A$2:$CF$3125,10,FALSE)</f>
        <v>#N/A</v>
      </c>
      <c r="DW1546" s="161" t="str">
        <f t="shared" si="24"/>
        <v/>
      </c>
    </row>
    <row r="1547" spans="1:127" x14ac:dyDescent="0.35">
      <c r="A1547" s="163">
        <f>RFPData!D1547</f>
        <v>0</v>
      </c>
      <c r="DQ1547" s="161" t="e">
        <f>VLOOKUP(D1547,RFPStatus!$A$2:$CF$3125,5,FALSE)</f>
        <v>#N/A</v>
      </c>
      <c r="DR1547" s="161" t="e">
        <f>VLOOKUP(D1547,RFPStatus!$A$2:$CF$3125,6,FALSE)</f>
        <v>#N/A</v>
      </c>
      <c r="DS1547" s="161" t="e">
        <f>VLOOKUP(D1547,RFPStatus!$A$2:$CF$3125,7,FALSE)</f>
        <v>#N/A</v>
      </c>
      <c r="DT1547" s="161" t="e">
        <f>VLOOKUP(D1547,RFPStatus!$A$2:$CF$3125,8,FALSE)</f>
        <v>#N/A</v>
      </c>
      <c r="DU1547" s="161" t="e">
        <f>VLOOKUP(D1547,RFPStatus!$A$2:$CF$3125,9,FALSE)</f>
        <v>#N/A</v>
      </c>
      <c r="DV1547" s="161" t="e">
        <f>VLOOKUP(D1547,RFPStatus!$A$2:$CF$3125,10,FALSE)</f>
        <v>#N/A</v>
      </c>
      <c r="DW1547" s="161" t="str">
        <f t="shared" si="24"/>
        <v/>
      </c>
    </row>
    <row r="1548" spans="1:127" x14ac:dyDescent="0.35">
      <c r="A1548" s="163">
        <f>RFPData!D1548</f>
        <v>0</v>
      </c>
      <c r="DQ1548" s="161" t="e">
        <f>VLOOKUP(D1548,RFPStatus!$A$2:$CF$3125,5,FALSE)</f>
        <v>#N/A</v>
      </c>
      <c r="DR1548" s="161" t="e">
        <f>VLOOKUP(D1548,RFPStatus!$A$2:$CF$3125,6,FALSE)</f>
        <v>#N/A</v>
      </c>
      <c r="DS1548" s="161" t="e">
        <f>VLOOKUP(D1548,RFPStatus!$A$2:$CF$3125,7,FALSE)</f>
        <v>#N/A</v>
      </c>
      <c r="DT1548" s="161" t="e">
        <f>VLOOKUP(D1548,RFPStatus!$A$2:$CF$3125,8,FALSE)</f>
        <v>#N/A</v>
      </c>
      <c r="DU1548" s="161" t="e">
        <f>VLOOKUP(D1548,RFPStatus!$A$2:$CF$3125,9,FALSE)</f>
        <v>#N/A</v>
      </c>
      <c r="DV1548" s="161" t="e">
        <f>VLOOKUP(D1548,RFPStatus!$A$2:$CF$3125,10,FALSE)</f>
        <v>#N/A</v>
      </c>
      <c r="DW1548" s="161" t="str">
        <f t="shared" si="24"/>
        <v/>
      </c>
    </row>
    <row r="1549" spans="1:127" x14ac:dyDescent="0.35">
      <c r="A1549" s="163">
        <f>RFPData!D1549</f>
        <v>0</v>
      </c>
      <c r="DQ1549" s="161" t="e">
        <f>VLOOKUP(D1549,RFPStatus!$A$2:$CF$3125,5,FALSE)</f>
        <v>#N/A</v>
      </c>
      <c r="DR1549" s="161" t="e">
        <f>VLOOKUP(D1549,RFPStatus!$A$2:$CF$3125,6,FALSE)</f>
        <v>#N/A</v>
      </c>
      <c r="DS1549" s="161" t="e">
        <f>VLOOKUP(D1549,RFPStatus!$A$2:$CF$3125,7,FALSE)</f>
        <v>#N/A</v>
      </c>
      <c r="DT1549" s="161" t="e">
        <f>VLOOKUP(D1549,RFPStatus!$A$2:$CF$3125,8,FALSE)</f>
        <v>#N/A</v>
      </c>
      <c r="DU1549" s="161" t="e">
        <f>VLOOKUP(D1549,RFPStatus!$A$2:$CF$3125,9,FALSE)</f>
        <v>#N/A</v>
      </c>
      <c r="DV1549" s="161" t="e">
        <f>VLOOKUP(D1549,RFPStatus!$A$2:$CF$3125,10,FALSE)</f>
        <v>#N/A</v>
      </c>
      <c r="DW1549" s="161" t="str">
        <f t="shared" si="24"/>
        <v/>
      </c>
    </row>
    <row r="1550" spans="1:127" x14ac:dyDescent="0.35">
      <c r="A1550" s="163">
        <f>RFPData!D1550</f>
        <v>0</v>
      </c>
      <c r="DQ1550" s="161" t="e">
        <f>VLOOKUP(D1550,RFPStatus!$A$2:$CF$3125,5,FALSE)</f>
        <v>#N/A</v>
      </c>
      <c r="DR1550" s="161" t="e">
        <f>VLOOKUP(D1550,RFPStatus!$A$2:$CF$3125,6,FALSE)</f>
        <v>#N/A</v>
      </c>
      <c r="DS1550" s="161" t="e">
        <f>VLOOKUP(D1550,RFPStatus!$A$2:$CF$3125,7,FALSE)</f>
        <v>#N/A</v>
      </c>
      <c r="DT1550" s="161" t="e">
        <f>VLOOKUP(D1550,RFPStatus!$A$2:$CF$3125,8,FALSE)</f>
        <v>#N/A</v>
      </c>
      <c r="DU1550" s="161" t="e">
        <f>VLOOKUP(D1550,RFPStatus!$A$2:$CF$3125,9,FALSE)</f>
        <v>#N/A</v>
      </c>
      <c r="DV1550" s="161" t="e">
        <f>VLOOKUP(D1550,RFPStatus!$A$2:$CF$3125,10,FALSE)</f>
        <v>#N/A</v>
      </c>
      <c r="DW1550" s="161" t="str">
        <f t="shared" si="24"/>
        <v/>
      </c>
    </row>
    <row r="1551" spans="1:127" x14ac:dyDescent="0.35">
      <c r="A1551" s="163">
        <f>RFPData!D1551</f>
        <v>0</v>
      </c>
      <c r="DQ1551" s="161" t="e">
        <f>VLOOKUP(D1551,RFPStatus!$A$2:$CF$3125,5,FALSE)</f>
        <v>#N/A</v>
      </c>
      <c r="DR1551" s="161" t="e">
        <f>VLOOKUP(D1551,RFPStatus!$A$2:$CF$3125,6,FALSE)</f>
        <v>#N/A</v>
      </c>
      <c r="DS1551" s="161" t="e">
        <f>VLOOKUP(D1551,RFPStatus!$A$2:$CF$3125,7,FALSE)</f>
        <v>#N/A</v>
      </c>
      <c r="DT1551" s="161" t="e">
        <f>VLOOKUP(D1551,RFPStatus!$A$2:$CF$3125,8,FALSE)</f>
        <v>#N/A</v>
      </c>
      <c r="DU1551" s="161" t="e">
        <f>VLOOKUP(D1551,RFPStatus!$A$2:$CF$3125,9,FALSE)</f>
        <v>#N/A</v>
      </c>
      <c r="DV1551" s="161" t="e">
        <f>VLOOKUP(D1551,RFPStatus!$A$2:$CF$3125,10,FALSE)</f>
        <v>#N/A</v>
      </c>
      <c r="DW1551" s="161" t="str">
        <f t="shared" si="24"/>
        <v/>
      </c>
    </row>
    <row r="1552" spans="1:127" x14ac:dyDescent="0.35">
      <c r="A1552" s="163">
        <f>RFPData!D1552</f>
        <v>0</v>
      </c>
      <c r="DQ1552" s="161" t="e">
        <f>VLOOKUP(D1552,RFPStatus!$A$2:$CF$3125,5,FALSE)</f>
        <v>#N/A</v>
      </c>
      <c r="DR1552" s="161" t="e">
        <f>VLOOKUP(D1552,RFPStatus!$A$2:$CF$3125,6,FALSE)</f>
        <v>#N/A</v>
      </c>
      <c r="DS1552" s="161" t="e">
        <f>VLOOKUP(D1552,RFPStatus!$A$2:$CF$3125,7,FALSE)</f>
        <v>#N/A</v>
      </c>
      <c r="DT1552" s="161" t="e">
        <f>VLOOKUP(D1552,RFPStatus!$A$2:$CF$3125,8,FALSE)</f>
        <v>#N/A</v>
      </c>
      <c r="DU1552" s="161" t="e">
        <f>VLOOKUP(D1552,RFPStatus!$A$2:$CF$3125,9,FALSE)</f>
        <v>#N/A</v>
      </c>
      <c r="DV1552" s="161" t="e">
        <f>VLOOKUP(D1552,RFPStatus!$A$2:$CF$3125,10,FALSE)</f>
        <v>#N/A</v>
      </c>
      <c r="DW1552" s="161" t="str">
        <f t="shared" si="24"/>
        <v/>
      </c>
    </row>
    <row r="1553" spans="1:127" x14ac:dyDescent="0.35">
      <c r="A1553" s="163">
        <f>RFPData!D1553</f>
        <v>0</v>
      </c>
      <c r="DQ1553" s="161" t="e">
        <f>VLOOKUP(D1553,RFPStatus!$A$2:$CF$3125,5,FALSE)</f>
        <v>#N/A</v>
      </c>
      <c r="DR1553" s="161" t="e">
        <f>VLOOKUP(D1553,RFPStatus!$A$2:$CF$3125,6,FALSE)</f>
        <v>#N/A</v>
      </c>
      <c r="DS1553" s="161" t="e">
        <f>VLOOKUP(D1553,RFPStatus!$A$2:$CF$3125,7,FALSE)</f>
        <v>#N/A</v>
      </c>
      <c r="DT1553" s="161" t="e">
        <f>VLOOKUP(D1553,RFPStatus!$A$2:$CF$3125,8,FALSE)</f>
        <v>#N/A</v>
      </c>
      <c r="DU1553" s="161" t="e">
        <f>VLOOKUP(D1553,RFPStatus!$A$2:$CF$3125,9,FALSE)</f>
        <v>#N/A</v>
      </c>
      <c r="DV1553" s="161" t="e">
        <f>VLOOKUP(D1553,RFPStatus!$A$2:$CF$3125,10,FALSE)</f>
        <v>#N/A</v>
      </c>
      <c r="DW1553" s="161" t="str">
        <f t="shared" si="24"/>
        <v/>
      </c>
    </row>
    <row r="1554" spans="1:127" x14ac:dyDescent="0.35">
      <c r="A1554" s="163">
        <f>RFPData!D1554</f>
        <v>0</v>
      </c>
      <c r="DQ1554" s="161" t="e">
        <f>VLOOKUP(D1554,RFPStatus!$A$2:$CF$3125,5,FALSE)</f>
        <v>#N/A</v>
      </c>
      <c r="DR1554" s="161" t="e">
        <f>VLOOKUP(D1554,RFPStatus!$A$2:$CF$3125,6,FALSE)</f>
        <v>#N/A</v>
      </c>
      <c r="DS1554" s="161" t="e">
        <f>VLOOKUP(D1554,RFPStatus!$A$2:$CF$3125,7,FALSE)</f>
        <v>#N/A</v>
      </c>
      <c r="DT1554" s="161" t="e">
        <f>VLOOKUP(D1554,RFPStatus!$A$2:$CF$3125,8,FALSE)</f>
        <v>#N/A</v>
      </c>
      <c r="DU1554" s="161" t="e">
        <f>VLOOKUP(D1554,RFPStatus!$A$2:$CF$3125,9,FALSE)</f>
        <v>#N/A</v>
      </c>
      <c r="DV1554" s="161" t="e">
        <f>VLOOKUP(D1554,RFPStatus!$A$2:$CF$3125,10,FALSE)</f>
        <v>#N/A</v>
      </c>
      <c r="DW1554" s="161" t="str">
        <f t="shared" si="24"/>
        <v/>
      </c>
    </row>
    <row r="1555" spans="1:127" x14ac:dyDescent="0.35">
      <c r="A1555" s="163">
        <f>RFPData!D1555</f>
        <v>0</v>
      </c>
      <c r="DQ1555" s="161" t="e">
        <f>VLOOKUP(D1555,RFPStatus!$A$2:$CF$3125,5,FALSE)</f>
        <v>#N/A</v>
      </c>
      <c r="DR1555" s="161" t="e">
        <f>VLOOKUP(D1555,RFPStatus!$A$2:$CF$3125,6,FALSE)</f>
        <v>#N/A</v>
      </c>
      <c r="DS1555" s="161" t="e">
        <f>VLOOKUP(D1555,RFPStatus!$A$2:$CF$3125,7,FALSE)</f>
        <v>#N/A</v>
      </c>
      <c r="DT1555" s="161" t="e">
        <f>VLOOKUP(D1555,RFPStatus!$A$2:$CF$3125,8,FALSE)</f>
        <v>#N/A</v>
      </c>
      <c r="DU1555" s="161" t="e">
        <f>VLOOKUP(D1555,RFPStatus!$A$2:$CF$3125,9,FALSE)</f>
        <v>#N/A</v>
      </c>
      <c r="DV1555" s="161" t="e">
        <f>VLOOKUP(D1555,RFPStatus!$A$2:$CF$3125,10,FALSE)</f>
        <v>#N/A</v>
      </c>
      <c r="DW1555" s="161" t="str">
        <f t="shared" si="24"/>
        <v/>
      </c>
    </row>
    <row r="1556" spans="1:127" x14ac:dyDescent="0.35">
      <c r="A1556" s="163">
        <f>RFPData!D1556</f>
        <v>0</v>
      </c>
      <c r="DQ1556" s="161" t="e">
        <f>VLOOKUP(D1556,RFPStatus!$A$2:$CF$3125,5,FALSE)</f>
        <v>#N/A</v>
      </c>
      <c r="DR1556" s="161" t="e">
        <f>VLOOKUP(D1556,RFPStatus!$A$2:$CF$3125,6,FALSE)</f>
        <v>#N/A</v>
      </c>
      <c r="DS1556" s="161" t="e">
        <f>VLOOKUP(D1556,RFPStatus!$A$2:$CF$3125,7,FALSE)</f>
        <v>#N/A</v>
      </c>
      <c r="DT1556" s="161" t="e">
        <f>VLOOKUP(D1556,RFPStatus!$A$2:$CF$3125,8,FALSE)</f>
        <v>#N/A</v>
      </c>
      <c r="DU1556" s="161" t="e">
        <f>VLOOKUP(D1556,RFPStatus!$A$2:$CF$3125,9,FALSE)</f>
        <v>#N/A</v>
      </c>
      <c r="DV1556" s="161" t="e">
        <f>VLOOKUP(D1556,RFPStatus!$A$2:$CF$3125,10,FALSE)</f>
        <v>#N/A</v>
      </c>
      <c r="DW1556" s="161" t="str">
        <f t="shared" si="24"/>
        <v/>
      </c>
    </row>
    <row r="1557" spans="1:127" x14ac:dyDescent="0.35">
      <c r="A1557" s="163">
        <f>RFPData!D1557</f>
        <v>0</v>
      </c>
      <c r="DQ1557" s="161" t="e">
        <f>VLOOKUP(D1557,RFPStatus!$A$2:$CF$3125,5,FALSE)</f>
        <v>#N/A</v>
      </c>
      <c r="DR1557" s="161" t="e">
        <f>VLOOKUP(D1557,RFPStatus!$A$2:$CF$3125,6,FALSE)</f>
        <v>#N/A</v>
      </c>
      <c r="DS1557" s="161" t="e">
        <f>VLOOKUP(D1557,RFPStatus!$A$2:$CF$3125,7,FALSE)</f>
        <v>#N/A</v>
      </c>
      <c r="DT1557" s="161" t="e">
        <f>VLOOKUP(D1557,RFPStatus!$A$2:$CF$3125,8,FALSE)</f>
        <v>#N/A</v>
      </c>
      <c r="DU1557" s="161" t="e">
        <f>VLOOKUP(D1557,RFPStatus!$A$2:$CF$3125,9,FALSE)</f>
        <v>#N/A</v>
      </c>
      <c r="DV1557" s="161" t="e">
        <f>VLOOKUP(D1557,RFPStatus!$A$2:$CF$3125,10,FALSE)</f>
        <v>#N/A</v>
      </c>
      <c r="DW1557" s="161" t="str">
        <f t="shared" si="24"/>
        <v/>
      </c>
    </row>
    <row r="1558" spans="1:127" x14ac:dyDescent="0.35">
      <c r="A1558" s="163">
        <f>RFPData!D1558</f>
        <v>0</v>
      </c>
      <c r="DQ1558" s="161" t="e">
        <f>VLOOKUP(D1558,RFPStatus!$A$2:$CF$3125,5,FALSE)</f>
        <v>#N/A</v>
      </c>
      <c r="DR1558" s="161" t="e">
        <f>VLOOKUP(D1558,RFPStatus!$A$2:$CF$3125,6,FALSE)</f>
        <v>#N/A</v>
      </c>
      <c r="DS1558" s="161" t="e">
        <f>VLOOKUP(D1558,RFPStatus!$A$2:$CF$3125,7,FALSE)</f>
        <v>#N/A</v>
      </c>
      <c r="DT1558" s="161" t="e">
        <f>VLOOKUP(D1558,RFPStatus!$A$2:$CF$3125,8,FALSE)</f>
        <v>#N/A</v>
      </c>
      <c r="DU1558" s="161" t="e">
        <f>VLOOKUP(D1558,RFPStatus!$A$2:$CF$3125,9,FALSE)</f>
        <v>#N/A</v>
      </c>
      <c r="DV1558" s="161" t="e">
        <f>VLOOKUP(D1558,RFPStatus!$A$2:$CF$3125,10,FALSE)</f>
        <v>#N/A</v>
      </c>
      <c r="DW1558" s="161" t="str">
        <f t="shared" si="24"/>
        <v/>
      </c>
    </row>
    <row r="1559" spans="1:127" x14ac:dyDescent="0.35">
      <c r="A1559" s="163">
        <f>RFPData!D1559</f>
        <v>0</v>
      </c>
      <c r="DQ1559" s="161" t="e">
        <f>VLOOKUP(D1559,RFPStatus!$A$2:$CF$3125,5,FALSE)</f>
        <v>#N/A</v>
      </c>
      <c r="DR1559" s="161" t="e">
        <f>VLOOKUP(D1559,RFPStatus!$A$2:$CF$3125,6,FALSE)</f>
        <v>#N/A</v>
      </c>
      <c r="DS1559" s="161" t="e">
        <f>VLOOKUP(D1559,RFPStatus!$A$2:$CF$3125,7,FALSE)</f>
        <v>#N/A</v>
      </c>
      <c r="DT1559" s="161" t="e">
        <f>VLOOKUP(D1559,RFPStatus!$A$2:$CF$3125,8,FALSE)</f>
        <v>#N/A</v>
      </c>
      <c r="DU1559" s="161" t="e">
        <f>VLOOKUP(D1559,RFPStatus!$A$2:$CF$3125,9,FALSE)</f>
        <v>#N/A</v>
      </c>
      <c r="DV1559" s="161" t="e">
        <f>VLOOKUP(D1559,RFPStatus!$A$2:$CF$3125,10,FALSE)</f>
        <v>#N/A</v>
      </c>
      <c r="DW1559" s="161" t="str">
        <f t="shared" si="24"/>
        <v/>
      </c>
    </row>
    <row r="1560" spans="1:127" x14ac:dyDescent="0.35">
      <c r="A1560" s="163">
        <f>RFPData!D1560</f>
        <v>0</v>
      </c>
      <c r="DQ1560" s="161" t="e">
        <f>VLOOKUP(D1560,RFPStatus!$A$2:$CF$3125,5,FALSE)</f>
        <v>#N/A</v>
      </c>
      <c r="DR1560" s="161" t="e">
        <f>VLOOKUP(D1560,RFPStatus!$A$2:$CF$3125,6,FALSE)</f>
        <v>#N/A</v>
      </c>
      <c r="DS1560" s="161" t="e">
        <f>VLOOKUP(D1560,RFPStatus!$A$2:$CF$3125,7,FALSE)</f>
        <v>#N/A</v>
      </c>
      <c r="DT1560" s="161" t="e">
        <f>VLOOKUP(D1560,RFPStatus!$A$2:$CF$3125,8,FALSE)</f>
        <v>#N/A</v>
      </c>
      <c r="DU1560" s="161" t="e">
        <f>VLOOKUP(D1560,RFPStatus!$A$2:$CF$3125,9,FALSE)</f>
        <v>#N/A</v>
      </c>
      <c r="DV1560" s="161" t="e">
        <f>VLOOKUP(D1560,RFPStatus!$A$2:$CF$3125,10,FALSE)</f>
        <v>#N/A</v>
      </c>
      <c r="DW1560" s="161" t="str">
        <f t="shared" si="24"/>
        <v/>
      </c>
    </row>
    <row r="1561" spans="1:127" x14ac:dyDescent="0.35">
      <c r="A1561" s="163">
        <f>RFPData!D1561</f>
        <v>0</v>
      </c>
      <c r="DQ1561" s="161" t="e">
        <f>VLOOKUP(D1561,RFPStatus!$A$2:$CF$3125,5,FALSE)</f>
        <v>#N/A</v>
      </c>
      <c r="DR1561" s="161" t="e">
        <f>VLOOKUP(D1561,RFPStatus!$A$2:$CF$3125,6,FALSE)</f>
        <v>#N/A</v>
      </c>
      <c r="DS1561" s="161" t="e">
        <f>VLOOKUP(D1561,RFPStatus!$A$2:$CF$3125,7,FALSE)</f>
        <v>#N/A</v>
      </c>
      <c r="DT1561" s="161" t="e">
        <f>VLOOKUP(D1561,RFPStatus!$A$2:$CF$3125,8,FALSE)</f>
        <v>#N/A</v>
      </c>
      <c r="DU1561" s="161" t="e">
        <f>VLOOKUP(D1561,RFPStatus!$A$2:$CF$3125,9,FALSE)</f>
        <v>#N/A</v>
      </c>
      <c r="DV1561" s="161" t="e">
        <f>VLOOKUP(D1561,RFPStatus!$A$2:$CF$3125,10,FALSE)</f>
        <v>#N/A</v>
      </c>
      <c r="DW1561" s="161" t="str">
        <f t="shared" si="24"/>
        <v/>
      </c>
    </row>
    <row r="1562" spans="1:127" x14ac:dyDescent="0.35">
      <c r="A1562" s="163">
        <f>RFPData!D1562</f>
        <v>0</v>
      </c>
      <c r="DQ1562" s="161" t="e">
        <f>VLOOKUP(D1562,RFPStatus!$A$2:$CF$3125,5,FALSE)</f>
        <v>#N/A</v>
      </c>
      <c r="DR1562" s="161" t="e">
        <f>VLOOKUP(D1562,RFPStatus!$A$2:$CF$3125,6,FALSE)</f>
        <v>#N/A</v>
      </c>
      <c r="DS1562" s="161" t="e">
        <f>VLOOKUP(D1562,RFPStatus!$A$2:$CF$3125,7,FALSE)</f>
        <v>#N/A</v>
      </c>
      <c r="DT1562" s="161" t="e">
        <f>VLOOKUP(D1562,RFPStatus!$A$2:$CF$3125,8,FALSE)</f>
        <v>#N/A</v>
      </c>
      <c r="DU1562" s="161" t="e">
        <f>VLOOKUP(D1562,RFPStatus!$A$2:$CF$3125,9,FALSE)</f>
        <v>#N/A</v>
      </c>
      <c r="DV1562" s="161" t="e">
        <f>VLOOKUP(D1562,RFPStatus!$A$2:$CF$3125,10,FALSE)</f>
        <v>#N/A</v>
      </c>
      <c r="DW1562" s="161" t="str">
        <f t="shared" si="24"/>
        <v/>
      </c>
    </row>
    <row r="1563" spans="1:127" x14ac:dyDescent="0.35">
      <c r="A1563" s="163">
        <f>RFPData!D1563</f>
        <v>0</v>
      </c>
      <c r="DQ1563" s="161" t="e">
        <f>VLOOKUP(D1563,RFPStatus!$A$2:$CF$3125,5,FALSE)</f>
        <v>#N/A</v>
      </c>
      <c r="DR1563" s="161" t="e">
        <f>VLOOKUP(D1563,RFPStatus!$A$2:$CF$3125,6,FALSE)</f>
        <v>#N/A</v>
      </c>
      <c r="DS1563" s="161" t="e">
        <f>VLOOKUP(D1563,RFPStatus!$A$2:$CF$3125,7,FALSE)</f>
        <v>#N/A</v>
      </c>
      <c r="DT1563" s="161" t="e">
        <f>VLOOKUP(D1563,RFPStatus!$A$2:$CF$3125,8,FALSE)</f>
        <v>#N/A</v>
      </c>
      <c r="DU1563" s="161" t="e">
        <f>VLOOKUP(D1563,RFPStatus!$A$2:$CF$3125,9,FALSE)</f>
        <v>#N/A</v>
      </c>
      <c r="DV1563" s="161" t="e">
        <f>VLOOKUP(D1563,RFPStatus!$A$2:$CF$3125,10,FALSE)</f>
        <v>#N/A</v>
      </c>
      <c r="DW1563" s="161" t="str">
        <f t="shared" si="24"/>
        <v/>
      </c>
    </row>
    <row r="1564" spans="1:127" x14ac:dyDescent="0.35">
      <c r="A1564" s="163">
        <f>RFPData!D1564</f>
        <v>0</v>
      </c>
      <c r="DQ1564" s="161" t="e">
        <f>VLOOKUP(D1564,RFPStatus!$A$2:$CF$3125,5,FALSE)</f>
        <v>#N/A</v>
      </c>
      <c r="DR1564" s="161" t="e">
        <f>VLOOKUP(D1564,RFPStatus!$A$2:$CF$3125,6,FALSE)</f>
        <v>#N/A</v>
      </c>
      <c r="DS1564" s="161" t="e">
        <f>VLOOKUP(D1564,RFPStatus!$A$2:$CF$3125,7,FALSE)</f>
        <v>#N/A</v>
      </c>
      <c r="DT1564" s="161" t="e">
        <f>VLOOKUP(D1564,RFPStatus!$A$2:$CF$3125,8,FALSE)</f>
        <v>#N/A</v>
      </c>
      <c r="DU1564" s="161" t="e">
        <f>VLOOKUP(D1564,RFPStatus!$A$2:$CF$3125,9,FALSE)</f>
        <v>#N/A</v>
      </c>
      <c r="DV1564" s="161" t="e">
        <f>VLOOKUP(D1564,RFPStatus!$A$2:$CF$3125,10,FALSE)</f>
        <v>#N/A</v>
      </c>
      <c r="DW1564" s="161" t="str">
        <f t="shared" si="24"/>
        <v/>
      </c>
    </row>
    <row r="1565" spans="1:127" x14ac:dyDescent="0.35">
      <c r="A1565" s="163">
        <f>RFPData!D1565</f>
        <v>0</v>
      </c>
      <c r="DQ1565" s="161" t="e">
        <f>VLOOKUP(D1565,RFPStatus!$A$2:$CF$3125,5,FALSE)</f>
        <v>#N/A</v>
      </c>
      <c r="DR1565" s="161" t="e">
        <f>VLOOKUP(D1565,RFPStatus!$A$2:$CF$3125,6,FALSE)</f>
        <v>#N/A</v>
      </c>
      <c r="DS1565" s="161" t="e">
        <f>VLOOKUP(D1565,RFPStatus!$A$2:$CF$3125,7,FALSE)</f>
        <v>#N/A</v>
      </c>
      <c r="DT1565" s="161" t="e">
        <f>VLOOKUP(D1565,RFPStatus!$A$2:$CF$3125,8,FALSE)</f>
        <v>#N/A</v>
      </c>
      <c r="DU1565" s="161" t="e">
        <f>VLOOKUP(D1565,RFPStatus!$A$2:$CF$3125,9,FALSE)</f>
        <v>#N/A</v>
      </c>
      <c r="DV1565" s="161" t="e">
        <f>VLOOKUP(D1565,RFPStatus!$A$2:$CF$3125,10,FALSE)</f>
        <v>#N/A</v>
      </c>
      <c r="DW1565" s="161" t="str">
        <f t="shared" si="24"/>
        <v/>
      </c>
    </row>
    <row r="1566" spans="1:127" x14ac:dyDescent="0.35">
      <c r="A1566" s="163">
        <f>RFPData!D1566</f>
        <v>0</v>
      </c>
      <c r="DQ1566" s="161" t="e">
        <f>VLOOKUP(D1566,RFPStatus!$A$2:$CF$3125,5,FALSE)</f>
        <v>#N/A</v>
      </c>
      <c r="DR1566" s="161" t="e">
        <f>VLOOKUP(D1566,RFPStatus!$A$2:$CF$3125,6,FALSE)</f>
        <v>#N/A</v>
      </c>
      <c r="DS1566" s="161" t="e">
        <f>VLOOKUP(D1566,RFPStatus!$A$2:$CF$3125,7,FALSE)</f>
        <v>#N/A</v>
      </c>
      <c r="DT1566" s="161" t="e">
        <f>VLOOKUP(D1566,RFPStatus!$A$2:$CF$3125,8,FALSE)</f>
        <v>#N/A</v>
      </c>
      <c r="DU1566" s="161" t="e">
        <f>VLOOKUP(D1566,RFPStatus!$A$2:$CF$3125,9,FALSE)</f>
        <v>#N/A</v>
      </c>
      <c r="DV1566" s="161" t="e">
        <f>VLOOKUP(D1566,RFPStatus!$A$2:$CF$3125,10,FALSE)</f>
        <v>#N/A</v>
      </c>
      <c r="DW1566" s="161" t="str">
        <f t="shared" si="24"/>
        <v/>
      </c>
    </row>
    <row r="1567" spans="1:127" x14ac:dyDescent="0.35">
      <c r="A1567" s="163">
        <f>RFPData!D1567</f>
        <v>0</v>
      </c>
      <c r="DQ1567" s="161" t="e">
        <f>VLOOKUP(D1567,RFPStatus!$A$2:$CF$3125,5,FALSE)</f>
        <v>#N/A</v>
      </c>
      <c r="DR1567" s="161" t="e">
        <f>VLOOKUP(D1567,RFPStatus!$A$2:$CF$3125,6,FALSE)</f>
        <v>#N/A</v>
      </c>
      <c r="DS1567" s="161" t="e">
        <f>VLOOKUP(D1567,RFPStatus!$A$2:$CF$3125,7,FALSE)</f>
        <v>#N/A</v>
      </c>
      <c r="DT1567" s="161" t="e">
        <f>VLOOKUP(D1567,RFPStatus!$A$2:$CF$3125,8,FALSE)</f>
        <v>#N/A</v>
      </c>
      <c r="DU1567" s="161" t="e">
        <f>VLOOKUP(D1567,RFPStatus!$A$2:$CF$3125,9,FALSE)</f>
        <v>#N/A</v>
      </c>
      <c r="DV1567" s="161" t="e">
        <f>VLOOKUP(D1567,RFPStatus!$A$2:$CF$3125,10,FALSE)</f>
        <v>#N/A</v>
      </c>
      <c r="DW1567" s="161" t="str">
        <f t="shared" si="24"/>
        <v/>
      </c>
    </row>
    <row r="1568" spans="1:127" x14ac:dyDescent="0.35">
      <c r="A1568" s="163">
        <f>RFPData!D1568</f>
        <v>0</v>
      </c>
      <c r="DQ1568" s="161" t="e">
        <f>VLOOKUP(D1568,RFPStatus!$A$2:$CF$3125,5,FALSE)</f>
        <v>#N/A</v>
      </c>
      <c r="DR1568" s="161" t="e">
        <f>VLOOKUP(D1568,RFPStatus!$A$2:$CF$3125,6,FALSE)</f>
        <v>#N/A</v>
      </c>
      <c r="DS1568" s="161" t="e">
        <f>VLOOKUP(D1568,RFPStatus!$A$2:$CF$3125,7,FALSE)</f>
        <v>#N/A</v>
      </c>
      <c r="DT1568" s="161" t="e">
        <f>VLOOKUP(D1568,RFPStatus!$A$2:$CF$3125,8,FALSE)</f>
        <v>#N/A</v>
      </c>
      <c r="DU1568" s="161" t="e">
        <f>VLOOKUP(D1568,RFPStatus!$A$2:$CF$3125,9,FALSE)</f>
        <v>#N/A</v>
      </c>
      <c r="DV1568" s="161" t="e">
        <f>VLOOKUP(D1568,RFPStatus!$A$2:$CF$3125,10,FALSE)</f>
        <v>#N/A</v>
      </c>
      <c r="DW1568" s="161" t="str">
        <f t="shared" si="24"/>
        <v/>
      </c>
    </row>
    <row r="1569" spans="1:127" x14ac:dyDescent="0.35">
      <c r="A1569" s="163">
        <f>RFPData!D1569</f>
        <v>0</v>
      </c>
      <c r="DQ1569" s="161" t="e">
        <f>VLOOKUP(D1569,RFPStatus!$A$2:$CF$3125,5,FALSE)</f>
        <v>#N/A</v>
      </c>
      <c r="DR1569" s="161" t="e">
        <f>VLOOKUP(D1569,RFPStatus!$A$2:$CF$3125,6,FALSE)</f>
        <v>#N/A</v>
      </c>
      <c r="DS1569" s="161" t="e">
        <f>VLOOKUP(D1569,RFPStatus!$A$2:$CF$3125,7,FALSE)</f>
        <v>#N/A</v>
      </c>
      <c r="DT1569" s="161" t="e">
        <f>VLOOKUP(D1569,RFPStatus!$A$2:$CF$3125,8,FALSE)</f>
        <v>#N/A</v>
      </c>
      <c r="DU1569" s="161" t="e">
        <f>VLOOKUP(D1569,RFPStatus!$A$2:$CF$3125,9,FALSE)</f>
        <v>#N/A</v>
      </c>
      <c r="DV1569" s="161" t="e">
        <f>VLOOKUP(D1569,RFPStatus!$A$2:$CF$3125,10,FALSE)</f>
        <v>#N/A</v>
      </c>
      <c r="DW1569" s="161" t="str">
        <f t="shared" si="24"/>
        <v/>
      </c>
    </row>
    <row r="1570" spans="1:127" x14ac:dyDescent="0.35">
      <c r="A1570" s="163">
        <f>RFPData!D1570</f>
        <v>0</v>
      </c>
      <c r="DQ1570" s="161" t="e">
        <f>VLOOKUP(D1570,RFPStatus!$A$2:$CF$3125,5,FALSE)</f>
        <v>#N/A</v>
      </c>
      <c r="DR1570" s="161" t="e">
        <f>VLOOKUP(D1570,RFPStatus!$A$2:$CF$3125,6,FALSE)</f>
        <v>#N/A</v>
      </c>
      <c r="DS1570" s="161" t="e">
        <f>VLOOKUP(D1570,RFPStatus!$A$2:$CF$3125,7,FALSE)</f>
        <v>#N/A</v>
      </c>
      <c r="DT1570" s="161" t="e">
        <f>VLOOKUP(D1570,RFPStatus!$A$2:$CF$3125,8,FALSE)</f>
        <v>#N/A</v>
      </c>
      <c r="DU1570" s="161" t="e">
        <f>VLOOKUP(D1570,RFPStatus!$A$2:$CF$3125,9,FALSE)</f>
        <v>#N/A</v>
      </c>
      <c r="DV1570" s="161" t="e">
        <f>VLOOKUP(D1570,RFPStatus!$A$2:$CF$3125,10,FALSE)</f>
        <v>#N/A</v>
      </c>
      <c r="DW1570" s="161" t="str">
        <f t="shared" si="24"/>
        <v/>
      </c>
    </row>
    <row r="1571" spans="1:127" x14ac:dyDescent="0.35">
      <c r="A1571" s="163">
        <f>RFPData!D1571</f>
        <v>0</v>
      </c>
      <c r="DQ1571" s="161" t="e">
        <f>VLOOKUP(D1571,RFPStatus!$A$2:$CF$3125,5,FALSE)</f>
        <v>#N/A</v>
      </c>
      <c r="DR1571" s="161" t="e">
        <f>VLOOKUP(D1571,RFPStatus!$A$2:$CF$3125,6,FALSE)</f>
        <v>#N/A</v>
      </c>
      <c r="DS1571" s="161" t="e">
        <f>VLOOKUP(D1571,RFPStatus!$A$2:$CF$3125,7,FALSE)</f>
        <v>#N/A</v>
      </c>
      <c r="DT1571" s="161" t="e">
        <f>VLOOKUP(D1571,RFPStatus!$A$2:$CF$3125,8,FALSE)</f>
        <v>#N/A</v>
      </c>
      <c r="DU1571" s="161" t="e">
        <f>VLOOKUP(D1571,RFPStatus!$A$2:$CF$3125,9,FALSE)</f>
        <v>#N/A</v>
      </c>
      <c r="DV1571" s="161" t="e">
        <f>VLOOKUP(D1571,RFPStatus!$A$2:$CF$3125,10,FALSE)</f>
        <v>#N/A</v>
      </c>
      <c r="DW1571" s="161" t="str">
        <f t="shared" si="24"/>
        <v/>
      </c>
    </row>
    <row r="1572" spans="1:127" x14ac:dyDescent="0.35">
      <c r="A1572" s="163">
        <f>RFPData!D1572</f>
        <v>0</v>
      </c>
      <c r="DQ1572" s="161" t="e">
        <f>VLOOKUP(D1572,RFPStatus!$A$2:$CF$3125,5,FALSE)</f>
        <v>#N/A</v>
      </c>
      <c r="DR1572" s="161" t="e">
        <f>VLOOKUP(D1572,RFPStatus!$A$2:$CF$3125,6,FALSE)</f>
        <v>#N/A</v>
      </c>
      <c r="DS1572" s="161" t="e">
        <f>VLOOKUP(D1572,RFPStatus!$A$2:$CF$3125,7,FALSE)</f>
        <v>#N/A</v>
      </c>
      <c r="DT1572" s="161" t="e">
        <f>VLOOKUP(D1572,RFPStatus!$A$2:$CF$3125,8,FALSE)</f>
        <v>#N/A</v>
      </c>
      <c r="DU1572" s="161" t="e">
        <f>VLOOKUP(D1572,RFPStatus!$A$2:$CF$3125,9,FALSE)</f>
        <v>#N/A</v>
      </c>
      <c r="DV1572" s="161" t="e">
        <f>VLOOKUP(D1572,RFPStatus!$A$2:$CF$3125,10,FALSE)</f>
        <v>#N/A</v>
      </c>
      <c r="DW1572" s="161" t="str">
        <f t="shared" si="24"/>
        <v/>
      </c>
    </row>
    <row r="1573" spans="1:127" x14ac:dyDescent="0.35">
      <c r="A1573" s="163">
        <f>RFPData!D1573</f>
        <v>0</v>
      </c>
      <c r="DQ1573" s="161" t="e">
        <f>VLOOKUP(D1573,RFPStatus!$A$2:$CF$3125,5,FALSE)</f>
        <v>#N/A</v>
      </c>
      <c r="DR1573" s="161" t="e">
        <f>VLOOKUP(D1573,RFPStatus!$A$2:$CF$3125,6,FALSE)</f>
        <v>#N/A</v>
      </c>
      <c r="DS1573" s="161" t="e">
        <f>VLOOKUP(D1573,RFPStatus!$A$2:$CF$3125,7,FALSE)</f>
        <v>#N/A</v>
      </c>
      <c r="DT1573" s="161" t="e">
        <f>VLOOKUP(D1573,RFPStatus!$A$2:$CF$3125,8,FALSE)</f>
        <v>#N/A</v>
      </c>
      <c r="DU1573" s="161" t="e">
        <f>VLOOKUP(D1573,RFPStatus!$A$2:$CF$3125,9,FALSE)</f>
        <v>#N/A</v>
      </c>
      <c r="DV1573" s="161" t="e">
        <f>VLOOKUP(D1573,RFPStatus!$A$2:$CF$3125,10,FALSE)</f>
        <v>#N/A</v>
      </c>
      <c r="DW1573" s="161" t="str">
        <f t="shared" si="24"/>
        <v/>
      </c>
    </row>
    <row r="1574" spans="1:127" x14ac:dyDescent="0.35">
      <c r="A1574" s="163">
        <f>RFPData!D1574</f>
        <v>0</v>
      </c>
      <c r="DQ1574" s="161" t="e">
        <f>VLOOKUP(D1574,RFPStatus!$A$2:$CF$3125,5,FALSE)</f>
        <v>#N/A</v>
      </c>
      <c r="DR1574" s="161" t="e">
        <f>VLOOKUP(D1574,RFPStatus!$A$2:$CF$3125,6,FALSE)</f>
        <v>#N/A</v>
      </c>
      <c r="DS1574" s="161" t="e">
        <f>VLOOKUP(D1574,RFPStatus!$A$2:$CF$3125,7,FALSE)</f>
        <v>#N/A</v>
      </c>
      <c r="DT1574" s="161" t="e">
        <f>VLOOKUP(D1574,RFPStatus!$A$2:$CF$3125,8,FALSE)</f>
        <v>#N/A</v>
      </c>
      <c r="DU1574" s="161" t="e">
        <f>VLOOKUP(D1574,RFPStatus!$A$2:$CF$3125,9,FALSE)</f>
        <v>#N/A</v>
      </c>
      <c r="DV1574" s="161" t="e">
        <f>VLOOKUP(D1574,RFPStatus!$A$2:$CF$3125,10,FALSE)</f>
        <v>#N/A</v>
      </c>
      <c r="DW1574" s="161" t="str">
        <f t="shared" si="24"/>
        <v/>
      </c>
    </row>
    <row r="1575" spans="1:127" x14ac:dyDescent="0.35">
      <c r="A1575" s="163">
        <f>RFPData!D1575</f>
        <v>0</v>
      </c>
      <c r="DQ1575" s="161" t="e">
        <f>VLOOKUP(D1575,RFPStatus!$A$2:$CF$3125,5,FALSE)</f>
        <v>#N/A</v>
      </c>
      <c r="DR1575" s="161" t="e">
        <f>VLOOKUP(D1575,RFPStatus!$A$2:$CF$3125,6,FALSE)</f>
        <v>#N/A</v>
      </c>
      <c r="DS1575" s="161" t="e">
        <f>VLOOKUP(D1575,RFPStatus!$A$2:$CF$3125,7,FALSE)</f>
        <v>#N/A</v>
      </c>
      <c r="DT1575" s="161" t="e">
        <f>VLOOKUP(D1575,RFPStatus!$A$2:$CF$3125,8,FALSE)</f>
        <v>#N/A</v>
      </c>
      <c r="DU1575" s="161" t="e">
        <f>VLOOKUP(D1575,RFPStatus!$A$2:$CF$3125,9,FALSE)</f>
        <v>#N/A</v>
      </c>
      <c r="DV1575" s="161" t="e">
        <f>VLOOKUP(D1575,RFPStatus!$A$2:$CF$3125,10,FALSE)</f>
        <v>#N/A</v>
      </c>
      <c r="DW1575" s="161" t="str">
        <f t="shared" si="24"/>
        <v/>
      </c>
    </row>
    <row r="1576" spans="1:127" x14ac:dyDescent="0.35">
      <c r="A1576" s="163">
        <f>RFPData!D1576</f>
        <v>0</v>
      </c>
      <c r="DQ1576" s="161" t="e">
        <f>VLOOKUP(D1576,RFPStatus!$A$2:$CF$3125,5,FALSE)</f>
        <v>#N/A</v>
      </c>
      <c r="DR1576" s="161" t="e">
        <f>VLOOKUP(D1576,RFPStatus!$A$2:$CF$3125,6,FALSE)</f>
        <v>#N/A</v>
      </c>
      <c r="DS1576" s="161" t="e">
        <f>VLOOKUP(D1576,RFPStatus!$A$2:$CF$3125,7,FALSE)</f>
        <v>#N/A</v>
      </c>
      <c r="DT1576" s="161" t="e">
        <f>VLOOKUP(D1576,RFPStatus!$A$2:$CF$3125,8,FALSE)</f>
        <v>#N/A</v>
      </c>
      <c r="DU1576" s="161" t="e">
        <f>VLOOKUP(D1576,RFPStatus!$A$2:$CF$3125,9,FALSE)</f>
        <v>#N/A</v>
      </c>
      <c r="DV1576" s="161" t="e">
        <f>VLOOKUP(D1576,RFPStatus!$A$2:$CF$3125,10,FALSE)</f>
        <v>#N/A</v>
      </c>
      <c r="DW1576" s="161" t="str">
        <f t="shared" si="24"/>
        <v/>
      </c>
    </row>
    <row r="1577" spans="1:127" x14ac:dyDescent="0.35">
      <c r="A1577" s="163">
        <f>RFPData!D1577</f>
        <v>0</v>
      </c>
      <c r="DQ1577" s="161" t="e">
        <f>VLOOKUP(D1577,RFPStatus!$A$2:$CF$3125,5,FALSE)</f>
        <v>#N/A</v>
      </c>
      <c r="DR1577" s="161" t="e">
        <f>VLOOKUP(D1577,RFPStatus!$A$2:$CF$3125,6,FALSE)</f>
        <v>#N/A</v>
      </c>
      <c r="DS1577" s="161" t="e">
        <f>VLOOKUP(D1577,RFPStatus!$A$2:$CF$3125,7,FALSE)</f>
        <v>#N/A</v>
      </c>
      <c r="DT1577" s="161" t="e">
        <f>VLOOKUP(D1577,RFPStatus!$A$2:$CF$3125,8,FALSE)</f>
        <v>#N/A</v>
      </c>
      <c r="DU1577" s="161" t="e">
        <f>VLOOKUP(D1577,RFPStatus!$A$2:$CF$3125,9,FALSE)</f>
        <v>#N/A</v>
      </c>
      <c r="DV1577" s="161" t="e">
        <f>VLOOKUP(D1577,RFPStatus!$A$2:$CF$3125,10,FALSE)</f>
        <v>#N/A</v>
      </c>
      <c r="DW1577" s="161" t="str">
        <f t="shared" si="24"/>
        <v/>
      </c>
    </row>
    <row r="1578" spans="1:127" x14ac:dyDescent="0.35">
      <c r="A1578" s="163">
        <f>RFPData!D1578</f>
        <v>0</v>
      </c>
      <c r="DQ1578" s="161" t="e">
        <f>VLOOKUP(D1578,RFPStatus!$A$2:$CF$3125,5,FALSE)</f>
        <v>#N/A</v>
      </c>
      <c r="DR1578" s="161" t="e">
        <f>VLOOKUP(D1578,RFPStatus!$A$2:$CF$3125,6,FALSE)</f>
        <v>#N/A</v>
      </c>
      <c r="DS1578" s="161" t="e">
        <f>VLOOKUP(D1578,RFPStatus!$A$2:$CF$3125,7,FALSE)</f>
        <v>#N/A</v>
      </c>
      <c r="DT1578" s="161" t="e">
        <f>VLOOKUP(D1578,RFPStatus!$A$2:$CF$3125,8,FALSE)</f>
        <v>#N/A</v>
      </c>
      <c r="DU1578" s="161" t="e">
        <f>VLOOKUP(D1578,RFPStatus!$A$2:$CF$3125,9,FALSE)</f>
        <v>#N/A</v>
      </c>
      <c r="DV1578" s="161" t="e">
        <f>VLOOKUP(D1578,RFPStatus!$A$2:$CF$3125,10,FALSE)</f>
        <v>#N/A</v>
      </c>
      <c r="DW1578" s="161" t="str">
        <f t="shared" si="24"/>
        <v/>
      </c>
    </row>
    <row r="1579" spans="1:127" x14ac:dyDescent="0.35">
      <c r="A1579" s="163">
        <f>RFPData!D1579</f>
        <v>0</v>
      </c>
      <c r="DQ1579" s="161" t="e">
        <f>VLOOKUP(D1579,RFPStatus!$A$2:$CF$3125,5,FALSE)</f>
        <v>#N/A</v>
      </c>
      <c r="DR1579" s="161" t="e">
        <f>VLOOKUP(D1579,RFPStatus!$A$2:$CF$3125,6,FALSE)</f>
        <v>#N/A</v>
      </c>
      <c r="DS1579" s="161" t="e">
        <f>VLOOKUP(D1579,RFPStatus!$A$2:$CF$3125,7,FALSE)</f>
        <v>#N/A</v>
      </c>
      <c r="DT1579" s="161" t="e">
        <f>VLOOKUP(D1579,RFPStatus!$A$2:$CF$3125,8,FALSE)</f>
        <v>#N/A</v>
      </c>
      <c r="DU1579" s="161" t="e">
        <f>VLOOKUP(D1579,RFPStatus!$A$2:$CF$3125,9,FALSE)</f>
        <v>#N/A</v>
      </c>
      <c r="DV1579" s="161" t="e">
        <f>VLOOKUP(D1579,RFPStatus!$A$2:$CF$3125,10,FALSE)</f>
        <v>#N/A</v>
      </c>
      <c r="DW1579" s="161" t="str">
        <f t="shared" si="24"/>
        <v/>
      </c>
    </row>
    <row r="1580" spans="1:127" x14ac:dyDescent="0.35">
      <c r="A1580" s="163">
        <f>RFPData!D1580</f>
        <v>0</v>
      </c>
      <c r="DQ1580" s="161" t="e">
        <f>VLOOKUP(D1580,RFPStatus!$A$2:$CF$3125,5,FALSE)</f>
        <v>#N/A</v>
      </c>
      <c r="DR1580" s="161" t="e">
        <f>VLOOKUP(D1580,RFPStatus!$A$2:$CF$3125,6,FALSE)</f>
        <v>#N/A</v>
      </c>
      <c r="DS1580" s="161" t="e">
        <f>VLOOKUP(D1580,RFPStatus!$A$2:$CF$3125,7,FALSE)</f>
        <v>#N/A</v>
      </c>
      <c r="DT1580" s="161" t="e">
        <f>VLOOKUP(D1580,RFPStatus!$A$2:$CF$3125,8,FALSE)</f>
        <v>#N/A</v>
      </c>
      <c r="DU1580" s="161" t="e">
        <f>VLOOKUP(D1580,RFPStatus!$A$2:$CF$3125,9,FALSE)</f>
        <v>#N/A</v>
      </c>
      <c r="DV1580" s="161" t="e">
        <f>VLOOKUP(D1580,RFPStatus!$A$2:$CF$3125,10,FALSE)</f>
        <v>#N/A</v>
      </c>
      <c r="DW1580" s="161" t="str">
        <f t="shared" si="24"/>
        <v/>
      </c>
    </row>
    <row r="1581" spans="1:127" x14ac:dyDescent="0.35">
      <c r="A1581" s="163">
        <f>RFPData!D1581</f>
        <v>0</v>
      </c>
      <c r="DQ1581" s="161" t="e">
        <f>VLOOKUP(D1581,RFPStatus!$A$2:$CF$3125,5,FALSE)</f>
        <v>#N/A</v>
      </c>
      <c r="DR1581" s="161" t="e">
        <f>VLOOKUP(D1581,RFPStatus!$A$2:$CF$3125,6,FALSE)</f>
        <v>#N/A</v>
      </c>
      <c r="DS1581" s="161" t="e">
        <f>VLOOKUP(D1581,RFPStatus!$A$2:$CF$3125,7,FALSE)</f>
        <v>#N/A</v>
      </c>
      <c r="DT1581" s="161" t="e">
        <f>VLOOKUP(D1581,RFPStatus!$A$2:$CF$3125,8,FALSE)</f>
        <v>#N/A</v>
      </c>
      <c r="DU1581" s="161" t="e">
        <f>VLOOKUP(D1581,RFPStatus!$A$2:$CF$3125,9,FALSE)</f>
        <v>#N/A</v>
      </c>
      <c r="DV1581" s="161" t="e">
        <f>VLOOKUP(D1581,RFPStatus!$A$2:$CF$3125,10,FALSE)</f>
        <v>#N/A</v>
      </c>
      <c r="DW1581" s="161" t="str">
        <f t="shared" si="24"/>
        <v/>
      </c>
    </row>
    <row r="1582" spans="1:127" x14ac:dyDescent="0.35">
      <c r="A1582" s="163">
        <f>RFPData!D1582</f>
        <v>0</v>
      </c>
      <c r="DQ1582" s="161" t="e">
        <f>VLOOKUP(D1582,RFPStatus!$A$2:$CF$3125,5,FALSE)</f>
        <v>#N/A</v>
      </c>
      <c r="DR1582" s="161" t="e">
        <f>VLOOKUP(D1582,RFPStatus!$A$2:$CF$3125,6,FALSE)</f>
        <v>#N/A</v>
      </c>
      <c r="DS1582" s="161" t="e">
        <f>VLOOKUP(D1582,RFPStatus!$A$2:$CF$3125,7,FALSE)</f>
        <v>#N/A</v>
      </c>
      <c r="DT1582" s="161" t="e">
        <f>VLOOKUP(D1582,RFPStatus!$A$2:$CF$3125,8,FALSE)</f>
        <v>#N/A</v>
      </c>
      <c r="DU1582" s="161" t="e">
        <f>VLOOKUP(D1582,RFPStatus!$A$2:$CF$3125,9,FALSE)</f>
        <v>#N/A</v>
      </c>
      <c r="DV1582" s="161" t="e">
        <f>VLOOKUP(D1582,RFPStatus!$A$2:$CF$3125,10,FALSE)</f>
        <v>#N/A</v>
      </c>
      <c r="DW1582" s="161" t="str">
        <f t="shared" si="24"/>
        <v/>
      </c>
    </row>
    <row r="1583" spans="1:127" x14ac:dyDescent="0.35">
      <c r="A1583" s="163">
        <f>RFPData!D1583</f>
        <v>0</v>
      </c>
      <c r="DQ1583" s="161" t="e">
        <f>VLOOKUP(D1583,RFPStatus!$A$2:$CF$3125,5,FALSE)</f>
        <v>#N/A</v>
      </c>
      <c r="DR1583" s="161" t="e">
        <f>VLOOKUP(D1583,RFPStatus!$A$2:$CF$3125,6,FALSE)</f>
        <v>#N/A</v>
      </c>
      <c r="DS1583" s="161" t="e">
        <f>VLOOKUP(D1583,RFPStatus!$A$2:$CF$3125,7,FALSE)</f>
        <v>#N/A</v>
      </c>
      <c r="DT1583" s="161" t="e">
        <f>VLOOKUP(D1583,RFPStatus!$A$2:$CF$3125,8,FALSE)</f>
        <v>#N/A</v>
      </c>
      <c r="DU1583" s="161" t="e">
        <f>VLOOKUP(D1583,RFPStatus!$A$2:$CF$3125,9,FALSE)</f>
        <v>#N/A</v>
      </c>
      <c r="DV1583" s="161" t="e">
        <f>VLOOKUP(D1583,RFPStatus!$A$2:$CF$3125,10,FALSE)</f>
        <v>#N/A</v>
      </c>
      <c r="DW1583" s="161" t="str">
        <f t="shared" si="24"/>
        <v/>
      </c>
    </row>
    <row r="1584" spans="1:127" x14ac:dyDescent="0.35">
      <c r="A1584" s="163">
        <f>RFPData!D1584</f>
        <v>0</v>
      </c>
      <c r="DQ1584" s="161" t="e">
        <f>VLOOKUP(D1584,RFPStatus!$A$2:$CF$3125,5,FALSE)</f>
        <v>#N/A</v>
      </c>
      <c r="DR1584" s="161" t="e">
        <f>VLOOKUP(D1584,RFPStatus!$A$2:$CF$3125,6,FALSE)</f>
        <v>#N/A</v>
      </c>
      <c r="DS1584" s="161" t="e">
        <f>VLOOKUP(D1584,RFPStatus!$A$2:$CF$3125,7,FALSE)</f>
        <v>#N/A</v>
      </c>
      <c r="DT1584" s="161" t="e">
        <f>VLOOKUP(D1584,RFPStatus!$A$2:$CF$3125,8,FALSE)</f>
        <v>#N/A</v>
      </c>
      <c r="DU1584" s="161" t="e">
        <f>VLOOKUP(D1584,RFPStatus!$A$2:$CF$3125,9,FALSE)</f>
        <v>#N/A</v>
      </c>
      <c r="DV1584" s="161" t="e">
        <f>VLOOKUP(D1584,RFPStatus!$A$2:$CF$3125,10,FALSE)</f>
        <v>#N/A</v>
      </c>
      <c r="DW1584" s="161" t="str">
        <f t="shared" si="24"/>
        <v/>
      </c>
    </row>
    <row r="1585" spans="1:127" x14ac:dyDescent="0.35">
      <c r="A1585" s="163">
        <f>RFPData!D1585</f>
        <v>0</v>
      </c>
      <c r="DQ1585" s="161" t="e">
        <f>VLOOKUP(D1585,RFPStatus!$A$2:$CF$3125,5,FALSE)</f>
        <v>#N/A</v>
      </c>
      <c r="DR1585" s="161" t="e">
        <f>VLOOKUP(D1585,RFPStatus!$A$2:$CF$3125,6,FALSE)</f>
        <v>#N/A</v>
      </c>
      <c r="DS1585" s="161" t="e">
        <f>VLOOKUP(D1585,RFPStatus!$A$2:$CF$3125,7,FALSE)</f>
        <v>#N/A</v>
      </c>
      <c r="DT1585" s="161" t="e">
        <f>VLOOKUP(D1585,RFPStatus!$A$2:$CF$3125,8,FALSE)</f>
        <v>#N/A</v>
      </c>
      <c r="DU1585" s="161" t="e">
        <f>VLOOKUP(D1585,RFPStatus!$A$2:$CF$3125,9,FALSE)</f>
        <v>#N/A</v>
      </c>
      <c r="DV1585" s="161" t="e">
        <f>VLOOKUP(D1585,RFPStatus!$A$2:$CF$3125,10,FALSE)</f>
        <v>#N/A</v>
      </c>
      <c r="DW1585" s="161" t="str">
        <f t="shared" si="24"/>
        <v/>
      </c>
    </row>
    <row r="1586" spans="1:127" x14ac:dyDescent="0.35">
      <c r="A1586" s="163">
        <f>RFPData!D1586</f>
        <v>0</v>
      </c>
      <c r="DQ1586" s="161" t="e">
        <f>VLOOKUP(D1586,RFPStatus!$A$2:$CF$3125,5,FALSE)</f>
        <v>#N/A</v>
      </c>
      <c r="DR1586" s="161" t="e">
        <f>VLOOKUP(D1586,RFPStatus!$A$2:$CF$3125,6,FALSE)</f>
        <v>#N/A</v>
      </c>
      <c r="DS1586" s="161" t="e">
        <f>VLOOKUP(D1586,RFPStatus!$A$2:$CF$3125,7,FALSE)</f>
        <v>#N/A</v>
      </c>
      <c r="DT1586" s="161" t="e">
        <f>VLOOKUP(D1586,RFPStatus!$A$2:$CF$3125,8,FALSE)</f>
        <v>#N/A</v>
      </c>
      <c r="DU1586" s="161" t="e">
        <f>VLOOKUP(D1586,RFPStatus!$A$2:$CF$3125,9,FALSE)</f>
        <v>#N/A</v>
      </c>
      <c r="DV1586" s="161" t="e">
        <f>VLOOKUP(D1586,RFPStatus!$A$2:$CF$3125,10,FALSE)</f>
        <v>#N/A</v>
      </c>
      <c r="DW1586" s="161" t="str">
        <f t="shared" si="24"/>
        <v/>
      </c>
    </row>
    <row r="1587" spans="1:127" x14ac:dyDescent="0.35">
      <c r="A1587" s="163">
        <f>RFPData!D1587</f>
        <v>0</v>
      </c>
      <c r="DQ1587" s="161" t="e">
        <f>VLOOKUP(D1587,RFPStatus!$A$2:$CF$3125,5,FALSE)</f>
        <v>#N/A</v>
      </c>
      <c r="DR1587" s="161" t="e">
        <f>VLOOKUP(D1587,RFPStatus!$A$2:$CF$3125,6,FALSE)</f>
        <v>#N/A</v>
      </c>
      <c r="DS1587" s="161" t="e">
        <f>VLOOKUP(D1587,RFPStatus!$A$2:$CF$3125,7,FALSE)</f>
        <v>#N/A</v>
      </c>
      <c r="DT1587" s="161" t="e">
        <f>VLOOKUP(D1587,RFPStatus!$A$2:$CF$3125,8,FALSE)</f>
        <v>#N/A</v>
      </c>
      <c r="DU1587" s="161" t="e">
        <f>VLOOKUP(D1587,RFPStatus!$A$2:$CF$3125,9,FALSE)</f>
        <v>#N/A</v>
      </c>
      <c r="DV1587" s="161" t="e">
        <f>VLOOKUP(D1587,RFPStatus!$A$2:$CF$3125,10,FALSE)</f>
        <v>#N/A</v>
      </c>
      <c r="DW1587" s="161" t="str">
        <f t="shared" si="24"/>
        <v/>
      </c>
    </row>
    <row r="1588" spans="1:127" x14ac:dyDescent="0.35">
      <c r="A1588" s="163">
        <f>RFPData!D1588</f>
        <v>0</v>
      </c>
      <c r="DQ1588" s="161" t="e">
        <f>VLOOKUP(D1588,RFPStatus!$A$2:$CF$3125,5,FALSE)</f>
        <v>#N/A</v>
      </c>
      <c r="DR1588" s="161" t="e">
        <f>VLOOKUP(D1588,RFPStatus!$A$2:$CF$3125,6,FALSE)</f>
        <v>#N/A</v>
      </c>
      <c r="DS1588" s="161" t="e">
        <f>VLOOKUP(D1588,RFPStatus!$A$2:$CF$3125,7,FALSE)</f>
        <v>#N/A</v>
      </c>
      <c r="DT1588" s="161" t="e">
        <f>VLOOKUP(D1588,RFPStatus!$A$2:$CF$3125,8,FALSE)</f>
        <v>#N/A</v>
      </c>
      <c r="DU1588" s="161" t="e">
        <f>VLOOKUP(D1588,RFPStatus!$A$2:$CF$3125,9,FALSE)</f>
        <v>#N/A</v>
      </c>
      <c r="DV1588" s="161" t="e">
        <f>VLOOKUP(D1588,RFPStatus!$A$2:$CF$3125,10,FALSE)</f>
        <v>#N/A</v>
      </c>
      <c r="DW1588" s="161" t="str">
        <f t="shared" si="24"/>
        <v/>
      </c>
    </row>
    <row r="1589" spans="1:127" x14ac:dyDescent="0.35">
      <c r="A1589" s="163">
        <f>RFPData!D1589</f>
        <v>0</v>
      </c>
      <c r="DQ1589" s="161" t="e">
        <f>VLOOKUP(D1589,RFPStatus!$A$2:$CF$3125,5,FALSE)</f>
        <v>#N/A</v>
      </c>
      <c r="DR1589" s="161" t="e">
        <f>VLOOKUP(D1589,RFPStatus!$A$2:$CF$3125,6,FALSE)</f>
        <v>#N/A</v>
      </c>
      <c r="DS1589" s="161" t="e">
        <f>VLOOKUP(D1589,RFPStatus!$A$2:$CF$3125,7,FALSE)</f>
        <v>#N/A</v>
      </c>
      <c r="DT1589" s="161" t="e">
        <f>VLOOKUP(D1589,RFPStatus!$A$2:$CF$3125,8,FALSE)</f>
        <v>#N/A</v>
      </c>
      <c r="DU1589" s="161" t="e">
        <f>VLOOKUP(D1589,RFPStatus!$A$2:$CF$3125,9,FALSE)</f>
        <v>#N/A</v>
      </c>
      <c r="DV1589" s="161" t="e">
        <f>VLOOKUP(D1589,RFPStatus!$A$2:$CF$3125,10,FALSE)</f>
        <v>#N/A</v>
      </c>
      <c r="DW1589" s="161" t="str">
        <f t="shared" si="24"/>
        <v/>
      </c>
    </row>
    <row r="1590" spans="1:127" x14ac:dyDescent="0.35">
      <c r="A1590" s="163">
        <f>RFPData!D1590</f>
        <v>0</v>
      </c>
      <c r="DQ1590" s="161" t="e">
        <f>VLOOKUP(D1590,RFPStatus!$A$2:$CF$3125,5,FALSE)</f>
        <v>#N/A</v>
      </c>
      <c r="DR1590" s="161" t="e">
        <f>VLOOKUP(D1590,RFPStatus!$A$2:$CF$3125,6,FALSE)</f>
        <v>#N/A</v>
      </c>
      <c r="DS1590" s="161" t="e">
        <f>VLOOKUP(D1590,RFPStatus!$A$2:$CF$3125,7,FALSE)</f>
        <v>#N/A</v>
      </c>
      <c r="DT1590" s="161" t="e">
        <f>VLOOKUP(D1590,RFPStatus!$A$2:$CF$3125,8,FALSE)</f>
        <v>#N/A</v>
      </c>
      <c r="DU1590" s="161" t="e">
        <f>VLOOKUP(D1590,RFPStatus!$A$2:$CF$3125,9,FALSE)</f>
        <v>#N/A</v>
      </c>
      <c r="DV1590" s="161" t="e">
        <f>VLOOKUP(D1590,RFPStatus!$A$2:$CF$3125,10,FALSE)</f>
        <v>#N/A</v>
      </c>
      <c r="DW1590" s="161" t="str">
        <f t="shared" si="24"/>
        <v/>
      </c>
    </row>
    <row r="1591" spans="1:127" x14ac:dyDescent="0.35">
      <c r="A1591" s="163">
        <f>RFPData!D1591</f>
        <v>0</v>
      </c>
      <c r="DQ1591" s="161" t="e">
        <f>VLOOKUP(D1591,RFPStatus!$A$2:$CF$3125,5,FALSE)</f>
        <v>#N/A</v>
      </c>
      <c r="DR1591" s="161" t="e">
        <f>VLOOKUP(D1591,RFPStatus!$A$2:$CF$3125,6,FALSE)</f>
        <v>#N/A</v>
      </c>
      <c r="DS1591" s="161" t="e">
        <f>VLOOKUP(D1591,RFPStatus!$A$2:$CF$3125,7,FALSE)</f>
        <v>#N/A</v>
      </c>
      <c r="DT1591" s="161" t="e">
        <f>VLOOKUP(D1591,RFPStatus!$A$2:$CF$3125,8,FALSE)</f>
        <v>#N/A</v>
      </c>
      <c r="DU1591" s="161" t="e">
        <f>VLOOKUP(D1591,RFPStatus!$A$2:$CF$3125,9,FALSE)</f>
        <v>#N/A</v>
      </c>
      <c r="DV1591" s="161" t="e">
        <f>VLOOKUP(D1591,RFPStatus!$A$2:$CF$3125,10,FALSE)</f>
        <v>#N/A</v>
      </c>
      <c r="DW1591" s="161" t="str">
        <f t="shared" si="24"/>
        <v/>
      </c>
    </row>
    <row r="1592" spans="1:127" x14ac:dyDescent="0.35">
      <c r="A1592" s="163">
        <f>RFPData!D1592</f>
        <v>0</v>
      </c>
      <c r="DQ1592" s="161" t="e">
        <f>VLOOKUP(D1592,RFPStatus!$A$2:$CF$3125,5,FALSE)</f>
        <v>#N/A</v>
      </c>
      <c r="DR1592" s="161" t="e">
        <f>VLOOKUP(D1592,RFPStatus!$A$2:$CF$3125,6,FALSE)</f>
        <v>#N/A</v>
      </c>
      <c r="DS1592" s="161" t="e">
        <f>VLOOKUP(D1592,RFPStatus!$A$2:$CF$3125,7,FALSE)</f>
        <v>#N/A</v>
      </c>
      <c r="DT1592" s="161" t="e">
        <f>VLOOKUP(D1592,RFPStatus!$A$2:$CF$3125,8,FALSE)</f>
        <v>#N/A</v>
      </c>
      <c r="DU1592" s="161" t="e">
        <f>VLOOKUP(D1592,RFPStatus!$A$2:$CF$3125,9,FALSE)</f>
        <v>#N/A</v>
      </c>
      <c r="DV1592" s="161" t="e">
        <f>VLOOKUP(D1592,RFPStatus!$A$2:$CF$3125,10,FALSE)</f>
        <v>#N/A</v>
      </c>
      <c r="DW1592" s="161" t="str">
        <f t="shared" si="24"/>
        <v/>
      </c>
    </row>
    <row r="1593" spans="1:127" x14ac:dyDescent="0.35">
      <c r="A1593" s="163">
        <f>RFPData!D1593</f>
        <v>0</v>
      </c>
      <c r="DQ1593" s="161" t="e">
        <f>VLOOKUP(D1593,RFPStatus!$A$2:$CF$3125,5,FALSE)</f>
        <v>#N/A</v>
      </c>
      <c r="DR1593" s="161" t="e">
        <f>VLOOKUP(D1593,RFPStatus!$A$2:$CF$3125,6,FALSE)</f>
        <v>#N/A</v>
      </c>
      <c r="DS1593" s="161" t="e">
        <f>VLOOKUP(D1593,RFPStatus!$A$2:$CF$3125,7,FALSE)</f>
        <v>#N/A</v>
      </c>
      <c r="DT1593" s="161" t="e">
        <f>VLOOKUP(D1593,RFPStatus!$A$2:$CF$3125,8,FALSE)</f>
        <v>#N/A</v>
      </c>
      <c r="DU1593" s="161" t="e">
        <f>VLOOKUP(D1593,RFPStatus!$A$2:$CF$3125,9,FALSE)</f>
        <v>#N/A</v>
      </c>
      <c r="DV1593" s="161" t="e">
        <f>VLOOKUP(D1593,RFPStatus!$A$2:$CF$3125,10,FALSE)</f>
        <v>#N/A</v>
      </c>
      <c r="DW1593" s="161" t="str">
        <f t="shared" si="24"/>
        <v/>
      </c>
    </row>
    <row r="1594" spans="1:127" x14ac:dyDescent="0.35">
      <c r="A1594" s="163">
        <f>RFPData!D1594</f>
        <v>0</v>
      </c>
      <c r="DQ1594" s="161" t="e">
        <f>VLOOKUP(D1594,RFPStatus!$A$2:$CF$3125,5,FALSE)</f>
        <v>#N/A</v>
      </c>
      <c r="DR1594" s="161" t="e">
        <f>VLOOKUP(D1594,RFPStatus!$A$2:$CF$3125,6,FALSE)</f>
        <v>#N/A</v>
      </c>
      <c r="DS1594" s="161" t="e">
        <f>VLOOKUP(D1594,RFPStatus!$A$2:$CF$3125,7,FALSE)</f>
        <v>#N/A</v>
      </c>
      <c r="DT1594" s="161" t="e">
        <f>VLOOKUP(D1594,RFPStatus!$A$2:$CF$3125,8,FALSE)</f>
        <v>#N/A</v>
      </c>
      <c r="DU1594" s="161" t="e">
        <f>VLOOKUP(D1594,RFPStatus!$A$2:$CF$3125,9,FALSE)</f>
        <v>#N/A</v>
      </c>
      <c r="DV1594" s="161" t="e">
        <f>VLOOKUP(D1594,RFPStatus!$A$2:$CF$3125,10,FALSE)</f>
        <v>#N/A</v>
      </c>
      <c r="DW1594" s="161" t="str">
        <f t="shared" si="24"/>
        <v/>
      </c>
    </row>
    <row r="1595" spans="1:127" x14ac:dyDescent="0.35">
      <c r="A1595" s="163">
        <f>RFPData!D1595</f>
        <v>0</v>
      </c>
      <c r="DQ1595" s="161" t="e">
        <f>VLOOKUP(D1595,RFPStatus!$A$2:$CF$3125,5,FALSE)</f>
        <v>#N/A</v>
      </c>
      <c r="DR1595" s="161" t="e">
        <f>VLOOKUP(D1595,RFPStatus!$A$2:$CF$3125,6,FALSE)</f>
        <v>#N/A</v>
      </c>
      <c r="DS1595" s="161" t="e">
        <f>VLOOKUP(D1595,RFPStatus!$A$2:$CF$3125,7,FALSE)</f>
        <v>#N/A</v>
      </c>
      <c r="DT1595" s="161" t="e">
        <f>VLOOKUP(D1595,RFPStatus!$A$2:$CF$3125,8,FALSE)</f>
        <v>#N/A</v>
      </c>
      <c r="DU1595" s="161" t="e">
        <f>VLOOKUP(D1595,RFPStatus!$A$2:$CF$3125,9,FALSE)</f>
        <v>#N/A</v>
      </c>
      <c r="DV1595" s="161" t="e">
        <f>VLOOKUP(D1595,RFPStatus!$A$2:$CF$3125,10,FALSE)</f>
        <v>#N/A</v>
      </c>
      <c r="DW1595" s="161" t="str">
        <f t="shared" si="24"/>
        <v/>
      </c>
    </row>
    <row r="1596" spans="1:127" x14ac:dyDescent="0.35">
      <c r="A1596" s="163">
        <f>RFPData!D1596</f>
        <v>0</v>
      </c>
      <c r="DQ1596" s="161" t="e">
        <f>VLOOKUP(D1596,RFPStatus!$A$2:$CF$3125,5,FALSE)</f>
        <v>#N/A</v>
      </c>
      <c r="DR1596" s="161" t="e">
        <f>VLOOKUP(D1596,RFPStatus!$A$2:$CF$3125,6,FALSE)</f>
        <v>#N/A</v>
      </c>
      <c r="DS1596" s="161" t="e">
        <f>VLOOKUP(D1596,RFPStatus!$A$2:$CF$3125,7,FALSE)</f>
        <v>#N/A</v>
      </c>
      <c r="DT1596" s="161" t="e">
        <f>VLOOKUP(D1596,RFPStatus!$A$2:$CF$3125,8,FALSE)</f>
        <v>#N/A</v>
      </c>
      <c r="DU1596" s="161" t="e">
        <f>VLOOKUP(D1596,RFPStatus!$A$2:$CF$3125,9,FALSE)</f>
        <v>#N/A</v>
      </c>
      <c r="DV1596" s="161" t="e">
        <f>VLOOKUP(D1596,RFPStatus!$A$2:$CF$3125,10,FALSE)</f>
        <v>#N/A</v>
      </c>
      <c r="DW1596" s="161" t="str">
        <f t="shared" si="24"/>
        <v/>
      </c>
    </row>
    <row r="1597" spans="1:127" x14ac:dyDescent="0.35">
      <c r="A1597" s="163">
        <f>RFPData!D1597</f>
        <v>0</v>
      </c>
      <c r="DQ1597" s="161" t="e">
        <f>VLOOKUP(D1597,RFPStatus!$A$2:$CF$3125,5,FALSE)</f>
        <v>#N/A</v>
      </c>
      <c r="DR1597" s="161" t="e">
        <f>VLOOKUP(D1597,RFPStatus!$A$2:$CF$3125,6,FALSE)</f>
        <v>#N/A</v>
      </c>
      <c r="DS1597" s="161" t="e">
        <f>VLOOKUP(D1597,RFPStatus!$A$2:$CF$3125,7,FALSE)</f>
        <v>#N/A</v>
      </c>
      <c r="DT1597" s="161" t="e">
        <f>VLOOKUP(D1597,RFPStatus!$A$2:$CF$3125,8,FALSE)</f>
        <v>#N/A</v>
      </c>
      <c r="DU1597" s="161" t="e">
        <f>VLOOKUP(D1597,RFPStatus!$A$2:$CF$3125,9,FALSE)</f>
        <v>#N/A</v>
      </c>
      <c r="DV1597" s="161" t="e">
        <f>VLOOKUP(D1597,RFPStatus!$A$2:$CF$3125,10,FALSE)</f>
        <v>#N/A</v>
      </c>
      <c r="DW1597" s="161" t="str">
        <f t="shared" si="24"/>
        <v/>
      </c>
    </row>
    <row r="1598" spans="1:127" x14ac:dyDescent="0.35">
      <c r="A1598" s="163">
        <f>RFPData!D1598</f>
        <v>0</v>
      </c>
      <c r="DQ1598" s="161" t="e">
        <f>VLOOKUP(D1598,RFPStatus!$A$2:$CF$3125,5,FALSE)</f>
        <v>#N/A</v>
      </c>
      <c r="DR1598" s="161" t="e">
        <f>VLOOKUP(D1598,RFPStatus!$A$2:$CF$3125,6,FALSE)</f>
        <v>#N/A</v>
      </c>
      <c r="DS1598" s="161" t="e">
        <f>VLOOKUP(D1598,RFPStatus!$A$2:$CF$3125,7,FALSE)</f>
        <v>#N/A</v>
      </c>
      <c r="DT1598" s="161" t="e">
        <f>VLOOKUP(D1598,RFPStatus!$A$2:$CF$3125,8,FALSE)</f>
        <v>#N/A</v>
      </c>
      <c r="DU1598" s="161" t="e">
        <f>VLOOKUP(D1598,RFPStatus!$A$2:$CF$3125,9,FALSE)</f>
        <v>#N/A</v>
      </c>
      <c r="DV1598" s="161" t="e">
        <f>VLOOKUP(D1598,RFPStatus!$A$2:$CF$3125,10,FALSE)</f>
        <v>#N/A</v>
      </c>
      <c r="DW1598" s="161" t="str">
        <f t="shared" si="24"/>
        <v/>
      </c>
    </row>
    <row r="1599" spans="1:127" x14ac:dyDescent="0.35">
      <c r="A1599" s="163">
        <f>RFPData!D1599</f>
        <v>0</v>
      </c>
      <c r="DQ1599" s="161" t="e">
        <f>VLOOKUP(D1599,RFPStatus!$A$2:$CF$3125,5,FALSE)</f>
        <v>#N/A</v>
      </c>
      <c r="DR1599" s="161" t="e">
        <f>VLOOKUP(D1599,RFPStatus!$A$2:$CF$3125,6,FALSE)</f>
        <v>#N/A</v>
      </c>
      <c r="DS1599" s="161" t="e">
        <f>VLOOKUP(D1599,RFPStatus!$A$2:$CF$3125,7,FALSE)</f>
        <v>#N/A</v>
      </c>
      <c r="DT1599" s="161" t="e">
        <f>VLOOKUP(D1599,RFPStatus!$A$2:$CF$3125,8,FALSE)</f>
        <v>#N/A</v>
      </c>
      <c r="DU1599" s="161" t="e">
        <f>VLOOKUP(D1599,RFPStatus!$A$2:$CF$3125,9,FALSE)</f>
        <v>#N/A</v>
      </c>
      <c r="DV1599" s="161" t="e">
        <f>VLOOKUP(D1599,RFPStatus!$A$2:$CF$3125,10,FALSE)</f>
        <v>#N/A</v>
      </c>
      <c r="DW1599" s="161" t="str">
        <f t="shared" si="24"/>
        <v/>
      </c>
    </row>
    <row r="1600" spans="1:127" x14ac:dyDescent="0.35">
      <c r="A1600" s="163">
        <f>RFPData!D1600</f>
        <v>0</v>
      </c>
      <c r="DQ1600" s="161" t="e">
        <f>VLOOKUP(D1600,RFPStatus!$A$2:$CF$3125,5,FALSE)</f>
        <v>#N/A</v>
      </c>
      <c r="DR1600" s="161" t="e">
        <f>VLOOKUP(D1600,RFPStatus!$A$2:$CF$3125,6,FALSE)</f>
        <v>#N/A</v>
      </c>
      <c r="DS1600" s="161" t="e">
        <f>VLOOKUP(D1600,RFPStatus!$A$2:$CF$3125,7,FALSE)</f>
        <v>#N/A</v>
      </c>
      <c r="DT1600" s="161" t="e">
        <f>VLOOKUP(D1600,RFPStatus!$A$2:$CF$3125,8,FALSE)</f>
        <v>#N/A</v>
      </c>
      <c r="DU1600" s="161" t="e">
        <f>VLOOKUP(D1600,RFPStatus!$A$2:$CF$3125,9,FALSE)</f>
        <v>#N/A</v>
      </c>
      <c r="DV1600" s="161" t="e">
        <f>VLOOKUP(D1600,RFPStatus!$A$2:$CF$3125,10,FALSE)</f>
        <v>#N/A</v>
      </c>
      <c r="DW1600" s="161" t="str">
        <f t="shared" si="24"/>
        <v/>
      </c>
    </row>
    <row r="1601" spans="1:127" x14ac:dyDescent="0.35">
      <c r="A1601" s="163">
        <f>RFPData!D1601</f>
        <v>0</v>
      </c>
      <c r="DQ1601" s="161" t="e">
        <f>VLOOKUP(D1601,RFPStatus!$A$2:$CF$3125,5,FALSE)</f>
        <v>#N/A</v>
      </c>
      <c r="DR1601" s="161" t="e">
        <f>VLOOKUP(D1601,RFPStatus!$A$2:$CF$3125,6,FALSE)</f>
        <v>#N/A</v>
      </c>
      <c r="DS1601" s="161" t="e">
        <f>VLOOKUP(D1601,RFPStatus!$A$2:$CF$3125,7,FALSE)</f>
        <v>#N/A</v>
      </c>
      <c r="DT1601" s="161" t="e">
        <f>VLOOKUP(D1601,RFPStatus!$A$2:$CF$3125,8,FALSE)</f>
        <v>#N/A</v>
      </c>
      <c r="DU1601" s="161" t="e">
        <f>VLOOKUP(D1601,RFPStatus!$A$2:$CF$3125,9,FALSE)</f>
        <v>#N/A</v>
      </c>
      <c r="DV1601" s="161" t="e">
        <f>VLOOKUP(D1601,RFPStatus!$A$2:$CF$3125,10,FALSE)</f>
        <v>#N/A</v>
      </c>
      <c r="DW1601" s="161" t="str">
        <f t="shared" si="24"/>
        <v/>
      </c>
    </row>
    <row r="1602" spans="1:127" x14ac:dyDescent="0.35">
      <c r="A1602" s="163">
        <f>RFPData!D1602</f>
        <v>0</v>
      </c>
      <c r="DQ1602" s="161" t="e">
        <f>VLOOKUP(D1602,RFPStatus!$A$2:$CF$3125,5,FALSE)</f>
        <v>#N/A</v>
      </c>
      <c r="DR1602" s="161" t="e">
        <f>VLOOKUP(D1602,RFPStatus!$A$2:$CF$3125,6,FALSE)</f>
        <v>#N/A</v>
      </c>
      <c r="DS1602" s="161" t="e">
        <f>VLOOKUP(D1602,RFPStatus!$A$2:$CF$3125,7,FALSE)</f>
        <v>#N/A</v>
      </c>
      <c r="DT1602" s="161" t="e">
        <f>VLOOKUP(D1602,RFPStatus!$A$2:$CF$3125,8,FALSE)</f>
        <v>#N/A</v>
      </c>
      <c r="DU1602" s="161" t="e">
        <f>VLOOKUP(D1602,RFPStatus!$A$2:$CF$3125,9,FALSE)</f>
        <v>#N/A</v>
      </c>
      <c r="DV1602" s="161" t="e">
        <f>VLOOKUP(D1602,RFPStatus!$A$2:$CF$3125,10,FALSE)</f>
        <v>#N/A</v>
      </c>
      <c r="DW1602" s="161" t="str">
        <f t="shared" ref="DW1602:DW1665" si="25">_xlfn.CONCAT(BU1602:BY1602)</f>
        <v/>
      </c>
    </row>
    <row r="1603" spans="1:127" x14ac:dyDescent="0.35">
      <c r="A1603" s="163">
        <f>RFPData!D1603</f>
        <v>0</v>
      </c>
      <c r="DQ1603" s="161" t="e">
        <f>VLOOKUP(D1603,RFPStatus!$A$2:$CF$3125,5,FALSE)</f>
        <v>#N/A</v>
      </c>
      <c r="DR1603" s="161" t="e">
        <f>VLOOKUP(D1603,RFPStatus!$A$2:$CF$3125,6,FALSE)</f>
        <v>#N/A</v>
      </c>
      <c r="DS1603" s="161" t="e">
        <f>VLOOKUP(D1603,RFPStatus!$A$2:$CF$3125,7,FALSE)</f>
        <v>#N/A</v>
      </c>
      <c r="DT1603" s="161" t="e">
        <f>VLOOKUP(D1603,RFPStatus!$A$2:$CF$3125,8,FALSE)</f>
        <v>#N/A</v>
      </c>
      <c r="DU1603" s="161" t="e">
        <f>VLOOKUP(D1603,RFPStatus!$A$2:$CF$3125,9,FALSE)</f>
        <v>#N/A</v>
      </c>
      <c r="DV1603" s="161" t="e">
        <f>VLOOKUP(D1603,RFPStatus!$A$2:$CF$3125,10,FALSE)</f>
        <v>#N/A</v>
      </c>
      <c r="DW1603" s="161" t="str">
        <f t="shared" si="25"/>
        <v/>
      </c>
    </row>
    <row r="1604" spans="1:127" x14ac:dyDescent="0.35">
      <c r="A1604" s="163">
        <f>RFPData!D1604</f>
        <v>0</v>
      </c>
      <c r="DQ1604" s="161" t="e">
        <f>VLOOKUP(D1604,RFPStatus!$A$2:$CF$3125,5,FALSE)</f>
        <v>#N/A</v>
      </c>
      <c r="DR1604" s="161" t="e">
        <f>VLOOKUP(D1604,RFPStatus!$A$2:$CF$3125,6,FALSE)</f>
        <v>#N/A</v>
      </c>
      <c r="DS1604" s="161" t="e">
        <f>VLOOKUP(D1604,RFPStatus!$A$2:$CF$3125,7,FALSE)</f>
        <v>#N/A</v>
      </c>
      <c r="DT1604" s="161" t="e">
        <f>VLOOKUP(D1604,RFPStatus!$A$2:$CF$3125,8,FALSE)</f>
        <v>#N/A</v>
      </c>
      <c r="DU1604" s="161" t="e">
        <f>VLOOKUP(D1604,RFPStatus!$A$2:$CF$3125,9,FALSE)</f>
        <v>#N/A</v>
      </c>
      <c r="DV1604" s="161" t="e">
        <f>VLOOKUP(D1604,RFPStatus!$A$2:$CF$3125,10,FALSE)</f>
        <v>#N/A</v>
      </c>
      <c r="DW1604" s="161" t="str">
        <f t="shared" si="25"/>
        <v/>
      </c>
    </row>
    <row r="1605" spans="1:127" x14ac:dyDescent="0.35">
      <c r="A1605" s="163">
        <f>RFPData!D1605</f>
        <v>0</v>
      </c>
      <c r="DQ1605" s="161" t="e">
        <f>VLOOKUP(D1605,RFPStatus!$A$2:$CF$3125,5,FALSE)</f>
        <v>#N/A</v>
      </c>
      <c r="DR1605" s="161" t="e">
        <f>VLOOKUP(D1605,RFPStatus!$A$2:$CF$3125,6,FALSE)</f>
        <v>#N/A</v>
      </c>
      <c r="DS1605" s="161" t="e">
        <f>VLOOKUP(D1605,RFPStatus!$A$2:$CF$3125,7,FALSE)</f>
        <v>#N/A</v>
      </c>
      <c r="DT1605" s="161" t="e">
        <f>VLOOKUP(D1605,RFPStatus!$A$2:$CF$3125,8,FALSE)</f>
        <v>#N/A</v>
      </c>
      <c r="DU1605" s="161" t="e">
        <f>VLOOKUP(D1605,RFPStatus!$A$2:$CF$3125,9,FALSE)</f>
        <v>#N/A</v>
      </c>
      <c r="DV1605" s="161" t="e">
        <f>VLOOKUP(D1605,RFPStatus!$A$2:$CF$3125,10,FALSE)</f>
        <v>#N/A</v>
      </c>
      <c r="DW1605" s="161" t="str">
        <f t="shared" si="25"/>
        <v/>
      </c>
    </row>
    <row r="1606" spans="1:127" x14ac:dyDescent="0.35">
      <c r="A1606" s="163">
        <f>RFPData!D1606</f>
        <v>0</v>
      </c>
      <c r="DQ1606" s="161" t="e">
        <f>VLOOKUP(D1606,RFPStatus!$A$2:$CF$3125,5,FALSE)</f>
        <v>#N/A</v>
      </c>
      <c r="DR1606" s="161" t="e">
        <f>VLOOKUP(D1606,RFPStatus!$A$2:$CF$3125,6,FALSE)</f>
        <v>#N/A</v>
      </c>
      <c r="DS1606" s="161" t="e">
        <f>VLOOKUP(D1606,RFPStatus!$A$2:$CF$3125,7,FALSE)</f>
        <v>#N/A</v>
      </c>
      <c r="DT1606" s="161" t="e">
        <f>VLOOKUP(D1606,RFPStatus!$A$2:$CF$3125,8,FALSE)</f>
        <v>#N/A</v>
      </c>
      <c r="DU1606" s="161" t="e">
        <f>VLOOKUP(D1606,RFPStatus!$A$2:$CF$3125,9,FALSE)</f>
        <v>#N/A</v>
      </c>
      <c r="DV1606" s="161" t="e">
        <f>VLOOKUP(D1606,RFPStatus!$A$2:$CF$3125,10,FALSE)</f>
        <v>#N/A</v>
      </c>
      <c r="DW1606" s="161" t="str">
        <f t="shared" si="25"/>
        <v/>
      </c>
    </row>
    <row r="1607" spans="1:127" x14ac:dyDescent="0.35">
      <c r="A1607" s="163">
        <f>RFPData!D1607</f>
        <v>0</v>
      </c>
      <c r="DQ1607" s="161" t="e">
        <f>VLOOKUP(D1607,RFPStatus!$A$2:$CF$3125,5,FALSE)</f>
        <v>#N/A</v>
      </c>
      <c r="DR1607" s="161" t="e">
        <f>VLOOKUP(D1607,RFPStatus!$A$2:$CF$3125,6,FALSE)</f>
        <v>#N/A</v>
      </c>
      <c r="DS1607" s="161" t="e">
        <f>VLOOKUP(D1607,RFPStatus!$A$2:$CF$3125,7,FALSE)</f>
        <v>#N/A</v>
      </c>
      <c r="DT1607" s="161" t="e">
        <f>VLOOKUP(D1607,RFPStatus!$A$2:$CF$3125,8,FALSE)</f>
        <v>#N/A</v>
      </c>
      <c r="DU1607" s="161" t="e">
        <f>VLOOKUP(D1607,RFPStatus!$A$2:$CF$3125,9,FALSE)</f>
        <v>#N/A</v>
      </c>
      <c r="DV1607" s="161" t="e">
        <f>VLOOKUP(D1607,RFPStatus!$A$2:$CF$3125,10,FALSE)</f>
        <v>#N/A</v>
      </c>
      <c r="DW1607" s="161" t="str">
        <f t="shared" si="25"/>
        <v/>
      </c>
    </row>
    <row r="1608" spans="1:127" x14ac:dyDescent="0.35">
      <c r="A1608" s="163">
        <f>RFPData!D1608</f>
        <v>0</v>
      </c>
      <c r="DQ1608" s="161" t="e">
        <f>VLOOKUP(D1608,RFPStatus!$A$2:$CF$3125,5,FALSE)</f>
        <v>#N/A</v>
      </c>
      <c r="DR1608" s="161" t="e">
        <f>VLOOKUP(D1608,RFPStatus!$A$2:$CF$3125,6,FALSE)</f>
        <v>#N/A</v>
      </c>
      <c r="DS1608" s="161" t="e">
        <f>VLOOKUP(D1608,RFPStatus!$A$2:$CF$3125,7,FALSE)</f>
        <v>#N/A</v>
      </c>
      <c r="DT1608" s="161" t="e">
        <f>VLOOKUP(D1608,RFPStatus!$A$2:$CF$3125,8,FALSE)</f>
        <v>#N/A</v>
      </c>
      <c r="DU1608" s="161" t="e">
        <f>VLOOKUP(D1608,RFPStatus!$A$2:$CF$3125,9,FALSE)</f>
        <v>#N/A</v>
      </c>
      <c r="DV1608" s="161" t="e">
        <f>VLOOKUP(D1608,RFPStatus!$A$2:$CF$3125,10,FALSE)</f>
        <v>#N/A</v>
      </c>
      <c r="DW1608" s="161" t="str">
        <f t="shared" si="25"/>
        <v/>
      </c>
    </row>
    <row r="1609" spans="1:127" x14ac:dyDescent="0.35">
      <c r="A1609" s="163">
        <f>RFPData!D1609</f>
        <v>0</v>
      </c>
      <c r="DQ1609" s="161" t="e">
        <f>VLOOKUP(D1609,RFPStatus!$A$2:$CF$3125,5,FALSE)</f>
        <v>#N/A</v>
      </c>
      <c r="DR1609" s="161" t="e">
        <f>VLOOKUP(D1609,RFPStatus!$A$2:$CF$3125,6,FALSE)</f>
        <v>#N/A</v>
      </c>
      <c r="DS1609" s="161" t="e">
        <f>VLOOKUP(D1609,RFPStatus!$A$2:$CF$3125,7,FALSE)</f>
        <v>#N/A</v>
      </c>
      <c r="DT1609" s="161" t="e">
        <f>VLOOKUP(D1609,RFPStatus!$A$2:$CF$3125,8,FALSE)</f>
        <v>#N/A</v>
      </c>
      <c r="DU1609" s="161" t="e">
        <f>VLOOKUP(D1609,RFPStatus!$A$2:$CF$3125,9,FALSE)</f>
        <v>#N/A</v>
      </c>
      <c r="DV1609" s="161" t="e">
        <f>VLOOKUP(D1609,RFPStatus!$A$2:$CF$3125,10,FALSE)</f>
        <v>#N/A</v>
      </c>
      <c r="DW1609" s="161" t="str">
        <f t="shared" si="25"/>
        <v/>
      </c>
    </row>
    <row r="1610" spans="1:127" x14ac:dyDescent="0.35">
      <c r="A1610" s="163">
        <f>RFPData!D1610</f>
        <v>0</v>
      </c>
      <c r="DQ1610" s="161" t="e">
        <f>VLOOKUP(D1610,RFPStatus!$A$2:$CF$3125,5,FALSE)</f>
        <v>#N/A</v>
      </c>
      <c r="DR1610" s="161" t="e">
        <f>VLOOKUP(D1610,RFPStatus!$A$2:$CF$3125,6,FALSE)</f>
        <v>#N/A</v>
      </c>
      <c r="DS1610" s="161" t="e">
        <f>VLOOKUP(D1610,RFPStatus!$A$2:$CF$3125,7,FALSE)</f>
        <v>#N/A</v>
      </c>
      <c r="DT1610" s="161" t="e">
        <f>VLOOKUP(D1610,RFPStatus!$A$2:$CF$3125,8,FALSE)</f>
        <v>#N/A</v>
      </c>
      <c r="DU1610" s="161" t="e">
        <f>VLOOKUP(D1610,RFPStatus!$A$2:$CF$3125,9,FALSE)</f>
        <v>#N/A</v>
      </c>
      <c r="DV1610" s="161" t="e">
        <f>VLOOKUP(D1610,RFPStatus!$A$2:$CF$3125,10,FALSE)</f>
        <v>#N/A</v>
      </c>
      <c r="DW1610" s="161" t="str">
        <f t="shared" si="25"/>
        <v/>
      </c>
    </row>
    <row r="1611" spans="1:127" x14ac:dyDescent="0.35">
      <c r="A1611" s="163">
        <f>RFPData!D1611</f>
        <v>0</v>
      </c>
      <c r="DQ1611" s="161" t="e">
        <f>VLOOKUP(D1611,RFPStatus!$A$2:$CF$3125,5,FALSE)</f>
        <v>#N/A</v>
      </c>
      <c r="DR1611" s="161" t="e">
        <f>VLOOKUP(D1611,RFPStatus!$A$2:$CF$3125,6,FALSE)</f>
        <v>#N/A</v>
      </c>
      <c r="DS1611" s="161" t="e">
        <f>VLOOKUP(D1611,RFPStatus!$A$2:$CF$3125,7,FALSE)</f>
        <v>#N/A</v>
      </c>
      <c r="DT1611" s="161" t="e">
        <f>VLOOKUP(D1611,RFPStatus!$A$2:$CF$3125,8,FALSE)</f>
        <v>#N/A</v>
      </c>
      <c r="DU1611" s="161" t="e">
        <f>VLOOKUP(D1611,RFPStatus!$A$2:$CF$3125,9,FALSE)</f>
        <v>#N/A</v>
      </c>
      <c r="DV1611" s="161" t="e">
        <f>VLOOKUP(D1611,RFPStatus!$A$2:$CF$3125,10,FALSE)</f>
        <v>#N/A</v>
      </c>
      <c r="DW1611" s="161" t="str">
        <f t="shared" si="25"/>
        <v/>
      </c>
    </row>
    <row r="1612" spans="1:127" x14ac:dyDescent="0.35">
      <c r="A1612" s="163">
        <f>RFPData!D1612</f>
        <v>0</v>
      </c>
      <c r="DQ1612" s="161" t="e">
        <f>VLOOKUP(D1612,RFPStatus!$A$2:$CF$3125,5,FALSE)</f>
        <v>#N/A</v>
      </c>
      <c r="DR1612" s="161" t="e">
        <f>VLOOKUP(D1612,RFPStatus!$A$2:$CF$3125,6,FALSE)</f>
        <v>#N/A</v>
      </c>
      <c r="DS1612" s="161" t="e">
        <f>VLOOKUP(D1612,RFPStatus!$A$2:$CF$3125,7,FALSE)</f>
        <v>#N/A</v>
      </c>
      <c r="DT1612" s="161" t="e">
        <f>VLOOKUP(D1612,RFPStatus!$A$2:$CF$3125,8,FALSE)</f>
        <v>#N/A</v>
      </c>
      <c r="DU1612" s="161" t="e">
        <f>VLOOKUP(D1612,RFPStatus!$A$2:$CF$3125,9,FALSE)</f>
        <v>#N/A</v>
      </c>
      <c r="DV1612" s="161" t="e">
        <f>VLOOKUP(D1612,RFPStatus!$A$2:$CF$3125,10,FALSE)</f>
        <v>#N/A</v>
      </c>
      <c r="DW1612" s="161" t="str">
        <f t="shared" si="25"/>
        <v/>
      </c>
    </row>
    <row r="1613" spans="1:127" x14ac:dyDescent="0.35">
      <c r="A1613" s="163">
        <f>RFPData!D1613</f>
        <v>0</v>
      </c>
      <c r="DQ1613" s="161" t="e">
        <f>VLOOKUP(D1613,RFPStatus!$A$2:$CF$3125,5,FALSE)</f>
        <v>#N/A</v>
      </c>
      <c r="DR1613" s="161" t="e">
        <f>VLOOKUP(D1613,RFPStatus!$A$2:$CF$3125,6,FALSE)</f>
        <v>#N/A</v>
      </c>
      <c r="DS1613" s="161" t="e">
        <f>VLOOKUP(D1613,RFPStatus!$A$2:$CF$3125,7,FALSE)</f>
        <v>#N/A</v>
      </c>
      <c r="DT1613" s="161" t="e">
        <f>VLOOKUP(D1613,RFPStatus!$A$2:$CF$3125,8,FALSE)</f>
        <v>#N/A</v>
      </c>
      <c r="DU1613" s="161" t="e">
        <f>VLOOKUP(D1613,RFPStatus!$A$2:$CF$3125,9,FALSE)</f>
        <v>#N/A</v>
      </c>
      <c r="DV1613" s="161" t="e">
        <f>VLOOKUP(D1613,RFPStatus!$A$2:$CF$3125,10,FALSE)</f>
        <v>#N/A</v>
      </c>
      <c r="DW1613" s="161" t="str">
        <f t="shared" si="25"/>
        <v/>
      </c>
    </row>
    <row r="1614" spans="1:127" x14ac:dyDescent="0.35">
      <c r="A1614" s="163">
        <f>RFPData!D1614</f>
        <v>0</v>
      </c>
      <c r="DQ1614" s="161" t="e">
        <f>VLOOKUP(D1614,RFPStatus!$A$2:$CF$3125,5,FALSE)</f>
        <v>#N/A</v>
      </c>
      <c r="DR1614" s="161" t="e">
        <f>VLOOKUP(D1614,RFPStatus!$A$2:$CF$3125,6,FALSE)</f>
        <v>#N/A</v>
      </c>
      <c r="DS1614" s="161" t="e">
        <f>VLOOKUP(D1614,RFPStatus!$A$2:$CF$3125,7,FALSE)</f>
        <v>#N/A</v>
      </c>
      <c r="DT1614" s="161" t="e">
        <f>VLOOKUP(D1614,RFPStatus!$A$2:$CF$3125,8,FALSE)</f>
        <v>#N/A</v>
      </c>
      <c r="DU1614" s="161" t="e">
        <f>VLOOKUP(D1614,RFPStatus!$A$2:$CF$3125,9,FALSE)</f>
        <v>#N/A</v>
      </c>
      <c r="DV1614" s="161" t="e">
        <f>VLOOKUP(D1614,RFPStatus!$A$2:$CF$3125,10,FALSE)</f>
        <v>#N/A</v>
      </c>
      <c r="DW1614" s="161" t="str">
        <f t="shared" si="25"/>
        <v/>
      </c>
    </row>
    <row r="1615" spans="1:127" x14ac:dyDescent="0.35">
      <c r="A1615" s="163">
        <f>RFPData!D1615</f>
        <v>0</v>
      </c>
      <c r="DQ1615" s="161" t="e">
        <f>VLOOKUP(D1615,RFPStatus!$A$2:$CF$3125,5,FALSE)</f>
        <v>#N/A</v>
      </c>
      <c r="DR1615" s="161" t="e">
        <f>VLOOKUP(D1615,RFPStatus!$A$2:$CF$3125,6,FALSE)</f>
        <v>#N/A</v>
      </c>
      <c r="DS1615" s="161" t="e">
        <f>VLOOKUP(D1615,RFPStatus!$A$2:$CF$3125,7,FALSE)</f>
        <v>#N/A</v>
      </c>
      <c r="DT1615" s="161" t="e">
        <f>VLOOKUP(D1615,RFPStatus!$A$2:$CF$3125,8,FALSE)</f>
        <v>#N/A</v>
      </c>
      <c r="DU1615" s="161" t="e">
        <f>VLOOKUP(D1615,RFPStatus!$A$2:$CF$3125,9,FALSE)</f>
        <v>#N/A</v>
      </c>
      <c r="DV1615" s="161" t="e">
        <f>VLOOKUP(D1615,RFPStatus!$A$2:$CF$3125,10,FALSE)</f>
        <v>#N/A</v>
      </c>
      <c r="DW1615" s="161" t="str">
        <f t="shared" si="25"/>
        <v/>
      </c>
    </row>
    <row r="1616" spans="1:127" x14ac:dyDescent="0.35">
      <c r="A1616" s="163">
        <f>RFPData!D1616</f>
        <v>0</v>
      </c>
      <c r="DQ1616" s="161" t="e">
        <f>VLOOKUP(D1616,RFPStatus!$A$2:$CF$3125,5,FALSE)</f>
        <v>#N/A</v>
      </c>
      <c r="DR1616" s="161" t="e">
        <f>VLOOKUP(D1616,RFPStatus!$A$2:$CF$3125,6,FALSE)</f>
        <v>#N/A</v>
      </c>
      <c r="DS1616" s="161" t="e">
        <f>VLOOKUP(D1616,RFPStatus!$A$2:$CF$3125,7,FALSE)</f>
        <v>#N/A</v>
      </c>
      <c r="DT1616" s="161" t="e">
        <f>VLOOKUP(D1616,RFPStatus!$A$2:$CF$3125,8,FALSE)</f>
        <v>#N/A</v>
      </c>
      <c r="DU1616" s="161" t="e">
        <f>VLOOKUP(D1616,RFPStatus!$A$2:$CF$3125,9,FALSE)</f>
        <v>#N/A</v>
      </c>
      <c r="DV1616" s="161" t="e">
        <f>VLOOKUP(D1616,RFPStatus!$A$2:$CF$3125,10,FALSE)</f>
        <v>#N/A</v>
      </c>
      <c r="DW1616" s="161" t="str">
        <f t="shared" si="25"/>
        <v/>
      </c>
    </row>
    <row r="1617" spans="1:127" x14ac:dyDescent="0.35">
      <c r="A1617" s="163">
        <f>RFPData!D1617</f>
        <v>0</v>
      </c>
      <c r="DQ1617" s="161" t="e">
        <f>VLOOKUP(D1617,RFPStatus!$A$2:$CF$3125,5,FALSE)</f>
        <v>#N/A</v>
      </c>
      <c r="DR1617" s="161" t="e">
        <f>VLOOKUP(D1617,RFPStatus!$A$2:$CF$3125,6,FALSE)</f>
        <v>#N/A</v>
      </c>
      <c r="DS1617" s="161" t="e">
        <f>VLOOKUP(D1617,RFPStatus!$A$2:$CF$3125,7,FALSE)</f>
        <v>#N/A</v>
      </c>
      <c r="DT1617" s="161" t="e">
        <f>VLOOKUP(D1617,RFPStatus!$A$2:$CF$3125,8,FALSE)</f>
        <v>#N/A</v>
      </c>
      <c r="DU1617" s="161" t="e">
        <f>VLOOKUP(D1617,RFPStatus!$A$2:$CF$3125,9,FALSE)</f>
        <v>#N/A</v>
      </c>
      <c r="DV1617" s="161" t="e">
        <f>VLOOKUP(D1617,RFPStatus!$A$2:$CF$3125,10,FALSE)</f>
        <v>#N/A</v>
      </c>
      <c r="DW1617" s="161" t="str">
        <f t="shared" si="25"/>
        <v/>
      </c>
    </row>
    <row r="1618" spans="1:127" x14ac:dyDescent="0.35">
      <c r="A1618" s="163">
        <f>RFPData!D1618</f>
        <v>0</v>
      </c>
      <c r="DQ1618" s="161" t="e">
        <f>VLOOKUP(D1618,RFPStatus!$A$2:$CF$3125,5,FALSE)</f>
        <v>#N/A</v>
      </c>
      <c r="DR1618" s="161" t="e">
        <f>VLOOKUP(D1618,RFPStatus!$A$2:$CF$3125,6,FALSE)</f>
        <v>#N/A</v>
      </c>
      <c r="DS1618" s="161" t="e">
        <f>VLOOKUP(D1618,RFPStatus!$A$2:$CF$3125,7,FALSE)</f>
        <v>#N/A</v>
      </c>
      <c r="DT1618" s="161" t="e">
        <f>VLOOKUP(D1618,RFPStatus!$A$2:$CF$3125,8,FALSE)</f>
        <v>#N/A</v>
      </c>
      <c r="DU1618" s="161" t="e">
        <f>VLOOKUP(D1618,RFPStatus!$A$2:$CF$3125,9,FALSE)</f>
        <v>#N/A</v>
      </c>
      <c r="DV1618" s="161" t="e">
        <f>VLOOKUP(D1618,RFPStatus!$A$2:$CF$3125,10,FALSE)</f>
        <v>#N/A</v>
      </c>
      <c r="DW1618" s="161" t="str">
        <f t="shared" si="25"/>
        <v/>
      </c>
    </row>
    <row r="1619" spans="1:127" x14ac:dyDescent="0.35">
      <c r="A1619" s="163">
        <f>RFPData!D1619</f>
        <v>0</v>
      </c>
      <c r="DQ1619" s="161" t="e">
        <f>VLOOKUP(D1619,RFPStatus!$A$2:$CF$3125,5,FALSE)</f>
        <v>#N/A</v>
      </c>
      <c r="DR1619" s="161" t="e">
        <f>VLOOKUP(D1619,RFPStatus!$A$2:$CF$3125,6,FALSE)</f>
        <v>#N/A</v>
      </c>
      <c r="DS1619" s="161" t="e">
        <f>VLOOKUP(D1619,RFPStatus!$A$2:$CF$3125,7,FALSE)</f>
        <v>#N/A</v>
      </c>
      <c r="DT1619" s="161" t="e">
        <f>VLOOKUP(D1619,RFPStatus!$A$2:$CF$3125,8,FALSE)</f>
        <v>#N/A</v>
      </c>
      <c r="DU1619" s="161" t="e">
        <f>VLOOKUP(D1619,RFPStatus!$A$2:$CF$3125,9,FALSE)</f>
        <v>#N/A</v>
      </c>
      <c r="DV1619" s="161" t="e">
        <f>VLOOKUP(D1619,RFPStatus!$A$2:$CF$3125,10,FALSE)</f>
        <v>#N/A</v>
      </c>
      <c r="DW1619" s="161" t="str">
        <f t="shared" si="25"/>
        <v/>
      </c>
    </row>
    <row r="1620" spans="1:127" x14ac:dyDescent="0.35">
      <c r="A1620" s="163">
        <f>RFPData!D1620</f>
        <v>0</v>
      </c>
      <c r="DQ1620" s="161" t="e">
        <f>VLOOKUP(D1620,RFPStatus!$A$2:$CF$3125,5,FALSE)</f>
        <v>#N/A</v>
      </c>
      <c r="DR1620" s="161" t="e">
        <f>VLOOKUP(D1620,RFPStatus!$A$2:$CF$3125,6,FALSE)</f>
        <v>#N/A</v>
      </c>
      <c r="DS1620" s="161" t="e">
        <f>VLOOKUP(D1620,RFPStatus!$A$2:$CF$3125,7,FALSE)</f>
        <v>#N/A</v>
      </c>
      <c r="DT1620" s="161" t="e">
        <f>VLOOKUP(D1620,RFPStatus!$A$2:$CF$3125,8,FALSE)</f>
        <v>#N/A</v>
      </c>
      <c r="DU1620" s="161" t="e">
        <f>VLOOKUP(D1620,RFPStatus!$A$2:$CF$3125,9,FALSE)</f>
        <v>#N/A</v>
      </c>
      <c r="DV1620" s="161" t="e">
        <f>VLOOKUP(D1620,RFPStatus!$A$2:$CF$3125,10,FALSE)</f>
        <v>#N/A</v>
      </c>
      <c r="DW1620" s="161" t="str">
        <f t="shared" si="25"/>
        <v/>
      </c>
    </row>
    <row r="1621" spans="1:127" x14ac:dyDescent="0.35">
      <c r="A1621" s="163">
        <f>RFPData!D1621</f>
        <v>0</v>
      </c>
      <c r="DQ1621" s="161" t="e">
        <f>VLOOKUP(D1621,RFPStatus!$A$2:$CF$3125,5,FALSE)</f>
        <v>#N/A</v>
      </c>
      <c r="DR1621" s="161" t="e">
        <f>VLOOKUP(D1621,RFPStatus!$A$2:$CF$3125,6,FALSE)</f>
        <v>#N/A</v>
      </c>
      <c r="DS1621" s="161" t="e">
        <f>VLOOKUP(D1621,RFPStatus!$A$2:$CF$3125,7,FALSE)</f>
        <v>#N/A</v>
      </c>
      <c r="DT1621" s="161" t="e">
        <f>VLOOKUP(D1621,RFPStatus!$A$2:$CF$3125,8,FALSE)</f>
        <v>#N/A</v>
      </c>
      <c r="DU1621" s="161" t="e">
        <f>VLOOKUP(D1621,RFPStatus!$A$2:$CF$3125,9,FALSE)</f>
        <v>#N/A</v>
      </c>
      <c r="DV1621" s="161" t="e">
        <f>VLOOKUP(D1621,RFPStatus!$A$2:$CF$3125,10,FALSE)</f>
        <v>#N/A</v>
      </c>
      <c r="DW1621" s="161" t="str">
        <f t="shared" si="25"/>
        <v/>
      </c>
    </row>
    <row r="1622" spans="1:127" x14ac:dyDescent="0.35">
      <c r="A1622" s="163">
        <f>RFPData!D1622</f>
        <v>0</v>
      </c>
      <c r="DQ1622" s="161" t="e">
        <f>VLOOKUP(D1622,RFPStatus!$A$2:$CF$3125,5,FALSE)</f>
        <v>#N/A</v>
      </c>
      <c r="DR1622" s="161" t="e">
        <f>VLOOKUP(D1622,RFPStatus!$A$2:$CF$3125,6,FALSE)</f>
        <v>#N/A</v>
      </c>
      <c r="DS1622" s="161" t="e">
        <f>VLOOKUP(D1622,RFPStatus!$A$2:$CF$3125,7,FALSE)</f>
        <v>#N/A</v>
      </c>
      <c r="DT1622" s="161" t="e">
        <f>VLOOKUP(D1622,RFPStatus!$A$2:$CF$3125,8,FALSE)</f>
        <v>#N/A</v>
      </c>
      <c r="DU1622" s="161" t="e">
        <f>VLOOKUP(D1622,RFPStatus!$A$2:$CF$3125,9,FALSE)</f>
        <v>#N/A</v>
      </c>
      <c r="DV1622" s="161" t="e">
        <f>VLOOKUP(D1622,RFPStatus!$A$2:$CF$3125,10,FALSE)</f>
        <v>#N/A</v>
      </c>
      <c r="DW1622" s="161" t="str">
        <f t="shared" si="25"/>
        <v/>
      </c>
    </row>
    <row r="1623" spans="1:127" x14ac:dyDescent="0.35">
      <c r="A1623" s="163">
        <f>RFPData!D1623</f>
        <v>0</v>
      </c>
      <c r="DQ1623" s="161" t="e">
        <f>VLOOKUP(D1623,RFPStatus!$A$2:$CF$3125,5,FALSE)</f>
        <v>#N/A</v>
      </c>
      <c r="DR1623" s="161" t="e">
        <f>VLOOKUP(D1623,RFPStatus!$A$2:$CF$3125,6,FALSE)</f>
        <v>#N/A</v>
      </c>
      <c r="DS1623" s="161" t="e">
        <f>VLOOKUP(D1623,RFPStatus!$A$2:$CF$3125,7,FALSE)</f>
        <v>#N/A</v>
      </c>
      <c r="DT1623" s="161" t="e">
        <f>VLOOKUP(D1623,RFPStatus!$A$2:$CF$3125,8,FALSE)</f>
        <v>#N/A</v>
      </c>
      <c r="DU1623" s="161" t="e">
        <f>VLOOKUP(D1623,RFPStatus!$A$2:$CF$3125,9,FALSE)</f>
        <v>#N/A</v>
      </c>
      <c r="DV1623" s="161" t="e">
        <f>VLOOKUP(D1623,RFPStatus!$A$2:$CF$3125,10,FALSE)</f>
        <v>#N/A</v>
      </c>
      <c r="DW1623" s="161" t="str">
        <f t="shared" si="25"/>
        <v/>
      </c>
    </row>
    <row r="1624" spans="1:127" x14ac:dyDescent="0.35">
      <c r="A1624" s="163">
        <f>RFPData!D1624</f>
        <v>0</v>
      </c>
      <c r="DQ1624" s="161" t="e">
        <f>VLOOKUP(D1624,RFPStatus!$A$2:$CF$3125,5,FALSE)</f>
        <v>#N/A</v>
      </c>
      <c r="DR1624" s="161" t="e">
        <f>VLOOKUP(D1624,RFPStatus!$A$2:$CF$3125,6,FALSE)</f>
        <v>#N/A</v>
      </c>
      <c r="DS1624" s="161" t="e">
        <f>VLOOKUP(D1624,RFPStatus!$A$2:$CF$3125,7,FALSE)</f>
        <v>#N/A</v>
      </c>
      <c r="DT1624" s="161" t="e">
        <f>VLOOKUP(D1624,RFPStatus!$A$2:$CF$3125,8,FALSE)</f>
        <v>#N/A</v>
      </c>
      <c r="DU1624" s="161" t="e">
        <f>VLOOKUP(D1624,RFPStatus!$A$2:$CF$3125,9,FALSE)</f>
        <v>#N/A</v>
      </c>
      <c r="DV1624" s="161" t="e">
        <f>VLOOKUP(D1624,RFPStatus!$A$2:$CF$3125,10,FALSE)</f>
        <v>#N/A</v>
      </c>
      <c r="DW1624" s="161" t="str">
        <f t="shared" si="25"/>
        <v/>
      </c>
    </row>
    <row r="1625" spans="1:127" x14ac:dyDescent="0.35">
      <c r="A1625" s="163">
        <f>RFPData!D1625</f>
        <v>0</v>
      </c>
      <c r="DQ1625" s="161" t="e">
        <f>VLOOKUP(D1625,RFPStatus!$A$2:$CF$3125,5,FALSE)</f>
        <v>#N/A</v>
      </c>
      <c r="DR1625" s="161" t="e">
        <f>VLOOKUP(D1625,RFPStatus!$A$2:$CF$3125,6,FALSE)</f>
        <v>#N/A</v>
      </c>
      <c r="DS1625" s="161" t="e">
        <f>VLOOKUP(D1625,RFPStatus!$A$2:$CF$3125,7,FALSE)</f>
        <v>#N/A</v>
      </c>
      <c r="DT1625" s="161" t="e">
        <f>VLOOKUP(D1625,RFPStatus!$A$2:$CF$3125,8,FALSE)</f>
        <v>#N/A</v>
      </c>
      <c r="DU1625" s="161" t="e">
        <f>VLOOKUP(D1625,RFPStatus!$A$2:$CF$3125,9,FALSE)</f>
        <v>#N/A</v>
      </c>
      <c r="DV1625" s="161" t="e">
        <f>VLOOKUP(D1625,RFPStatus!$A$2:$CF$3125,10,FALSE)</f>
        <v>#N/A</v>
      </c>
      <c r="DW1625" s="161" t="str">
        <f t="shared" si="25"/>
        <v/>
      </c>
    </row>
    <row r="1626" spans="1:127" x14ac:dyDescent="0.35">
      <c r="A1626" s="163">
        <f>RFPData!D1626</f>
        <v>0</v>
      </c>
      <c r="DQ1626" s="161" t="e">
        <f>VLOOKUP(D1626,RFPStatus!$A$2:$CF$3125,5,FALSE)</f>
        <v>#N/A</v>
      </c>
      <c r="DR1626" s="161" t="e">
        <f>VLOOKUP(D1626,RFPStatus!$A$2:$CF$3125,6,FALSE)</f>
        <v>#N/A</v>
      </c>
      <c r="DS1626" s="161" t="e">
        <f>VLOOKUP(D1626,RFPStatus!$A$2:$CF$3125,7,FALSE)</f>
        <v>#N/A</v>
      </c>
      <c r="DT1626" s="161" t="e">
        <f>VLOOKUP(D1626,RFPStatus!$A$2:$CF$3125,8,FALSE)</f>
        <v>#N/A</v>
      </c>
      <c r="DU1626" s="161" t="e">
        <f>VLOOKUP(D1626,RFPStatus!$A$2:$CF$3125,9,FALSE)</f>
        <v>#N/A</v>
      </c>
      <c r="DV1626" s="161" t="e">
        <f>VLOOKUP(D1626,RFPStatus!$A$2:$CF$3125,10,FALSE)</f>
        <v>#N/A</v>
      </c>
      <c r="DW1626" s="161" t="str">
        <f t="shared" si="25"/>
        <v/>
      </c>
    </row>
    <row r="1627" spans="1:127" x14ac:dyDescent="0.35">
      <c r="A1627" s="163">
        <f>RFPData!D1627</f>
        <v>0</v>
      </c>
      <c r="DQ1627" s="161" t="e">
        <f>VLOOKUP(D1627,RFPStatus!$A$2:$CF$3125,5,FALSE)</f>
        <v>#N/A</v>
      </c>
      <c r="DR1627" s="161" t="e">
        <f>VLOOKUP(D1627,RFPStatus!$A$2:$CF$3125,6,FALSE)</f>
        <v>#N/A</v>
      </c>
      <c r="DS1627" s="161" t="e">
        <f>VLOOKUP(D1627,RFPStatus!$A$2:$CF$3125,7,FALSE)</f>
        <v>#N/A</v>
      </c>
      <c r="DT1627" s="161" t="e">
        <f>VLOOKUP(D1627,RFPStatus!$A$2:$CF$3125,8,FALSE)</f>
        <v>#N/A</v>
      </c>
      <c r="DU1627" s="161" t="e">
        <f>VLOOKUP(D1627,RFPStatus!$A$2:$CF$3125,9,FALSE)</f>
        <v>#N/A</v>
      </c>
      <c r="DV1627" s="161" t="e">
        <f>VLOOKUP(D1627,RFPStatus!$A$2:$CF$3125,10,FALSE)</f>
        <v>#N/A</v>
      </c>
      <c r="DW1627" s="161" t="str">
        <f t="shared" si="25"/>
        <v/>
      </c>
    </row>
    <row r="1628" spans="1:127" x14ac:dyDescent="0.35">
      <c r="A1628" s="163">
        <f>RFPData!D1628</f>
        <v>0</v>
      </c>
      <c r="DQ1628" s="161" t="e">
        <f>VLOOKUP(D1628,RFPStatus!$A$2:$CF$3125,5,FALSE)</f>
        <v>#N/A</v>
      </c>
      <c r="DR1628" s="161" t="e">
        <f>VLOOKUP(D1628,RFPStatus!$A$2:$CF$3125,6,FALSE)</f>
        <v>#N/A</v>
      </c>
      <c r="DS1628" s="161" t="e">
        <f>VLOOKUP(D1628,RFPStatus!$A$2:$CF$3125,7,FALSE)</f>
        <v>#N/A</v>
      </c>
      <c r="DT1628" s="161" t="e">
        <f>VLOOKUP(D1628,RFPStatus!$A$2:$CF$3125,8,FALSE)</f>
        <v>#N/A</v>
      </c>
      <c r="DU1628" s="161" t="e">
        <f>VLOOKUP(D1628,RFPStatus!$A$2:$CF$3125,9,FALSE)</f>
        <v>#N/A</v>
      </c>
      <c r="DV1628" s="161" t="e">
        <f>VLOOKUP(D1628,RFPStatus!$A$2:$CF$3125,10,FALSE)</f>
        <v>#N/A</v>
      </c>
      <c r="DW1628" s="161" t="str">
        <f t="shared" si="25"/>
        <v/>
      </c>
    </row>
    <row r="1629" spans="1:127" x14ac:dyDescent="0.35">
      <c r="A1629" s="163">
        <f>RFPData!D1629</f>
        <v>0</v>
      </c>
      <c r="DQ1629" s="161" t="e">
        <f>VLOOKUP(D1629,RFPStatus!$A$2:$CF$3125,5,FALSE)</f>
        <v>#N/A</v>
      </c>
      <c r="DR1629" s="161" t="e">
        <f>VLOOKUP(D1629,RFPStatus!$A$2:$CF$3125,6,FALSE)</f>
        <v>#N/A</v>
      </c>
      <c r="DS1629" s="161" t="e">
        <f>VLOOKUP(D1629,RFPStatus!$A$2:$CF$3125,7,FALSE)</f>
        <v>#N/A</v>
      </c>
      <c r="DT1629" s="161" t="e">
        <f>VLOOKUP(D1629,RFPStatus!$A$2:$CF$3125,8,FALSE)</f>
        <v>#N/A</v>
      </c>
      <c r="DU1629" s="161" t="e">
        <f>VLOOKUP(D1629,RFPStatus!$A$2:$CF$3125,9,FALSE)</f>
        <v>#N/A</v>
      </c>
      <c r="DV1629" s="161" t="e">
        <f>VLOOKUP(D1629,RFPStatus!$A$2:$CF$3125,10,FALSE)</f>
        <v>#N/A</v>
      </c>
      <c r="DW1629" s="161" t="str">
        <f t="shared" si="25"/>
        <v/>
      </c>
    </row>
    <row r="1630" spans="1:127" x14ac:dyDescent="0.35">
      <c r="A1630" s="163">
        <f>RFPData!D1630</f>
        <v>0</v>
      </c>
      <c r="DQ1630" s="161" t="e">
        <f>VLOOKUP(D1630,RFPStatus!$A$2:$CF$3125,5,FALSE)</f>
        <v>#N/A</v>
      </c>
      <c r="DR1630" s="161" t="e">
        <f>VLOOKUP(D1630,RFPStatus!$A$2:$CF$3125,6,FALSE)</f>
        <v>#N/A</v>
      </c>
      <c r="DS1630" s="161" t="e">
        <f>VLOOKUP(D1630,RFPStatus!$A$2:$CF$3125,7,FALSE)</f>
        <v>#N/A</v>
      </c>
      <c r="DT1630" s="161" t="e">
        <f>VLOOKUP(D1630,RFPStatus!$A$2:$CF$3125,8,FALSE)</f>
        <v>#N/A</v>
      </c>
      <c r="DU1630" s="161" t="e">
        <f>VLOOKUP(D1630,RFPStatus!$A$2:$CF$3125,9,FALSE)</f>
        <v>#N/A</v>
      </c>
      <c r="DV1630" s="161" t="e">
        <f>VLOOKUP(D1630,RFPStatus!$A$2:$CF$3125,10,FALSE)</f>
        <v>#N/A</v>
      </c>
      <c r="DW1630" s="161" t="str">
        <f t="shared" si="25"/>
        <v/>
      </c>
    </row>
    <row r="1631" spans="1:127" x14ac:dyDescent="0.35">
      <c r="A1631" s="163">
        <f>RFPData!D1631</f>
        <v>0</v>
      </c>
      <c r="DQ1631" s="161" t="e">
        <f>VLOOKUP(D1631,RFPStatus!$A$2:$CF$3125,5,FALSE)</f>
        <v>#N/A</v>
      </c>
      <c r="DR1631" s="161" t="e">
        <f>VLOOKUP(D1631,RFPStatus!$A$2:$CF$3125,6,FALSE)</f>
        <v>#N/A</v>
      </c>
      <c r="DS1631" s="161" t="e">
        <f>VLOOKUP(D1631,RFPStatus!$A$2:$CF$3125,7,FALSE)</f>
        <v>#N/A</v>
      </c>
      <c r="DT1631" s="161" t="e">
        <f>VLOOKUP(D1631,RFPStatus!$A$2:$CF$3125,8,FALSE)</f>
        <v>#N/A</v>
      </c>
      <c r="DU1631" s="161" t="e">
        <f>VLOOKUP(D1631,RFPStatus!$A$2:$CF$3125,9,FALSE)</f>
        <v>#N/A</v>
      </c>
      <c r="DV1631" s="161" t="e">
        <f>VLOOKUP(D1631,RFPStatus!$A$2:$CF$3125,10,FALSE)</f>
        <v>#N/A</v>
      </c>
      <c r="DW1631" s="161" t="str">
        <f t="shared" si="25"/>
        <v/>
      </c>
    </row>
    <row r="1632" spans="1:127" x14ac:dyDescent="0.35">
      <c r="A1632" s="163">
        <f>RFPData!D1632</f>
        <v>0</v>
      </c>
      <c r="DQ1632" s="161" t="e">
        <f>VLOOKUP(D1632,RFPStatus!$A$2:$CF$3125,5,FALSE)</f>
        <v>#N/A</v>
      </c>
      <c r="DR1632" s="161" t="e">
        <f>VLOOKUP(D1632,RFPStatus!$A$2:$CF$3125,6,FALSE)</f>
        <v>#N/A</v>
      </c>
      <c r="DS1632" s="161" t="e">
        <f>VLOOKUP(D1632,RFPStatus!$A$2:$CF$3125,7,FALSE)</f>
        <v>#N/A</v>
      </c>
      <c r="DT1632" s="161" t="e">
        <f>VLOOKUP(D1632,RFPStatus!$A$2:$CF$3125,8,FALSE)</f>
        <v>#N/A</v>
      </c>
      <c r="DU1632" s="161" t="e">
        <f>VLOOKUP(D1632,RFPStatus!$A$2:$CF$3125,9,FALSE)</f>
        <v>#N/A</v>
      </c>
      <c r="DV1632" s="161" t="e">
        <f>VLOOKUP(D1632,RFPStatus!$A$2:$CF$3125,10,FALSE)</f>
        <v>#N/A</v>
      </c>
      <c r="DW1632" s="161" t="str">
        <f t="shared" si="25"/>
        <v/>
      </c>
    </row>
    <row r="1633" spans="1:127" x14ac:dyDescent="0.35">
      <c r="A1633" s="163">
        <f>RFPData!D1633</f>
        <v>0</v>
      </c>
      <c r="DQ1633" s="161" t="e">
        <f>VLOOKUP(D1633,RFPStatus!$A$2:$CF$3125,5,FALSE)</f>
        <v>#N/A</v>
      </c>
      <c r="DR1633" s="161" t="e">
        <f>VLOOKUP(D1633,RFPStatus!$A$2:$CF$3125,6,FALSE)</f>
        <v>#N/A</v>
      </c>
      <c r="DS1633" s="161" t="e">
        <f>VLOOKUP(D1633,RFPStatus!$A$2:$CF$3125,7,FALSE)</f>
        <v>#N/A</v>
      </c>
      <c r="DT1633" s="161" t="e">
        <f>VLOOKUP(D1633,RFPStatus!$A$2:$CF$3125,8,FALSE)</f>
        <v>#N/A</v>
      </c>
      <c r="DU1633" s="161" t="e">
        <f>VLOOKUP(D1633,RFPStatus!$A$2:$CF$3125,9,FALSE)</f>
        <v>#N/A</v>
      </c>
      <c r="DV1633" s="161" t="e">
        <f>VLOOKUP(D1633,RFPStatus!$A$2:$CF$3125,10,FALSE)</f>
        <v>#N/A</v>
      </c>
      <c r="DW1633" s="161" t="str">
        <f t="shared" si="25"/>
        <v/>
      </c>
    </row>
    <row r="1634" spans="1:127" x14ac:dyDescent="0.35">
      <c r="A1634" s="163">
        <f>RFPData!D1634</f>
        <v>0</v>
      </c>
      <c r="DQ1634" s="161" t="e">
        <f>VLOOKUP(D1634,RFPStatus!$A$2:$CF$3125,5,FALSE)</f>
        <v>#N/A</v>
      </c>
      <c r="DR1634" s="161" t="e">
        <f>VLOOKUP(D1634,RFPStatus!$A$2:$CF$3125,6,FALSE)</f>
        <v>#N/A</v>
      </c>
      <c r="DS1634" s="161" t="e">
        <f>VLOOKUP(D1634,RFPStatus!$A$2:$CF$3125,7,FALSE)</f>
        <v>#N/A</v>
      </c>
      <c r="DT1634" s="161" t="e">
        <f>VLOOKUP(D1634,RFPStatus!$A$2:$CF$3125,8,FALSE)</f>
        <v>#N/A</v>
      </c>
      <c r="DU1634" s="161" t="e">
        <f>VLOOKUP(D1634,RFPStatus!$A$2:$CF$3125,9,FALSE)</f>
        <v>#N/A</v>
      </c>
      <c r="DV1634" s="161" t="e">
        <f>VLOOKUP(D1634,RFPStatus!$A$2:$CF$3125,10,FALSE)</f>
        <v>#N/A</v>
      </c>
      <c r="DW1634" s="161" t="str">
        <f t="shared" si="25"/>
        <v/>
      </c>
    </row>
    <row r="1635" spans="1:127" x14ac:dyDescent="0.35">
      <c r="A1635" s="163">
        <f>RFPData!D1635</f>
        <v>0</v>
      </c>
      <c r="DQ1635" s="161" t="e">
        <f>VLOOKUP(D1635,RFPStatus!$A$2:$CF$3125,5,FALSE)</f>
        <v>#N/A</v>
      </c>
      <c r="DR1635" s="161" t="e">
        <f>VLOOKUP(D1635,RFPStatus!$A$2:$CF$3125,6,FALSE)</f>
        <v>#N/A</v>
      </c>
      <c r="DS1635" s="161" t="e">
        <f>VLOOKUP(D1635,RFPStatus!$A$2:$CF$3125,7,FALSE)</f>
        <v>#N/A</v>
      </c>
      <c r="DT1635" s="161" t="e">
        <f>VLOOKUP(D1635,RFPStatus!$A$2:$CF$3125,8,FALSE)</f>
        <v>#N/A</v>
      </c>
      <c r="DU1635" s="161" t="e">
        <f>VLOOKUP(D1635,RFPStatus!$A$2:$CF$3125,9,FALSE)</f>
        <v>#N/A</v>
      </c>
      <c r="DV1635" s="161" t="e">
        <f>VLOOKUP(D1635,RFPStatus!$A$2:$CF$3125,10,FALSE)</f>
        <v>#N/A</v>
      </c>
      <c r="DW1635" s="161" t="str">
        <f t="shared" si="25"/>
        <v/>
      </c>
    </row>
    <row r="1636" spans="1:127" x14ac:dyDescent="0.35">
      <c r="A1636" s="163">
        <f>RFPData!D1636</f>
        <v>0</v>
      </c>
      <c r="DQ1636" s="161" t="e">
        <f>VLOOKUP(D1636,RFPStatus!$A$2:$CF$3125,5,FALSE)</f>
        <v>#N/A</v>
      </c>
      <c r="DR1636" s="161" t="e">
        <f>VLOOKUP(D1636,RFPStatus!$A$2:$CF$3125,6,FALSE)</f>
        <v>#N/A</v>
      </c>
      <c r="DS1636" s="161" t="e">
        <f>VLOOKUP(D1636,RFPStatus!$A$2:$CF$3125,7,FALSE)</f>
        <v>#N/A</v>
      </c>
      <c r="DT1636" s="161" t="e">
        <f>VLOOKUP(D1636,RFPStatus!$A$2:$CF$3125,8,FALSE)</f>
        <v>#N/A</v>
      </c>
      <c r="DU1636" s="161" t="e">
        <f>VLOOKUP(D1636,RFPStatus!$A$2:$CF$3125,9,FALSE)</f>
        <v>#N/A</v>
      </c>
      <c r="DV1636" s="161" t="e">
        <f>VLOOKUP(D1636,RFPStatus!$A$2:$CF$3125,10,FALSE)</f>
        <v>#N/A</v>
      </c>
      <c r="DW1636" s="161" t="str">
        <f t="shared" si="25"/>
        <v/>
      </c>
    </row>
    <row r="1637" spans="1:127" x14ac:dyDescent="0.35">
      <c r="A1637" s="163">
        <f>RFPData!D1637</f>
        <v>0</v>
      </c>
      <c r="DQ1637" s="161" t="e">
        <f>VLOOKUP(D1637,RFPStatus!$A$2:$CF$3125,5,FALSE)</f>
        <v>#N/A</v>
      </c>
      <c r="DR1637" s="161" t="e">
        <f>VLOOKUP(D1637,RFPStatus!$A$2:$CF$3125,6,FALSE)</f>
        <v>#N/A</v>
      </c>
      <c r="DS1637" s="161" t="e">
        <f>VLOOKUP(D1637,RFPStatus!$A$2:$CF$3125,7,FALSE)</f>
        <v>#N/A</v>
      </c>
      <c r="DT1637" s="161" t="e">
        <f>VLOOKUP(D1637,RFPStatus!$A$2:$CF$3125,8,FALSE)</f>
        <v>#N/A</v>
      </c>
      <c r="DU1637" s="161" t="e">
        <f>VLOOKUP(D1637,RFPStatus!$A$2:$CF$3125,9,FALSE)</f>
        <v>#N/A</v>
      </c>
      <c r="DV1637" s="161" t="e">
        <f>VLOOKUP(D1637,RFPStatus!$A$2:$CF$3125,10,FALSE)</f>
        <v>#N/A</v>
      </c>
      <c r="DW1637" s="161" t="str">
        <f t="shared" si="25"/>
        <v/>
      </c>
    </row>
    <row r="1638" spans="1:127" x14ac:dyDescent="0.35">
      <c r="A1638" s="163">
        <f>RFPData!D1638</f>
        <v>0</v>
      </c>
      <c r="DQ1638" s="161" t="e">
        <f>VLOOKUP(D1638,RFPStatus!$A$2:$CF$3125,5,FALSE)</f>
        <v>#N/A</v>
      </c>
      <c r="DR1638" s="161" t="e">
        <f>VLOOKUP(D1638,RFPStatus!$A$2:$CF$3125,6,FALSE)</f>
        <v>#N/A</v>
      </c>
      <c r="DS1638" s="161" t="e">
        <f>VLOOKUP(D1638,RFPStatus!$A$2:$CF$3125,7,FALSE)</f>
        <v>#N/A</v>
      </c>
      <c r="DT1638" s="161" t="e">
        <f>VLOOKUP(D1638,RFPStatus!$A$2:$CF$3125,8,FALSE)</f>
        <v>#N/A</v>
      </c>
      <c r="DU1638" s="161" t="e">
        <f>VLOOKUP(D1638,RFPStatus!$A$2:$CF$3125,9,FALSE)</f>
        <v>#N/A</v>
      </c>
      <c r="DV1638" s="161" t="e">
        <f>VLOOKUP(D1638,RFPStatus!$A$2:$CF$3125,10,FALSE)</f>
        <v>#N/A</v>
      </c>
      <c r="DW1638" s="161" t="str">
        <f t="shared" si="25"/>
        <v/>
      </c>
    </row>
    <row r="1639" spans="1:127" x14ac:dyDescent="0.35">
      <c r="A1639" s="163">
        <f>RFPData!D1639</f>
        <v>0</v>
      </c>
      <c r="DQ1639" s="161" t="e">
        <f>VLOOKUP(D1639,RFPStatus!$A$2:$CF$3125,5,FALSE)</f>
        <v>#N/A</v>
      </c>
      <c r="DR1639" s="161" t="e">
        <f>VLOOKUP(D1639,RFPStatus!$A$2:$CF$3125,6,FALSE)</f>
        <v>#N/A</v>
      </c>
      <c r="DS1639" s="161" t="e">
        <f>VLOOKUP(D1639,RFPStatus!$A$2:$CF$3125,7,FALSE)</f>
        <v>#N/A</v>
      </c>
      <c r="DT1639" s="161" t="e">
        <f>VLOOKUP(D1639,RFPStatus!$A$2:$CF$3125,8,FALSE)</f>
        <v>#N/A</v>
      </c>
      <c r="DU1639" s="161" t="e">
        <f>VLOOKUP(D1639,RFPStatus!$A$2:$CF$3125,9,FALSE)</f>
        <v>#N/A</v>
      </c>
      <c r="DV1639" s="161" t="e">
        <f>VLOOKUP(D1639,RFPStatus!$A$2:$CF$3125,10,FALSE)</f>
        <v>#N/A</v>
      </c>
      <c r="DW1639" s="161" t="str">
        <f t="shared" si="25"/>
        <v/>
      </c>
    </row>
    <row r="1640" spans="1:127" x14ac:dyDescent="0.35">
      <c r="A1640" s="163">
        <f>RFPData!D1640</f>
        <v>0</v>
      </c>
      <c r="DQ1640" s="161" t="e">
        <f>VLOOKUP(D1640,RFPStatus!$A$2:$CF$3125,5,FALSE)</f>
        <v>#N/A</v>
      </c>
      <c r="DR1640" s="161" t="e">
        <f>VLOOKUP(D1640,RFPStatus!$A$2:$CF$3125,6,FALSE)</f>
        <v>#N/A</v>
      </c>
      <c r="DS1640" s="161" t="e">
        <f>VLOOKUP(D1640,RFPStatus!$A$2:$CF$3125,7,FALSE)</f>
        <v>#N/A</v>
      </c>
      <c r="DT1640" s="161" t="e">
        <f>VLOOKUP(D1640,RFPStatus!$A$2:$CF$3125,8,FALSE)</f>
        <v>#N/A</v>
      </c>
      <c r="DU1640" s="161" t="e">
        <f>VLOOKUP(D1640,RFPStatus!$A$2:$CF$3125,9,FALSE)</f>
        <v>#N/A</v>
      </c>
      <c r="DV1640" s="161" t="e">
        <f>VLOOKUP(D1640,RFPStatus!$A$2:$CF$3125,10,FALSE)</f>
        <v>#N/A</v>
      </c>
      <c r="DW1640" s="161" t="str">
        <f t="shared" si="25"/>
        <v/>
      </c>
    </row>
    <row r="1641" spans="1:127" x14ac:dyDescent="0.35">
      <c r="A1641" s="163">
        <f>RFPData!D1641</f>
        <v>0</v>
      </c>
      <c r="DQ1641" s="161" t="e">
        <f>VLOOKUP(D1641,RFPStatus!$A$2:$CF$3125,5,FALSE)</f>
        <v>#N/A</v>
      </c>
      <c r="DR1641" s="161" t="e">
        <f>VLOOKUP(D1641,RFPStatus!$A$2:$CF$3125,6,FALSE)</f>
        <v>#N/A</v>
      </c>
      <c r="DS1641" s="161" t="e">
        <f>VLOOKUP(D1641,RFPStatus!$A$2:$CF$3125,7,FALSE)</f>
        <v>#N/A</v>
      </c>
      <c r="DT1641" s="161" t="e">
        <f>VLOOKUP(D1641,RFPStatus!$A$2:$CF$3125,8,FALSE)</f>
        <v>#N/A</v>
      </c>
      <c r="DU1641" s="161" t="e">
        <f>VLOOKUP(D1641,RFPStatus!$A$2:$CF$3125,9,FALSE)</f>
        <v>#N/A</v>
      </c>
      <c r="DV1641" s="161" t="e">
        <f>VLOOKUP(D1641,RFPStatus!$A$2:$CF$3125,10,FALSE)</f>
        <v>#N/A</v>
      </c>
      <c r="DW1641" s="161" t="str">
        <f t="shared" si="25"/>
        <v/>
      </c>
    </row>
    <row r="1642" spans="1:127" x14ac:dyDescent="0.35">
      <c r="A1642" s="163">
        <f>RFPData!D1642</f>
        <v>0</v>
      </c>
      <c r="DQ1642" s="161" t="e">
        <f>VLOOKUP(D1642,RFPStatus!$A$2:$CF$3125,5,FALSE)</f>
        <v>#N/A</v>
      </c>
      <c r="DR1642" s="161" t="e">
        <f>VLOOKUP(D1642,RFPStatus!$A$2:$CF$3125,6,FALSE)</f>
        <v>#N/A</v>
      </c>
      <c r="DS1642" s="161" t="e">
        <f>VLOOKUP(D1642,RFPStatus!$A$2:$CF$3125,7,FALSE)</f>
        <v>#N/A</v>
      </c>
      <c r="DT1642" s="161" t="e">
        <f>VLOOKUP(D1642,RFPStatus!$A$2:$CF$3125,8,FALSE)</f>
        <v>#N/A</v>
      </c>
      <c r="DU1642" s="161" t="e">
        <f>VLOOKUP(D1642,RFPStatus!$A$2:$CF$3125,9,FALSE)</f>
        <v>#N/A</v>
      </c>
      <c r="DV1642" s="161" t="e">
        <f>VLOOKUP(D1642,RFPStatus!$A$2:$CF$3125,10,FALSE)</f>
        <v>#N/A</v>
      </c>
      <c r="DW1642" s="161" t="str">
        <f t="shared" si="25"/>
        <v/>
      </c>
    </row>
    <row r="1643" spans="1:127" x14ac:dyDescent="0.35">
      <c r="A1643" s="163">
        <f>RFPData!D1643</f>
        <v>0</v>
      </c>
      <c r="DQ1643" s="161" t="e">
        <f>VLOOKUP(D1643,RFPStatus!$A$2:$CF$3125,5,FALSE)</f>
        <v>#N/A</v>
      </c>
      <c r="DR1643" s="161" t="e">
        <f>VLOOKUP(D1643,RFPStatus!$A$2:$CF$3125,6,FALSE)</f>
        <v>#N/A</v>
      </c>
      <c r="DS1643" s="161" t="e">
        <f>VLOOKUP(D1643,RFPStatus!$A$2:$CF$3125,7,FALSE)</f>
        <v>#N/A</v>
      </c>
      <c r="DT1643" s="161" t="e">
        <f>VLOOKUP(D1643,RFPStatus!$A$2:$CF$3125,8,FALSE)</f>
        <v>#N/A</v>
      </c>
      <c r="DU1643" s="161" t="e">
        <f>VLOOKUP(D1643,RFPStatus!$A$2:$CF$3125,9,FALSE)</f>
        <v>#N/A</v>
      </c>
      <c r="DV1643" s="161" t="e">
        <f>VLOOKUP(D1643,RFPStatus!$A$2:$CF$3125,10,FALSE)</f>
        <v>#N/A</v>
      </c>
      <c r="DW1643" s="161" t="str">
        <f t="shared" si="25"/>
        <v/>
      </c>
    </row>
    <row r="1644" spans="1:127" x14ac:dyDescent="0.35">
      <c r="A1644" s="163">
        <f>RFPData!D1644</f>
        <v>0</v>
      </c>
      <c r="DQ1644" s="161" t="e">
        <f>VLOOKUP(D1644,RFPStatus!$A$2:$CF$3125,5,FALSE)</f>
        <v>#N/A</v>
      </c>
      <c r="DR1644" s="161" t="e">
        <f>VLOOKUP(D1644,RFPStatus!$A$2:$CF$3125,6,FALSE)</f>
        <v>#N/A</v>
      </c>
      <c r="DS1644" s="161" t="e">
        <f>VLOOKUP(D1644,RFPStatus!$A$2:$CF$3125,7,FALSE)</f>
        <v>#N/A</v>
      </c>
      <c r="DT1644" s="161" t="e">
        <f>VLOOKUP(D1644,RFPStatus!$A$2:$CF$3125,8,FALSE)</f>
        <v>#N/A</v>
      </c>
      <c r="DU1644" s="161" t="e">
        <f>VLOOKUP(D1644,RFPStatus!$A$2:$CF$3125,9,FALSE)</f>
        <v>#N/A</v>
      </c>
      <c r="DV1644" s="161" t="e">
        <f>VLOOKUP(D1644,RFPStatus!$A$2:$CF$3125,10,FALSE)</f>
        <v>#N/A</v>
      </c>
      <c r="DW1644" s="161" t="str">
        <f t="shared" si="25"/>
        <v/>
      </c>
    </row>
    <row r="1645" spans="1:127" x14ac:dyDescent="0.35">
      <c r="A1645" s="163">
        <f>RFPData!D1645</f>
        <v>0</v>
      </c>
      <c r="DQ1645" s="161" t="e">
        <f>VLOOKUP(D1645,RFPStatus!$A$2:$CF$3125,5,FALSE)</f>
        <v>#N/A</v>
      </c>
      <c r="DR1645" s="161" t="e">
        <f>VLOOKUP(D1645,RFPStatus!$A$2:$CF$3125,6,FALSE)</f>
        <v>#N/A</v>
      </c>
      <c r="DS1645" s="161" t="e">
        <f>VLOOKUP(D1645,RFPStatus!$A$2:$CF$3125,7,FALSE)</f>
        <v>#N/A</v>
      </c>
      <c r="DT1645" s="161" t="e">
        <f>VLOOKUP(D1645,RFPStatus!$A$2:$CF$3125,8,FALSE)</f>
        <v>#N/A</v>
      </c>
      <c r="DU1645" s="161" t="e">
        <f>VLOOKUP(D1645,RFPStatus!$A$2:$CF$3125,9,FALSE)</f>
        <v>#N/A</v>
      </c>
      <c r="DV1645" s="161" t="e">
        <f>VLOOKUP(D1645,RFPStatus!$A$2:$CF$3125,10,FALSE)</f>
        <v>#N/A</v>
      </c>
      <c r="DW1645" s="161" t="str">
        <f t="shared" si="25"/>
        <v/>
      </c>
    </row>
    <row r="1646" spans="1:127" x14ac:dyDescent="0.35">
      <c r="A1646" s="163">
        <f>RFPData!D1646</f>
        <v>0</v>
      </c>
      <c r="DQ1646" s="161" t="e">
        <f>VLOOKUP(D1646,RFPStatus!$A$2:$CF$3125,5,FALSE)</f>
        <v>#N/A</v>
      </c>
      <c r="DR1646" s="161" t="e">
        <f>VLOOKUP(D1646,RFPStatus!$A$2:$CF$3125,6,FALSE)</f>
        <v>#N/A</v>
      </c>
      <c r="DS1646" s="161" t="e">
        <f>VLOOKUP(D1646,RFPStatus!$A$2:$CF$3125,7,FALSE)</f>
        <v>#N/A</v>
      </c>
      <c r="DT1646" s="161" t="e">
        <f>VLOOKUP(D1646,RFPStatus!$A$2:$CF$3125,8,FALSE)</f>
        <v>#N/A</v>
      </c>
      <c r="DU1646" s="161" t="e">
        <f>VLOOKUP(D1646,RFPStatus!$A$2:$CF$3125,9,FALSE)</f>
        <v>#N/A</v>
      </c>
      <c r="DV1646" s="161" t="e">
        <f>VLOOKUP(D1646,RFPStatus!$A$2:$CF$3125,10,FALSE)</f>
        <v>#N/A</v>
      </c>
      <c r="DW1646" s="161" t="str">
        <f t="shared" si="25"/>
        <v/>
      </c>
    </row>
    <row r="1647" spans="1:127" x14ac:dyDescent="0.35">
      <c r="A1647" s="163">
        <f>RFPData!D1647</f>
        <v>0</v>
      </c>
      <c r="DQ1647" s="161" t="e">
        <f>VLOOKUP(D1647,RFPStatus!$A$2:$CF$3125,5,FALSE)</f>
        <v>#N/A</v>
      </c>
      <c r="DR1647" s="161" t="e">
        <f>VLOOKUP(D1647,RFPStatus!$A$2:$CF$3125,6,FALSE)</f>
        <v>#N/A</v>
      </c>
      <c r="DS1647" s="161" t="e">
        <f>VLOOKUP(D1647,RFPStatus!$A$2:$CF$3125,7,FALSE)</f>
        <v>#N/A</v>
      </c>
      <c r="DT1647" s="161" t="e">
        <f>VLOOKUP(D1647,RFPStatus!$A$2:$CF$3125,8,FALSE)</f>
        <v>#N/A</v>
      </c>
      <c r="DU1647" s="161" t="e">
        <f>VLOOKUP(D1647,RFPStatus!$A$2:$CF$3125,9,FALSE)</f>
        <v>#N/A</v>
      </c>
      <c r="DV1647" s="161" t="e">
        <f>VLOOKUP(D1647,RFPStatus!$A$2:$CF$3125,10,FALSE)</f>
        <v>#N/A</v>
      </c>
      <c r="DW1647" s="161" t="str">
        <f t="shared" si="25"/>
        <v/>
      </c>
    </row>
    <row r="1648" spans="1:127" x14ac:dyDescent="0.35">
      <c r="A1648" s="163">
        <f>RFPData!D1648</f>
        <v>0</v>
      </c>
      <c r="DQ1648" s="161" t="e">
        <f>VLOOKUP(D1648,RFPStatus!$A$2:$CF$3125,5,FALSE)</f>
        <v>#N/A</v>
      </c>
      <c r="DR1648" s="161" t="e">
        <f>VLOOKUP(D1648,RFPStatus!$A$2:$CF$3125,6,FALSE)</f>
        <v>#N/A</v>
      </c>
      <c r="DS1648" s="161" t="e">
        <f>VLOOKUP(D1648,RFPStatus!$A$2:$CF$3125,7,FALSE)</f>
        <v>#N/A</v>
      </c>
      <c r="DT1648" s="161" t="e">
        <f>VLOOKUP(D1648,RFPStatus!$A$2:$CF$3125,8,FALSE)</f>
        <v>#N/A</v>
      </c>
      <c r="DU1648" s="161" t="e">
        <f>VLOOKUP(D1648,RFPStatus!$A$2:$CF$3125,9,FALSE)</f>
        <v>#N/A</v>
      </c>
      <c r="DV1648" s="161" t="e">
        <f>VLOOKUP(D1648,RFPStatus!$A$2:$CF$3125,10,FALSE)</f>
        <v>#N/A</v>
      </c>
      <c r="DW1648" s="161" t="str">
        <f t="shared" si="25"/>
        <v/>
      </c>
    </row>
    <row r="1649" spans="1:127" x14ac:dyDescent="0.35">
      <c r="A1649" s="163">
        <f>RFPData!D1649</f>
        <v>0</v>
      </c>
      <c r="DQ1649" s="161" t="e">
        <f>VLOOKUP(D1649,RFPStatus!$A$2:$CF$3125,5,FALSE)</f>
        <v>#N/A</v>
      </c>
      <c r="DR1649" s="161" t="e">
        <f>VLOOKUP(D1649,RFPStatus!$A$2:$CF$3125,6,FALSE)</f>
        <v>#N/A</v>
      </c>
      <c r="DS1649" s="161" t="e">
        <f>VLOOKUP(D1649,RFPStatus!$A$2:$CF$3125,7,FALSE)</f>
        <v>#N/A</v>
      </c>
      <c r="DT1649" s="161" t="e">
        <f>VLOOKUP(D1649,RFPStatus!$A$2:$CF$3125,8,FALSE)</f>
        <v>#N/A</v>
      </c>
      <c r="DU1649" s="161" t="e">
        <f>VLOOKUP(D1649,RFPStatus!$A$2:$CF$3125,9,FALSE)</f>
        <v>#N/A</v>
      </c>
      <c r="DV1649" s="161" t="e">
        <f>VLOOKUP(D1649,RFPStatus!$A$2:$CF$3125,10,FALSE)</f>
        <v>#N/A</v>
      </c>
      <c r="DW1649" s="161" t="str">
        <f t="shared" si="25"/>
        <v/>
      </c>
    </row>
    <row r="1650" spans="1:127" x14ac:dyDescent="0.35">
      <c r="A1650" s="163">
        <f>RFPData!D1650</f>
        <v>0</v>
      </c>
      <c r="DQ1650" s="161" t="e">
        <f>VLOOKUP(D1650,RFPStatus!$A$2:$CF$3125,5,FALSE)</f>
        <v>#N/A</v>
      </c>
      <c r="DR1650" s="161" t="e">
        <f>VLOOKUP(D1650,RFPStatus!$A$2:$CF$3125,6,FALSE)</f>
        <v>#N/A</v>
      </c>
      <c r="DS1650" s="161" t="e">
        <f>VLOOKUP(D1650,RFPStatus!$A$2:$CF$3125,7,FALSE)</f>
        <v>#N/A</v>
      </c>
      <c r="DT1650" s="161" t="e">
        <f>VLOOKUP(D1650,RFPStatus!$A$2:$CF$3125,8,FALSE)</f>
        <v>#N/A</v>
      </c>
      <c r="DU1650" s="161" t="e">
        <f>VLOOKUP(D1650,RFPStatus!$A$2:$CF$3125,9,FALSE)</f>
        <v>#N/A</v>
      </c>
      <c r="DV1650" s="161" t="e">
        <f>VLOOKUP(D1650,RFPStatus!$A$2:$CF$3125,10,FALSE)</f>
        <v>#N/A</v>
      </c>
      <c r="DW1650" s="161" t="str">
        <f t="shared" si="25"/>
        <v/>
      </c>
    </row>
    <row r="1651" spans="1:127" x14ac:dyDescent="0.35">
      <c r="A1651" s="163">
        <f>RFPData!D1651</f>
        <v>0</v>
      </c>
      <c r="DQ1651" s="161" t="e">
        <f>VLOOKUP(D1651,RFPStatus!$A$2:$CF$3125,5,FALSE)</f>
        <v>#N/A</v>
      </c>
      <c r="DR1651" s="161" t="e">
        <f>VLOOKUP(D1651,RFPStatus!$A$2:$CF$3125,6,FALSE)</f>
        <v>#N/A</v>
      </c>
      <c r="DS1651" s="161" t="e">
        <f>VLOOKUP(D1651,RFPStatus!$A$2:$CF$3125,7,FALSE)</f>
        <v>#N/A</v>
      </c>
      <c r="DT1651" s="161" t="e">
        <f>VLOOKUP(D1651,RFPStatus!$A$2:$CF$3125,8,FALSE)</f>
        <v>#N/A</v>
      </c>
      <c r="DU1651" s="161" t="e">
        <f>VLOOKUP(D1651,RFPStatus!$A$2:$CF$3125,9,FALSE)</f>
        <v>#N/A</v>
      </c>
      <c r="DV1651" s="161" t="e">
        <f>VLOOKUP(D1651,RFPStatus!$A$2:$CF$3125,10,FALSE)</f>
        <v>#N/A</v>
      </c>
      <c r="DW1651" s="161" t="str">
        <f t="shared" si="25"/>
        <v/>
      </c>
    </row>
    <row r="1652" spans="1:127" x14ac:dyDescent="0.35">
      <c r="A1652" s="163">
        <f>RFPData!D1652</f>
        <v>0</v>
      </c>
      <c r="DQ1652" s="161" t="e">
        <f>VLOOKUP(D1652,RFPStatus!$A$2:$CF$3125,5,FALSE)</f>
        <v>#N/A</v>
      </c>
      <c r="DR1652" s="161" t="e">
        <f>VLOOKUP(D1652,RFPStatus!$A$2:$CF$3125,6,FALSE)</f>
        <v>#N/A</v>
      </c>
      <c r="DS1652" s="161" t="e">
        <f>VLOOKUP(D1652,RFPStatus!$A$2:$CF$3125,7,FALSE)</f>
        <v>#N/A</v>
      </c>
      <c r="DT1652" s="161" t="e">
        <f>VLOOKUP(D1652,RFPStatus!$A$2:$CF$3125,8,FALSE)</f>
        <v>#N/A</v>
      </c>
      <c r="DU1652" s="161" t="e">
        <f>VLOOKUP(D1652,RFPStatus!$A$2:$CF$3125,9,FALSE)</f>
        <v>#N/A</v>
      </c>
      <c r="DV1652" s="161" t="e">
        <f>VLOOKUP(D1652,RFPStatus!$A$2:$CF$3125,10,FALSE)</f>
        <v>#N/A</v>
      </c>
      <c r="DW1652" s="161" t="str">
        <f t="shared" si="25"/>
        <v/>
      </c>
    </row>
    <row r="1653" spans="1:127" x14ac:dyDescent="0.35">
      <c r="A1653" s="163">
        <f>RFPData!D1653</f>
        <v>0</v>
      </c>
      <c r="DQ1653" s="161" t="e">
        <f>VLOOKUP(D1653,RFPStatus!$A$2:$CF$3125,5,FALSE)</f>
        <v>#N/A</v>
      </c>
      <c r="DR1653" s="161" t="e">
        <f>VLOOKUP(D1653,RFPStatus!$A$2:$CF$3125,6,FALSE)</f>
        <v>#N/A</v>
      </c>
      <c r="DS1653" s="161" t="e">
        <f>VLOOKUP(D1653,RFPStatus!$A$2:$CF$3125,7,FALSE)</f>
        <v>#N/A</v>
      </c>
      <c r="DT1653" s="161" t="e">
        <f>VLOOKUP(D1653,RFPStatus!$A$2:$CF$3125,8,FALSE)</f>
        <v>#N/A</v>
      </c>
      <c r="DU1653" s="161" t="e">
        <f>VLOOKUP(D1653,RFPStatus!$A$2:$CF$3125,9,FALSE)</f>
        <v>#N/A</v>
      </c>
      <c r="DV1653" s="161" t="e">
        <f>VLOOKUP(D1653,RFPStatus!$A$2:$CF$3125,10,FALSE)</f>
        <v>#N/A</v>
      </c>
      <c r="DW1653" s="161" t="str">
        <f t="shared" si="25"/>
        <v/>
      </c>
    </row>
    <row r="1654" spans="1:127" x14ac:dyDescent="0.35">
      <c r="A1654" s="163">
        <f>RFPData!D1654</f>
        <v>0</v>
      </c>
      <c r="DQ1654" s="161" t="e">
        <f>VLOOKUP(D1654,RFPStatus!$A$2:$CF$3125,5,FALSE)</f>
        <v>#N/A</v>
      </c>
      <c r="DR1654" s="161" t="e">
        <f>VLOOKUP(D1654,RFPStatus!$A$2:$CF$3125,6,FALSE)</f>
        <v>#N/A</v>
      </c>
      <c r="DS1654" s="161" t="e">
        <f>VLOOKUP(D1654,RFPStatus!$A$2:$CF$3125,7,FALSE)</f>
        <v>#N/A</v>
      </c>
      <c r="DT1654" s="161" t="e">
        <f>VLOOKUP(D1654,RFPStatus!$A$2:$CF$3125,8,FALSE)</f>
        <v>#N/A</v>
      </c>
      <c r="DU1654" s="161" t="e">
        <f>VLOOKUP(D1654,RFPStatus!$A$2:$CF$3125,9,FALSE)</f>
        <v>#N/A</v>
      </c>
      <c r="DV1654" s="161" t="e">
        <f>VLOOKUP(D1654,RFPStatus!$A$2:$CF$3125,10,FALSE)</f>
        <v>#N/A</v>
      </c>
      <c r="DW1654" s="161" t="str">
        <f t="shared" si="25"/>
        <v/>
      </c>
    </row>
    <row r="1655" spans="1:127" x14ac:dyDescent="0.35">
      <c r="A1655" s="163">
        <f>RFPData!D1655</f>
        <v>0</v>
      </c>
      <c r="DQ1655" s="161" t="e">
        <f>VLOOKUP(D1655,RFPStatus!$A$2:$CF$3125,5,FALSE)</f>
        <v>#N/A</v>
      </c>
      <c r="DR1655" s="161" t="e">
        <f>VLOOKUP(D1655,RFPStatus!$A$2:$CF$3125,6,FALSE)</f>
        <v>#N/A</v>
      </c>
      <c r="DS1655" s="161" t="e">
        <f>VLOOKUP(D1655,RFPStatus!$A$2:$CF$3125,7,FALSE)</f>
        <v>#N/A</v>
      </c>
      <c r="DT1655" s="161" t="e">
        <f>VLOOKUP(D1655,RFPStatus!$A$2:$CF$3125,8,FALSE)</f>
        <v>#N/A</v>
      </c>
      <c r="DU1655" s="161" t="e">
        <f>VLOOKUP(D1655,RFPStatus!$A$2:$CF$3125,9,FALSE)</f>
        <v>#N/A</v>
      </c>
      <c r="DV1655" s="161" t="e">
        <f>VLOOKUP(D1655,RFPStatus!$A$2:$CF$3125,10,FALSE)</f>
        <v>#N/A</v>
      </c>
      <c r="DW1655" s="161" t="str">
        <f t="shared" si="25"/>
        <v/>
      </c>
    </row>
    <row r="1656" spans="1:127" x14ac:dyDescent="0.35">
      <c r="A1656" s="163">
        <f>RFPData!D1656</f>
        <v>0</v>
      </c>
      <c r="DQ1656" s="161" t="e">
        <f>VLOOKUP(D1656,RFPStatus!$A$2:$CF$3125,5,FALSE)</f>
        <v>#N/A</v>
      </c>
      <c r="DR1656" s="161" t="e">
        <f>VLOOKUP(D1656,RFPStatus!$A$2:$CF$3125,6,FALSE)</f>
        <v>#N/A</v>
      </c>
      <c r="DS1656" s="161" t="e">
        <f>VLOOKUP(D1656,RFPStatus!$A$2:$CF$3125,7,FALSE)</f>
        <v>#N/A</v>
      </c>
      <c r="DT1656" s="161" t="e">
        <f>VLOOKUP(D1656,RFPStatus!$A$2:$CF$3125,8,FALSE)</f>
        <v>#N/A</v>
      </c>
      <c r="DU1656" s="161" t="e">
        <f>VLOOKUP(D1656,RFPStatus!$A$2:$CF$3125,9,FALSE)</f>
        <v>#N/A</v>
      </c>
      <c r="DV1656" s="161" t="e">
        <f>VLOOKUP(D1656,RFPStatus!$A$2:$CF$3125,10,FALSE)</f>
        <v>#N/A</v>
      </c>
      <c r="DW1656" s="161" t="str">
        <f t="shared" si="25"/>
        <v/>
      </c>
    </row>
    <row r="1657" spans="1:127" x14ac:dyDescent="0.35">
      <c r="A1657" s="163">
        <f>RFPData!D1657</f>
        <v>0</v>
      </c>
      <c r="DQ1657" s="161" t="e">
        <f>VLOOKUP(D1657,RFPStatus!$A$2:$CF$3125,5,FALSE)</f>
        <v>#N/A</v>
      </c>
      <c r="DR1657" s="161" t="e">
        <f>VLOOKUP(D1657,RFPStatus!$A$2:$CF$3125,6,FALSE)</f>
        <v>#N/A</v>
      </c>
      <c r="DS1657" s="161" t="e">
        <f>VLOOKUP(D1657,RFPStatus!$A$2:$CF$3125,7,FALSE)</f>
        <v>#N/A</v>
      </c>
      <c r="DT1657" s="161" t="e">
        <f>VLOOKUP(D1657,RFPStatus!$A$2:$CF$3125,8,FALSE)</f>
        <v>#N/A</v>
      </c>
      <c r="DU1657" s="161" t="e">
        <f>VLOOKUP(D1657,RFPStatus!$A$2:$CF$3125,9,FALSE)</f>
        <v>#N/A</v>
      </c>
      <c r="DV1657" s="161" t="e">
        <f>VLOOKUP(D1657,RFPStatus!$A$2:$CF$3125,10,FALSE)</f>
        <v>#N/A</v>
      </c>
      <c r="DW1657" s="161" t="str">
        <f t="shared" si="25"/>
        <v/>
      </c>
    </row>
    <row r="1658" spans="1:127" x14ac:dyDescent="0.35">
      <c r="A1658" s="163">
        <f>RFPData!D1658</f>
        <v>0</v>
      </c>
      <c r="DQ1658" s="161" t="e">
        <f>VLOOKUP(D1658,RFPStatus!$A$2:$CF$3125,5,FALSE)</f>
        <v>#N/A</v>
      </c>
      <c r="DR1658" s="161" t="e">
        <f>VLOOKUP(D1658,RFPStatus!$A$2:$CF$3125,6,FALSE)</f>
        <v>#N/A</v>
      </c>
      <c r="DS1658" s="161" t="e">
        <f>VLOOKUP(D1658,RFPStatus!$A$2:$CF$3125,7,FALSE)</f>
        <v>#N/A</v>
      </c>
      <c r="DT1658" s="161" t="e">
        <f>VLOOKUP(D1658,RFPStatus!$A$2:$CF$3125,8,FALSE)</f>
        <v>#N/A</v>
      </c>
      <c r="DU1658" s="161" t="e">
        <f>VLOOKUP(D1658,RFPStatus!$A$2:$CF$3125,9,FALSE)</f>
        <v>#N/A</v>
      </c>
      <c r="DV1658" s="161" t="e">
        <f>VLOOKUP(D1658,RFPStatus!$A$2:$CF$3125,10,FALSE)</f>
        <v>#N/A</v>
      </c>
      <c r="DW1658" s="161" t="str">
        <f t="shared" si="25"/>
        <v/>
      </c>
    </row>
    <row r="1659" spans="1:127" x14ac:dyDescent="0.35">
      <c r="A1659" s="163">
        <f>RFPData!D1659</f>
        <v>0</v>
      </c>
      <c r="DQ1659" s="161" t="e">
        <f>VLOOKUP(D1659,RFPStatus!$A$2:$CF$3125,5,FALSE)</f>
        <v>#N/A</v>
      </c>
      <c r="DR1659" s="161" t="e">
        <f>VLOOKUP(D1659,RFPStatus!$A$2:$CF$3125,6,FALSE)</f>
        <v>#N/A</v>
      </c>
      <c r="DS1659" s="161" t="e">
        <f>VLOOKUP(D1659,RFPStatus!$A$2:$CF$3125,7,FALSE)</f>
        <v>#N/A</v>
      </c>
      <c r="DT1659" s="161" t="e">
        <f>VLOOKUP(D1659,RFPStatus!$A$2:$CF$3125,8,FALSE)</f>
        <v>#N/A</v>
      </c>
      <c r="DU1659" s="161" t="e">
        <f>VLOOKUP(D1659,RFPStatus!$A$2:$CF$3125,9,FALSE)</f>
        <v>#N/A</v>
      </c>
      <c r="DV1659" s="161" t="e">
        <f>VLOOKUP(D1659,RFPStatus!$A$2:$CF$3125,10,FALSE)</f>
        <v>#N/A</v>
      </c>
      <c r="DW1659" s="161" t="str">
        <f t="shared" si="25"/>
        <v/>
      </c>
    </row>
    <row r="1660" spans="1:127" x14ac:dyDescent="0.35">
      <c r="A1660" s="163">
        <f>RFPData!D1660</f>
        <v>0</v>
      </c>
      <c r="DQ1660" s="161" t="e">
        <f>VLOOKUP(D1660,RFPStatus!$A$2:$CF$3125,5,FALSE)</f>
        <v>#N/A</v>
      </c>
      <c r="DR1660" s="161" t="e">
        <f>VLOOKUP(D1660,RFPStatus!$A$2:$CF$3125,6,FALSE)</f>
        <v>#N/A</v>
      </c>
      <c r="DS1660" s="161" t="e">
        <f>VLOOKUP(D1660,RFPStatus!$A$2:$CF$3125,7,FALSE)</f>
        <v>#N/A</v>
      </c>
      <c r="DT1660" s="161" t="e">
        <f>VLOOKUP(D1660,RFPStatus!$A$2:$CF$3125,8,FALSE)</f>
        <v>#N/A</v>
      </c>
      <c r="DU1660" s="161" t="e">
        <f>VLOOKUP(D1660,RFPStatus!$A$2:$CF$3125,9,FALSE)</f>
        <v>#N/A</v>
      </c>
      <c r="DV1660" s="161" t="e">
        <f>VLOOKUP(D1660,RFPStatus!$A$2:$CF$3125,10,FALSE)</f>
        <v>#N/A</v>
      </c>
      <c r="DW1660" s="161" t="str">
        <f t="shared" si="25"/>
        <v/>
      </c>
    </row>
    <row r="1661" spans="1:127" x14ac:dyDescent="0.35">
      <c r="A1661" s="163">
        <f>RFPData!D1661</f>
        <v>0</v>
      </c>
      <c r="DQ1661" s="161" t="e">
        <f>VLOOKUP(D1661,RFPStatus!$A$2:$CF$3125,5,FALSE)</f>
        <v>#N/A</v>
      </c>
      <c r="DR1661" s="161" t="e">
        <f>VLOOKUP(D1661,RFPStatus!$A$2:$CF$3125,6,FALSE)</f>
        <v>#N/A</v>
      </c>
      <c r="DS1661" s="161" t="e">
        <f>VLOOKUP(D1661,RFPStatus!$A$2:$CF$3125,7,FALSE)</f>
        <v>#N/A</v>
      </c>
      <c r="DT1661" s="161" t="e">
        <f>VLOOKUP(D1661,RFPStatus!$A$2:$CF$3125,8,FALSE)</f>
        <v>#N/A</v>
      </c>
      <c r="DU1661" s="161" t="e">
        <f>VLOOKUP(D1661,RFPStatus!$A$2:$CF$3125,9,FALSE)</f>
        <v>#N/A</v>
      </c>
      <c r="DV1661" s="161" t="e">
        <f>VLOOKUP(D1661,RFPStatus!$A$2:$CF$3125,10,FALSE)</f>
        <v>#N/A</v>
      </c>
      <c r="DW1661" s="161" t="str">
        <f t="shared" si="25"/>
        <v/>
      </c>
    </row>
    <row r="1662" spans="1:127" x14ac:dyDescent="0.35">
      <c r="A1662" s="163">
        <f>RFPData!D1662</f>
        <v>0</v>
      </c>
      <c r="DQ1662" s="161" t="e">
        <f>VLOOKUP(D1662,RFPStatus!$A$2:$CF$3125,5,FALSE)</f>
        <v>#N/A</v>
      </c>
      <c r="DR1662" s="161" t="e">
        <f>VLOOKUP(D1662,RFPStatus!$A$2:$CF$3125,6,FALSE)</f>
        <v>#N/A</v>
      </c>
      <c r="DS1662" s="161" t="e">
        <f>VLOOKUP(D1662,RFPStatus!$A$2:$CF$3125,7,FALSE)</f>
        <v>#N/A</v>
      </c>
      <c r="DT1662" s="161" t="e">
        <f>VLOOKUP(D1662,RFPStatus!$A$2:$CF$3125,8,FALSE)</f>
        <v>#N/A</v>
      </c>
      <c r="DU1662" s="161" t="e">
        <f>VLOOKUP(D1662,RFPStatus!$A$2:$CF$3125,9,FALSE)</f>
        <v>#N/A</v>
      </c>
      <c r="DV1662" s="161" t="e">
        <f>VLOOKUP(D1662,RFPStatus!$A$2:$CF$3125,10,FALSE)</f>
        <v>#N/A</v>
      </c>
      <c r="DW1662" s="161" t="str">
        <f t="shared" si="25"/>
        <v/>
      </c>
    </row>
    <row r="1663" spans="1:127" x14ac:dyDescent="0.35">
      <c r="A1663" s="163">
        <f>RFPData!D1663</f>
        <v>0</v>
      </c>
      <c r="DQ1663" s="161" t="e">
        <f>VLOOKUP(D1663,RFPStatus!$A$2:$CF$3125,5,FALSE)</f>
        <v>#N/A</v>
      </c>
      <c r="DR1663" s="161" t="e">
        <f>VLOOKUP(D1663,RFPStatus!$A$2:$CF$3125,6,FALSE)</f>
        <v>#N/A</v>
      </c>
      <c r="DS1663" s="161" t="e">
        <f>VLOOKUP(D1663,RFPStatus!$A$2:$CF$3125,7,FALSE)</f>
        <v>#N/A</v>
      </c>
      <c r="DT1663" s="161" t="e">
        <f>VLOOKUP(D1663,RFPStatus!$A$2:$CF$3125,8,FALSE)</f>
        <v>#N/A</v>
      </c>
      <c r="DU1663" s="161" t="e">
        <f>VLOOKUP(D1663,RFPStatus!$A$2:$CF$3125,9,FALSE)</f>
        <v>#N/A</v>
      </c>
      <c r="DV1663" s="161" t="e">
        <f>VLOOKUP(D1663,RFPStatus!$A$2:$CF$3125,10,FALSE)</f>
        <v>#N/A</v>
      </c>
      <c r="DW1663" s="161" t="str">
        <f t="shared" si="25"/>
        <v/>
      </c>
    </row>
    <row r="1664" spans="1:127" x14ac:dyDescent="0.35">
      <c r="A1664" s="163">
        <f>RFPData!D1664</f>
        <v>0</v>
      </c>
      <c r="DQ1664" s="161" t="e">
        <f>VLOOKUP(D1664,RFPStatus!$A$2:$CF$3125,5,FALSE)</f>
        <v>#N/A</v>
      </c>
      <c r="DR1664" s="161" t="e">
        <f>VLOOKUP(D1664,RFPStatus!$A$2:$CF$3125,6,FALSE)</f>
        <v>#N/A</v>
      </c>
      <c r="DS1664" s="161" t="e">
        <f>VLOOKUP(D1664,RFPStatus!$A$2:$CF$3125,7,FALSE)</f>
        <v>#N/A</v>
      </c>
      <c r="DT1664" s="161" t="e">
        <f>VLOOKUP(D1664,RFPStatus!$A$2:$CF$3125,8,FALSE)</f>
        <v>#N/A</v>
      </c>
      <c r="DU1664" s="161" t="e">
        <f>VLOOKUP(D1664,RFPStatus!$A$2:$CF$3125,9,FALSE)</f>
        <v>#N/A</v>
      </c>
      <c r="DV1664" s="161" t="e">
        <f>VLOOKUP(D1664,RFPStatus!$A$2:$CF$3125,10,FALSE)</f>
        <v>#N/A</v>
      </c>
      <c r="DW1664" s="161" t="str">
        <f t="shared" si="25"/>
        <v/>
      </c>
    </row>
    <row r="1665" spans="1:127" x14ac:dyDescent="0.35">
      <c r="A1665" s="163">
        <f>RFPData!D1665</f>
        <v>0</v>
      </c>
      <c r="DQ1665" s="161" t="e">
        <f>VLOOKUP(D1665,RFPStatus!$A$2:$CF$3125,5,FALSE)</f>
        <v>#N/A</v>
      </c>
      <c r="DR1665" s="161" t="e">
        <f>VLOOKUP(D1665,RFPStatus!$A$2:$CF$3125,6,FALSE)</f>
        <v>#N/A</v>
      </c>
      <c r="DS1665" s="161" t="e">
        <f>VLOOKUP(D1665,RFPStatus!$A$2:$CF$3125,7,FALSE)</f>
        <v>#N/A</v>
      </c>
      <c r="DT1665" s="161" t="e">
        <f>VLOOKUP(D1665,RFPStatus!$A$2:$CF$3125,8,FALSE)</f>
        <v>#N/A</v>
      </c>
      <c r="DU1665" s="161" t="e">
        <f>VLOOKUP(D1665,RFPStatus!$A$2:$CF$3125,9,FALSE)</f>
        <v>#N/A</v>
      </c>
      <c r="DV1665" s="161" t="e">
        <f>VLOOKUP(D1665,RFPStatus!$A$2:$CF$3125,10,FALSE)</f>
        <v>#N/A</v>
      </c>
      <c r="DW1665" s="161" t="str">
        <f t="shared" si="25"/>
        <v/>
      </c>
    </row>
    <row r="1666" spans="1:127" x14ac:dyDescent="0.35">
      <c r="A1666" s="163">
        <f>RFPData!D1666</f>
        <v>0</v>
      </c>
      <c r="DQ1666" s="161" t="e">
        <f>VLOOKUP(D1666,RFPStatus!$A$2:$CF$3125,5,FALSE)</f>
        <v>#N/A</v>
      </c>
      <c r="DR1666" s="161" t="e">
        <f>VLOOKUP(D1666,RFPStatus!$A$2:$CF$3125,6,FALSE)</f>
        <v>#N/A</v>
      </c>
      <c r="DS1666" s="161" t="e">
        <f>VLOOKUP(D1666,RFPStatus!$A$2:$CF$3125,7,FALSE)</f>
        <v>#N/A</v>
      </c>
      <c r="DT1666" s="161" t="e">
        <f>VLOOKUP(D1666,RFPStatus!$A$2:$CF$3125,8,FALSE)</f>
        <v>#N/A</v>
      </c>
      <c r="DU1666" s="161" t="e">
        <f>VLOOKUP(D1666,RFPStatus!$A$2:$CF$3125,9,FALSE)</f>
        <v>#N/A</v>
      </c>
      <c r="DV1666" s="161" t="e">
        <f>VLOOKUP(D1666,RFPStatus!$A$2:$CF$3125,10,FALSE)</f>
        <v>#N/A</v>
      </c>
      <c r="DW1666" s="161" t="str">
        <f t="shared" ref="DW1666:DW1729" si="26">_xlfn.CONCAT(BU1666:BY1666)</f>
        <v/>
      </c>
    </row>
    <row r="1667" spans="1:127" x14ac:dyDescent="0.35">
      <c r="A1667" s="163">
        <f>RFPData!D1667</f>
        <v>0</v>
      </c>
      <c r="DQ1667" s="161" t="e">
        <f>VLOOKUP(D1667,RFPStatus!$A$2:$CF$3125,5,FALSE)</f>
        <v>#N/A</v>
      </c>
      <c r="DR1667" s="161" t="e">
        <f>VLOOKUP(D1667,RFPStatus!$A$2:$CF$3125,6,FALSE)</f>
        <v>#N/A</v>
      </c>
      <c r="DS1667" s="161" t="e">
        <f>VLOOKUP(D1667,RFPStatus!$A$2:$CF$3125,7,FALSE)</f>
        <v>#N/A</v>
      </c>
      <c r="DT1667" s="161" t="e">
        <f>VLOOKUP(D1667,RFPStatus!$A$2:$CF$3125,8,FALSE)</f>
        <v>#N/A</v>
      </c>
      <c r="DU1667" s="161" t="e">
        <f>VLOOKUP(D1667,RFPStatus!$A$2:$CF$3125,9,FALSE)</f>
        <v>#N/A</v>
      </c>
      <c r="DV1667" s="161" t="e">
        <f>VLOOKUP(D1667,RFPStatus!$A$2:$CF$3125,10,FALSE)</f>
        <v>#N/A</v>
      </c>
      <c r="DW1667" s="161" t="str">
        <f t="shared" si="26"/>
        <v/>
      </c>
    </row>
    <row r="1668" spans="1:127" x14ac:dyDescent="0.35">
      <c r="A1668" s="163">
        <f>RFPData!D1668</f>
        <v>0</v>
      </c>
      <c r="DQ1668" s="161" t="e">
        <f>VLOOKUP(D1668,RFPStatus!$A$2:$CF$3125,5,FALSE)</f>
        <v>#N/A</v>
      </c>
      <c r="DR1668" s="161" t="e">
        <f>VLOOKUP(D1668,RFPStatus!$A$2:$CF$3125,6,FALSE)</f>
        <v>#N/A</v>
      </c>
      <c r="DS1668" s="161" t="e">
        <f>VLOOKUP(D1668,RFPStatus!$A$2:$CF$3125,7,FALSE)</f>
        <v>#N/A</v>
      </c>
      <c r="DT1668" s="161" t="e">
        <f>VLOOKUP(D1668,RFPStatus!$A$2:$CF$3125,8,FALSE)</f>
        <v>#N/A</v>
      </c>
      <c r="DU1668" s="161" t="e">
        <f>VLOOKUP(D1668,RFPStatus!$A$2:$CF$3125,9,FALSE)</f>
        <v>#N/A</v>
      </c>
      <c r="DV1668" s="161" t="e">
        <f>VLOOKUP(D1668,RFPStatus!$A$2:$CF$3125,10,FALSE)</f>
        <v>#N/A</v>
      </c>
      <c r="DW1668" s="161" t="str">
        <f t="shared" si="26"/>
        <v/>
      </c>
    </row>
    <row r="1669" spans="1:127" x14ac:dyDescent="0.35">
      <c r="A1669" s="163">
        <f>RFPData!D1669</f>
        <v>0</v>
      </c>
      <c r="DQ1669" s="161" t="e">
        <f>VLOOKUP(D1669,RFPStatus!$A$2:$CF$3125,5,FALSE)</f>
        <v>#N/A</v>
      </c>
      <c r="DR1669" s="161" t="e">
        <f>VLOOKUP(D1669,RFPStatus!$A$2:$CF$3125,6,FALSE)</f>
        <v>#N/A</v>
      </c>
      <c r="DS1669" s="161" t="e">
        <f>VLOOKUP(D1669,RFPStatus!$A$2:$CF$3125,7,FALSE)</f>
        <v>#N/A</v>
      </c>
      <c r="DT1669" s="161" t="e">
        <f>VLOOKUP(D1669,RFPStatus!$A$2:$CF$3125,8,FALSE)</f>
        <v>#N/A</v>
      </c>
      <c r="DU1669" s="161" t="e">
        <f>VLOOKUP(D1669,RFPStatus!$A$2:$CF$3125,9,FALSE)</f>
        <v>#N/A</v>
      </c>
      <c r="DV1669" s="161" t="e">
        <f>VLOOKUP(D1669,RFPStatus!$A$2:$CF$3125,10,FALSE)</f>
        <v>#N/A</v>
      </c>
      <c r="DW1669" s="161" t="str">
        <f t="shared" si="26"/>
        <v/>
      </c>
    </row>
    <row r="1670" spans="1:127" x14ac:dyDescent="0.35">
      <c r="A1670" s="163">
        <f>RFPData!D1670</f>
        <v>0</v>
      </c>
      <c r="DQ1670" s="161" t="e">
        <f>VLOOKUP(D1670,RFPStatus!$A$2:$CF$3125,5,FALSE)</f>
        <v>#N/A</v>
      </c>
      <c r="DR1670" s="161" t="e">
        <f>VLOOKUP(D1670,RFPStatus!$A$2:$CF$3125,6,FALSE)</f>
        <v>#N/A</v>
      </c>
      <c r="DS1670" s="161" t="e">
        <f>VLOOKUP(D1670,RFPStatus!$A$2:$CF$3125,7,FALSE)</f>
        <v>#N/A</v>
      </c>
      <c r="DT1670" s="161" t="e">
        <f>VLOOKUP(D1670,RFPStatus!$A$2:$CF$3125,8,FALSE)</f>
        <v>#N/A</v>
      </c>
      <c r="DU1670" s="161" t="e">
        <f>VLOOKUP(D1670,RFPStatus!$A$2:$CF$3125,9,FALSE)</f>
        <v>#N/A</v>
      </c>
      <c r="DV1670" s="161" t="e">
        <f>VLOOKUP(D1670,RFPStatus!$A$2:$CF$3125,10,FALSE)</f>
        <v>#N/A</v>
      </c>
      <c r="DW1670" s="161" t="str">
        <f t="shared" si="26"/>
        <v/>
      </c>
    </row>
    <row r="1671" spans="1:127" x14ac:dyDescent="0.35">
      <c r="A1671" s="163">
        <f>RFPData!D1671</f>
        <v>0</v>
      </c>
      <c r="DQ1671" s="161" t="e">
        <f>VLOOKUP(D1671,RFPStatus!$A$2:$CF$3125,5,FALSE)</f>
        <v>#N/A</v>
      </c>
      <c r="DR1671" s="161" t="e">
        <f>VLOOKUP(D1671,RFPStatus!$A$2:$CF$3125,6,FALSE)</f>
        <v>#N/A</v>
      </c>
      <c r="DS1671" s="161" t="e">
        <f>VLOOKUP(D1671,RFPStatus!$A$2:$CF$3125,7,FALSE)</f>
        <v>#N/A</v>
      </c>
      <c r="DT1671" s="161" t="e">
        <f>VLOOKUP(D1671,RFPStatus!$A$2:$CF$3125,8,FALSE)</f>
        <v>#N/A</v>
      </c>
      <c r="DU1671" s="161" t="e">
        <f>VLOOKUP(D1671,RFPStatus!$A$2:$CF$3125,9,FALSE)</f>
        <v>#N/A</v>
      </c>
      <c r="DV1671" s="161" t="e">
        <f>VLOOKUP(D1671,RFPStatus!$A$2:$CF$3125,10,FALSE)</f>
        <v>#N/A</v>
      </c>
      <c r="DW1671" s="161" t="str">
        <f t="shared" si="26"/>
        <v/>
      </c>
    </row>
    <row r="1672" spans="1:127" x14ac:dyDescent="0.35">
      <c r="A1672" s="163">
        <f>RFPData!D1672</f>
        <v>0</v>
      </c>
      <c r="DQ1672" s="161" t="e">
        <f>VLOOKUP(D1672,RFPStatus!$A$2:$CF$3125,5,FALSE)</f>
        <v>#N/A</v>
      </c>
      <c r="DR1672" s="161" t="e">
        <f>VLOOKUP(D1672,RFPStatus!$A$2:$CF$3125,6,FALSE)</f>
        <v>#N/A</v>
      </c>
      <c r="DS1672" s="161" t="e">
        <f>VLOOKUP(D1672,RFPStatus!$A$2:$CF$3125,7,FALSE)</f>
        <v>#N/A</v>
      </c>
      <c r="DT1672" s="161" t="e">
        <f>VLOOKUP(D1672,RFPStatus!$A$2:$CF$3125,8,FALSE)</f>
        <v>#N/A</v>
      </c>
      <c r="DU1672" s="161" t="e">
        <f>VLOOKUP(D1672,RFPStatus!$A$2:$CF$3125,9,FALSE)</f>
        <v>#N/A</v>
      </c>
      <c r="DV1672" s="161" t="e">
        <f>VLOOKUP(D1672,RFPStatus!$A$2:$CF$3125,10,FALSE)</f>
        <v>#N/A</v>
      </c>
      <c r="DW1672" s="161" t="str">
        <f t="shared" si="26"/>
        <v/>
      </c>
    </row>
    <row r="1673" spans="1:127" x14ac:dyDescent="0.35">
      <c r="A1673" s="163">
        <f>RFPData!D1673</f>
        <v>0</v>
      </c>
      <c r="DQ1673" s="161" t="e">
        <f>VLOOKUP(D1673,RFPStatus!$A$2:$CF$3125,5,FALSE)</f>
        <v>#N/A</v>
      </c>
      <c r="DR1673" s="161" t="e">
        <f>VLOOKUP(D1673,RFPStatus!$A$2:$CF$3125,6,FALSE)</f>
        <v>#N/A</v>
      </c>
      <c r="DS1673" s="161" t="e">
        <f>VLOOKUP(D1673,RFPStatus!$A$2:$CF$3125,7,FALSE)</f>
        <v>#N/A</v>
      </c>
      <c r="DT1673" s="161" t="e">
        <f>VLOOKUP(D1673,RFPStatus!$A$2:$CF$3125,8,FALSE)</f>
        <v>#N/A</v>
      </c>
      <c r="DU1673" s="161" t="e">
        <f>VLOOKUP(D1673,RFPStatus!$A$2:$CF$3125,9,FALSE)</f>
        <v>#N/A</v>
      </c>
      <c r="DV1673" s="161" t="e">
        <f>VLOOKUP(D1673,RFPStatus!$A$2:$CF$3125,10,FALSE)</f>
        <v>#N/A</v>
      </c>
      <c r="DW1673" s="161" t="str">
        <f t="shared" si="26"/>
        <v/>
      </c>
    </row>
    <row r="1674" spans="1:127" x14ac:dyDescent="0.35">
      <c r="A1674" s="163">
        <f>RFPData!D1674</f>
        <v>0</v>
      </c>
      <c r="DQ1674" s="161" t="e">
        <f>VLOOKUP(D1674,RFPStatus!$A$2:$CF$3125,5,FALSE)</f>
        <v>#N/A</v>
      </c>
      <c r="DR1674" s="161" t="e">
        <f>VLOOKUP(D1674,RFPStatus!$A$2:$CF$3125,6,FALSE)</f>
        <v>#N/A</v>
      </c>
      <c r="DS1674" s="161" t="e">
        <f>VLOOKUP(D1674,RFPStatus!$A$2:$CF$3125,7,FALSE)</f>
        <v>#N/A</v>
      </c>
      <c r="DT1674" s="161" t="e">
        <f>VLOOKUP(D1674,RFPStatus!$A$2:$CF$3125,8,FALSE)</f>
        <v>#N/A</v>
      </c>
      <c r="DU1674" s="161" t="e">
        <f>VLOOKUP(D1674,RFPStatus!$A$2:$CF$3125,9,FALSE)</f>
        <v>#N/A</v>
      </c>
      <c r="DV1674" s="161" t="e">
        <f>VLOOKUP(D1674,RFPStatus!$A$2:$CF$3125,10,FALSE)</f>
        <v>#N/A</v>
      </c>
      <c r="DW1674" s="161" t="str">
        <f t="shared" si="26"/>
        <v/>
      </c>
    </row>
    <row r="1675" spans="1:127" x14ac:dyDescent="0.35">
      <c r="A1675" s="163">
        <f>RFPData!D1675</f>
        <v>0</v>
      </c>
      <c r="DQ1675" s="161" t="e">
        <f>VLOOKUP(D1675,RFPStatus!$A$2:$CF$3125,5,FALSE)</f>
        <v>#N/A</v>
      </c>
      <c r="DR1675" s="161" t="e">
        <f>VLOOKUP(D1675,RFPStatus!$A$2:$CF$3125,6,FALSE)</f>
        <v>#N/A</v>
      </c>
      <c r="DS1675" s="161" t="e">
        <f>VLOOKUP(D1675,RFPStatus!$A$2:$CF$3125,7,FALSE)</f>
        <v>#N/A</v>
      </c>
      <c r="DT1675" s="161" t="e">
        <f>VLOOKUP(D1675,RFPStatus!$A$2:$CF$3125,8,FALSE)</f>
        <v>#N/A</v>
      </c>
      <c r="DU1675" s="161" t="e">
        <f>VLOOKUP(D1675,RFPStatus!$A$2:$CF$3125,9,FALSE)</f>
        <v>#N/A</v>
      </c>
      <c r="DV1675" s="161" t="e">
        <f>VLOOKUP(D1675,RFPStatus!$A$2:$CF$3125,10,FALSE)</f>
        <v>#N/A</v>
      </c>
      <c r="DW1675" s="161" t="str">
        <f t="shared" si="26"/>
        <v/>
      </c>
    </row>
    <row r="1676" spans="1:127" x14ac:dyDescent="0.35">
      <c r="A1676" s="163">
        <f>RFPData!D1676</f>
        <v>0</v>
      </c>
      <c r="DQ1676" s="161" t="e">
        <f>VLOOKUP(D1676,RFPStatus!$A$2:$CF$3125,5,FALSE)</f>
        <v>#N/A</v>
      </c>
      <c r="DR1676" s="161" t="e">
        <f>VLOOKUP(D1676,RFPStatus!$A$2:$CF$3125,6,FALSE)</f>
        <v>#N/A</v>
      </c>
      <c r="DS1676" s="161" t="e">
        <f>VLOOKUP(D1676,RFPStatus!$A$2:$CF$3125,7,FALSE)</f>
        <v>#N/A</v>
      </c>
      <c r="DT1676" s="161" t="e">
        <f>VLOOKUP(D1676,RFPStatus!$A$2:$CF$3125,8,FALSE)</f>
        <v>#N/A</v>
      </c>
      <c r="DU1676" s="161" t="e">
        <f>VLOOKUP(D1676,RFPStatus!$A$2:$CF$3125,9,FALSE)</f>
        <v>#N/A</v>
      </c>
      <c r="DV1676" s="161" t="e">
        <f>VLOOKUP(D1676,RFPStatus!$A$2:$CF$3125,10,FALSE)</f>
        <v>#N/A</v>
      </c>
      <c r="DW1676" s="161" t="str">
        <f t="shared" si="26"/>
        <v/>
      </c>
    </row>
    <row r="1677" spans="1:127" x14ac:dyDescent="0.35">
      <c r="A1677" s="163">
        <f>RFPData!D1677</f>
        <v>0</v>
      </c>
      <c r="DQ1677" s="161" t="e">
        <f>VLOOKUP(D1677,RFPStatus!$A$2:$CF$3125,5,FALSE)</f>
        <v>#N/A</v>
      </c>
      <c r="DR1677" s="161" t="e">
        <f>VLOOKUP(D1677,RFPStatus!$A$2:$CF$3125,6,FALSE)</f>
        <v>#N/A</v>
      </c>
      <c r="DS1677" s="161" t="e">
        <f>VLOOKUP(D1677,RFPStatus!$A$2:$CF$3125,7,FALSE)</f>
        <v>#N/A</v>
      </c>
      <c r="DT1677" s="161" t="e">
        <f>VLOOKUP(D1677,RFPStatus!$A$2:$CF$3125,8,FALSE)</f>
        <v>#N/A</v>
      </c>
      <c r="DU1677" s="161" t="e">
        <f>VLOOKUP(D1677,RFPStatus!$A$2:$CF$3125,9,FALSE)</f>
        <v>#N/A</v>
      </c>
      <c r="DV1677" s="161" t="e">
        <f>VLOOKUP(D1677,RFPStatus!$A$2:$CF$3125,10,FALSE)</f>
        <v>#N/A</v>
      </c>
      <c r="DW1677" s="161" t="str">
        <f t="shared" si="26"/>
        <v/>
      </c>
    </row>
    <row r="1678" spans="1:127" x14ac:dyDescent="0.35">
      <c r="A1678" s="163">
        <f>RFPData!D1678</f>
        <v>0</v>
      </c>
      <c r="DQ1678" s="161" t="e">
        <f>VLOOKUP(D1678,RFPStatus!$A$2:$CF$3125,5,FALSE)</f>
        <v>#N/A</v>
      </c>
      <c r="DR1678" s="161" t="e">
        <f>VLOOKUP(D1678,RFPStatus!$A$2:$CF$3125,6,FALSE)</f>
        <v>#N/A</v>
      </c>
      <c r="DS1678" s="161" t="e">
        <f>VLOOKUP(D1678,RFPStatus!$A$2:$CF$3125,7,FALSE)</f>
        <v>#N/A</v>
      </c>
      <c r="DT1678" s="161" t="e">
        <f>VLOOKUP(D1678,RFPStatus!$A$2:$CF$3125,8,FALSE)</f>
        <v>#N/A</v>
      </c>
      <c r="DU1678" s="161" t="e">
        <f>VLOOKUP(D1678,RFPStatus!$A$2:$CF$3125,9,FALSE)</f>
        <v>#N/A</v>
      </c>
      <c r="DV1678" s="161" t="e">
        <f>VLOOKUP(D1678,RFPStatus!$A$2:$CF$3125,10,FALSE)</f>
        <v>#N/A</v>
      </c>
      <c r="DW1678" s="161" t="str">
        <f t="shared" si="26"/>
        <v/>
      </c>
    </row>
    <row r="1679" spans="1:127" x14ac:dyDescent="0.35">
      <c r="A1679" s="163">
        <f>RFPData!D1679</f>
        <v>0</v>
      </c>
      <c r="DQ1679" s="161" t="e">
        <f>VLOOKUP(D1679,RFPStatus!$A$2:$CF$3125,5,FALSE)</f>
        <v>#N/A</v>
      </c>
      <c r="DR1679" s="161" t="e">
        <f>VLOOKUP(D1679,RFPStatus!$A$2:$CF$3125,6,FALSE)</f>
        <v>#N/A</v>
      </c>
      <c r="DS1679" s="161" t="e">
        <f>VLOOKUP(D1679,RFPStatus!$A$2:$CF$3125,7,FALSE)</f>
        <v>#N/A</v>
      </c>
      <c r="DT1679" s="161" t="e">
        <f>VLOOKUP(D1679,RFPStatus!$A$2:$CF$3125,8,FALSE)</f>
        <v>#N/A</v>
      </c>
      <c r="DU1679" s="161" t="e">
        <f>VLOOKUP(D1679,RFPStatus!$A$2:$CF$3125,9,FALSE)</f>
        <v>#N/A</v>
      </c>
      <c r="DV1679" s="161" t="e">
        <f>VLOOKUP(D1679,RFPStatus!$A$2:$CF$3125,10,FALSE)</f>
        <v>#N/A</v>
      </c>
      <c r="DW1679" s="161" t="str">
        <f t="shared" si="26"/>
        <v/>
      </c>
    </row>
    <row r="1680" spans="1:127" x14ac:dyDescent="0.35">
      <c r="A1680" s="163">
        <f>RFPData!D1680</f>
        <v>0</v>
      </c>
      <c r="DQ1680" s="161" t="e">
        <f>VLOOKUP(D1680,RFPStatus!$A$2:$CF$3125,5,FALSE)</f>
        <v>#N/A</v>
      </c>
      <c r="DR1680" s="161" t="e">
        <f>VLOOKUP(D1680,RFPStatus!$A$2:$CF$3125,6,FALSE)</f>
        <v>#N/A</v>
      </c>
      <c r="DS1680" s="161" t="e">
        <f>VLOOKUP(D1680,RFPStatus!$A$2:$CF$3125,7,FALSE)</f>
        <v>#N/A</v>
      </c>
      <c r="DT1680" s="161" t="e">
        <f>VLOOKUP(D1680,RFPStatus!$A$2:$CF$3125,8,FALSE)</f>
        <v>#N/A</v>
      </c>
      <c r="DU1680" s="161" t="e">
        <f>VLOOKUP(D1680,RFPStatus!$A$2:$CF$3125,9,FALSE)</f>
        <v>#N/A</v>
      </c>
      <c r="DV1680" s="161" t="e">
        <f>VLOOKUP(D1680,RFPStatus!$A$2:$CF$3125,10,FALSE)</f>
        <v>#N/A</v>
      </c>
      <c r="DW1680" s="161" t="str">
        <f t="shared" si="26"/>
        <v/>
      </c>
    </row>
    <row r="1681" spans="1:127" x14ac:dyDescent="0.35">
      <c r="A1681" s="163">
        <f>RFPData!D1681</f>
        <v>0</v>
      </c>
      <c r="DQ1681" s="161" t="e">
        <f>VLOOKUP(D1681,RFPStatus!$A$2:$CF$3125,5,FALSE)</f>
        <v>#N/A</v>
      </c>
      <c r="DR1681" s="161" t="e">
        <f>VLOOKUP(D1681,RFPStatus!$A$2:$CF$3125,6,FALSE)</f>
        <v>#N/A</v>
      </c>
      <c r="DS1681" s="161" t="e">
        <f>VLOOKUP(D1681,RFPStatus!$A$2:$CF$3125,7,FALSE)</f>
        <v>#N/A</v>
      </c>
      <c r="DT1681" s="161" t="e">
        <f>VLOOKUP(D1681,RFPStatus!$A$2:$CF$3125,8,FALSE)</f>
        <v>#N/A</v>
      </c>
      <c r="DU1681" s="161" t="e">
        <f>VLOOKUP(D1681,RFPStatus!$A$2:$CF$3125,9,FALSE)</f>
        <v>#N/A</v>
      </c>
      <c r="DV1681" s="161" t="e">
        <f>VLOOKUP(D1681,RFPStatus!$A$2:$CF$3125,10,FALSE)</f>
        <v>#N/A</v>
      </c>
      <c r="DW1681" s="161" t="str">
        <f t="shared" si="26"/>
        <v/>
      </c>
    </row>
    <row r="1682" spans="1:127" x14ac:dyDescent="0.35">
      <c r="A1682" s="163">
        <f>RFPData!D1682</f>
        <v>0</v>
      </c>
      <c r="DQ1682" s="161" t="e">
        <f>VLOOKUP(D1682,RFPStatus!$A$2:$CF$3125,5,FALSE)</f>
        <v>#N/A</v>
      </c>
      <c r="DR1682" s="161" t="e">
        <f>VLOOKUP(D1682,RFPStatus!$A$2:$CF$3125,6,FALSE)</f>
        <v>#N/A</v>
      </c>
      <c r="DS1682" s="161" t="e">
        <f>VLOOKUP(D1682,RFPStatus!$A$2:$CF$3125,7,FALSE)</f>
        <v>#N/A</v>
      </c>
      <c r="DT1682" s="161" t="e">
        <f>VLOOKUP(D1682,RFPStatus!$A$2:$CF$3125,8,FALSE)</f>
        <v>#N/A</v>
      </c>
      <c r="DU1682" s="161" t="e">
        <f>VLOOKUP(D1682,RFPStatus!$A$2:$CF$3125,9,FALSE)</f>
        <v>#N/A</v>
      </c>
      <c r="DV1682" s="161" t="e">
        <f>VLOOKUP(D1682,RFPStatus!$A$2:$CF$3125,10,FALSE)</f>
        <v>#N/A</v>
      </c>
      <c r="DW1682" s="161" t="str">
        <f t="shared" si="26"/>
        <v/>
      </c>
    </row>
    <row r="1683" spans="1:127" x14ac:dyDescent="0.35">
      <c r="A1683" s="163">
        <f>RFPData!D1683</f>
        <v>0</v>
      </c>
      <c r="DQ1683" s="161" t="e">
        <f>VLOOKUP(D1683,RFPStatus!$A$2:$CF$3125,5,FALSE)</f>
        <v>#N/A</v>
      </c>
      <c r="DR1683" s="161" t="e">
        <f>VLOOKUP(D1683,RFPStatus!$A$2:$CF$3125,6,FALSE)</f>
        <v>#N/A</v>
      </c>
      <c r="DS1683" s="161" t="e">
        <f>VLOOKUP(D1683,RFPStatus!$A$2:$CF$3125,7,FALSE)</f>
        <v>#N/A</v>
      </c>
      <c r="DT1683" s="161" t="e">
        <f>VLOOKUP(D1683,RFPStatus!$A$2:$CF$3125,8,FALSE)</f>
        <v>#N/A</v>
      </c>
      <c r="DU1683" s="161" t="e">
        <f>VLOOKUP(D1683,RFPStatus!$A$2:$CF$3125,9,FALSE)</f>
        <v>#N/A</v>
      </c>
      <c r="DV1683" s="161" t="e">
        <f>VLOOKUP(D1683,RFPStatus!$A$2:$CF$3125,10,FALSE)</f>
        <v>#N/A</v>
      </c>
      <c r="DW1683" s="161" t="str">
        <f t="shared" si="26"/>
        <v/>
      </c>
    </row>
    <row r="1684" spans="1:127" x14ac:dyDescent="0.35">
      <c r="A1684" s="163">
        <f>RFPData!D1684</f>
        <v>0</v>
      </c>
      <c r="DQ1684" s="161" t="e">
        <f>VLOOKUP(D1684,RFPStatus!$A$2:$CF$3125,5,FALSE)</f>
        <v>#N/A</v>
      </c>
      <c r="DR1684" s="161" t="e">
        <f>VLOOKUP(D1684,RFPStatus!$A$2:$CF$3125,6,FALSE)</f>
        <v>#N/A</v>
      </c>
      <c r="DS1684" s="161" t="e">
        <f>VLOOKUP(D1684,RFPStatus!$A$2:$CF$3125,7,FALSE)</f>
        <v>#N/A</v>
      </c>
      <c r="DT1684" s="161" t="e">
        <f>VLOOKUP(D1684,RFPStatus!$A$2:$CF$3125,8,FALSE)</f>
        <v>#N/A</v>
      </c>
      <c r="DU1684" s="161" t="e">
        <f>VLOOKUP(D1684,RFPStatus!$A$2:$CF$3125,9,FALSE)</f>
        <v>#N/A</v>
      </c>
      <c r="DV1684" s="161" t="e">
        <f>VLOOKUP(D1684,RFPStatus!$A$2:$CF$3125,10,FALSE)</f>
        <v>#N/A</v>
      </c>
      <c r="DW1684" s="161" t="str">
        <f t="shared" si="26"/>
        <v/>
      </c>
    </row>
    <row r="1685" spans="1:127" x14ac:dyDescent="0.35">
      <c r="A1685" s="163">
        <f>RFPData!D1685</f>
        <v>0</v>
      </c>
      <c r="DQ1685" s="161" t="e">
        <f>VLOOKUP(D1685,RFPStatus!$A$2:$CF$3125,5,FALSE)</f>
        <v>#N/A</v>
      </c>
      <c r="DR1685" s="161" t="e">
        <f>VLOOKUP(D1685,RFPStatus!$A$2:$CF$3125,6,FALSE)</f>
        <v>#N/A</v>
      </c>
      <c r="DS1685" s="161" t="e">
        <f>VLOOKUP(D1685,RFPStatus!$A$2:$CF$3125,7,FALSE)</f>
        <v>#N/A</v>
      </c>
      <c r="DT1685" s="161" t="e">
        <f>VLOOKUP(D1685,RFPStatus!$A$2:$CF$3125,8,FALSE)</f>
        <v>#N/A</v>
      </c>
      <c r="DU1685" s="161" t="e">
        <f>VLOOKUP(D1685,RFPStatus!$A$2:$CF$3125,9,FALSE)</f>
        <v>#N/A</v>
      </c>
      <c r="DV1685" s="161" t="e">
        <f>VLOOKUP(D1685,RFPStatus!$A$2:$CF$3125,10,FALSE)</f>
        <v>#N/A</v>
      </c>
      <c r="DW1685" s="161" t="str">
        <f t="shared" si="26"/>
        <v/>
      </c>
    </row>
    <row r="1686" spans="1:127" x14ac:dyDescent="0.35">
      <c r="A1686" s="163">
        <f>RFPData!D1686</f>
        <v>0</v>
      </c>
      <c r="DQ1686" s="161" t="e">
        <f>VLOOKUP(D1686,RFPStatus!$A$2:$CF$3125,5,FALSE)</f>
        <v>#N/A</v>
      </c>
      <c r="DR1686" s="161" t="e">
        <f>VLOOKUP(D1686,RFPStatus!$A$2:$CF$3125,6,FALSE)</f>
        <v>#N/A</v>
      </c>
      <c r="DS1686" s="161" t="e">
        <f>VLOOKUP(D1686,RFPStatus!$A$2:$CF$3125,7,FALSE)</f>
        <v>#N/A</v>
      </c>
      <c r="DT1686" s="161" t="e">
        <f>VLOOKUP(D1686,RFPStatus!$A$2:$CF$3125,8,FALSE)</f>
        <v>#N/A</v>
      </c>
      <c r="DU1686" s="161" t="e">
        <f>VLOOKUP(D1686,RFPStatus!$A$2:$CF$3125,9,FALSE)</f>
        <v>#N/A</v>
      </c>
      <c r="DV1686" s="161" t="e">
        <f>VLOOKUP(D1686,RFPStatus!$A$2:$CF$3125,10,FALSE)</f>
        <v>#N/A</v>
      </c>
      <c r="DW1686" s="161" t="str">
        <f t="shared" si="26"/>
        <v/>
      </c>
    </row>
    <row r="1687" spans="1:127" x14ac:dyDescent="0.35">
      <c r="A1687" s="163">
        <f>RFPData!D1687</f>
        <v>0</v>
      </c>
      <c r="DQ1687" s="161" t="e">
        <f>VLOOKUP(D1687,RFPStatus!$A$2:$CF$3125,5,FALSE)</f>
        <v>#N/A</v>
      </c>
      <c r="DR1687" s="161" t="e">
        <f>VLOOKUP(D1687,RFPStatus!$A$2:$CF$3125,6,FALSE)</f>
        <v>#N/A</v>
      </c>
      <c r="DS1687" s="161" t="e">
        <f>VLOOKUP(D1687,RFPStatus!$A$2:$CF$3125,7,FALSE)</f>
        <v>#N/A</v>
      </c>
      <c r="DT1687" s="161" t="e">
        <f>VLOOKUP(D1687,RFPStatus!$A$2:$CF$3125,8,FALSE)</f>
        <v>#N/A</v>
      </c>
      <c r="DU1687" s="161" t="e">
        <f>VLOOKUP(D1687,RFPStatus!$A$2:$CF$3125,9,FALSE)</f>
        <v>#N/A</v>
      </c>
      <c r="DV1687" s="161" t="e">
        <f>VLOOKUP(D1687,RFPStatus!$A$2:$CF$3125,10,FALSE)</f>
        <v>#N/A</v>
      </c>
      <c r="DW1687" s="161" t="str">
        <f t="shared" si="26"/>
        <v/>
      </c>
    </row>
    <row r="1688" spans="1:127" x14ac:dyDescent="0.35">
      <c r="A1688" s="163">
        <f>RFPData!D1688</f>
        <v>0</v>
      </c>
      <c r="DQ1688" s="161" t="e">
        <f>VLOOKUP(D1688,RFPStatus!$A$2:$CF$3125,5,FALSE)</f>
        <v>#N/A</v>
      </c>
      <c r="DR1688" s="161" t="e">
        <f>VLOOKUP(D1688,RFPStatus!$A$2:$CF$3125,6,FALSE)</f>
        <v>#N/A</v>
      </c>
      <c r="DS1688" s="161" t="e">
        <f>VLOOKUP(D1688,RFPStatus!$A$2:$CF$3125,7,FALSE)</f>
        <v>#N/A</v>
      </c>
      <c r="DT1688" s="161" t="e">
        <f>VLOOKUP(D1688,RFPStatus!$A$2:$CF$3125,8,FALSE)</f>
        <v>#N/A</v>
      </c>
      <c r="DU1688" s="161" t="e">
        <f>VLOOKUP(D1688,RFPStatus!$A$2:$CF$3125,9,FALSE)</f>
        <v>#N/A</v>
      </c>
      <c r="DV1688" s="161" t="e">
        <f>VLOOKUP(D1688,RFPStatus!$A$2:$CF$3125,10,FALSE)</f>
        <v>#N/A</v>
      </c>
      <c r="DW1688" s="161" t="str">
        <f t="shared" si="26"/>
        <v/>
      </c>
    </row>
    <row r="1689" spans="1:127" x14ac:dyDescent="0.35">
      <c r="A1689" s="163">
        <f>RFPData!D1689</f>
        <v>0</v>
      </c>
      <c r="DQ1689" s="161" t="e">
        <f>VLOOKUP(D1689,RFPStatus!$A$2:$CF$3125,5,FALSE)</f>
        <v>#N/A</v>
      </c>
      <c r="DR1689" s="161" t="e">
        <f>VLOOKUP(D1689,RFPStatus!$A$2:$CF$3125,6,FALSE)</f>
        <v>#N/A</v>
      </c>
      <c r="DS1689" s="161" t="e">
        <f>VLOOKUP(D1689,RFPStatus!$A$2:$CF$3125,7,FALSE)</f>
        <v>#N/A</v>
      </c>
      <c r="DT1689" s="161" t="e">
        <f>VLOOKUP(D1689,RFPStatus!$A$2:$CF$3125,8,FALSE)</f>
        <v>#N/A</v>
      </c>
      <c r="DU1689" s="161" t="e">
        <f>VLOOKUP(D1689,RFPStatus!$A$2:$CF$3125,9,FALSE)</f>
        <v>#N/A</v>
      </c>
      <c r="DV1689" s="161" t="e">
        <f>VLOOKUP(D1689,RFPStatus!$A$2:$CF$3125,10,FALSE)</f>
        <v>#N/A</v>
      </c>
      <c r="DW1689" s="161" t="str">
        <f t="shared" si="26"/>
        <v/>
      </c>
    </row>
    <row r="1690" spans="1:127" x14ac:dyDescent="0.35">
      <c r="A1690" s="163">
        <f>RFPData!D1690</f>
        <v>0</v>
      </c>
      <c r="DQ1690" s="161" t="e">
        <f>VLOOKUP(D1690,RFPStatus!$A$2:$CF$3125,5,FALSE)</f>
        <v>#N/A</v>
      </c>
      <c r="DR1690" s="161" t="e">
        <f>VLOOKUP(D1690,RFPStatus!$A$2:$CF$3125,6,FALSE)</f>
        <v>#N/A</v>
      </c>
      <c r="DS1690" s="161" t="e">
        <f>VLOOKUP(D1690,RFPStatus!$A$2:$CF$3125,7,FALSE)</f>
        <v>#N/A</v>
      </c>
      <c r="DT1690" s="161" t="e">
        <f>VLOOKUP(D1690,RFPStatus!$A$2:$CF$3125,8,FALSE)</f>
        <v>#N/A</v>
      </c>
      <c r="DU1690" s="161" t="e">
        <f>VLOOKUP(D1690,RFPStatus!$A$2:$CF$3125,9,FALSE)</f>
        <v>#N/A</v>
      </c>
      <c r="DV1690" s="161" t="e">
        <f>VLOOKUP(D1690,RFPStatus!$A$2:$CF$3125,10,FALSE)</f>
        <v>#N/A</v>
      </c>
      <c r="DW1690" s="161" t="str">
        <f t="shared" si="26"/>
        <v/>
      </c>
    </row>
    <row r="1691" spans="1:127" x14ac:dyDescent="0.35">
      <c r="A1691" s="163">
        <f>RFPData!D1691</f>
        <v>0</v>
      </c>
      <c r="DQ1691" s="161" t="e">
        <f>VLOOKUP(D1691,RFPStatus!$A$2:$CF$3125,5,FALSE)</f>
        <v>#N/A</v>
      </c>
      <c r="DR1691" s="161" t="e">
        <f>VLOOKUP(D1691,RFPStatus!$A$2:$CF$3125,6,FALSE)</f>
        <v>#N/A</v>
      </c>
      <c r="DS1691" s="161" t="e">
        <f>VLOOKUP(D1691,RFPStatus!$A$2:$CF$3125,7,FALSE)</f>
        <v>#N/A</v>
      </c>
      <c r="DT1691" s="161" t="e">
        <f>VLOOKUP(D1691,RFPStatus!$A$2:$CF$3125,8,FALSE)</f>
        <v>#N/A</v>
      </c>
      <c r="DU1691" s="161" t="e">
        <f>VLOOKUP(D1691,RFPStatus!$A$2:$CF$3125,9,FALSE)</f>
        <v>#N/A</v>
      </c>
      <c r="DV1691" s="161" t="e">
        <f>VLOOKUP(D1691,RFPStatus!$A$2:$CF$3125,10,FALSE)</f>
        <v>#N/A</v>
      </c>
      <c r="DW1691" s="161" t="str">
        <f t="shared" si="26"/>
        <v/>
      </c>
    </row>
    <row r="1692" spans="1:127" x14ac:dyDescent="0.35">
      <c r="A1692" s="163">
        <f>RFPData!D1692</f>
        <v>0</v>
      </c>
      <c r="DQ1692" s="161" t="e">
        <f>VLOOKUP(D1692,RFPStatus!$A$2:$CF$3125,5,FALSE)</f>
        <v>#N/A</v>
      </c>
      <c r="DR1692" s="161" t="e">
        <f>VLOOKUP(D1692,RFPStatus!$A$2:$CF$3125,6,FALSE)</f>
        <v>#N/A</v>
      </c>
      <c r="DS1692" s="161" t="e">
        <f>VLOOKUP(D1692,RFPStatus!$A$2:$CF$3125,7,FALSE)</f>
        <v>#N/A</v>
      </c>
      <c r="DT1692" s="161" t="e">
        <f>VLOOKUP(D1692,RFPStatus!$A$2:$CF$3125,8,FALSE)</f>
        <v>#N/A</v>
      </c>
      <c r="DU1692" s="161" t="e">
        <f>VLOOKUP(D1692,RFPStatus!$A$2:$CF$3125,9,FALSE)</f>
        <v>#N/A</v>
      </c>
      <c r="DV1692" s="161" t="e">
        <f>VLOOKUP(D1692,RFPStatus!$A$2:$CF$3125,10,FALSE)</f>
        <v>#N/A</v>
      </c>
      <c r="DW1692" s="161" t="str">
        <f t="shared" si="26"/>
        <v/>
      </c>
    </row>
    <row r="1693" spans="1:127" x14ac:dyDescent="0.35">
      <c r="A1693" s="163">
        <f>RFPData!D1693</f>
        <v>0</v>
      </c>
      <c r="DQ1693" s="161" t="e">
        <f>VLOOKUP(D1693,RFPStatus!$A$2:$CF$3125,5,FALSE)</f>
        <v>#N/A</v>
      </c>
      <c r="DR1693" s="161" t="e">
        <f>VLOOKUP(D1693,RFPStatus!$A$2:$CF$3125,6,FALSE)</f>
        <v>#N/A</v>
      </c>
      <c r="DS1693" s="161" t="e">
        <f>VLOOKUP(D1693,RFPStatus!$A$2:$CF$3125,7,FALSE)</f>
        <v>#N/A</v>
      </c>
      <c r="DT1693" s="161" t="e">
        <f>VLOOKUP(D1693,RFPStatus!$A$2:$CF$3125,8,FALSE)</f>
        <v>#N/A</v>
      </c>
      <c r="DU1693" s="161" t="e">
        <f>VLOOKUP(D1693,RFPStatus!$A$2:$CF$3125,9,FALSE)</f>
        <v>#N/A</v>
      </c>
      <c r="DV1693" s="161" t="e">
        <f>VLOOKUP(D1693,RFPStatus!$A$2:$CF$3125,10,FALSE)</f>
        <v>#N/A</v>
      </c>
      <c r="DW1693" s="161" t="str">
        <f t="shared" si="26"/>
        <v/>
      </c>
    </row>
    <row r="1694" spans="1:127" x14ac:dyDescent="0.35">
      <c r="A1694" s="163">
        <f>RFPData!D1694</f>
        <v>0</v>
      </c>
      <c r="DQ1694" s="161" t="e">
        <f>VLOOKUP(D1694,RFPStatus!$A$2:$CF$3125,5,FALSE)</f>
        <v>#N/A</v>
      </c>
      <c r="DR1694" s="161" t="e">
        <f>VLOOKUP(D1694,RFPStatus!$A$2:$CF$3125,6,FALSE)</f>
        <v>#N/A</v>
      </c>
      <c r="DS1694" s="161" t="e">
        <f>VLOOKUP(D1694,RFPStatus!$A$2:$CF$3125,7,FALSE)</f>
        <v>#N/A</v>
      </c>
      <c r="DT1694" s="161" t="e">
        <f>VLOOKUP(D1694,RFPStatus!$A$2:$CF$3125,8,FALSE)</f>
        <v>#N/A</v>
      </c>
      <c r="DU1694" s="161" t="e">
        <f>VLOOKUP(D1694,RFPStatus!$A$2:$CF$3125,9,FALSE)</f>
        <v>#N/A</v>
      </c>
      <c r="DV1694" s="161" t="e">
        <f>VLOOKUP(D1694,RFPStatus!$A$2:$CF$3125,10,FALSE)</f>
        <v>#N/A</v>
      </c>
      <c r="DW1694" s="161" t="str">
        <f t="shared" si="26"/>
        <v/>
      </c>
    </row>
    <row r="1695" spans="1:127" x14ac:dyDescent="0.35">
      <c r="A1695" s="163">
        <f>RFPData!D1695</f>
        <v>0</v>
      </c>
      <c r="DQ1695" s="161" t="e">
        <f>VLOOKUP(D1695,RFPStatus!$A$2:$CF$3125,5,FALSE)</f>
        <v>#N/A</v>
      </c>
      <c r="DR1695" s="161" t="e">
        <f>VLOOKUP(D1695,RFPStatus!$A$2:$CF$3125,6,FALSE)</f>
        <v>#N/A</v>
      </c>
      <c r="DS1695" s="161" t="e">
        <f>VLOOKUP(D1695,RFPStatus!$A$2:$CF$3125,7,FALSE)</f>
        <v>#N/A</v>
      </c>
      <c r="DT1695" s="161" t="e">
        <f>VLOOKUP(D1695,RFPStatus!$A$2:$CF$3125,8,FALSE)</f>
        <v>#N/A</v>
      </c>
      <c r="DU1695" s="161" t="e">
        <f>VLOOKUP(D1695,RFPStatus!$A$2:$CF$3125,9,FALSE)</f>
        <v>#N/A</v>
      </c>
      <c r="DV1695" s="161" t="e">
        <f>VLOOKUP(D1695,RFPStatus!$A$2:$CF$3125,10,FALSE)</f>
        <v>#N/A</v>
      </c>
      <c r="DW1695" s="161" t="str">
        <f t="shared" si="26"/>
        <v/>
      </c>
    </row>
    <row r="1696" spans="1:127" x14ac:dyDescent="0.35">
      <c r="A1696" s="163">
        <f>RFPData!D1696</f>
        <v>0</v>
      </c>
      <c r="DQ1696" s="161" t="e">
        <f>VLOOKUP(D1696,RFPStatus!$A$2:$CF$3125,5,FALSE)</f>
        <v>#N/A</v>
      </c>
      <c r="DR1696" s="161" t="e">
        <f>VLOOKUP(D1696,RFPStatus!$A$2:$CF$3125,6,FALSE)</f>
        <v>#N/A</v>
      </c>
      <c r="DS1696" s="161" t="e">
        <f>VLOOKUP(D1696,RFPStatus!$A$2:$CF$3125,7,FALSE)</f>
        <v>#N/A</v>
      </c>
      <c r="DT1696" s="161" t="e">
        <f>VLOOKUP(D1696,RFPStatus!$A$2:$CF$3125,8,FALSE)</f>
        <v>#N/A</v>
      </c>
      <c r="DU1696" s="161" t="e">
        <f>VLOOKUP(D1696,RFPStatus!$A$2:$CF$3125,9,FALSE)</f>
        <v>#N/A</v>
      </c>
      <c r="DV1696" s="161" t="e">
        <f>VLOOKUP(D1696,RFPStatus!$A$2:$CF$3125,10,FALSE)</f>
        <v>#N/A</v>
      </c>
      <c r="DW1696" s="161" t="str">
        <f t="shared" si="26"/>
        <v/>
      </c>
    </row>
    <row r="1697" spans="1:127" x14ac:dyDescent="0.35">
      <c r="A1697" s="163">
        <f>RFPData!D1697</f>
        <v>0</v>
      </c>
      <c r="DQ1697" s="161" t="e">
        <f>VLOOKUP(D1697,RFPStatus!$A$2:$CF$3125,5,FALSE)</f>
        <v>#N/A</v>
      </c>
      <c r="DR1697" s="161" t="e">
        <f>VLOOKUP(D1697,RFPStatus!$A$2:$CF$3125,6,FALSE)</f>
        <v>#N/A</v>
      </c>
      <c r="DS1697" s="161" t="e">
        <f>VLOOKUP(D1697,RFPStatus!$A$2:$CF$3125,7,FALSE)</f>
        <v>#N/A</v>
      </c>
      <c r="DT1697" s="161" t="e">
        <f>VLOOKUP(D1697,RFPStatus!$A$2:$CF$3125,8,FALSE)</f>
        <v>#N/A</v>
      </c>
      <c r="DU1697" s="161" t="e">
        <f>VLOOKUP(D1697,RFPStatus!$A$2:$CF$3125,9,FALSE)</f>
        <v>#N/A</v>
      </c>
      <c r="DV1697" s="161" t="e">
        <f>VLOOKUP(D1697,RFPStatus!$A$2:$CF$3125,10,FALSE)</f>
        <v>#N/A</v>
      </c>
      <c r="DW1697" s="161" t="str">
        <f t="shared" si="26"/>
        <v/>
      </c>
    </row>
    <row r="1698" spans="1:127" x14ac:dyDescent="0.35">
      <c r="A1698" s="163">
        <f>RFPData!D1698</f>
        <v>0</v>
      </c>
      <c r="DQ1698" s="161" t="e">
        <f>VLOOKUP(D1698,RFPStatus!$A$2:$CF$3125,5,FALSE)</f>
        <v>#N/A</v>
      </c>
      <c r="DR1698" s="161" t="e">
        <f>VLOOKUP(D1698,RFPStatus!$A$2:$CF$3125,6,FALSE)</f>
        <v>#N/A</v>
      </c>
      <c r="DS1698" s="161" t="e">
        <f>VLOOKUP(D1698,RFPStatus!$A$2:$CF$3125,7,FALSE)</f>
        <v>#N/A</v>
      </c>
      <c r="DT1698" s="161" t="e">
        <f>VLOOKUP(D1698,RFPStatus!$A$2:$CF$3125,8,FALSE)</f>
        <v>#N/A</v>
      </c>
      <c r="DU1698" s="161" t="e">
        <f>VLOOKUP(D1698,RFPStatus!$A$2:$CF$3125,9,FALSE)</f>
        <v>#N/A</v>
      </c>
      <c r="DV1698" s="161" t="e">
        <f>VLOOKUP(D1698,RFPStatus!$A$2:$CF$3125,10,FALSE)</f>
        <v>#N/A</v>
      </c>
      <c r="DW1698" s="161" t="str">
        <f t="shared" si="26"/>
        <v/>
      </c>
    </row>
    <row r="1699" spans="1:127" x14ac:dyDescent="0.35">
      <c r="A1699" s="163">
        <f>RFPData!D1699</f>
        <v>0</v>
      </c>
      <c r="DQ1699" s="161" t="e">
        <f>VLOOKUP(D1699,RFPStatus!$A$2:$CF$3125,5,FALSE)</f>
        <v>#N/A</v>
      </c>
      <c r="DR1699" s="161" t="e">
        <f>VLOOKUP(D1699,RFPStatus!$A$2:$CF$3125,6,FALSE)</f>
        <v>#N/A</v>
      </c>
      <c r="DS1699" s="161" t="e">
        <f>VLOOKUP(D1699,RFPStatus!$A$2:$CF$3125,7,FALSE)</f>
        <v>#N/A</v>
      </c>
      <c r="DT1699" s="161" t="e">
        <f>VLOOKUP(D1699,RFPStatus!$A$2:$CF$3125,8,FALSE)</f>
        <v>#N/A</v>
      </c>
      <c r="DU1699" s="161" t="e">
        <f>VLOOKUP(D1699,RFPStatus!$A$2:$CF$3125,9,FALSE)</f>
        <v>#N/A</v>
      </c>
      <c r="DV1699" s="161" t="e">
        <f>VLOOKUP(D1699,RFPStatus!$A$2:$CF$3125,10,FALSE)</f>
        <v>#N/A</v>
      </c>
      <c r="DW1699" s="161" t="str">
        <f t="shared" si="26"/>
        <v/>
      </c>
    </row>
    <row r="1700" spans="1:127" x14ac:dyDescent="0.35">
      <c r="A1700" s="163">
        <f>RFPData!D1700</f>
        <v>0</v>
      </c>
      <c r="DQ1700" s="161" t="e">
        <f>VLOOKUP(D1700,RFPStatus!$A$2:$CF$3125,5,FALSE)</f>
        <v>#N/A</v>
      </c>
      <c r="DR1700" s="161" t="e">
        <f>VLOOKUP(D1700,RFPStatus!$A$2:$CF$3125,6,FALSE)</f>
        <v>#N/A</v>
      </c>
      <c r="DS1700" s="161" t="e">
        <f>VLOOKUP(D1700,RFPStatus!$A$2:$CF$3125,7,FALSE)</f>
        <v>#N/A</v>
      </c>
      <c r="DT1700" s="161" t="e">
        <f>VLOOKUP(D1700,RFPStatus!$A$2:$CF$3125,8,FALSE)</f>
        <v>#N/A</v>
      </c>
      <c r="DU1700" s="161" t="e">
        <f>VLOOKUP(D1700,RFPStatus!$A$2:$CF$3125,9,FALSE)</f>
        <v>#N/A</v>
      </c>
      <c r="DV1700" s="161" t="e">
        <f>VLOOKUP(D1700,RFPStatus!$A$2:$CF$3125,10,FALSE)</f>
        <v>#N/A</v>
      </c>
      <c r="DW1700" s="161" t="str">
        <f t="shared" si="26"/>
        <v/>
      </c>
    </row>
    <row r="1701" spans="1:127" x14ac:dyDescent="0.35">
      <c r="A1701" s="163">
        <f>RFPData!D1701</f>
        <v>0</v>
      </c>
      <c r="DQ1701" s="161" t="e">
        <f>VLOOKUP(D1701,RFPStatus!$A$2:$CF$3125,5,FALSE)</f>
        <v>#N/A</v>
      </c>
      <c r="DR1701" s="161" t="e">
        <f>VLOOKUP(D1701,RFPStatus!$A$2:$CF$3125,6,FALSE)</f>
        <v>#N/A</v>
      </c>
      <c r="DS1701" s="161" t="e">
        <f>VLOOKUP(D1701,RFPStatus!$A$2:$CF$3125,7,FALSE)</f>
        <v>#N/A</v>
      </c>
      <c r="DT1701" s="161" t="e">
        <f>VLOOKUP(D1701,RFPStatus!$A$2:$CF$3125,8,FALSE)</f>
        <v>#N/A</v>
      </c>
      <c r="DU1701" s="161" t="e">
        <f>VLOOKUP(D1701,RFPStatus!$A$2:$CF$3125,9,FALSE)</f>
        <v>#N/A</v>
      </c>
      <c r="DV1701" s="161" t="e">
        <f>VLOOKUP(D1701,RFPStatus!$A$2:$CF$3125,10,FALSE)</f>
        <v>#N/A</v>
      </c>
      <c r="DW1701" s="161" t="str">
        <f t="shared" si="26"/>
        <v/>
      </c>
    </row>
    <row r="1702" spans="1:127" x14ac:dyDescent="0.35">
      <c r="A1702" s="163">
        <f>RFPData!D1702</f>
        <v>0</v>
      </c>
      <c r="DQ1702" s="161" t="e">
        <f>VLOOKUP(D1702,RFPStatus!$A$2:$CF$3125,5,FALSE)</f>
        <v>#N/A</v>
      </c>
      <c r="DR1702" s="161" t="e">
        <f>VLOOKUP(D1702,RFPStatus!$A$2:$CF$3125,6,FALSE)</f>
        <v>#N/A</v>
      </c>
      <c r="DS1702" s="161" t="e">
        <f>VLOOKUP(D1702,RFPStatus!$A$2:$CF$3125,7,FALSE)</f>
        <v>#N/A</v>
      </c>
      <c r="DT1702" s="161" t="e">
        <f>VLOOKUP(D1702,RFPStatus!$A$2:$CF$3125,8,FALSE)</f>
        <v>#N/A</v>
      </c>
      <c r="DU1702" s="161" t="e">
        <f>VLOOKUP(D1702,RFPStatus!$A$2:$CF$3125,9,FALSE)</f>
        <v>#N/A</v>
      </c>
      <c r="DV1702" s="161" t="e">
        <f>VLOOKUP(D1702,RFPStatus!$A$2:$CF$3125,10,FALSE)</f>
        <v>#N/A</v>
      </c>
      <c r="DW1702" s="161" t="str">
        <f t="shared" si="26"/>
        <v/>
      </c>
    </row>
    <row r="1703" spans="1:127" x14ac:dyDescent="0.35">
      <c r="A1703" s="163">
        <f>RFPData!D1703</f>
        <v>0</v>
      </c>
      <c r="DQ1703" s="161" t="e">
        <f>VLOOKUP(D1703,RFPStatus!$A$2:$CF$3125,5,FALSE)</f>
        <v>#N/A</v>
      </c>
      <c r="DR1703" s="161" t="e">
        <f>VLOOKUP(D1703,RFPStatus!$A$2:$CF$3125,6,FALSE)</f>
        <v>#N/A</v>
      </c>
      <c r="DS1703" s="161" t="e">
        <f>VLOOKUP(D1703,RFPStatus!$A$2:$CF$3125,7,FALSE)</f>
        <v>#N/A</v>
      </c>
      <c r="DT1703" s="161" t="e">
        <f>VLOOKUP(D1703,RFPStatus!$A$2:$CF$3125,8,FALSE)</f>
        <v>#N/A</v>
      </c>
      <c r="DU1703" s="161" t="e">
        <f>VLOOKUP(D1703,RFPStatus!$A$2:$CF$3125,9,FALSE)</f>
        <v>#N/A</v>
      </c>
      <c r="DV1703" s="161" t="e">
        <f>VLOOKUP(D1703,RFPStatus!$A$2:$CF$3125,10,FALSE)</f>
        <v>#N/A</v>
      </c>
      <c r="DW1703" s="161" t="str">
        <f t="shared" si="26"/>
        <v/>
      </c>
    </row>
    <row r="1704" spans="1:127" x14ac:dyDescent="0.35">
      <c r="A1704" s="163">
        <f>RFPData!D1704</f>
        <v>0</v>
      </c>
      <c r="DQ1704" s="161" t="e">
        <f>VLOOKUP(D1704,RFPStatus!$A$2:$CF$3125,5,FALSE)</f>
        <v>#N/A</v>
      </c>
      <c r="DR1704" s="161" t="e">
        <f>VLOOKUP(D1704,RFPStatus!$A$2:$CF$3125,6,FALSE)</f>
        <v>#N/A</v>
      </c>
      <c r="DS1704" s="161" t="e">
        <f>VLOOKUP(D1704,RFPStatus!$A$2:$CF$3125,7,FALSE)</f>
        <v>#N/A</v>
      </c>
      <c r="DT1704" s="161" t="e">
        <f>VLOOKUP(D1704,RFPStatus!$A$2:$CF$3125,8,FALSE)</f>
        <v>#N/A</v>
      </c>
      <c r="DU1704" s="161" t="e">
        <f>VLOOKUP(D1704,RFPStatus!$A$2:$CF$3125,9,FALSE)</f>
        <v>#N/A</v>
      </c>
      <c r="DV1704" s="161" t="e">
        <f>VLOOKUP(D1704,RFPStatus!$A$2:$CF$3125,10,FALSE)</f>
        <v>#N/A</v>
      </c>
      <c r="DW1704" s="161" t="str">
        <f t="shared" si="26"/>
        <v/>
      </c>
    </row>
    <row r="1705" spans="1:127" x14ac:dyDescent="0.35">
      <c r="A1705" s="163">
        <f>RFPData!D1705</f>
        <v>0</v>
      </c>
      <c r="DQ1705" s="161" t="e">
        <f>VLOOKUP(D1705,RFPStatus!$A$2:$CF$3125,5,FALSE)</f>
        <v>#N/A</v>
      </c>
      <c r="DR1705" s="161" t="e">
        <f>VLOOKUP(D1705,RFPStatus!$A$2:$CF$3125,6,FALSE)</f>
        <v>#N/A</v>
      </c>
      <c r="DS1705" s="161" t="e">
        <f>VLOOKUP(D1705,RFPStatus!$A$2:$CF$3125,7,FALSE)</f>
        <v>#N/A</v>
      </c>
      <c r="DT1705" s="161" t="e">
        <f>VLOOKUP(D1705,RFPStatus!$A$2:$CF$3125,8,FALSE)</f>
        <v>#N/A</v>
      </c>
      <c r="DU1705" s="161" t="e">
        <f>VLOOKUP(D1705,RFPStatus!$A$2:$CF$3125,9,FALSE)</f>
        <v>#N/A</v>
      </c>
      <c r="DV1705" s="161" t="e">
        <f>VLOOKUP(D1705,RFPStatus!$A$2:$CF$3125,10,FALSE)</f>
        <v>#N/A</v>
      </c>
      <c r="DW1705" s="161" t="str">
        <f t="shared" si="26"/>
        <v/>
      </c>
    </row>
    <row r="1706" spans="1:127" x14ac:dyDescent="0.35">
      <c r="A1706" s="163">
        <f>RFPData!D1706</f>
        <v>0</v>
      </c>
      <c r="DQ1706" s="161" t="e">
        <f>VLOOKUP(D1706,RFPStatus!$A$2:$CF$3125,5,FALSE)</f>
        <v>#N/A</v>
      </c>
      <c r="DR1706" s="161" t="e">
        <f>VLOOKUP(D1706,RFPStatus!$A$2:$CF$3125,6,FALSE)</f>
        <v>#N/A</v>
      </c>
      <c r="DS1706" s="161" t="e">
        <f>VLOOKUP(D1706,RFPStatus!$A$2:$CF$3125,7,FALSE)</f>
        <v>#N/A</v>
      </c>
      <c r="DT1706" s="161" t="e">
        <f>VLOOKUP(D1706,RFPStatus!$A$2:$CF$3125,8,FALSE)</f>
        <v>#N/A</v>
      </c>
      <c r="DU1706" s="161" t="e">
        <f>VLOOKUP(D1706,RFPStatus!$A$2:$CF$3125,9,FALSE)</f>
        <v>#N/A</v>
      </c>
      <c r="DV1706" s="161" t="e">
        <f>VLOOKUP(D1706,RFPStatus!$A$2:$CF$3125,10,FALSE)</f>
        <v>#N/A</v>
      </c>
      <c r="DW1706" s="161" t="str">
        <f t="shared" si="26"/>
        <v/>
      </c>
    </row>
    <row r="1707" spans="1:127" x14ac:dyDescent="0.35">
      <c r="A1707" s="163">
        <f>RFPData!D1707</f>
        <v>0</v>
      </c>
      <c r="DQ1707" s="161" t="e">
        <f>VLOOKUP(D1707,RFPStatus!$A$2:$CF$3125,5,FALSE)</f>
        <v>#N/A</v>
      </c>
      <c r="DR1707" s="161" t="e">
        <f>VLOOKUP(D1707,RFPStatus!$A$2:$CF$3125,6,FALSE)</f>
        <v>#N/A</v>
      </c>
      <c r="DS1707" s="161" t="e">
        <f>VLOOKUP(D1707,RFPStatus!$A$2:$CF$3125,7,FALSE)</f>
        <v>#N/A</v>
      </c>
      <c r="DT1707" s="161" t="e">
        <f>VLOOKUP(D1707,RFPStatus!$A$2:$CF$3125,8,FALSE)</f>
        <v>#N/A</v>
      </c>
      <c r="DU1707" s="161" t="e">
        <f>VLOOKUP(D1707,RFPStatus!$A$2:$CF$3125,9,FALSE)</f>
        <v>#N/A</v>
      </c>
      <c r="DV1707" s="161" t="e">
        <f>VLOOKUP(D1707,RFPStatus!$A$2:$CF$3125,10,FALSE)</f>
        <v>#N/A</v>
      </c>
      <c r="DW1707" s="161" t="str">
        <f t="shared" si="26"/>
        <v/>
      </c>
    </row>
    <row r="1708" spans="1:127" x14ac:dyDescent="0.35">
      <c r="A1708" s="163">
        <f>RFPData!D1708</f>
        <v>0</v>
      </c>
      <c r="DQ1708" s="161" t="e">
        <f>VLOOKUP(D1708,RFPStatus!$A$2:$CF$3125,5,FALSE)</f>
        <v>#N/A</v>
      </c>
      <c r="DR1708" s="161" t="e">
        <f>VLOOKUP(D1708,RFPStatus!$A$2:$CF$3125,6,FALSE)</f>
        <v>#N/A</v>
      </c>
      <c r="DS1708" s="161" t="e">
        <f>VLOOKUP(D1708,RFPStatus!$A$2:$CF$3125,7,FALSE)</f>
        <v>#N/A</v>
      </c>
      <c r="DT1708" s="161" t="e">
        <f>VLOOKUP(D1708,RFPStatus!$A$2:$CF$3125,8,FALSE)</f>
        <v>#N/A</v>
      </c>
      <c r="DU1708" s="161" t="e">
        <f>VLOOKUP(D1708,RFPStatus!$A$2:$CF$3125,9,FALSE)</f>
        <v>#N/A</v>
      </c>
      <c r="DV1708" s="161" t="e">
        <f>VLOOKUP(D1708,RFPStatus!$A$2:$CF$3125,10,FALSE)</f>
        <v>#N/A</v>
      </c>
      <c r="DW1708" s="161" t="str">
        <f t="shared" si="26"/>
        <v/>
      </c>
    </row>
    <row r="1709" spans="1:127" x14ac:dyDescent="0.35">
      <c r="A1709" s="163">
        <f>RFPData!D1709</f>
        <v>0</v>
      </c>
      <c r="DQ1709" s="161" t="e">
        <f>VLOOKUP(D1709,RFPStatus!$A$2:$CF$3125,5,FALSE)</f>
        <v>#N/A</v>
      </c>
      <c r="DR1709" s="161" t="e">
        <f>VLOOKUP(D1709,RFPStatus!$A$2:$CF$3125,6,FALSE)</f>
        <v>#N/A</v>
      </c>
      <c r="DS1709" s="161" t="e">
        <f>VLOOKUP(D1709,RFPStatus!$A$2:$CF$3125,7,FALSE)</f>
        <v>#N/A</v>
      </c>
      <c r="DT1709" s="161" t="e">
        <f>VLOOKUP(D1709,RFPStatus!$A$2:$CF$3125,8,FALSE)</f>
        <v>#N/A</v>
      </c>
      <c r="DU1709" s="161" t="e">
        <f>VLOOKUP(D1709,RFPStatus!$A$2:$CF$3125,9,FALSE)</f>
        <v>#N/A</v>
      </c>
      <c r="DV1709" s="161" t="e">
        <f>VLOOKUP(D1709,RFPStatus!$A$2:$CF$3125,10,FALSE)</f>
        <v>#N/A</v>
      </c>
      <c r="DW1709" s="161" t="str">
        <f t="shared" si="26"/>
        <v/>
      </c>
    </row>
    <row r="1710" spans="1:127" x14ac:dyDescent="0.35">
      <c r="A1710" s="163">
        <f>RFPData!D1710</f>
        <v>0</v>
      </c>
      <c r="DQ1710" s="161" t="e">
        <f>VLOOKUP(D1710,RFPStatus!$A$2:$CF$3125,5,FALSE)</f>
        <v>#N/A</v>
      </c>
      <c r="DR1710" s="161" t="e">
        <f>VLOOKUP(D1710,RFPStatus!$A$2:$CF$3125,6,FALSE)</f>
        <v>#N/A</v>
      </c>
      <c r="DS1710" s="161" t="e">
        <f>VLOOKUP(D1710,RFPStatus!$A$2:$CF$3125,7,FALSE)</f>
        <v>#N/A</v>
      </c>
      <c r="DT1710" s="161" t="e">
        <f>VLOOKUP(D1710,RFPStatus!$A$2:$CF$3125,8,FALSE)</f>
        <v>#N/A</v>
      </c>
      <c r="DU1710" s="161" t="e">
        <f>VLOOKUP(D1710,RFPStatus!$A$2:$CF$3125,9,FALSE)</f>
        <v>#N/A</v>
      </c>
      <c r="DV1710" s="161" t="e">
        <f>VLOOKUP(D1710,RFPStatus!$A$2:$CF$3125,10,FALSE)</f>
        <v>#N/A</v>
      </c>
      <c r="DW1710" s="161" t="str">
        <f t="shared" si="26"/>
        <v/>
      </c>
    </row>
    <row r="1711" spans="1:127" x14ac:dyDescent="0.35">
      <c r="A1711" s="163">
        <f>RFPData!D1711</f>
        <v>0</v>
      </c>
      <c r="DQ1711" s="161" t="e">
        <f>VLOOKUP(D1711,RFPStatus!$A$2:$CF$3125,5,FALSE)</f>
        <v>#N/A</v>
      </c>
      <c r="DR1711" s="161" t="e">
        <f>VLOOKUP(D1711,RFPStatus!$A$2:$CF$3125,6,FALSE)</f>
        <v>#N/A</v>
      </c>
      <c r="DS1711" s="161" t="e">
        <f>VLOOKUP(D1711,RFPStatus!$A$2:$CF$3125,7,FALSE)</f>
        <v>#N/A</v>
      </c>
      <c r="DT1711" s="161" t="e">
        <f>VLOOKUP(D1711,RFPStatus!$A$2:$CF$3125,8,FALSE)</f>
        <v>#N/A</v>
      </c>
      <c r="DU1711" s="161" t="e">
        <f>VLOOKUP(D1711,RFPStatus!$A$2:$CF$3125,9,FALSE)</f>
        <v>#N/A</v>
      </c>
      <c r="DV1711" s="161" t="e">
        <f>VLOOKUP(D1711,RFPStatus!$A$2:$CF$3125,10,FALSE)</f>
        <v>#N/A</v>
      </c>
      <c r="DW1711" s="161" t="str">
        <f t="shared" si="26"/>
        <v/>
      </c>
    </row>
    <row r="1712" spans="1:127" x14ac:dyDescent="0.35">
      <c r="A1712" s="163">
        <f>RFPData!D1712</f>
        <v>0</v>
      </c>
      <c r="DQ1712" s="161" t="e">
        <f>VLOOKUP(D1712,RFPStatus!$A$2:$CF$3125,5,FALSE)</f>
        <v>#N/A</v>
      </c>
      <c r="DR1712" s="161" t="e">
        <f>VLOOKUP(D1712,RFPStatus!$A$2:$CF$3125,6,FALSE)</f>
        <v>#N/A</v>
      </c>
      <c r="DS1712" s="161" t="e">
        <f>VLOOKUP(D1712,RFPStatus!$A$2:$CF$3125,7,FALSE)</f>
        <v>#N/A</v>
      </c>
      <c r="DT1712" s="161" t="e">
        <f>VLOOKUP(D1712,RFPStatus!$A$2:$CF$3125,8,FALSE)</f>
        <v>#N/A</v>
      </c>
      <c r="DU1712" s="161" t="e">
        <f>VLOOKUP(D1712,RFPStatus!$A$2:$CF$3125,9,FALSE)</f>
        <v>#N/A</v>
      </c>
      <c r="DV1712" s="161" t="e">
        <f>VLOOKUP(D1712,RFPStatus!$A$2:$CF$3125,10,FALSE)</f>
        <v>#N/A</v>
      </c>
      <c r="DW1712" s="161" t="str">
        <f t="shared" si="26"/>
        <v/>
      </c>
    </row>
    <row r="1713" spans="1:127" x14ac:dyDescent="0.35">
      <c r="A1713" s="163">
        <f>RFPData!D1713</f>
        <v>0</v>
      </c>
      <c r="DQ1713" s="161" t="e">
        <f>VLOOKUP(D1713,RFPStatus!$A$2:$CF$3125,5,FALSE)</f>
        <v>#N/A</v>
      </c>
      <c r="DR1713" s="161" t="e">
        <f>VLOOKUP(D1713,RFPStatus!$A$2:$CF$3125,6,FALSE)</f>
        <v>#N/A</v>
      </c>
      <c r="DS1713" s="161" t="e">
        <f>VLOOKUP(D1713,RFPStatus!$A$2:$CF$3125,7,FALSE)</f>
        <v>#N/A</v>
      </c>
      <c r="DT1713" s="161" t="e">
        <f>VLOOKUP(D1713,RFPStatus!$A$2:$CF$3125,8,FALSE)</f>
        <v>#N/A</v>
      </c>
      <c r="DU1713" s="161" t="e">
        <f>VLOOKUP(D1713,RFPStatus!$A$2:$CF$3125,9,FALSE)</f>
        <v>#N/A</v>
      </c>
      <c r="DV1713" s="161" t="e">
        <f>VLOOKUP(D1713,RFPStatus!$A$2:$CF$3125,10,FALSE)</f>
        <v>#N/A</v>
      </c>
      <c r="DW1713" s="161" t="str">
        <f t="shared" si="26"/>
        <v/>
      </c>
    </row>
    <row r="1714" spans="1:127" x14ac:dyDescent="0.35">
      <c r="A1714" s="163">
        <f>RFPData!D1714</f>
        <v>0</v>
      </c>
      <c r="DQ1714" s="161" t="e">
        <f>VLOOKUP(D1714,RFPStatus!$A$2:$CF$3125,5,FALSE)</f>
        <v>#N/A</v>
      </c>
      <c r="DR1714" s="161" t="e">
        <f>VLOOKUP(D1714,RFPStatus!$A$2:$CF$3125,6,FALSE)</f>
        <v>#N/A</v>
      </c>
      <c r="DS1714" s="161" t="e">
        <f>VLOOKUP(D1714,RFPStatus!$A$2:$CF$3125,7,FALSE)</f>
        <v>#N/A</v>
      </c>
      <c r="DT1714" s="161" t="e">
        <f>VLOOKUP(D1714,RFPStatus!$A$2:$CF$3125,8,FALSE)</f>
        <v>#N/A</v>
      </c>
      <c r="DU1714" s="161" t="e">
        <f>VLOOKUP(D1714,RFPStatus!$A$2:$CF$3125,9,FALSE)</f>
        <v>#N/A</v>
      </c>
      <c r="DV1714" s="161" t="e">
        <f>VLOOKUP(D1714,RFPStatus!$A$2:$CF$3125,10,FALSE)</f>
        <v>#N/A</v>
      </c>
      <c r="DW1714" s="161" t="str">
        <f t="shared" si="26"/>
        <v/>
      </c>
    </row>
    <row r="1715" spans="1:127" x14ac:dyDescent="0.35">
      <c r="A1715" s="163">
        <f>RFPData!D1715</f>
        <v>0</v>
      </c>
      <c r="DQ1715" s="161" t="e">
        <f>VLOOKUP(D1715,RFPStatus!$A$2:$CF$3125,5,FALSE)</f>
        <v>#N/A</v>
      </c>
      <c r="DR1715" s="161" t="e">
        <f>VLOOKUP(D1715,RFPStatus!$A$2:$CF$3125,6,FALSE)</f>
        <v>#N/A</v>
      </c>
      <c r="DS1715" s="161" t="e">
        <f>VLOOKUP(D1715,RFPStatus!$A$2:$CF$3125,7,FALSE)</f>
        <v>#N/A</v>
      </c>
      <c r="DT1715" s="161" t="e">
        <f>VLOOKUP(D1715,RFPStatus!$A$2:$CF$3125,8,FALSE)</f>
        <v>#N/A</v>
      </c>
      <c r="DU1715" s="161" t="e">
        <f>VLOOKUP(D1715,RFPStatus!$A$2:$CF$3125,9,FALSE)</f>
        <v>#N/A</v>
      </c>
      <c r="DV1715" s="161" t="e">
        <f>VLOOKUP(D1715,RFPStatus!$A$2:$CF$3125,10,FALSE)</f>
        <v>#N/A</v>
      </c>
      <c r="DW1715" s="161" t="str">
        <f t="shared" si="26"/>
        <v/>
      </c>
    </row>
    <row r="1716" spans="1:127" x14ac:dyDescent="0.35">
      <c r="A1716" s="163">
        <f>RFPData!D1716</f>
        <v>0</v>
      </c>
      <c r="DQ1716" s="161" t="e">
        <f>VLOOKUP(D1716,RFPStatus!$A$2:$CF$3125,5,FALSE)</f>
        <v>#N/A</v>
      </c>
      <c r="DR1716" s="161" t="e">
        <f>VLOOKUP(D1716,RFPStatus!$A$2:$CF$3125,6,FALSE)</f>
        <v>#N/A</v>
      </c>
      <c r="DS1716" s="161" t="e">
        <f>VLOOKUP(D1716,RFPStatus!$A$2:$CF$3125,7,FALSE)</f>
        <v>#N/A</v>
      </c>
      <c r="DT1716" s="161" t="e">
        <f>VLOOKUP(D1716,RFPStatus!$A$2:$CF$3125,8,FALSE)</f>
        <v>#N/A</v>
      </c>
      <c r="DU1716" s="161" t="e">
        <f>VLOOKUP(D1716,RFPStatus!$A$2:$CF$3125,9,FALSE)</f>
        <v>#N/A</v>
      </c>
      <c r="DV1716" s="161" t="e">
        <f>VLOOKUP(D1716,RFPStatus!$A$2:$CF$3125,10,FALSE)</f>
        <v>#N/A</v>
      </c>
      <c r="DW1716" s="161" t="str">
        <f t="shared" si="26"/>
        <v/>
      </c>
    </row>
    <row r="1717" spans="1:127" x14ac:dyDescent="0.35">
      <c r="A1717" s="163">
        <f>RFPData!D1717</f>
        <v>0</v>
      </c>
      <c r="DQ1717" s="161" t="e">
        <f>VLOOKUP(D1717,RFPStatus!$A$2:$CF$3125,5,FALSE)</f>
        <v>#N/A</v>
      </c>
      <c r="DR1717" s="161" t="e">
        <f>VLOOKUP(D1717,RFPStatus!$A$2:$CF$3125,6,FALSE)</f>
        <v>#N/A</v>
      </c>
      <c r="DS1717" s="161" t="e">
        <f>VLOOKUP(D1717,RFPStatus!$A$2:$CF$3125,7,FALSE)</f>
        <v>#N/A</v>
      </c>
      <c r="DT1717" s="161" t="e">
        <f>VLOOKUP(D1717,RFPStatus!$A$2:$CF$3125,8,FALSE)</f>
        <v>#N/A</v>
      </c>
      <c r="DU1717" s="161" t="e">
        <f>VLOOKUP(D1717,RFPStatus!$A$2:$CF$3125,9,FALSE)</f>
        <v>#N/A</v>
      </c>
      <c r="DV1717" s="161" t="e">
        <f>VLOOKUP(D1717,RFPStatus!$A$2:$CF$3125,10,FALSE)</f>
        <v>#N/A</v>
      </c>
      <c r="DW1717" s="161" t="str">
        <f t="shared" si="26"/>
        <v/>
      </c>
    </row>
    <row r="1718" spans="1:127" x14ac:dyDescent="0.35">
      <c r="A1718" s="163">
        <f>RFPData!D1718</f>
        <v>0</v>
      </c>
      <c r="DQ1718" s="161" t="e">
        <f>VLOOKUP(D1718,RFPStatus!$A$2:$CF$3125,5,FALSE)</f>
        <v>#N/A</v>
      </c>
      <c r="DR1718" s="161" t="e">
        <f>VLOOKUP(D1718,RFPStatus!$A$2:$CF$3125,6,FALSE)</f>
        <v>#N/A</v>
      </c>
      <c r="DS1718" s="161" t="e">
        <f>VLOOKUP(D1718,RFPStatus!$A$2:$CF$3125,7,FALSE)</f>
        <v>#N/A</v>
      </c>
      <c r="DT1718" s="161" t="e">
        <f>VLOOKUP(D1718,RFPStatus!$A$2:$CF$3125,8,FALSE)</f>
        <v>#N/A</v>
      </c>
      <c r="DU1718" s="161" t="e">
        <f>VLOOKUP(D1718,RFPStatus!$A$2:$CF$3125,9,FALSE)</f>
        <v>#N/A</v>
      </c>
      <c r="DV1718" s="161" t="e">
        <f>VLOOKUP(D1718,RFPStatus!$A$2:$CF$3125,10,FALSE)</f>
        <v>#N/A</v>
      </c>
      <c r="DW1718" s="161" t="str">
        <f t="shared" si="26"/>
        <v/>
      </c>
    </row>
    <row r="1719" spans="1:127" x14ac:dyDescent="0.35">
      <c r="A1719" s="163">
        <f>RFPData!D1719</f>
        <v>0</v>
      </c>
      <c r="DQ1719" s="161" t="e">
        <f>VLOOKUP(D1719,RFPStatus!$A$2:$CF$3125,5,FALSE)</f>
        <v>#N/A</v>
      </c>
      <c r="DR1719" s="161" t="e">
        <f>VLOOKUP(D1719,RFPStatus!$A$2:$CF$3125,6,FALSE)</f>
        <v>#N/A</v>
      </c>
      <c r="DS1719" s="161" t="e">
        <f>VLOOKUP(D1719,RFPStatus!$A$2:$CF$3125,7,FALSE)</f>
        <v>#N/A</v>
      </c>
      <c r="DT1719" s="161" t="e">
        <f>VLOOKUP(D1719,RFPStatus!$A$2:$CF$3125,8,FALSE)</f>
        <v>#N/A</v>
      </c>
      <c r="DU1719" s="161" t="e">
        <f>VLOOKUP(D1719,RFPStatus!$A$2:$CF$3125,9,FALSE)</f>
        <v>#N/A</v>
      </c>
      <c r="DV1719" s="161" t="e">
        <f>VLOOKUP(D1719,RFPStatus!$A$2:$CF$3125,10,FALSE)</f>
        <v>#N/A</v>
      </c>
      <c r="DW1719" s="161" t="str">
        <f t="shared" si="26"/>
        <v/>
      </c>
    </row>
    <row r="1720" spans="1:127" x14ac:dyDescent="0.35">
      <c r="A1720" s="163">
        <f>RFPData!D1720</f>
        <v>0</v>
      </c>
      <c r="DQ1720" s="161" t="e">
        <f>VLOOKUP(D1720,RFPStatus!$A$2:$CF$3125,5,FALSE)</f>
        <v>#N/A</v>
      </c>
      <c r="DR1720" s="161" t="e">
        <f>VLOOKUP(D1720,RFPStatus!$A$2:$CF$3125,6,FALSE)</f>
        <v>#N/A</v>
      </c>
      <c r="DS1720" s="161" t="e">
        <f>VLOOKUP(D1720,RFPStatus!$A$2:$CF$3125,7,FALSE)</f>
        <v>#N/A</v>
      </c>
      <c r="DT1720" s="161" t="e">
        <f>VLOOKUP(D1720,RFPStatus!$A$2:$CF$3125,8,FALSE)</f>
        <v>#N/A</v>
      </c>
      <c r="DU1720" s="161" t="e">
        <f>VLOOKUP(D1720,RFPStatus!$A$2:$CF$3125,9,FALSE)</f>
        <v>#N/A</v>
      </c>
      <c r="DV1720" s="161" t="e">
        <f>VLOOKUP(D1720,RFPStatus!$A$2:$CF$3125,10,FALSE)</f>
        <v>#N/A</v>
      </c>
      <c r="DW1720" s="161" t="str">
        <f t="shared" si="26"/>
        <v/>
      </c>
    </row>
    <row r="1721" spans="1:127" x14ac:dyDescent="0.35">
      <c r="A1721" s="163">
        <f>RFPData!D1721</f>
        <v>0</v>
      </c>
      <c r="DQ1721" s="161" t="e">
        <f>VLOOKUP(D1721,RFPStatus!$A$2:$CF$3125,5,FALSE)</f>
        <v>#N/A</v>
      </c>
      <c r="DR1721" s="161" t="e">
        <f>VLOOKUP(D1721,RFPStatus!$A$2:$CF$3125,6,FALSE)</f>
        <v>#N/A</v>
      </c>
      <c r="DS1721" s="161" t="e">
        <f>VLOOKUP(D1721,RFPStatus!$A$2:$CF$3125,7,FALSE)</f>
        <v>#N/A</v>
      </c>
      <c r="DT1721" s="161" t="e">
        <f>VLOOKUP(D1721,RFPStatus!$A$2:$CF$3125,8,FALSE)</f>
        <v>#N/A</v>
      </c>
      <c r="DU1721" s="161" t="e">
        <f>VLOOKUP(D1721,RFPStatus!$A$2:$CF$3125,9,FALSE)</f>
        <v>#N/A</v>
      </c>
      <c r="DV1721" s="161" t="e">
        <f>VLOOKUP(D1721,RFPStatus!$A$2:$CF$3125,10,FALSE)</f>
        <v>#N/A</v>
      </c>
      <c r="DW1721" s="161" t="str">
        <f t="shared" si="26"/>
        <v/>
      </c>
    </row>
    <row r="1722" spans="1:127" x14ac:dyDescent="0.35">
      <c r="A1722" s="163">
        <f>RFPData!D1722</f>
        <v>0</v>
      </c>
      <c r="DQ1722" s="161" t="e">
        <f>VLOOKUP(D1722,RFPStatus!$A$2:$CF$3125,5,FALSE)</f>
        <v>#N/A</v>
      </c>
      <c r="DR1722" s="161" t="e">
        <f>VLOOKUP(D1722,RFPStatus!$A$2:$CF$3125,6,FALSE)</f>
        <v>#N/A</v>
      </c>
      <c r="DS1722" s="161" t="e">
        <f>VLOOKUP(D1722,RFPStatus!$A$2:$CF$3125,7,FALSE)</f>
        <v>#N/A</v>
      </c>
      <c r="DT1722" s="161" t="e">
        <f>VLOOKUP(D1722,RFPStatus!$A$2:$CF$3125,8,FALSE)</f>
        <v>#N/A</v>
      </c>
      <c r="DU1722" s="161" t="e">
        <f>VLOOKUP(D1722,RFPStatus!$A$2:$CF$3125,9,FALSE)</f>
        <v>#N/A</v>
      </c>
      <c r="DV1722" s="161" t="e">
        <f>VLOOKUP(D1722,RFPStatus!$A$2:$CF$3125,10,FALSE)</f>
        <v>#N/A</v>
      </c>
      <c r="DW1722" s="161" t="str">
        <f t="shared" si="26"/>
        <v/>
      </c>
    </row>
    <row r="1723" spans="1:127" x14ac:dyDescent="0.35">
      <c r="A1723" s="163">
        <f>RFPData!D1723</f>
        <v>0</v>
      </c>
      <c r="DQ1723" s="161" t="e">
        <f>VLOOKUP(D1723,RFPStatus!$A$2:$CF$3125,5,FALSE)</f>
        <v>#N/A</v>
      </c>
      <c r="DR1723" s="161" t="e">
        <f>VLOOKUP(D1723,RFPStatus!$A$2:$CF$3125,6,FALSE)</f>
        <v>#N/A</v>
      </c>
      <c r="DS1723" s="161" t="e">
        <f>VLOOKUP(D1723,RFPStatus!$A$2:$CF$3125,7,FALSE)</f>
        <v>#N/A</v>
      </c>
      <c r="DT1723" s="161" t="e">
        <f>VLOOKUP(D1723,RFPStatus!$A$2:$CF$3125,8,FALSE)</f>
        <v>#N/A</v>
      </c>
      <c r="DU1723" s="161" t="e">
        <f>VLOOKUP(D1723,RFPStatus!$A$2:$CF$3125,9,FALSE)</f>
        <v>#N/A</v>
      </c>
      <c r="DV1723" s="161" t="e">
        <f>VLOOKUP(D1723,RFPStatus!$A$2:$CF$3125,10,FALSE)</f>
        <v>#N/A</v>
      </c>
      <c r="DW1723" s="161" t="str">
        <f t="shared" si="26"/>
        <v/>
      </c>
    </row>
    <row r="1724" spans="1:127" x14ac:dyDescent="0.35">
      <c r="A1724" s="163">
        <f>RFPData!D1724</f>
        <v>0</v>
      </c>
      <c r="DQ1724" s="161" t="e">
        <f>VLOOKUP(D1724,RFPStatus!$A$2:$CF$3125,5,FALSE)</f>
        <v>#N/A</v>
      </c>
      <c r="DR1724" s="161" t="e">
        <f>VLOOKUP(D1724,RFPStatus!$A$2:$CF$3125,6,FALSE)</f>
        <v>#N/A</v>
      </c>
      <c r="DS1724" s="161" t="e">
        <f>VLOOKUP(D1724,RFPStatus!$A$2:$CF$3125,7,FALSE)</f>
        <v>#N/A</v>
      </c>
      <c r="DT1724" s="161" t="e">
        <f>VLOOKUP(D1724,RFPStatus!$A$2:$CF$3125,8,FALSE)</f>
        <v>#N/A</v>
      </c>
      <c r="DU1724" s="161" t="e">
        <f>VLOOKUP(D1724,RFPStatus!$A$2:$CF$3125,9,FALSE)</f>
        <v>#N/A</v>
      </c>
      <c r="DV1724" s="161" t="e">
        <f>VLOOKUP(D1724,RFPStatus!$A$2:$CF$3125,10,FALSE)</f>
        <v>#N/A</v>
      </c>
      <c r="DW1724" s="161" t="str">
        <f t="shared" si="26"/>
        <v/>
      </c>
    </row>
    <row r="1725" spans="1:127" x14ac:dyDescent="0.35">
      <c r="A1725" s="163">
        <f>RFPData!D1725</f>
        <v>0</v>
      </c>
      <c r="DQ1725" s="161" t="e">
        <f>VLOOKUP(D1725,RFPStatus!$A$2:$CF$3125,5,FALSE)</f>
        <v>#N/A</v>
      </c>
      <c r="DR1725" s="161" t="e">
        <f>VLOOKUP(D1725,RFPStatus!$A$2:$CF$3125,6,FALSE)</f>
        <v>#N/A</v>
      </c>
      <c r="DS1725" s="161" t="e">
        <f>VLOOKUP(D1725,RFPStatus!$A$2:$CF$3125,7,FALSE)</f>
        <v>#N/A</v>
      </c>
      <c r="DT1725" s="161" t="e">
        <f>VLOOKUP(D1725,RFPStatus!$A$2:$CF$3125,8,FALSE)</f>
        <v>#N/A</v>
      </c>
      <c r="DU1725" s="161" t="e">
        <f>VLOOKUP(D1725,RFPStatus!$A$2:$CF$3125,9,FALSE)</f>
        <v>#N/A</v>
      </c>
      <c r="DV1725" s="161" t="e">
        <f>VLOOKUP(D1725,RFPStatus!$A$2:$CF$3125,10,FALSE)</f>
        <v>#N/A</v>
      </c>
      <c r="DW1725" s="161" t="str">
        <f t="shared" si="26"/>
        <v/>
      </c>
    </row>
    <row r="1726" spans="1:127" x14ac:dyDescent="0.35">
      <c r="A1726" s="163">
        <f>RFPData!D1726</f>
        <v>0</v>
      </c>
      <c r="DQ1726" s="161" t="e">
        <f>VLOOKUP(D1726,RFPStatus!$A$2:$CF$3125,5,FALSE)</f>
        <v>#N/A</v>
      </c>
      <c r="DR1726" s="161" t="e">
        <f>VLOOKUP(D1726,RFPStatus!$A$2:$CF$3125,6,FALSE)</f>
        <v>#N/A</v>
      </c>
      <c r="DS1726" s="161" t="e">
        <f>VLOOKUP(D1726,RFPStatus!$A$2:$CF$3125,7,FALSE)</f>
        <v>#N/A</v>
      </c>
      <c r="DT1726" s="161" t="e">
        <f>VLOOKUP(D1726,RFPStatus!$A$2:$CF$3125,8,FALSE)</f>
        <v>#N/A</v>
      </c>
      <c r="DU1726" s="161" t="e">
        <f>VLOOKUP(D1726,RFPStatus!$A$2:$CF$3125,9,FALSE)</f>
        <v>#N/A</v>
      </c>
      <c r="DV1726" s="161" t="e">
        <f>VLOOKUP(D1726,RFPStatus!$A$2:$CF$3125,10,FALSE)</f>
        <v>#N/A</v>
      </c>
      <c r="DW1726" s="161" t="str">
        <f t="shared" si="26"/>
        <v/>
      </c>
    </row>
    <row r="1727" spans="1:127" x14ac:dyDescent="0.35">
      <c r="A1727" s="163">
        <f>RFPData!D1727</f>
        <v>0</v>
      </c>
      <c r="DQ1727" s="161" t="e">
        <f>VLOOKUP(D1727,RFPStatus!$A$2:$CF$3125,5,FALSE)</f>
        <v>#N/A</v>
      </c>
      <c r="DR1727" s="161" t="e">
        <f>VLOOKUP(D1727,RFPStatus!$A$2:$CF$3125,6,FALSE)</f>
        <v>#N/A</v>
      </c>
      <c r="DS1727" s="161" t="e">
        <f>VLOOKUP(D1727,RFPStatus!$A$2:$CF$3125,7,FALSE)</f>
        <v>#N/A</v>
      </c>
      <c r="DT1727" s="161" t="e">
        <f>VLOOKUP(D1727,RFPStatus!$A$2:$CF$3125,8,FALSE)</f>
        <v>#N/A</v>
      </c>
      <c r="DU1727" s="161" t="e">
        <f>VLOOKUP(D1727,RFPStatus!$A$2:$CF$3125,9,FALSE)</f>
        <v>#N/A</v>
      </c>
      <c r="DV1727" s="161" t="e">
        <f>VLOOKUP(D1727,RFPStatus!$A$2:$CF$3125,10,FALSE)</f>
        <v>#N/A</v>
      </c>
      <c r="DW1727" s="161" t="str">
        <f t="shared" si="26"/>
        <v/>
      </c>
    </row>
    <row r="1728" spans="1:127" x14ac:dyDescent="0.35">
      <c r="A1728" s="163">
        <f>RFPData!D1728</f>
        <v>0</v>
      </c>
      <c r="DQ1728" s="161" t="e">
        <f>VLOOKUP(D1728,RFPStatus!$A$2:$CF$3125,5,FALSE)</f>
        <v>#N/A</v>
      </c>
      <c r="DR1728" s="161" t="e">
        <f>VLOOKUP(D1728,RFPStatus!$A$2:$CF$3125,6,FALSE)</f>
        <v>#N/A</v>
      </c>
      <c r="DS1728" s="161" t="e">
        <f>VLOOKUP(D1728,RFPStatus!$A$2:$CF$3125,7,FALSE)</f>
        <v>#N/A</v>
      </c>
      <c r="DT1728" s="161" t="e">
        <f>VLOOKUP(D1728,RFPStatus!$A$2:$CF$3125,8,FALSE)</f>
        <v>#N/A</v>
      </c>
      <c r="DU1728" s="161" t="e">
        <f>VLOOKUP(D1728,RFPStatus!$A$2:$CF$3125,9,FALSE)</f>
        <v>#N/A</v>
      </c>
      <c r="DV1728" s="161" t="e">
        <f>VLOOKUP(D1728,RFPStatus!$A$2:$CF$3125,10,FALSE)</f>
        <v>#N/A</v>
      </c>
      <c r="DW1728" s="161" t="str">
        <f t="shared" si="26"/>
        <v/>
      </c>
    </row>
    <row r="1729" spans="1:127" x14ac:dyDescent="0.35">
      <c r="A1729" s="163">
        <f>RFPData!D1729</f>
        <v>0</v>
      </c>
      <c r="DQ1729" s="161" t="e">
        <f>VLOOKUP(D1729,RFPStatus!$A$2:$CF$3125,5,FALSE)</f>
        <v>#N/A</v>
      </c>
      <c r="DR1729" s="161" t="e">
        <f>VLOOKUP(D1729,RFPStatus!$A$2:$CF$3125,6,FALSE)</f>
        <v>#N/A</v>
      </c>
      <c r="DS1729" s="161" t="e">
        <f>VLOOKUP(D1729,RFPStatus!$A$2:$CF$3125,7,FALSE)</f>
        <v>#N/A</v>
      </c>
      <c r="DT1729" s="161" t="e">
        <f>VLOOKUP(D1729,RFPStatus!$A$2:$CF$3125,8,FALSE)</f>
        <v>#N/A</v>
      </c>
      <c r="DU1729" s="161" t="e">
        <f>VLOOKUP(D1729,RFPStatus!$A$2:$CF$3125,9,FALSE)</f>
        <v>#N/A</v>
      </c>
      <c r="DV1729" s="161" t="e">
        <f>VLOOKUP(D1729,RFPStatus!$A$2:$CF$3125,10,FALSE)</f>
        <v>#N/A</v>
      </c>
      <c r="DW1729" s="161" t="str">
        <f t="shared" si="26"/>
        <v/>
      </c>
    </row>
    <row r="1730" spans="1:127" x14ac:dyDescent="0.35">
      <c r="A1730" s="163">
        <f>RFPData!D1730</f>
        <v>0</v>
      </c>
      <c r="DQ1730" s="161" t="e">
        <f>VLOOKUP(D1730,RFPStatus!$A$2:$CF$3125,5,FALSE)</f>
        <v>#N/A</v>
      </c>
      <c r="DR1730" s="161" t="e">
        <f>VLOOKUP(D1730,RFPStatus!$A$2:$CF$3125,6,FALSE)</f>
        <v>#N/A</v>
      </c>
      <c r="DS1730" s="161" t="e">
        <f>VLOOKUP(D1730,RFPStatus!$A$2:$CF$3125,7,FALSE)</f>
        <v>#N/A</v>
      </c>
      <c r="DT1730" s="161" t="e">
        <f>VLOOKUP(D1730,RFPStatus!$A$2:$CF$3125,8,FALSE)</f>
        <v>#N/A</v>
      </c>
      <c r="DU1730" s="161" t="e">
        <f>VLOOKUP(D1730,RFPStatus!$A$2:$CF$3125,9,FALSE)</f>
        <v>#N/A</v>
      </c>
      <c r="DV1730" s="161" t="e">
        <f>VLOOKUP(D1730,RFPStatus!$A$2:$CF$3125,10,FALSE)</f>
        <v>#N/A</v>
      </c>
      <c r="DW1730" s="161" t="str">
        <f t="shared" ref="DW1730:DW1793" si="27">_xlfn.CONCAT(BU1730:BY1730)</f>
        <v/>
      </c>
    </row>
    <row r="1731" spans="1:127" x14ac:dyDescent="0.35">
      <c r="A1731" s="163">
        <f>RFPData!D1731</f>
        <v>0</v>
      </c>
      <c r="DQ1731" s="161" t="e">
        <f>VLOOKUP(D1731,RFPStatus!$A$2:$CF$3125,5,FALSE)</f>
        <v>#N/A</v>
      </c>
      <c r="DR1731" s="161" t="e">
        <f>VLOOKUP(D1731,RFPStatus!$A$2:$CF$3125,6,FALSE)</f>
        <v>#N/A</v>
      </c>
      <c r="DS1731" s="161" t="e">
        <f>VLOOKUP(D1731,RFPStatus!$A$2:$CF$3125,7,FALSE)</f>
        <v>#N/A</v>
      </c>
      <c r="DT1731" s="161" t="e">
        <f>VLOOKUP(D1731,RFPStatus!$A$2:$CF$3125,8,FALSE)</f>
        <v>#N/A</v>
      </c>
      <c r="DU1731" s="161" t="e">
        <f>VLOOKUP(D1731,RFPStatus!$A$2:$CF$3125,9,FALSE)</f>
        <v>#N/A</v>
      </c>
      <c r="DV1731" s="161" t="e">
        <f>VLOOKUP(D1731,RFPStatus!$A$2:$CF$3125,10,FALSE)</f>
        <v>#N/A</v>
      </c>
      <c r="DW1731" s="161" t="str">
        <f t="shared" si="27"/>
        <v/>
      </c>
    </row>
    <row r="1732" spans="1:127" x14ac:dyDescent="0.35">
      <c r="A1732" s="163">
        <f>RFPData!D1732</f>
        <v>0</v>
      </c>
      <c r="DQ1732" s="161" t="e">
        <f>VLOOKUP(D1732,RFPStatus!$A$2:$CF$3125,5,FALSE)</f>
        <v>#N/A</v>
      </c>
      <c r="DR1732" s="161" t="e">
        <f>VLOOKUP(D1732,RFPStatus!$A$2:$CF$3125,6,FALSE)</f>
        <v>#N/A</v>
      </c>
      <c r="DS1732" s="161" t="e">
        <f>VLOOKUP(D1732,RFPStatus!$A$2:$CF$3125,7,FALSE)</f>
        <v>#N/A</v>
      </c>
      <c r="DT1732" s="161" t="e">
        <f>VLOOKUP(D1732,RFPStatus!$A$2:$CF$3125,8,FALSE)</f>
        <v>#N/A</v>
      </c>
      <c r="DU1732" s="161" t="e">
        <f>VLOOKUP(D1732,RFPStatus!$A$2:$CF$3125,9,FALSE)</f>
        <v>#N/A</v>
      </c>
      <c r="DV1732" s="161" t="e">
        <f>VLOOKUP(D1732,RFPStatus!$A$2:$CF$3125,10,FALSE)</f>
        <v>#N/A</v>
      </c>
      <c r="DW1732" s="161" t="str">
        <f t="shared" si="27"/>
        <v/>
      </c>
    </row>
    <row r="1733" spans="1:127" x14ac:dyDescent="0.35">
      <c r="A1733" s="163">
        <f>RFPData!D1733</f>
        <v>0</v>
      </c>
      <c r="DQ1733" s="161" t="e">
        <f>VLOOKUP(D1733,RFPStatus!$A$2:$CF$3125,5,FALSE)</f>
        <v>#N/A</v>
      </c>
      <c r="DR1733" s="161" t="e">
        <f>VLOOKUP(D1733,RFPStatus!$A$2:$CF$3125,6,FALSE)</f>
        <v>#N/A</v>
      </c>
      <c r="DS1733" s="161" t="e">
        <f>VLOOKUP(D1733,RFPStatus!$A$2:$CF$3125,7,FALSE)</f>
        <v>#N/A</v>
      </c>
      <c r="DT1733" s="161" t="e">
        <f>VLOOKUP(D1733,RFPStatus!$A$2:$CF$3125,8,FALSE)</f>
        <v>#N/A</v>
      </c>
      <c r="DU1733" s="161" t="e">
        <f>VLOOKUP(D1733,RFPStatus!$A$2:$CF$3125,9,FALSE)</f>
        <v>#N/A</v>
      </c>
      <c r="DV1733" s="161" t="e">
        <f>VLOOKUP(D1733,RFPStatus!$A$2:$CF$3125,10,FALSE)</f>
        <v>#N/A</v>
      </c>
      <c r="DW1733" s="161" t="str">
        <f t="shared" si="27"/>
        <v/>
      </c>
    </row>
    <row r="1734" spans="1:127" x14ac:dyDescent="0.35">
      <c r="A1734" s="163">
        <f>RFPData!D1734</f>
        <v>0</v>
      </c>
      <c r="DQ1734" s="161" t="e">
        <f>VLOOKUP(D1734,RFPStatus!$A$2:$CF$3125,5,FALSE)</f>
        <v>#N/A</v>
      </c>
      <c r="DR1734" s="161" t="e">
        <f>VLOOKUP(D1734,RFPStatus!$A$2:$CF$3125,6,FALSE)</f>
        <v>#N/A</v>
      </c>
      <c r="DS1734" s="161" t="e">
        <f>VLOOKUP(D1734,RFPStatus!$A$2:$CF$3125,7,FALSE)</f>
        <v>#N/A</v>
      </c>
      <c r="DT1734" s="161" t="e">
        <f>VLOOKUP(D1734,RFPStatus!$A$2:$CF$3125,8,FALSE)</f>
        <v>#N/A</v>
      </c>
      <c r="DU1734" s="161" t="e">
        <f>VLOOKUP(D1734,RFPStatus!$A$2:$CF$3125,9,FALSE)</f>
        <v>#N/A</v>
      </c>
      <c r="DV1734" s="161" t="e">
        <f>VLOOKUP(D1734,RFPStatus!$A$2:$CF$3125,10,FALSE)</f>
        <v>#N/A</v>
      </c>
      <c r="DW1734" s="161" t="str">
        <f t="shared" si="27"/>
        <v/>
      </c>
    </row>
    <row r="1735" spans="1:127" x14ac:dyDescent="0.35">
      <c r="A1735" s="163">
        <f>RFPData!D1735</f>
        <v>0</v>
      </c>
      <c r="DQ1735" s="161" t="e">
        <f>VLOOKUP(D1735,RFPStatus!$A$2:$CF$3125,5,FALSE)</f>
        <v>#N/A</v>
      </c>
      <c r="DR1735" s="161" t="e">
        <f>VLOOKUP(D1735,RFPStatus!$A$2:$CF$3125,6,FALSE)</f>
        <v>#N/A</v>
      </c>
      <c r="DS1735" s="161" t="e">
        <f>VLOOKUP(D1735,RFPStatus!$A$2:$CF$3125,7,FALSE)</f>
        <v>#N/A</v>
      </c>
      <c r="DT1735" s="161" t="e">
        <f>VLOOKUP(D1735,RFPStatus!$A$2:$CF$3125,8,FALSE)</f>
        <v>#N/A</v>
      </c>
      <c r="DU1735" s="161" t="e">
        <f>VLOOKUP(D1735,RFPStatus!$A$2:$CF$3125,9,FALSE)</f>
        <v>#N/A</v>
      </c>
      <c r="DV1735" s="161" t="e">
        <f>VLOOKUP(D1735,RFPStatus!$A$2:$CF$3125,10,FALSE)</f>
        <v>#N/A</v>
      </c>
      <c r="DW1735" s="161" t="str">
        <f t="shared" si="27"/>
        <v/>
      </c>
    </row>
    <row r="1736" spans="1:127" x14ac:dyDescent="0.35">
      <c r="A1736" s="163">
        <f>RFPData!D1736</f>
        <v>0</v>
      </c>
      <c r="DQ1736" s="161" t="e">
        <f>VLOOKUP(D1736,RFPStatus!$A$2:$CF$3125,5,FALSE)</f>
        <v>#N/A</v>
      </c>
      <c r="DR1736" s="161" t="e">
        <f>VLOOKUP(D1736,RFPStatus!$A$2:$CF$3125,6,FALSE)</f>
        <v>#N/A</v>
      </c>
      <c r="DS1736" s="161" t="e">
        <f>VLOOKUP(D1736,RFPStatus!$A$2:$CF$3125,7,FALSE)</f>
        <v>#N/A</v>
      </c>
      <c r="DT1736" s="161" t="e">
        <f>VLOOKUP(D1736,RFPStatus!$A$2:$CF$3125,8,FALSE)</f>
        <v>#N/A</v>
      </c>
      <c r="DU1736" s="161" t="e">
        <f>VLOOKUP(D1736,RFPStatus!$A$2:$CF$3125,9,FALSE)</f>
        <v>#N/A</v>
      </c>
      <c r="DV1736" s="161" t="e">
        <f>VLOOKUP(D1736,RFPStatus!$A$2:$CF$3125,10,FALSE)</f>
        <v>#N/A</v>
      </c>
      <c r="DW1736" s="161" t="str">
        <f t="shared" si="27"/>
        <v/>
      </c>
    </row>
    <row r="1737" spans="1:127" x14ac:dyDescent="0.35">
      <c r="A1737" s="163">
        <f>RFPData!D1737</f>
        <v>0</v>
      </c>
      <c r="DQ1737" s="161" t="e">
        <f>VLOOKUP(D1737,RFPStatus!$A$2:$CF$3125,5,FALSE)</f>
        <v>#N/A</v>
      </c>
      <c r="DR1737" s="161" t="e">
        <f>VLOOKUP(D1737,RFPStatus!$A$2:$CF$3125,6,FALSE)</f>
        <v>#N/A</v>
      </c>
      <c r="DS1737" s="161" t="e">
        <f>VLOOKUP(D1737,RFPStatus!$A$2:$CF$3125,7,FALSE)</f>
        <v>#N/A</v>
      </c>
      <c r="DT1737" s="161" t="e">
        <f>VLOOKUP(D1737,RFPStatus!$A$2:$CF$3125,8,FALSE)</f>
        <v>#N/A</v>
      </c>
      <c r="DU1737" s="161" t="e">
        <f>VLOOKUP(D1737,RFPStatus!$A$2:$CF$3125,9,FALSE)</f>
        <v>#N/A</v>
      </c>
      <c r="DV1737" s="161" t="e">
        <f>VLOOKUP(D1737,RFPStatus!$A$2:$CF$3125,10,FALSE)</f>
        <v>#N/A</v>
      </c>
      <c r="DW1737" s="161" t="str">
        <f t="shared" si="27"/>
        <v/>
      </c>
    </row>
    <row r="1738" spans="1:127" x14ac:dyDescent="0.35">
      <c r="A1738" s="163">
        <f>RFPData!D1738</f>
        <v>0</v>
      </c>
      <c r="DQ1738" s="161" t="e">
        <f>VLOOKUP(D1738,RFPStatus!$A$2:$CF$3125,5,FALSE)</f>
        <v>#N/A</v>
      </c>
      <c r="DR1738" s="161" t="e">
        <f>VLOOKUP(D1738,RFPStatus!$A$2:$CF$3125,6,FALSE)</f>
        <v>#N/A</v>
      </c>
      <c r="DS1738" s="161" t="e">
        <f>VLOOKUP(D1738,RFPStatus!$A$2:$CF$3125,7,FALSE)</f>
        <v>#N/A</v>
      </c>
      <c r="DT1738" s="161" t="e">
        <f>VLOOKUP(D1738,RFPStatus!$A$2:$CF$3125,8,FALSE)</f>
        <v>#N/A</v>
      </c>
      <c r="DU1738" s="161" t="e">
        <f>VLOOKUP(D1738,RFPStatus!$A$2:$CF$3125,9,FALSE)</f>
        <v>#N/A</v>
      </c>
      <c r="DV1738" s="161" t="e">
        <f>VLOOKUP(D1738,RFPStatus!$A$2:$CF$3125,10,FALSE)</f>
        <v>#N/A</v>
      </c>
      <c r="DW1738" s="161" t="str">
        <f t="shared" si="27"/>
        <v/>
      </c>
    </row>
    <row r="1739" spans="1:127" x14ac:dyDescent="0.35">
      <c r="A1739" s="163">
        <f>RFPData!D1739</f>
        <v>0</v>
      </c>
      <c r="DQ1739" s="161" t="e">
        <f>VLOOKUP(D1739,RFPStatus!$A$2:$CF$3125,5,FALSE)</f>
        <v>#N/A</v>
      </c>
      <c r="DR1739" s="161" t="e">
        <f>VLOOKUP(D1739,RFPStatus!$A$2:$CF$3125,6,FALSE)</f>
        <v>#N/A</v>
      </c>
      <c r="DS1739" s="161" t="e">
        <f>VLOOKUP(D1739,RFPStatus!$A$2:$CF$3125,7,FALSE)</f>
        <v>#N/A</v>
      </c>
      <c r="DT1739" s="161" t="e">
        <f>VLOOKUP(D1739,RFPStatus!$A$2:$CF$3125,8,FALSE)</f>
        <v>#N/A</v>
      </c>
      <c r="DU1739" s="161" t="e">
        <f>VLOOKUP(D1739,RFPStatus!$A$2:$CF$3125,9,FALSE)</f>
        <v>#N/A</v>
      </c>
      <c r="DV1739" s="161" t="e">
        <f>VLOOKUP(D1739,RFPStatus!$A$2:$CF$3125,10,FALSE)</f>
        <v>#N/A</v>
      </c>
      <c r="DW1739" s="161" t="str">
        <f t="shared" si="27"/>
        <v/>
      </c>
    </row>
    <row r="1740" spans="1:127" x14ac:dyDescent="0.35">
      <c r="A1740" s="163">
        <f>RFPData!D1740</f>
        <v>0</v>
      </c>
      <c r="DQ1740" s="161" t="e">
        <f>VLOOKUP(D1740,RFPStatus!$A$2:$CF$3125,5,FALSE)</f>
        <v>#N/A</v>
      </c>
      <c r="DR1740" s="161" t="e">
        <f>VLOOKUP(D1740,RFPStatus!$A$2:$CF$3125,6,FALSE)</f>
        <v>#N/A</v>
      </c>
      <c r="DS1740" s="161" t="e">
        <f>VLOOKUP(D1740,RFPStatus!$A$2:$CF$3125,7,FALSE)</f>
        <v>#N/A</v>
      </c>
      <c r="DT1740" s="161" t="e">
        <f>VLOOKUP(D1740,RFPStatus!$A$2:$CF$3125,8,FALSE)</f>
        <v>#N/A</v>
      </c>
      <c r="DU1740" s="161" t="e">
        <f>VLOOKUP(D1740,RFPStatus!$A$2:$CF$3125,9,FALSE)</f>
        <v>#N/A</v>
      </c>
      <c r="DV1740" s="161" t="e">
        <f>VLOOKUP(D1740,RFPStatus!$A$2:$CF$3125,10,FALSE)</f>
        <v>#N/A</v>
      </c>
      <c r="DW1740" s="161" t="str">
        <f t="shared" si="27"/>
        <v/>
      </c>
    </row>
    <row r="1741" spans="1:127" x14ac:dyDescent="0.35">
      <c r="A1741" s="163">
        <f>RFPData!D1741</f>
        <v>0</v>
      </c>
      <c r="DQ1741" s="161" t="e">
        <f>VLOOKUP(D1741,RFPStatus!$A$2:$CF$3125,5,FALSE)</f>
        <v>#N/A</v>
      </c>
      <c r="DR1741" s="161" t="e">
        <f>VLOOKUP(D1741,RFPStatus!$A$2:$CF$3125,6,FALSE)</f>
        <v>#N/A</v>
      </c>
      <c r="DS1741" s="161" t="e">
        <f>VLOOKUP(D1741,RFPStatus!$A$2:$CF$3125,7,FALSE)</f>
        <v>#N/A</v>
      </c>
      <c r="DT1741" s="161" t="e">
        <f>VLOOKUP(D1741,RFPStatus!$A$2:$CF$3125,8,FALSE)</f>
        <v>#N/A</v>
      </c>
      <c r="DU1741" s="161" t="e">
        <f>VLOOKUP(D1741,RFPStatus!$A$2:$CF$3125,9,FALSE)</f>
        <v>#N/A</v>
      </c>
      <c r="DV1741" s="161" t="e">
        <f>VLOOKUP(D1741,RFPStatus!$A$2:$CF$3125,10,FALSE)</f>
        <v>#N/A</v>
      </c>
      <c r="DW1741" s="161" t="str">
        <f t="shared" si="27"/>
        <v/>
      </c>
    </row>
    <row r="1742" spans="1:127" x14ac:dyDescent="0.35">
      <c r="A1742" s="163">
        <f>RFPData!D1742</f>
        <v>0</v>
      </c>
      <c r="DQ1742" s="161" t="e">
        <f>VLOOKUP(D1742,RFPStatus!$A$2:$CF$3125,5,FALSE)</f>
        <v>#N/A</v>
      </c>
      <c r="DR1742" s="161" t="e">
        <f>VLOOKUP(D1742,RFPStatus!$A$2:$CF$3125,6,FALSE)</f>
        <v>#N/A</v>
      </c>
      <c r="DS1742" s="161" t="e">
        <f>VLOOKUP(D1742,RFPStatus!$A$2:$CF$3125,7,FALSE)</f>
        <v>#N/A</v>
      </c>
      <c r="DT1742" s="161" t="e">
        <f>VLOOKUP(D1742,RFPStatus!$A$2:$CF$3125,8,FALSE)</f>
        <v>#N/A</v>
      </c>
      <c r="DU1742" s="161" t="e">
        <f>VLOOKUP(D1742,RFPStatus!$A$2:$CF$3125,9,FALSE)</f>
        <v>#N/A</v>
      </c>
      <c r="DV1742" s="161" t="e">
        <f>VLOOKUP(D1742,RFPStatus!$A$2:$CF$3125,10,FALSE)</f>
        <v>#N/A</v>
      </c>
      <c r="DW1742" s="161" t="str">
        <f t="shared" si="27"/>
        <v/>
      </c>
    </row>
    <row r="1743" spans="1:127" x14ac:dyDescent="0.35">
      <c r="A1743" s="163">
        <f>RFPData!D1743</f>
        <v>0</v>
      </c>
      <c r="DQ1743" s="161" t="e">
        <f>VLOOKUP(D1743,RFPStatus!$A$2:$CF$3125,5,FALSE)</f>
        <v>#N/A</v>
      </c>
      <c r="DR1743" s="161" t="e">
        <f>VLOOKUP(D1743,RFPStatus!$A$2:$CF$3125,6,FALSE)</f>
        <v>#N/A</v>
      </c>
      <c r="DS1743" s="161" t="e">
        <f>VLOOKUP(D1743,RFPStatus!$A$2:$CF$3125,7,FALSE)</f>
        <v>#N/A</v>
      </c>
      <c r="DT1743" s="161" t="e">
        <f>VLOOKUP(D1743,RFPStatus!$A$2:$CF$3125,8,FALSE)</f>
        <v>#N/A</v>
      </c>
      <c r="DU1743" s="161" t="e">
        <f>VLOOKUP(D1743,RFPStatus!$A$2:$CF$3125,9,FALSE)</f>
        <v>#N/A</v>
      </c>
      <c r="DV1743" s="161" t="e">
        <f>VLOOKUP(D1743,RFPStatus!$A$2:$CF$3125,10,FALSE)</f>
        <v>#N/A</v>
      </c>
      <c r="DW1743" s="161" t="str">
        <f t="shared" si="27"/>
        <v/>
      </c>
    </row>
    <row r="1744" spans="1:127" x14ac:dyDescent="0.35">
      <c r="A1744" s="163">
        <f>RFPData!D1744</f>
        <v>0</v>
      </c>
      <c r="DQ1744" s="161" t="e">
        <f>VLOOKUP(D1744,RFPStatus!$A$2:$CF$3125,5,FALSE)</f>
        <v>#N/A</v>
      </c>
      <c r="DR1744" s="161" t="e">
        <f>VLOOKUP(D1744,RFPStatus!$A$2:$CF$3125,6,FALSE)</f>
        <v>#N/A</v>
      </c>
      <c r="DS1744" s="161" t="e">
        <f>VLOOKUP(D1744,RFPStatus!$A$2:$CF$3125,7,FALSE)</f>
        <v>#N/A</v>
      </c>
      <c r="DT1744" s="161" t="e">
        <f>VLOOKUP(D1744,RFPStatus!$A$2:$CF$3125,8,FALSE)</f>
        <v>#N/A</v>
      </c>
      <c r="DU1744" s="161" t="e">
        <f>VLOOKUP(D1744,RFPStatus!$A$2:$CF$3125,9,FALSE)</f>
        <v>#N/A</v>
      </c>
      <c r="DV1744" s="161" t="e">
        <f>VLOOKUP(D1744,RFPStatus!$A$2:$CF$3125,10,FALSE)</f>
        <v>#N/A</v>
      </c>
      <c r="DW1744" s="161" t="str">
        <f t="shared" si="27"/>
        <v/>
      </c>
    </row>
    <row r="1745" spans="1:127" x14ac:dyDescent="0.35">
      <c r="A1745" s="163">
        <f>RFPData!D1745</f>
        <v>0</v>
      </c>
      <c r="DQ1745" s="161" t="e">
        <f>VLOOKUP(D1745,RFPStatus!$A$2:$CF$3125,5,FALSE)</f>
        <v>#N/A</v>
      </c>
      <c r="DR1745" s="161" t="e">
        <f>VLOOKUP(D1745,RFPStatus!$A$2:$CF$3125,6,FALSE)</f>
        <v>#N/A</v>
      </c>
      <c r="DS1745" s="161" t="e">
        <f>VLOOKUP(D1745,RFPStatus!$A$2:$CF$3125,7,FALSE)</f>
        <v>#N/A</v>
      </c>
      <c r="DT1745" s="161" t="e">
        <f>VLOOKUP(D1745,RFPStatus!$A$2:$CF$3125,8,FALSE)</f>
        <v>#N/A</v>
      </c>
      <c r="DU1745" s="161" t="e">
        <f>VLOOKUP(D1745,RFPStatus!$A$2:$CF$3125,9,FALSE)</f>
        <v>#N/A</v>
      </c>
      <c r="DV1745" s="161" t="e">
        <f>VLOOKUP(D1745,RFPStatus!$A$2:$CF$3125,10,FALSE)</f>
        <v>#N/A</v>
      </c>
      <c r="DW1745" s="161" t="str">
        <f t="shared" si="27"/>
        <v/>
      </c>
    </row>
    <row r="1746" spans="1:127" x14ac:dyDescent="0.35">
      <c r="A1746" s="163">
        <f>RFPData!D1746</f>
        <v>0</v>
      </c>
      <c r="DQ1746" s="161" t="e">
        <f>VLOOKUP(D1746,RFPStatus!$A$2:$CF$3125,5,FALSE)</f>
        <v>#N/A</v>
      </c>
      <c r="DR1746" s="161" t="e">
        <f>VLOOKUP(D1746,RFPStatus!$A$2:$CF$3125,6,FALSE)</f>
        <v>#N/A</v>
      </c>
      <c r="DS1746" s="161" t="e">
        <f>VLOOKUP(D1746,RFPStatus!$A$2:$CF$3125,7,FALSE)</f>
        <v>#N/A</v>
      </c>
      <c r="DT1746" s="161" t="e">
        <f>VLOOKUP(D1746,RFPStatus!$A$2:$CF$3125,8,FALSE)</f>
        <v>#N/A</v>
      </c>
      <c r="DU1746" s="161" t="e">
        <f>VLOOKUP(D1746,RFPStatus!$A$2:$CF$3125,9,FALSE)</f>
        <v>#N/A</v>
      </c>
      <c r="DV1746" s="161" t="e">
        <f>VLOOKUP(D1746,RFPStatus!$A$2:$CF$3125,10,FALSE)</f>
        <v>#N/A</v>
      </c>
      <c r="DW1746" s="161" t="str">
        <f t="shared" si="27"/>
        <v/>
      </c>
    </row>
    <row r="1747" spans="1:127" x14ac:dyDescent="0.35">
      <c r="A1747" s="163">
        <f>RFPData!D1747</f>
        <v>0</v>
      </c>
      <c r="DQ1747" s="161" t="e">
        <f>VLOOKUP(D1747,RFPStatus!$A$2:$CF$3125,5,FALSE)</f>
        <v>#N/A</v>
      </c>
      <c r="DR1747" s="161" t="e">
        <f>VLOOKUP(D1747,RFPStatus!$A$2:$CF$3125,6,FALSE)</f>
        <v>#N/A</v>
      </c>
      <c r="DS1747" s="161" t="e">
        <f>VLOOKUP(D1747,RFPStatus!$A$2:$CF$3125,7,FALSE)</f>
        <v>#N/A</v>
      </c>
      <c r="DT1747" s="161" t="e">
        <f>VLOOKUP(D1747,RFPStatus!$A$2:$CF$3125,8,FALSE)</f>
        <v>#N/A</v>
      </c>
      <c r="DU1747" s="161" t="e">
        <f>VLOOKUP(D1747,RFPStatus!$A$2:$CF$3125,9,FALSE)</f>
        <v>#N/A</v>
      </c>
      <c r="DV1747" s="161" t="e">
        <f>VLOOKUP(D1747,RFPStatus!$A$2:$CF$3125,10,FALSE)</f>
        <v>#N/A</v>
      </c>
      <c r="DW1747" s="161" t="str">
        <f t="shared" si="27"/>
        <v/>
      </c>
    </row>
    <row r="1748" spans="1:127" x14ac:dyDescent="0.35">
      <c r="A1748" s="163">
        <f>RFPData!D1748</f>
        <v>0</v>
      </c>
      <c r="DQ1748" s="161" t="e">
        <f>VLOOKUP(D1748,RFPStatus!$A$2:$CF$3125,5,FALSE)</f>
        <v>#N/A</v>
      </c>
      <c r="DR1748" s="161" t="e">
        <f>VLOOKUP(D1748,RFPStatus!$A$2:$CF$3125,6,FALSE)</f>
        <v>#N/A</v>
      </c>
      <c r="DS1748" s="161" t="e">
        <f>VLOOKUP(D1748,RFPStatus!$A$2:$CF$3125,7,FALSE)</f>
        <v>#N/A</v>
      </c>
      <c r="DT1748" s="161" t="e">
        <f>VLOOKUP(D1748,RFPStatus!$A$2:$CF$3125,8,FALSE)</f>
        <v>#N/A</v>
      </c>
      <c r="DU1748" s="161" t="e">
        <f>VLOOKUP(D1748,RFPStatus!$A$2:$CF$3125,9,FALSE)</f>
        <v>#N/A</v>
      </c>
      <c r="DV1748" s="161" t="e">
        <f>VLOOKUP(D1748,RFPStatus!$A$2:$CF$3125,10,FALSE)</f>
        <v>#N/A</v>
      </c>
      <c r="DW1748" s="161" t="str">
        <f t="shared" si="27"/>
        <v/>
      </c>
    </row>
    <row r="1749" spans="1:127" x14ac:dyDescent="0.35">
      <c r="A1749" s="163">
        <f>RFPData!D1749</f>
        <v>0</v>
      </c>
      <c r="DQ1749" s="161" t="e">
        <f>VLOOKUP(D1749,RFPStatus!$A$2:$CF$3125,5,FALSE)</f>
        <v>#N/A</v>
      </c>
      <c r="DR1749" s="161" t="e">
        <f>VLOOKUP(D1749,RFPStatus!$A$2:$CF$3125,6,FALSE)</f>
        <v>#N/A</v>
      </c>
      <c r="DS1749" s="161" t="e">
        <f>VLOOKUP(D1749,RFPStatus!$A$2:$CF$3125,7,FALSE)</f>
        <v>#N/A</v>
      </c>
      <c r="DT1749" s="161" t="e">
        <f>VLOOKUP(D1749,RFPStatus!$A$2:$CF$3125,8,FALSE)</f>
        <v>#N/A</v>
      </c>
      <c r="DU1749" s="161" t="e">
        <f>VLOOKUP(D1749,RFPStatus!$A$2:$CF$3125,9,FALSE)</f>
        <v>#N/A</v>
      </c>
      <c r="DV1749" s="161" t="e">
        <f>VLOOKUP(D1749,RFPStatus!$A$2:$CF$3125,10,FALSE)</f>
        <v>#N/A</v>
      </c>
      <c r="DW1749" s="161" t="str">
        <f t="shared" si="27"/>
        <v/>
      </c>
    </row>
    <row r="1750" spans="1:127" x14ac:dyDescent="0.35">
      <c r="A1750" s="163">
        <f>RFPData!D1750</f>
        <v>0</v>
      </c>
      <c r="DQ1750" s="161" t="e">
        <f>VLOOKUP(D1750,RFPStatus!$A$2:$CF$3125,5,FALSE)</f>
        <v>#N/A</v>
      </c>
      <c r="DR1750" s="161" t="e">
        <f>VLOOKUP(D1750,RFPStatus!$A$2:$CF$3125,6,FALSE)</f>
        <v>#N/A</v>
      </c>
      <c r="DS1750" s="161" t="e">
        <f>VLOOKUP(D1750,RFPStatus!$A$2:$CF$3125,7,FALSE)</f>
        <v>#N/A</v>
      </c>
      <c r="DT1750" s="161" t="e">
        <f>VLOOKUP(D1750,RFPStatus!$A$2:$CF$3125,8,FALSE)</f>
        <v>#N/A</v>
      </c>
      <c r="DU1750" s="161" t="e">
        <f>VLOOKUP(D1750,RFPStatus!$A$2:$CF$3125,9,FALSE)</f>
        <v>#N/A</v>
      </c>
      <c r="DV1750" s="161" t="e">
        <f>VLOOKUP(D1750,RFPStatus!$A$2:$CF$3125,10,FALSE)</f>
        <v>#N/A</v>
      </c>
      <c r="DW1750" s="161" t="str">
        <f t="shared" si="27"/>
        <v/>
      </c>
    </row>
    <row r="1751" spans="1:127" x14ac:dyDescent="0.35">
      <c r="A1751" s="163">
        <f>RFPData!D1751</f>
        <v>0</v>
      </c>
      <c r="DQ1751" s="161" t="e">
        <f>VLOOKUP(D1751,RFPStatus!$A$2:$CF$3125,5,FALSE)</f>
        <v>#N/A</v>
      </c>
      <c r="DR1751" s="161" t="e">
        <f>VLOOKUP(D1751,RFPStatus!$A$2:$CF$3125,6,FALSE)</f>
        <v>#N/A</v>
      </c>
      <c r="DS1751" s="161" t="e">
        <f>VLOOKUP(D1751,RFPStatus!$A$2:$CF$3125,7,FALSE)</f>
        <v>#N/A</v>
      </c>
      <c r="DT1751" s="161" t="e">
        <f>VLOOKUP(D1751,RFPStatus!$A$2:$CF$3125,8,FALSE)</f>
        <v>#N/A</v>
      </c>
      <c r="DU1751" s="161" t="e">
        <f>VLOOKUP(D1751,RFPStatus!$A$2:$CF$3125,9,FALSE)</f>
        <v>#N/A</v>
      </c>
      <c r="DV1751" s="161" t="e">
        <f>VLOOKUP(D1751,RFPStatus!$A$2:$CF$3125,10,FALSE)</f>
        <v>#N/A</v>
      </c>
      <c r="DW1751" s="161" t="str">
        <f t="shared" si="27"/>
        <v/>
      </c>
    </row>
    <row r="1752" spans="1:127" x14ac:dyDescent="0.35">
      <c r="A1752" s="163">
        <f>RFPData!D1752</f>
        <v>0</v>
      </c>
      <c r="DQ1752" s="161" t="e">
        <f>VLOOKUP(D1752,RFPStatus!$A$2:$CF$3125,5,FALSE)</f>
        <v>#N/A</v>
      </c>
      <c r="DR1752" s="161" t="e">
        <f>VLOOKUP(D1752,RFPStatus!$A$2:$CF$3125,6,FALSE)</f>
        <v>#N/A</v>
      </c>
      <c r="DS1752" s="161" t="e">
        <f>VLOOKUP(D1752,RFPStatus!$A$2:$CF$3125,7,FALSE)</f>
        <v>#N/A</v>
      </c>
      <c r="DT1752" s="161" t="e">
        <f>VLOOKUP(D1752,RFPStatus!$A$2:$CF$3125,8,FALSE)</f>
        <v>#N/A</v>
      </c>
      <c r="DU1752" s="161" t="e">
        <f>VLOOKUP(D1752,RFPStatus!$A$2:$CF$3125,9,FALSE)</f>
        <v>#N/A</v>
      </c>
      <c r="DV1752" s="161" t="e">
        <f>VLOOKUP(D1752,RFPStatus!$A$2:$CF$3125,10,FALSE)</f>
        <v>#N/A</v>
      </c>
      <c r="DW1752" s="161" t="str">
        <f t="shared" si="27"/>
        <v/>
      </c>
    </row>
    <row r="1753" spans="1:127" x14ac:dyDescent="0.35">
      <c r="A1753" s="163">
        <f>RFPData!D1753</f>
        <v>0</v>
      </c>
      <c r="DQ1753" s="161" t="e">
        <f>VLOOKUP(D1753,RFPStatus!$A$2:$CF$3125,5,FALSE)</f>
        <v>#N/A</v>
      </c>
      <c r="DR1753" s="161" t="e">
        <f>VLOOKUP(D1753,RFPStatus!$A$2:$CF$3125,6,FALSE)</f>
        <v>#N/A</v>
      </c>
      <c r="DS1753" s="161" t="e">
        <f>VLOOKUP(D1753,RFPStatus!$A$2:$CF$3125,7,FALSE)</f>
        <v>#N/A</v>
      </c>
      <c r="DT1753" s="161" t="e">
        <f>VLOOKUP(D1753,RFPStatus!$A$2:$CF$3125,8,FALSE)</f>
        <v>#N/A</v>
      </c>
      <c r="DU1753" s="161" t="e">
        <f>VLOOKUP(D1753,RFPStatus!$A$2:$CF$3125,9,FALSE)</f>
        <v>#N/A</v>
      </c>
      <c r="DV1753" s="161" t="e">
        <f>VLOOKUP(D1753,RFPStatus!$A$2:$CF$3125,10,FALSE)</f>
        <v>#N/A</v>
      </c>
      <c r="DW1753" s="161" t="str">
        <f t="shared" si="27"/>
        <v/>
      </c>
    </row>
    <row r="1754" spans="1:127" x14ac:dyDescent="0.35">
      <c r="A1754" s="163">
        <f>RFPData!D1754</f>
        <v>0</v>
      </c>
      <c r="DQ1754" s="161" t="e">
        <f>VLOOKUP(D1754,RFPStatus!$A$2:$CF$3125,5,FALSE)</f>
        <v>#N/A</v>
      </c>
      <c r="DR1754" s="161" t="e">
        <f>VLOOKUP(D1754,RFPStatus!$A$2:$CF$3125,6,FALSE)</f>
        <v>#N/A</v>
      </c>
      <c r="DS1754" s="161" t="e">
        <f>VLOOKUP(D1754,RFPStatus!$A$2:$CF$3125,7,FALSE)</f>
        <v>#N/A</v>
      </c>
      <c r="DT1754" s="161" t="e">
        <f>VLOOKUP(D1754,RFPStatus!$A$2:$CF$3125,8,FALSE)</f>
        <v>#N/A</v>
      </c>
      <c r="DU1754" s="161" t="e">
        <f>VLOOKUP(D1754,RFPStatus!$A$2:$CF$3125,9,FALSE)</f>
        <v>#N/A</v>
      </c>
      <c r="DV1754" s="161" t="e">
        <f>VLOOKUP(D1754,RFPStatus!$A$2:$CF$3125,10,FALSE)</f>
        <v>#N/A</v>
      </c>
      <c r="DW1754" s="161" t="str">
        <f t="shared" si="27"/>
        <v/>
      </c>
    </row>
    <row r="1755" spans="1:127" x14ac:dyDescent="0.35">
      <c r="A1755" s="163">
        <f>RFPData!D1755</f>
        <v>0</v>
      </c>
      <c r="DQ1755" s="161" t="e">
        <f>VLOOKUP(D1755,RFPStatus!$A$2:$CF$3125,5,FALSE)</f>
        <v>#N/A</v>
      </c>
      <c r="DR1755" s="161" t="e">
        <f>VLOOKUP(D1755,RFPStatus!$A$2:$CF$3125,6,FALSE)</f>
        <v>#N/A</v>
      </c>
      <c r="DS1755" s="161" t="e">
        <f>VLOOKUP(D1755,RFPStatus!$A$2:$CF$3125,7,FALSE)</f>
        <v>#N/A</v>
      </c>
      <c r="DT1755" s="161" t="e">
        <f>VLOOKUP(D1755,RFPStatus!$A$2:$CF$3125,8,FALSE)</f>
        <v>#N/A</v>
      </c>
      <c r="DU1755" s="161" t="e">
        <f>VLOOKUP(D1755,RFPStatus!$A$2:$CF$3125,9,FALSE)</f>
        <v>#N/A</v>
      </c>
      <c r="DV1755" s="161" t="e">
        <f>VLOOKUP(D1755,RFPStatus!$A$2:$CF$3125,10,FALSE)</f>
        <v>#N/A</v>
      </c>
      <c r="DW1755" s="161" t="str">
        <f t="shared" si="27"/>
        <v/>
      </c>
    </row>
    <row r="1756" spans="1:127" x14ac:dyDescent="0.35">
      <c r="A1756" s="163">
        <f>RFPData!D1756</f>
        <v>0</v>
      </c>
      <c r="DQ1756" s="161" t="e">
        <f>VLOOKUP(D1756,RFPStatus!$A$2:$CF$3125,5,FALSE)</f>
        <v>#N/A</v>
      </c>
      <c r="DR1756" s="161" t="e">
        <f>VLOOKUP(D1756,RFPStatus!$A$2:$CF$3125,6,FALSE)</f>
        <v>#N/A</v>
      </c>
      <c r="DS1756" s="161" t="e">
        <f>VLOOKUP(D1756,RFPStatus!$A$2:$CF$3125,7,FALSE)</f>
        <v>#N/A</v>
      </c>
      <c r="DT1756" s="161" t="e">
        <f>VLOOKUP(D1756,RFPStatus!$A$2:$CF$3125,8,FALSE)</f>
        <v>#N/A</v>
      </c>
      <c r="DU1756" s="161" t="e">
        <f>VLOOKUP(D1756,RFPStatus!$A$2:$CF$3125,9,FALSE)</f>
        <v>#N/A</v>
      </c>
      <c r="DV1756" s="161" t="e">
        <f>VLOOKUP(D1756,RFPStatus!$A$2:$CF$3125,10,FALSE)</f>
        <v>#N/A</v>
      </c>
      <c r="DW1756" s="161" t="str">
        <f t="shared" si="27"/>
        <v/>
      </c>
    </row>
    <row r="1757" spans="1:127" x14ac:dyDescent="0.35">
      <c r="A1757" s="163">
        <f>RFPData!D1757</f>
        <v>0</v>
      </c>
      <c r="DQ1757" s="161" t="e">
        <f>VLOOKUP(D1757,RFPStatus!$A$2:$CF$3125,5,FALSE)</f>
        <v>#N/A</v>
      </c>
      <c r="DR1757" s="161" t="e">
        <f>VLOOKUP(D1757,RFPStatus!$A$2:$CF$3125,6,FALSE)</f>
        <v>#N/A</v>
      </c>
      <c r="DS1757" s="161" t="e">
        <f>VLOOKUP(D1757,RFPStatus!$A$2:$CF$3125,7,FALSE)</f>
        <v>#N/A</v>
      </c>
      <c r="DT1757" s="161" t="e">
        <f>VLOOKUP(D1757,RFPStatus!$A$2:$CF$3125,8,FALSE)</f>
        <v>#N/A</v>
      </c>
      <c r="DU1757" s="161" t="e">
        <f>VLOOKUP(D1757,RFPStatus!$A$2:$CF$3125,9,FALSE)</f>
        <v>#N/A</v>
      </c>
      <c r="DV1757" s="161" t="e">
        <f>VLOOKUP(D1757,RFPStatus!$A$2:$CF$3125,10,FALSE)</f>
        <v>#N/A</v>
      </c>
      <c r="DW1757" s="161" t="str">
        <f t="shared" si="27"/>
        <v/>
      </c>
    </row>
    <row r="1758" spans="1:127" x14ac:dyDescent="0.35">
      <c r="A1758" s="163">
        <f>RFPData!D1758</f>
        <v>0</v>
      </c>
      <c r="DQ1758" s="161" t="e">
        <f>VLOOKUP(D1758,RFPStatus!$A$2:$CF$3125,5,FALSE)</f>
        <v>#N/A</v>
      </c>
      <c r="DR1758" s="161" t="e">
        <f>VLOOKUP(D1758,RFPStatus!$A$2:$CF$3125,6,FALSE)</f>
        <v>#N/A</v>
      </c>
      <c r="DS1758" s="161" t="e">
        <f>VLOOKUP(D1758,RFPStatus!$A$2:$CF$3125,7,FALSE)</f>
        <v>#N/A</v>
      </c>
      <c r="DT1758" s="161" t="e">
        <f>VLOOKUP(D1758,RFPStatus!$A$2:$CF$3125,8,FALSE)</f>
        <v>#N/A</v>
      </c>
      <c r="DU1758" s="161" t="e">
        <f>VLOOKUP(D1758,RFPStatus!$A$2:$CF$3125,9,FALSE)</f>
        <v>#N/A</v>
      </c>
      <c r="DV1758" s="161" t="e">
        <f>VLOOKUP(D1758,RFPStatus!$A$2:$CF$3125,10,FALSE)</f>
        <v>#N/A</v>
      </c>
      <c r="DW1758" s="161" t="str">
        <f t="shared" si="27"/>
        <v/>
      </c>
    </row>
    <row r="1759" spans="1:127" x14ac:dyDescent="0.35">
      <c r="A1759" s="163">
        <f>RFPData!D1759</f>
        <v>0</v>
      </c>
      <c r="DQ1759" s="161" t="e">
        <f>VLOOKUP(D1759,RFPStatus!$A$2:$CF$3125,5,FALSE)</f>
        <v>#N/A</v>
      </c>
      <c r="DR1759" s="161" t="e">
        <f>VLOOKUP(D1759,RFPStatus!$A$2:$CF$3125,6,FALSE)</f>
        <v>#N/A</v>
      </c>
      <c r="DS1759" s="161" t="e">
        <f>VLOOKUP(D1759,RFPStatus!$A$2:$CF$3125,7,FALSE)</f>
        <v>#N/A</v>
      </c>
      <c r="DT1759" s="161" t="e">
        <f>VLOOKUP(D1759,RFPStatus!$A$2:$CF$3125,8,FALSE)</f>
        <v>#N/A</v>
      </c>
      <c r="DU1759" s="161" t="e">
        <f>VLOOKUP(D1759,RFPStatus!$A$2:$CF$3125,9,FALSE)</f>
        <v>#N/A</v>
      </c>
      <c r="DV1759" s="161" t="e">
        <f>VLOOKUP(D1759,RFPStatus!$A$2:$CF$3125,10,FALSE)</f>
        <v>#N/A</v>
      </c>
      <c r="DW1759" s="161" t="str">
        <f t="shared" si="27"/>
        <v/>
      </c>
    </row>
    <row r="1760" spans="1:127" x14ac:dyDescent="0.35">
      <c r="A1760" s="163">
        <f>RFPData!D1760</f>
        <v>0</v>
      </c>
      <c r="DQ1760" s="161" t="e">
        <f>VLOOKUP(D1760,RFPStatus!$A$2:$CF$3125,5,FALSE)</f>
        <v>#N/A</v>
      </c>
      <c r="DR1760" s="161" t="e">
        <f>VLOOKUP(D1760,RFPStatus!$A$2:$CF$3125,6,FALSE)</f>
        <v>#N/A</v>
      </c>
      <c r="DS1760" s="161" t="e">
        <f>VLOOKUP(D1760,RFPStatus!$A$2:$CF$3125,7,FALSE)</f>
        <v>#N/A</v>
      </c>
      <c r="DT1760" s="161" t="e">
        <f>VLOOKUP(D1760,RFPStatus!$A$2:$CF$3125,8,FALSE)</f>
        <v>#N/A</v>
      </c>
      <c r="DU1760" s="161" t="e">
        <f>VLOOKUP(D1760,RFPStatus!$A$2:$CF$3125,9,FALSE)</f>
        <v>#N/A</v>
      </c>
      <c r="DV1760" s="161" t="e">
        <f>VLOOKUP(D1760,RFPStatus!$A$2:$CF$3125,10,FALSE)</f>
        <v>#N/A</v>
      </c>
      <c r="DW1760" s="161" t="str">
        <f t="shared" si="27"/>
        <v/>
      </c>
    </row>
    <row r="1761" spans="1:127" x14ac:dyDescent="0.35">
      <c r="A1761" s="163">
        <f>RFPData!D1761</f>
        <v>0</v>
      </c>
      <c r="DQ1761" s="161" t="e">
        <f>VLOOKUP(D1761,RFPStatus!$A$2:$CF$3125,5,FALSE)</f>
        <v>#N/A</v>
      </c>
      <c r="DR1761" s="161" t="e">
        <f>VLOOKUP(D1761,RFPStatus!$A$2:$CF$3125,6,FALSE)</f>
        <v>#N/A</v>
      </c>
      <c r="DS1761" s="161" t="e">
        <f>VLOOKUP(D1761,RFPStatus!$A$2:$CF$3125,7,FALSE)</f>
        <v>#N/A</v>
      </c>
      <c r="DT1761" s="161" t="e">
        <f>VLOOKUP(D1761,RFPStatus!$A$2:$CF$3125,8,FALSE)</f>
        <v>#N/A</v>
      </c>
      <c r="DU1761" s="161" t="e">
        <f>VLOOKUP(D1761,RFPStatus!$A$2:$CF$3125,9,FALSE)</f>
        <v>#N/A</v>
      </c>
      <c r="DV1761" s="161" t="e">
        <f>VLOOKUP(D1761,RFPStatus!$A$2:$CF$3125,10,FALSE)</f>
        <v>#N/A</v>
      </c>
      <c r="DW1761" s="161" t="str">
        <f t="shared" si="27"/>
        <v/>
      </c>
    </row>
    <row r="1762" spans="1:127" x14ac:dyDescent="0.35">
      <c r="A1762" s="163">
        <f>RFPData!D1762</f>
        <v>0</v>
      </c>
      <c r="DQ1762" s="161" t="e">
        <f>VLOOKUP(D1762,RFPStatus!$A$2:$CF$3125,5,FALSE)</f>
        <v>#N/A</v>
      </c>
      <c r="DR1762" s="161" t="e">
        <f>VLOOKUP(D1762,RFPStatus!$A$2:$CF$3125,6,FALSE)</f>
        <v>#N/A</v>
      </c>
      <c r="DS1762" s="161" t="e">
        <f>VLOOKUP(D1762,RFPStatus!$A$2:$CF$3125,7,FALSE)</f>
        <v>#N/A</v>
      </c>
      <c r="DT1762" s="161" t="e">
        <f>VLOOKUP(D1762,RFPStatus!$A$2:$CF$3125,8,FALSE)</f>
        <v>#N/A</v>
      </c>
      <c r="DU1762" s="161" t="e">
        <f>VLOOKUP(D1762,RFPStatus!$A$2:$CF$3125,9,FALSE)</f>
        <v>#N/A</v>
      </c>
      <c r="DV1762" s="161" t="e">
        <f>VLOOKUP(D1762,RFPStatus!$A$2:$CF$3125,10,FALSE)</f>
        <v>#N/A</v>
      </c>
      <c r="DW1762" s="161" t="str">
        <f t="shared" si="27"/>
        <v/>
      </c>
    </row>
    <row r="1763" spans="1:127" x14ac:dyDescent="0.35">
      <c r="A1763" s="163">
        <f>RFPData!D1763</f>
        <v>0</v>
      </c>
      <c r="DQ1763" s="161" t="e">
        <f>VLOOKUP(D1763,RFPStatus!$A$2:$CF$3125,5,FALSE)</f>
        <v>#N/A</v>
      </c>
      <c r="DR1763" s="161" t="e">
        <f>VLOOKUP(D1763,RFPStatus!$A$2:$CF$3125,6,FALSE)</f>
        <v>#N/A</v>
      </c>
      <c r="DS1763" s="161" t="e">
        <f>VLOOKUP(D1763,RFPStatus!$A$2:$CF$3125,7,FALSE)</f>
        <v>#N/A</v>
      </c>
      <c r="DT1763" s="161" t="e">
        <f>VLOOKUP(D1763,RFPStatus!$A$2:$CF$3125,8,FALSE)</f>
        <v>#N/A</v>
      </c>
      <c r="DU1763" s="161" t="e">
        <f>VLOOKUP(D1763,RFPStatus!$A$2:$CF$3125,9,FALSE)</f>
        <v>#N/A</v>
      </c>
      <c r="DV1763" s="161" t="e">
        <f>VLOOKUP(D1763,RFPStatus!$A$2:$CF$3125,10,FALSE)</f>
        <v>#N/A</v>
      </c>
      <c r="DW1763" s="161" t="str">
        <f t="shared" si="27"/>
        <v/>
      </c>
    </row>
    <row r="1764" spans="1:127" x14ac:dyDescent="0.35">
      <c r="A1764" s="163">
        <f>RFPData!D1764</f>
        <v>0</v>
      </c>
      <c r="DQ1764" s="161" t="e">
        <f>VLOOKUP(D1764,RFPStatus!$A$2:$CF$3125,5,FALSE)</f>
        <v>#N/A</v>
      </c>
      <c r="DR1764" s="161" t="e">
        <f>VLOOKUP(D1764,RFPStatus!$A$2:$CF$3125,6,FALSE)</f>
        <v>#N/A</v>
      </c>
      <c r="DS1764" s="161" t="e">
        <f>VLOOKUP(D1764,RFPStatus!$A$2:$CF$3125,7,FALSE)</f>
        <v>#N/A</v>
      </c>
      <c r="DT1764" s="161" t="e">
        <f>VLOOKUP(D1764,RFPStatus!$A$2:$CF$3125,8,FALSE)</f>
        <v>#N/A</v>
      </c>
      <c r="DU1764" s="161" t="e">
        <f>VLOOKUP(D1764,RFPStatus!$A$2:$CF$3125,9,FALSE)</f>
        <v>#N/A</v>
      </c>
      <c r="DV1764" s="161" t="e">
        <f>VLOOKUP(D1764,RFPStatus!$A$2:$CF$3125,10,FALSE)</f>
        <v>#N/A</v>
      </c>
      <c r="DW1764" s="161" t="str">
        <f t="shared" si="27"/>
        <v/>
      </c>
    </row>
    <row r="1765" spans="1:127" x14ac:dyDescent="0.35">
      <c r="A1765" s="163">
        <f>RFPData!D1765</f>
        <v>0</v>
      </c>
      <c r="DQ1765" s="161" t="e">
        <f>VLOOKUP(D1765,RFPStatus!$A$2:$CF$3125,5,FALSE)</f>
        <v>#N/A</v>
      </c>
      <c r="DR1765" s="161" t="e">
        <f>VLOOKUP(D1765,RFPStatus!$A$2:$CF$3125,6,FALSE)</f>
        <v>#N/A</v>
      </c>
      <c r="DS1765" s="161" t="e">
        <f>VLOOKUP(D1765,RFPStatus!$A$2:$CF$3125,7,FALSE)</f>
        <v>#N/A</v>
      </c>
      <c r="DT1765" s="161" t="e">
        <f>VLOOKUP(D1765,RFPStatus!$A$2:$CF$3125,8,FALSE)</f>
        <v>#N/A</v>
      </c>
      <c r="DU1765" s="161" t="e">
        <f>VLOOKUP(D1765,RFPStatus!$A$2:$CF$3125,9,FALSE)</f>
        <v>#N/A</v>
      </c>
      <c r="DV1765" s="161" t="e">
        <f>VLOOKUP(D1765,RFPStatus!$A$2:$CF$3125,10,FALSE)</f>
        <v>#N/A</v>
      </c>
      <c r="DW1765" s="161" t="str">
        <f t="shared" si="27"/>
        <v/>
      </c>
    </row>
    <row r="1766" spans="1:127" x14ac:dyDescent="0.35">
      <c r="A1766" s="163">
        <f>RFPData!D1766</f>
        <v>0</v>
      </c>
      <c r="DQ1766" s="161" t="e">
        <f>VLOOKUP(D1766,RFPStatus!$A$2:$CF$3125,5,FALSE)</f>
        <v>#N/A</v>
      </c>
      <c r="DR1766" s="161" t="e">
        <f>VLOOKUP(D1766,RFPStatus!$A$2:$CF$3125,6,FALSE)</f>
        <v>#N/A</v>
      </c>
      <c r="DS1766" s="161" t="e">
        <f>VLOOKUP(D1766,RFPStatus!$A$2:$CF$3125,7,FALSE)</f>
        <v>#N/A</v>
      </c>
      <c r="DT1766" s="161" t="e">
        <f>VLOOKUP(D1766,RFPStatus!$A$2:$CF$3125,8,FALSE)</f>
        <v>#N/A</v>
      </c>
      <c r="DU1766" s="161" t="e">
        <f>VLOOKUP(D1766,RFPStatus!$A$2:$CF$3125,9,FALSE)</f>
        <v>#N/A</v>
      </c>
      <c r="DV1766" s="161" t="e">
        <f>VLOOKUP(D1766,RFPStatus!$A$2:$CF$3125,10,FALSE)</f>
        <v>#N/A</v>
      </c>
      <c r="DW1766" s="161" t="str">
        <f t="shared" si="27"/>
        <v/>
      </c>
    </row>
    <row r="1767" spans="1:127" x14ac:dyDescent="0.35">
      <c r="A1767" s="163">
        <f>RFPData!D1767</f>
        <v>0</v>
      </c>
      <c r="DQ1767" s="161" t="e">
        <f>VLOOKUP(D1767,RFPStatus!$A$2:$CF$3125,5,FALSE)</f>
        <v>#N/A</v>
      </c>
      <c r="DR1767" s="161" t="e">
        <f>VLOOKUP(D1767,RFPStatus!$A$2:$CF$3125,6,FALSE)</f>
        <v>#N/A</v>
      </c>
      <c r="DS1767" s="161" t="e">
        <f>VLOOKUP(D1767,RFPStatus!$A$2:$CF$3125,7,FALSE)</f>
        <v>#N/A</v>
      </c>
      <c r="DT1767" s="161" t="e">
        <f>VLOOKUP(D1767,RFPStatus!$A$2:$CF$3125,8,FALSE)</f>
        <v>#N/A</v>
      </c>
      <c r="DU1767" s="161" t="e">
        <f>VLOOKUP(D1767,RFPStatus!$A$2:$CF$3125,9,FALSE)</f>
        <v>#N/A</v>
      </c>
      <c r="DV1767" s="161" t="e">
        <f>VLOOKUP(D1767,RFPStatus!$A$2:$CF$3125,10,FALSE)</f>
        <v>#N/A</v>
      </c>
      <c r="DW1767" s="161" t="str">
        <f t="shared" si="27"/>
        <v/>
      </c>
    </row>
    <row r="1768" spans="1:127" x14ac:dyDescent="0.35">
      <c r="A1768" s="163">
        <f>RFPData!D1768</f>
        <v>0</v>
      </c>
      <c r="DQ1768" s="161" t="e">
        <f>VLOOKUP(D1768,RFPStatus!$A$2:$CF$3125,5,FALSE)</f>
        <v>#N/A</v>
      </c>
      <c r="DR1768" s="161" t="e">
        <f>VLOOKUP(D1768,RFPStatus!$A$2:$CF$3125,6,FALSE)</f>
        <v>#N/A</v>
      </c>
      <c r="DS1768" s="161" t="e">
        <f>VLOOKUP(D1768,RFPStatus!$A$2:$CF$3125,7,FALSE)</f>
        <v>#N/A</v>
      </c>
      <c r="DT1768" s="161" t="e">
        <f>VLOOKUP(D1768,RFPStatus!$A$2:$CF$3125,8,FALSE)</f>
        <v>#N/A</v>
      </c>
      <c r="DU1768" s="161" t="e">
        <f>VLOOKUP(D1768,RFPStatus!$A$2:$CF$3125,9,FALSE)</f>
        <v>#N/A</v>
      </c>
      <c r="DV1768" s="161" t="e">
        <f>VLOOKUP(D1768,RFPStatus!$A$2:$CF$3125,10,FALSE)</f>
        <v>#N/A</v>
      </c>
      <c r="DW1768" s="161" t="str">
        <f t="shared" si="27"/>
        <v/>
      </c>
    </row>
    <row r="1769" spans="1:127" x14ac:dyDescent="0.35">
      <c r="A1769" s="163">
        <f>RFPData!D1769</f>
        <v>0</v>
      </c>
      <c r="DQ1769" s="161" t="e">
        <f>VLOOKUP(D1769,RFPStatus!$A$2:$CF$3125,5,FALSE)</f>
        <v>#N/A</v>
      </c>
      <c r="DR1769" s="161" t="e">
        <f>VLOOKUP(D1769,RFPStatus!$A$2:$CF$3125,6,FALSE)</f>
        <v>#N/A</v>
      </c>
      <c r="DS1769" s="161" t="e">
        <f>VLOOKUP(D1769,RFPStatus!$A$2:$CF$3125,7,FALSE)</f>
        <v>#N/A</v>
      </c>
      <c r="DT1769" s="161" t="e">
        <f>VLOOKUP(D1769,RFPStatus!$A$2:$CF$3125,8,FALSE)</f>
        <v>#N/A</v>
      </c>
      <c r="DU1769" s="161" t="e">
        <f>VLOOKUP(D1769,RFPStatus!$A$2:$CF$3125,9,FALSE)</f>
        <v>#N/A</v>
      </c>
      <c r="DV1769" s="161" t="e">
        <f>VLOOKUP(D1769,RFPStatus!$A$2:$CF$3125,10,FALSE)</f>
        <v>#N/A</v>
      </c>
      <c r="DW1769" s="161" t="str">
        <f t="shared" si="27"/>
        <v/>
      </c>
    </row>
    <row r="1770" spans="1:127" x14ac:dyDescent="0.35">
      <c r="A1770" s="163">
        <f>RFPData!D1770</f>
        <v>0</v>
      </c>
      <c r="DQ1770" s="161" t="e">
        <f>VLOOKUP(D1770,RFPStatus!$A$2:$CF$3125,5,FALSE)</f>
        <v>#N/A</v>
      </c>
      <c r="DR1770" s="161" t="e">
        <f>VLOOKUP(D1770,RFPStatus!$A$2:$CF$3125,6,FALSE)</f>
        <v>#N/A</v>
      </c>
      <c r="DS1770" s="161" t="e">
        <f>VLOOKUP(D1770,RFPStatus!$A$2:$CF$3125,7,FALSE)</f>
        <v>#N/A</v>
      </c>
      <c r="DT1770" s="161" t="e">
        <f>VLOOKUP(D1770,RFPStatus!$A$2:$CF$3125,8,FALSE)</f>
        <v>#N/A</v>
      </c>
      <c r="DU1770" s="161" t="e">
        <f>VLOOKUP(D1770,RFPStatus!$A$2:$CF$3125,9,FALSE)</f>
        <v>#N/A</v>
      </c>
      <c r="DV1770" s="161" t="e">
        <f>VLOOKUP(D1770,RFPStatus!$A$2:$CF$3125,10,FALSE)</f>
        <v>#N/A</v>
      </c>
      <c r="DW1770" s="161" t="str">
        <f t="shared" si="27"/>
        <v/>
      </c>
    </row>
    <row r="1771" spans="1:127" x14ac:dyDescent="0.35">
      <c r="A1771" s="163">
        <f>RFPData!D1771</f>
        <v>0</v>
      </c>
      <c r="DQ1771" s="161" t="e">
        <f>VLOOKUP(D1771,RFPStatus!$A$2:$CF$3125,5,FALSE)</f>
        <v>#N/A</v>
      </c>
      <c r="DR1771" s="161" t="e">
        <f>VLOOKUP(D1771,RFPStatus!$A$2:$CF$3125,6,FALSE)</f>
        <v>#N/A</v>
      </c>
      <c r="DS1771" s="161" t="e">
        <f>VLOOKUP(D1771,RFPStatus!$A$2:$CF$3125,7,FALSE)</f>
        <v>#N/A</v>
      </c>
      <c r="DT1771" s="161" t="e">
        <f>VLOOKUP(D1771,RFPStatus!$A$2:$CF$3125,8,FALSE)</f>
        <v>#N/A</v>
      </c>
      <c r="DU1771" s="161" t="e">
        <f>VLOOKUP(D1771,RFPStatus!$A$2:$CF$3125,9,FALSE)</f>
        <v>#N/A</v>
      </c>
      <c r="DV1771" s="161" t="e">
        <f>VLOOKUP(D1771,RFPStatus!$A$2:$CF$3125,10,FALSE)</f>
        <v>#N/A</v>
      </c>
      <c r="DW1771" s="161" t="str">
        <f t="shared" si="27"/>
        <v/>
      </c>
    </row>
    <row r="1772" spans="1:127" x14ac:dyDescent="0.35">
      <c r="A1772" s="163">
        <f>RFPData!D1772</f>
        <v>0</v>
      </c>
      <c r="DQ1772" s="161" t="e">
        <f>VLOOKUP(D1772,RFPStatus!$A$2:$CF$3125,5,FALSE)</f>
        <v>#N/A</v>
      </c>
      <c r="DR1772" s="161" t="e">
        <f>VLOOKUP(D1772,RFPStatus!$A$2:$CF$3125,6,FALSE)</f>
        <v>#N/A</v>
      </c>
      <c r="DS1772" s="161" t="e">
        <f>VLOOKUP(D1772,RFPStatus!$A$2:$CF$3125,7,FALSE)</f>
        <v>#N/A</v>
      </c>
      <c r="DT1772" s="161" t="e">
        <f>VLOOKUP(D1772,RFPStatus!$A$2:$CF$3125,8,FALSE)</f>
        <v>#N/A</v>
      </c>
      <c r="DU1772" s="161" t="e">
        <f>VLOOKUP(D1772,RFPStatus!$A$2:$CF$3125,9,FALSE)</f>
        <v>#N/A</v>
      </c>
      <c r="DV1772" s="161" t="e">
        <f>VLOOKUP(D1772,RFPStatus!$A$2:$CF$3125,10,FALSE)</f>
        <v>#N/A</v>
      </c>
      <c r="DW1772" s="161" t="str">
        <f t="shared" si="27"/>
        <v/>
      </c>
    </row>
    <row r="1773" spans="1:127" x14ac:dyDescent="0.35">
      <c r="A1773" s="163">
        <f>RFPData!D1773</f>
        <v>0</v>
      </c>
      <c r="DQ1773" s="161" t="e">
        <f>VLOOKUP(D1773,RFPStatus!$A$2:$CF$3125,5,FALSE)</f>
        <v>#N/A</v>
      </c>
      <c r="DR1773" s="161" t="e">
        <f>VLOOKUP(D1773,RFPStatus!$A$2:$CF$3125,6,FALSE)</f>
        <v>#N/A</v>
      </c>
      <c r="DS1773" s="161" t="e">
        <f>VLOOKUP(D1773,RFPStatus!$A$2:$CF$3125,7,FALSE)</f>
        <v>#N/A</v>
      </c>
      <c r="DT1773" s="161" t="e">
        <f>VLOOKUP(D1773,RFPStatus!$A$2:$CF$3125,8,FALSE)</f>
        <v>#N/A</v>
      </c>
      <c r="DU1773" s="161" t="e">
        <f>VLOOKUP(D1773,RFPStatus!$A$2:$CF$3125,9,FALSE)</f>
        <v>#N/A</v>
      </c>
      <c r="DV1773" s="161" t="e">
        <f>VLOOKUP(D1773,RFPStatus!$A$2:$CF$3125,10,FALSE)</f>
        <v>#N/A</v>
      </c>
      <c r="DW1773" s="161" t="str">
        <f t="shared" si="27"/>
        <v/>
      </c>
    </row>
    <row r="1774" spans="1:127" x14ac:dyDescent="0.35">
      <c r="A1774" s="163">
        <f>RFPData!D1774</f>
        <v>0</v>
      </c>
      <c r="DQ1774" s="161" t="e">
        <f>VLOOKUP(D1774,RFPStatus!$A$2:$CF$3125,5,FALSE)</f>
        <v>#N/A</v>
      </c>
      <c r="DR1774" s="161" t="e">
        <f>VLOOKUP(D1774,RFPStatus!$A$2:$CF$3125,6,FALSE)</f>
        <v>#N/A</v>
      </c>
      <c r="DS1774" s="161" t="e">
        <f>VLOOKUP(D1774,RFPStatus!$A$2:$CF$3125,7,FALSE)</f>
        <v>#N/A</v>
      </c>
      <c r="DT1774" s="161" t="e">
        <f>VLOOKUP(D1774,RFPStatus!$A$2:$CF$3125,8,FALSE)</f>
        <v>#N/A</v>
      </c>
      <c r="DU1774" s="161" t="e">
        <f>VLOOKUP(D1774,RFPStatus!$A$2:$CF$3125,9,FALSE)</f>
        <v>#N/A</v>
      </c>
      <c r="DV1774" s="161" t="e">
        <f>VLOOKUP(D1774,RFPStatus!$A$2:$CF$3125,10,FALSE)</f>
        <v>#N/A</v>
      </c>
      <c r="DW1774" s="161" t="str">
        <f t="shared" si="27"/>
        <v/>
      </c>
    </row>
    <row r="1775" spans="1:127" x14ac:dyDescent="0.35">
      <c r="A1775" s="163">
        <f>RFPData!D1775</f>
        <v>0</v>
      </c>
      <c r="DQ1775" s="161" t="e">
        <f>VLOOKUP(D1775,RFPStatus!$A$2:$CF$3125,5,FALSE)</f>
        <v>#N/A</v>
      </c>
      <c r="DR1775" s="161" t="e">
        <f>VLOOKUP(D1775,RFPStatus!$A$2:$CF$3125,6,FALSE)</f>
        <v>#N/A</v>
      </c>
      <c r="DS1775" s="161" t="e">
        <f>VLOOKUP(D1775,RFPStatus!$A$2:$CF$3125,7,FALSE)</f>
        <v>#N/A</v>
      </c>
      <c r="DT1775" s="161" t="e">
        <f>VLOOKUP(D1775,RFPStatus!$A$2:$CF$3125,8,FALSE)</f>
        <v>#N/A</v>
      </c>
      <c r="DU1775" s="161" t="e">
        <f>VLOOKUP(D1775,RFPStatus!$A$2:$CF$3125,9,FALSE)</f>
        <v>#N/A</v>
      </c>
      <c r="DV1775" s="161" t="e">
        <f>VLOOKUP(D1775,RFPStatus!$A$2:$CF$3125,10,FALSE)</f>
        <v>#N/A</v>
      </c>
      <c r="DW1775" s="161" t="str">
        <f t="shared" si="27"/>
        <v/>
      </c>
    </row>
    <row r="1776" spans="1:127" x14ac:dyDescent="0.35">
      <c r="A1776" s="163">
        <f>RFPData!D1776</f>
        <v>0</v>
      </c>
      <c r="DQ1776" s="161" t="e">
        <f>VLOOKUP(D1776,RFPStatus!$A$2:$CF$3125,5,FALSE)</f>
        <v>#N/A</v>
      </c>
      <c r="DR1776" s="161" t="e">
        <f>VLOOKUP(D1776,RFPStatus!$A$2:$CF$3125,6,FALSE)</f>
        <v>#N/A</v>
      </c>
      <c r="DS1776" s="161" t="e">
        <f>VLOOKUP(D1776,RFPStatus!$A$2:$CF$3125,7,FALSE)</f>
        <v>#N/A</v>
      </c>
      <c r="DT1776" s="161" t="e">
        <f>VLOOKUP(D1776,RFPStatus!$A$2:$CF$3125,8,FALSE)</f>
        <v>#N/A</v>
      </c>
      <c r="DU1776" s="161" t="e">
        <f>VLOOKUP(D1776,RFPStatus!$A$2:$CF$3125,9,FALSE)</f>
        <v>#N/A</v>
      </c>
      <c r="DV1776" s="161" t="e">
        <f>VLOOKUP(D1776,RFPStatus!$A$2:$CF$3125,10,FALSE)</f>
        <v>#N/A</v>
      </c>
      <c r="DW1776" s="161" t="str">
        <f t="shared" si="27"/>
        <v/>
      </c>
    </row>
    <row r="1777" spans="1:127" x14ac:dyDescent="0.35">
      <c r="A1777" s="163">
        <f>RFPData!D1777</f>
        <v>0</v>
      </c>
      <c r="DQ1777" s="161" t="e">
        <f>VLOOKUP(D1777,RFPStatus!$A$2:$CF$3125,5,FALSE)</f>
        <v>#N/A</v>
      </c>
      <c r="DR1777" s="161" t="e">
        <f>VLOOKUP(D1777,RFPStatus!$A$2:$CF$3125,6,FALSE)</f>
        <v>#N/A</v>
      </c>
      <c r="DS1777" s="161" t="e">
        <f>VLOOKUP(D1777,RFPStatus!$A$2:$CF$3125,7,FALSE)</f>
        <v>#N/A</v>
      </c>
      <c r="DT1777" s="161" t="e">
        <f>VLOOKUP(D1777,RFPStatus!$A$2:$CF$3125,8,FALSE)</f>
        <v>#N/A</v>
      </c>
      <c r="DU1777" s="161" t="e">
        <f>VLOOKUP(D1777,RFPStatus!$A$2:$CF$3125,9,FALSE)</f>
        <v>#N/A</v>
      </c>
      <c r="DV1777" s="161" t="e">
        <f>VLOOKUP(D1777,RFPStatus!$A$2:$CF$3125,10,FALSE)</f>
        <v>#N/A</v>
      </c>
      <c r="DW1777" s="161" t="str">
        <f t="shared" si="27"/>
        <v/>
      </c>
    </row>
    <row r="1778" spans="1:127" x14ac:dyDescent="0.35">
      <c r="A1778" s="163">
        <f>RFPData!D1778</f>
        <v>0</v>
      </c>
      <c r="DQ1778" s="161" t="e">
        <f>VLOOKUP(D1778,RFPStatus!$A$2:$CF$3125,5,FALSE)</f>
        <v>#N/A</v>
      </c>
      <c r="DR1778" s="161" t="e">
        <f>VLOOKUP(D1778,RFPStatus!$A$2:$CF$3125,6,FALSE)</f>
        <v>#N/A</v>
      </c>
      <c r="DS1778" s="161" t="e">
        <f>VLOOKUP(D1778,RFPStatus!$A$2:$CF$3125,7,FALSE)</f>
        <v>#N/A</v>
      </c>
      <c r="DT1778" s="161" t="e">
        <f>VLOOKUP(D1778,RFPStatus!$A$2:$CF$3125,8,FALSE)</f>
        <v>#N/A</v>
      </c>
      <c r="DU1778" s="161" t="e">
        <f>VLOOKUP(D1778,RFPStatus!$A$2:$CF$3125,9,FALSE)</f>
        <v>#N/A</v>
      </c>
      <c r="DV1778" s="161" t="e">
        <f>VLOOKUP(D1778,RFPStatus!$A$2:$CF$3125,10,FALSE)</f>
        <v>#N/A</v>
      </c>
      <c r="DW1778" s="161" t="str">
        <f t="shared" si="27"/>
        <v/>
      </c>
    </row>
    <row r="1779" spans="1:127" x14ac:dyDescent="0.35">
      <c r="A1779" s="163">
        <f>RFPData!D1779</f>
        <v>0</v>
      </c>
      <c r="DQ1779" s="161" t="e">
        <f>VLOOKUP(D1779,RFPStatus!$A$2:$CF$3125,5,FALSE)</f>
        <v>#N/A</v>
      </c>
      <c r="DR1779" s="161" t="e">
        <f>VLOOKUP(D1779,RFPStatus!$A$2:$CF$3125,6,FALSE)</f>
        <v>#N/A</v>
      </c>
      <c r="DS1779" s="161" t="e">
        <f>VLOOKUP(D1779,RFPStatus!$A$2:$CF$3125,7,FALSE)</f>
        <v>#N/A</v>
      </c>
      <c r="DT1779" s="161" t="e">
        <f>VLOOKUP(D1779,RFPStatus!$A$2:$CF$3125,8,FALSE)</f>
        <v>#N/A</v>
      </c>
      <c r="DU1779" s="161" t="e">
        <f>VLOOKUP(D1779,RFPStatus!$A$2:$CF$3125,9,FALSE)</f>
        <v>#N/A</v>
      </c>
      <c r="DV1779" s="161" t="e">
        <f>VLOOKUP(D1779,RFPStatus!$A$2:$CF$3125,10,FALSE)</f>
        <v>#N/A</v>
      </c>
      <c r="DW1779" s="161" t="str">
        <f t="shared" si="27"/>
        <v/>
      </c>
    </row>
    <row r="1780" spans="1:127" x14ac:dyDescent="0.35">
      <c r="A1780" s="163">
        <f>RFPData!D1780</f>
        <v>0</v>
      </c>
      <c r="DQ1780" s="161" t="e">
        <f>VLOOKUP(D1780,RFPStatus!$A$2:$CF$3125,5,FALSE)</f>
        <v>#N/A</v>
      </c>
      <c r="DR1780" s="161" t="e">
        <f>VLOOKUP(D1780,RFPStatus!$A$2:$CF$3125,6,FALSE)</f>
        <v>#N/A</v>
      </c>
      <c r="DS1780" s="161" t="e">
        <f>VLOOKUP(D1780,RFPStatus!$A$2:$CF$3125,7,FALSE)</f>
        <v>#N/A</v>
      </c>
      <c r="DT1780" s="161" t="e">
        <f>VLOOKUP(D1780,RFPStatus!$A$2:$CF$3125,8,FALSE)</f>
        <v>#N/A</v>
      </c>
      <c r="DU1780" s="161" t="e">
        <f>VLOOKUP(D1780,RFPStatus!$A$2:$CF$3125,9,FALSE)</f>
        <v>#N/A</v>
      </c>
      <c r="DV1780" s="161" t="e">
        <f>VLOOKUP(D1780,RFPStatus!$A$2:$CF$3125,10,FALSE)</f>
        <v>#N/A</v>
      </c>
      <c r="DW1780" s="161" t="str">
        <f t="shared" si="27"/>
        <v/>
      </c>
    </row>
    <row r="1781" spans="1:127" x14ac:dyDescent="0.35">
      <c r="A1781" s="163">
        <f>RFPData!D1781</f>
        <v>0</v>
      </c>
      <c r="DQ1781" s="161" t="e">
        <f>VLOOKUP(D1781,RFPStatus!$A$2:$CF$3125,5,FALSE)</f>
        <v>#N/A</v>
      </c>
      <c r="DR1781" s="161" t="e">
        <f>VLOOKUP(D1781,RFPStatus!$A$2:$CF$3125,6,FALSE)</f>
        <v>#N/A</v>
      </c>
      <c r="DS1781" s="161" t="e">
        <f>VLOOKUP(D1781,RFPStatus!$A$2:$CF$3125,7,FALSE)</f>
        <v>#N/A</v>
      </c>
      <c r="DT1781" s="161" t="e">
        <f>VLOOKUP(D1781,RFPStatus!$A$2:$CF$3125,8,FALSE)</f>
        <v>#N/A</v>
      </c>
      <c r="DU1781" s="161" t="e">
        <f>VLOOKUP(D1781,RFPStatus!$A$2:$CF$3125,9,FALSE)</f>
        <v>#N/A</v>
      </c>
      <c r="DV1781" s="161" t="e">
        <f>VLOOKUP(D1781,RFPStatus!$A$2:$CF$3125,10,FALSE)</f>
        <v>#N/A</v>
      </c>
      <c r="DW1781" s="161" t="str">
        <f t="shared" si="27"/>
        <v/>
      </c>
    </row>
    <row r="1782" spans="1:127" x14ac:dyDescent="0.35">
      <c r="A1782" s="163">
        <f>RFPData!D1782</f>
        <v>0</v>
      </c>
      <c r="DQ1782" s="161" t="e">
        <f>VLOOKUP(D1782,RFPStatus!$A$2:$CF$3125,5,FALSE)</f>
        <v>#N/A</v>
      </c>
      <c r="DR1782" s="161" t="e">
        <f>VLOOKUP(D1782,RFPStatus!$A$2:$CF$3125,6,FALSE)</f>
        <v>#N/A</v>
      </c>
      <c r="DS1782" s="161" t="e">
        <f>VLOOKUP(D1782,RFPStatus!$A$2:$CF$3125,7,FALSE)</f>
        <v>#N/A</v>
      </c>
      <c r="DT1782" s="161" t="e">
        <f>VLOOKUP(D1782,RFPStatus!$A$2:$CF$3125,8,FALSE)</f>
        <v>#N/A</v>
      </c>
      <c r="DU1782" s="161" t="e">
        <f>VLOOKUP(D1782,RFPStatus!$A$2:$CF$3125,9,FALSE)</f>
        <v>#N/A</v>
      </c>
      <c r="DV1782" s="161" t="e">
        <f>VLOOKUP(D1782,RFPStatus!$A$2:$CF$3125,10,FALSE)</f>
        <v>#N/A</v>
      </c>
      <c r="DW1782" s="161" t="str">
        <f t="shared" si="27"/>
        <v/>
      </c>
    </row>
    <row r="1783" spans="1:127" x14ac:dyDescent="0.35">
      <c r="A1783" s="163">
        <f>RFPData!D1783</f>
        <v>0</v>
      </c>
      <c r="DQ1783" s="161" t="e">
        <f>VLOOKUP(D1783,RFPStatus!$A$2:$CF$3125,5,FALSE)</f>
        <v>#N/A</v>
      </c>
      <c r="DR1783" s="161" t="e">
        <f>VLOOKUP(D1783,RFPStatus!$A$2:$CF$3125,6,FALSE)</f>
        <v>#N/A</v>
      </c>
      <c r="DS1783" s="161" t="e">
        <f>VLOOKUP(D1783,RFPStatus!$A$2:$CF$3125,7,FALSE)</f>
        <v>#N/A</v>
      </c>
      <c r="DT1783" s="161" t="e">
        <f>VLOOKUP(D1783,RFPStatus!$A$2:$CF$3125,8,FALSE)</f>
        <v>#N/A</v>
      </c>
      <c r="DU1783" s="161" t="e">
        <f>VLOOKUP(D1783,RFPStatus!$A$2:$CF$3125,9,FALSE)</f>
        <v>#N/A</v>
      </c>
      <c r="DV1783" s="161" t="e">
        <f>VLOOKUP(D1783,RFPStatus!$A$2:$CF$3125,10,FALSE)</f>
        <v>#N/A</v>
      </c>
      <c r="DW1783" s="161" t="str">
        <f t="shared" si="27"/>
        <v/>
      </c>
    </row>
    <row r="1784" spans="1:127" x14ac:dyDescent="0.35">
      <c r="A1784" s="163">
        <f>RFPData!D1784</f>
        <v>0</v>
      </c>
      <c r="DQ1784" s="161" t="e">
        <f>VLOOKUP(D1784,RFPStatus!$A$2:$CF$3125,5,FALSE)</f>
        <v>#N/A</v>
      </c>
      <c r="DR1784" s="161" t="e">
        <f>VLOOKUP(D1784,RFPStatus!$A$2:$CF$3125,6,FALSE)</f>
        <v>#N/A</v>
      </c>
      <c r="DS1784" s="161" t="e">
        <f>VLOOKUP(D1784,RFPStatus!$A$2:$CF$3125,7,FALSE)</f>
        <v>#N/A</v>
      </c>
      <c r="DT1784" s="161" t="e">
        <f>VLOOKUP(D1784,RFPStatus!$A$2:$CF$3125,8,FALSE)</f>
        <v>#N/A</v>
      </c>
      <c r="DU1784" s="161" t="e">
        <f>VLOOKUP(D1784,RFPStatus!$A$2:$CF$3125,9,FALSE)</f>
        <v>#N/A</v>
      </c>
      <c r="DV1784" s="161" t="e">
        <f>VLOOKUP(D1784,RFPStatus!$A$2:$CF$3125,10,FALSE)</f>
        <v>#N/A</v>
      </c>
      <c r="DW1784" s="161" t="str">
        <f t="shared" si="27"/>
        <v/>
      </c>
    </row>
    <row r="1785" spans="1:127" x14ac:dyDescent="0.35">
      <c r="A1785" s="163">
        <f>RFPData!D1785</f>
        <v>0</v>
      </c>
      <c r="DQ1785" s="161" t="e">
        <f>VLOOKUP(D1785,RFPStatus!$A$2:$CF$3125,5,FALSE)</f>
        <v>#N/A</v>
      </c>
      <c r="DR1785" s="161" t="e">
        <f>VLOOKUP(D1785,RFPStatus!$A$2:$CF$3125,6,FALSE)</f>
        <v>#N/A</v>
      </c>
      <c r="DS1785" s="161" t="e">
        <f>VLOOKUP(D1785,RFPStatus!$A$2:$CF$3125,7,FALSE)</f>
        <v>#N/A</v>
      </c>
      <c r="DT1785" s="161" t="e">
        <f>VLOOKUP(D1785,RFPStatus!$A$2:$CF$3125,8,FALSE)</f>
        <v>#N/A</v>
      </c>
      <c r="DU1785" s="161" t="e">
        <f>VLOOKUP(D1785,RFPStatus!$A$2:$CF$3125,9,FALSE)</f>
        <v>#N/A</v>
      </c>
      <c r="DV1785" s="161" t="e">
        <f>VLOOKUP(D1785,RFPStatus!$A$2:$CF$3125,10,FALSE)</f>
        <v>#N/A</v>
      </c>
      <c r="DW1785" s="161" t="str">
        <f t="shared" si="27"/>
        <v/>
      </c>
    </row>
    <row r="1786" spans="1:127" x14ac:dyDescent="0.35">
      <c r="A1786" s="163">
        <f>RFPData!D1786</f>
        <v>0</v>
      </c>
      <c r="DQ1786" s="161" t="e">
        <f>VLOOKUP(D1786,RFPStatus!$A$2:$CF$3125,5,FALSE)</f>
        <v>#N/A</v>
      </c>
      <c r="DR1786" s="161" t="e">
        <f>VLOOKUP(D1786,RFPStatus!$A$2:$CF$3125,6,FALSE)</f>
        <v>#N/A</v>
      </c>
      <c r="DS1786" s="161" t="e">
        <f>VLOOKUP(D1786,RFPStatus!$A$2:$CF$3125,7,FALSE)</f>
        <v>#N/A</v>
      </c>
      <c r="DT1786" s="161" t="e">
        <f>VLOOKUP(D1786,RFPStatus!$A$2:$CF$3125,8,FALSE)</f>
        <v>#N/A</v>
      </c>
      <c r="DU1786" s="161" t="e">
        <f>VLOOKUP(D1786,RFPStatus!$A$2:$CF$3125,9,FALSE)</f>
        <v>#N/A</v>
      </c>
      <c r="DV1786" s="161" t="e">
        <f>VLOOKUP(D1786,RFPStatus!$A$2:$CF$3125,10,FALSE)</f>
        <v>#N/A</v>
      </c>
      <c r="DW1786" s="161" t="str">
        <f t="shared" si="27"/>
        <v/>
      </c>
    </row>
    <row r="1787" spans="1:127" x14ac:dyDescent="0.35">
      <c r="A1787" s="163">
        <f>RFPData!D1787</f>
        <v>0</v>
      </c>
      <c r="DQ1787" s="161" t="e">
        <f>VLOOKUP(D1787,RFPStatus!$A$2:$CF$3125,5,FALSE)</f>
        <v>#N/A</v>
      </c>
      <c r="DR1787" s="161" t="e">
        <f>VLOOKUP(D1787,RFPStatus!$A$2:$CF$3125,6,FALSE)</f>
        <v>#N/A</v>
      </c>
      <c r="DS1787" s="161" t="e">
        <f>VLOOKUP(D1787,RFPStatus!$A$2:$CF$3125,7,FALSE)</f>
        <v>#N/A</v>
      </c>
      <c r="DT1787" s="161" t="e">
        <f>VLOOKUP(D1787,RFPStatus!$A$2:$CF$3125,8,FALSE)</f>
        <v>#N/A</v>
      </c>
      <c r="DU1787" s="161" t="e">
        <f>VLOOKUP(D1787,RFPStatus!$A$2:$CF$3125,9,FALSE)</f>
        <v>#N/A</v>
      </c>
      <c r="DV1787" s="161" t="e">
        <f>VLOOKUP(D1787,RFPStatus!$A$2:$CF$3125,10,FALSE)</f>
        <v>#N/A</v>
      </c>
      <c r="DW1787" s="161" t="str">
        <f t="shared" si="27"/>
        <v/>
      </c>
    </row>
    <row r="1788" spans="1:127" x14ac:dyDescent="0.35">
      <c r="A1788" s="163">
        <f>RFPData!D1788</f>
        <v>0</v>
      </c>
      <c r="DQ1788" s="161" t="e">
        <f>VLOOKUP(D1788,RFPStatus!$A$2:$CF$3125,5,FALSE)</f>
        <v>#N/A</v>
      </c>
      <c r="DR1788" s="161" t="e">
        <f>VLOOKUP(D1788,RFPStatus!$A$2:$CF$3125,6,FALSE)</f>
        <v>#N/A</v>
      </c>
      <c r="DS1788" s="161" t="e">
        <f>VLOOKUP(D1788,RFPStatus!$A$2:$CF$3125,7,FALSE)</f>
        <v>#N/A</v>
      </c>
      <c r="DT1788" s="161" t="e">
        <f>VLOOKUP(D1788,RFPStatus!$A$2:$CF$3125,8,FALSE)</f>
        <v>#N/A</v>
      </c>
      <c r="DU1788" s="161" t="e">
        <f>VLOOKUP(D1788,RFPStatus!$A$2:$CF$3125,9,FALSE)</f>
        <v>#N/A</v>
      </c>
      <c r="DV1788" s="161" t="e">
        <f>VLOOKUP(D1788,RFPStatus!$A$2:$CF$3125,10,FALSE)</f>
        <v>#N/A</v>
      </c>
      <c r="DW1788" s="161" t="str">
        <f t="shared" si="27"/>
        <v/>
      </c>
    </row>
    <row r="1789" spans="1:127" x14ac:dyDescent="0.35">
      <c r="A1789" s="163">
        <f>RFPData!D1789</f>
        <v>0</v>
      </c>
      <c r="DQ1789" s="161" t="e">
        <f>VLOOKUP(D1789,RFPStatus!$A$2:$CF$3125,5,FALSE)</f>
        <v>#N/A</v>
      </c>
      <c r="DR1789" s="161" t="e">
        <f>VLOOKUP(D1789,RFPStatus!$A$2:$CF$3125,6,FALSE)</f>
        <v>#N/A</v>
      </c>
      <c r="DS1789" s="161" t="e">
        <f>VLOOKUP(D1789,RFPStatus!$A$2:$CF$3125,7,FALSE)</f>
        <v>#N/A</v>
      </c>
      <c r="DT1789" s="161" t="e">
        <f>VLOOKUP(D1789,RFPStatus!$A$2:$CF$3125,8,FALSE)</f>
        <v>#N/A</v>
      </c>
      <c r="DU1789" s="161" t="e">
        <f>VLOOKUP(D1789,RFPStatus!$A$2:$CF$3125,9,FALSE)</f>
        <v>#N/A</v>
      </c>
      <c r="DV1789" s="161" t="e">
        <f>VLOOKUP(D1789,RFPStatus!$A$2:$CF$3125,10,FALSE)</f>
        <v>#N/A</v>
      </c>
      <c r="DW1789" s="161" t="str">
        <f t="shared" si="27"/>
        <v/>
      </c>
    </row>
    <row r="1790" spans="1:127" x14ac:dyDescent="0.35">
      <c r="A1790" s="163">
        <f>RFPData!D1790</f>
        <v>0</v>
      </c>
      <c r="DQ1790" s="161" t="e">
        <f>VLOOKUP(D1790,RFPStatus!$A$2:$CF$3125,5,FALSE)</f>
        <v>#N/A</v>
      </c>
      <c r="DR1790" s="161" t="e">
        <f>VLOOKUP(D1790,RFPStatus!$A$2:$CF$3125,6,FALSE)</f>
        <v>#N/A</v>
      </c>
      <c r="DS1790" s="161" t="e">
        <f>VLOOKUP(D1790,RFPStatus!$A$2:$CF$3125,7,FALSE)</f>
        <v>#N/A</v>
      </c>
      <c r="DT1790" s="161" t="e">
        <f>VLOOKUP(D1790,RFPStatus!$A$2:$CF$3125,8,FALSE)</f>
        <v>#N/A</v>
      </c>
      <c r="DU1790" s="161" t="e">
        <f>VLOOKUP(D1790,RFPStatus!$A$2:$CF$3125,9,FALSE)</f>
        <v>#N/A</v>
      </c>
      <c r="DV1790" s="161" t="e">
        <f>VLOOKUP(D1790,RFPStatus!$A$2:$CF$3125,10,FALSE)</f>
        <v>#N/A</v>
      </c>
      <c r="DW1790" s="161" t="str">
        <f t="shared" si="27"/>
        <v/>
      </c>
    </row>
    <row r="1791" spans="1:127" x14ac:dyDescent="0.35">
      <c r="A1791" s="163">
        <f>RFPData!D1791</f>
        <v>0</v>
      </c>
      <c r="DQ1791" s="161" t="e">
        <f>VLOOKUP(D1791,RFPStatus!$A$2:$CF$3125,5,FALSE)</f>
        <v>#N/A</v>
      </c>
      <c r="DR1791" s="161" t="e">
        <f>VLOOKUP(D1791,RFPStatus!$A$2:$CF$3125,6,FALSE)</f>
        <v>#N/A</v>
      </c>
      <c r="DS1791" s="161" t="e">
        <f>VLOOKUP(D1791,RFPStatus!$A$2:$CF$3125,7,FALSE)</f>
        <v>#N/A</v>
      </c>
      <c r="DT1791" s="161" t="e">
        <f>VLOOKUP(D1791,RFPStatus!$A$2:$CF$3125,8,FALSE)</f>
        <v>#N/A</v>
      </c>
      <c r="DU1791" s="161" t="e">
        <f>VLOOKUP(D1791,RFPStatus!$A$2:$CF$3125,9,FALSE)</f>
        <v>#N/A</v>
      </c>
      <c r="DV1791" s="161" t="e">
        <f>VLOOKUP(D1791,RFPStatus!$A$2:$CF$3125,10,FALSE)</f>
        <v>#N/A</v>
      </c>
      <c r="DW1791" s="161" t="str">
        <f t="shared" si="27"/>
        <v/>
      </c>
    </row>
    <row r="1792" spans="1:127" x14ac:dyDescent="0.35">
      <c r="A1792" s="163">
        <f>RFPData!D1792</f>
        <v>0</v>
      </c>
      <c r="DQ1792" s="161" t="e">
        <f>VLOOKUP(D1792,RFPStatus!$A$2:$CF$3125,5,FALSE)</f>
        <v>#N/A</v>
      </c>
      <c r="DR1792" s="161" t="e">
        <f>VLOOKUP(D1792,RFPStatus!$A$2:$CF$3125,6,FALSE)</f>
        <v>#N/A</v>
      </c>
      <c r="DS1792" s="161" t="e">
        <f>VLOOKUP(D1792,RFPStatus!$A$2:$CF$3125,7,FALSE)</f>
        <v>#N/A</v>
      </c>
      <c r="DT1792" s="161" t="e">
        <f>VLOOKUP(D1792,RFPStatus!$A$2:$CF$3125,8,FALSE)</f>
        <v>#N/A</v>
      </c>
      <c r="DU1792" s="161" t="e">
        <f>VLOOKUP(D1792,RFPStatus!$A$2:$CF$3125,9,FALSE)</f>
        <v>#N/A</v>
      </c>
      <c r="DV1792" s="161" t="e">
        <f>VLOOKUP(D1792,RFPStatus!$A$2:$CF$3125,10,FALSE)</f>
        <v>#N/A</v>
      </c>
      <c r="DW1792" s="161" t="str">
        <f t="shared" si="27"/>
        <v/>
      </c>
    </row>
    <row r="1793" spans="1:127" x14ac:dyDescent="0.35">
      <c r="A1793" s="163">
        <f>RFPData!D1793</f>
        <v>0</v>
      </c>
      <c r="DQ1793" s="161" t="e">
        <f>VLOOKUP(D1793,RFPStatus!$A$2:$CF$3125,5,FALSE)</f>
        <v>#N/A</v>
      </c>
      <c r="DR1793" s="161" t="e">
        <f>VLOOKUP(D1793,RFPStatus!$A$2:$CF$3125,6,FALSE)</f>
        <v>#N/A</v>
      </c>
      <c r="DS1793" s="161" t="e">
        <f>VLOOKUP(D1793,RFPStatus!$A$2:$CF$3125,7,FALSE)</f>
        <v>#N/A</v>
      </c>
      <c r="DT1793" s="161" t="e">
        <f>VLOOKUP(D1793,RFPStatus!$A$2:$CF$3125,8,FALSE)</f>
        <v>#N/A</v>
      </c>
      <c r="DU1793" s="161" t="e">
        <f>VLOOKUP(D1793,RFPStatus!$A$2:$CF$3125,9,FALSE)</f>
        <v>#N/A</v>
      </c>
      <c r="DV1793" s="161" t="e">
        <f>VLOOKUP(D1793,RFPStatus!$A$2:$CF$3125,10,FALSE)</f>
        <v>#N/A</v>
      </c>
      <c r="DW1793" s="161" t="str">
        <f t="shared" si="27"/>
        <v/>
      </c>
    </row>
    <row r="1794" spans="1:127" x14ac:dyDescent="0.35">
      <c r="A1794" s="163">
        <f>RFPData!D1794</f>
        <v>0</v>
      </c>
      <c r="DQ1794" s="161" t="e">
        <f>VLOOKUP(D1794,RFPStatus!$A$2:$CF$3125,5,FALSE)</f>
        <v>#N/A</v>
      </c>
      <c r="DR1794" s="161" t="e">
        <f>VLOOKUP(D1794,RFPStatus!$A$2:$CF$3125,6,FALSE)</f>
        <v>#N/A</v>
      </c>
      <c r="DS1794" s="161" t="e">
        <f>VLOOKUP(D1794,RFPStatus!$A$2:$CF$3125,7,FALSE)</f>
        <v>#N/A</v>
      </c>
      <c r="DT1794" s="161" t="e">
        <f>VLOOKUP(D1794,RFPStatus!$A$2:$CF$3125,8,FALSE)</f>
        <v>#N/A</v>
      </c>
      <c r="DU1794" s="161" t="e">
        <f>VLOOKUP(D1794,RFPStatus!$A$2:$CF$3125,9,FALSE)</f>
        <v>#N/A</v>
      </c>
      <c r="DV1794" s="161" t="e">
        <f>VLOOKUP(D1794,RFPStatus!$A$2:$CF$3125,10,FALSE)</f>
        <v>#N/A</v>
      </c>
      <c r="DW1794" s="161" t="str">
        <f t="shared" ref="DW1794:DW1857" si="28">_xlfn.CONCAT(BU1794:BY1794)</f>
        <v/>
      </c>
    </row>
    <row r="1795" spans="1:127" x14ac:dyDescent="0.35">
      <c r="A1795" s="163">
        <f>RFPData!D1795</f>
        <v>0</v>
      </c>
      <c r="DQ1795" s="161" t="e">
        <f>VLOOKUP(D1795,RFPStatus!$A$2:$CF$3125,5,FALSE)</f>
        <v>#N/A</v>
      </c>
      <c r="DR1795" s="161" t="e">
        <f>VLOOKUP(D1795,RFPStatus!$A$2:$CF$3125,6,FALSE)</f>
        <v>#N/A</v>
      </c>
      <c r="DS1795" s="161" t="e">
        <f>VLOOKUP(D1795,RFPStatus!$A$2:$CF$3125,7,FALSE)</f>
        <v>#N/A</v>
      </c>
      <c r="DT1795" s="161" t="e">
        <f>VLOOKUP(D1795,RFPStatus!$A$2:$CF$3125,8,FALSE)</f>
        <v>#N/A</v>
      </c>
      <c r="DU1795" s="161" t="e">
        <f>VLOOKUP(D1795,RFPStatus!$A$2:$CF$3125,9,FALSE)</f>
        <v>#N/A</v>
      </c>
      <c r="DV1795" s="161" t="e">
        <f>VLOOKUP(D1795,RFPStatus!$A$2:$CF$3125,10,FALSE)</f>
        <v>#N/A</v>
      </c>
      <c r="DW1795" s="161" t="str">
        <f t="shared" si="28"/>
        <v/>
      </c>
    </row>
    <row r="1796" spans="1:127" x14ac:dyDescent="0.35">
      <c r="A1796" s="163">
        <f>RFPData!D1796</f>
        <v>0</v>
      </c>
      <c r="DQ1796" s="161" t="e">
        <f>VLOOKUP(D1796,RFPStatus!$A$2:$CF$3125,5,FALSE)</f>
        <v>#N/A</v>
      </c>
      <c r="DR1796" s="161" t="e">
        <f>VLOOKUP(D1796,RFPStatus!$A$2:$CF$3125,6,FALSE)</f>
        <v>#N/A</v>
      </c>
      <c r="DS1796" s="161" t="e">
        <f>VLOOKUP(D1796,RFPStatus!$A$2:$CF$3125,7,FALSE)</f>
        <v>#N/A</v>
      </c>
      <c r="DT1796" s="161" t="e">
        <f>VLOOKUP(D1796,RFPStatus!$A$2:$CF$3125,8,FALSE)</f>
        <v>#N/A</v>
      </c>
      <c r="DU1796" s="161" t="e">
        <f>VLOOKUP(D1796,RFPStatus!$A$2:$CF$3125,9,FALSE)</f>
        <v>#N/A</v>
      </c>
      <c r="DV1796" s="161" t="e">
        <f>VLOOKUP(D1796,RFPStatus!$A$2:$CF$3125,10,FALSE)</f>
        <v>#N/A</v>
      </c>
      <c r="DW1796" s="161" t="str">
        <f t="shared" si="28"/>
        <v/>
      </c>
    </row>
    <row r="1797" spans="1:127" x14ac:dyDescent="0.35">
      <c r="A1797" s="163">
        <f>RFPData!D1797</f>
        <v>0</v>
      </c>
      <c r="DQ1797" s="161" t="e">
        <f>VLOOKUP(D1797,RFPStatus!$A$2:$CF$3125,5,FALSE)</f>
        <v>#N/A</v>
      </c>
      <c r="DR1797" s="161" t="e">
        <f>VLOOKUP(D1797,RFPStatus!$A$2:$CF$3125,6,FALSE)</f>
        <v>#N/A</v>
      </c>
      <c r="DS1797" s="161" t="e">
        <f>VLOOKUP(D1797,RFPStatus!$A$2:$CF$3125,7,FALSE)</f>
        <v>#N/A</v>
      </c>
      <c r="DT1797" s="161" t="e">
        <f>VLOOKUP(D1797,RFPStatus!$A$2:$CF$3125,8,FALSE)</f>
        <v>#N/A</v>
      </c>
      <c r="DU1797" s="161" t="e">
        <f>VLOOKUP(D1797,RFPStatus!$A$2:$CF$3125,9,FALSE)</f>
        <v>#N/A</v>
      </c>
      <c r="DV1797" s="161" t="e">
        <f>VLOOKUP(D1797,RFPStatus!$A$2:$CF$3125,10,FALSE)</f>
        <v>#N/A</v>
      </c>
      <c r="DW1797" s="161" t="str">
        <f t="shared" si="28"/>
        <v/>
      </c>
    </row>
    <row r="1798" spans="1:127" x14ac:dyDescent="0.35">
      <c r="A1798" s="163">
        <f>RFPData!D1798</f>
        <v>0</v>
      </c>
      <c r="DQ1798" s="161" t="e">
        <f>VLOOKUP(D1798,RFPStatus!$A$2:$CF$3125,5,FALSE)</f>
        <v>#N/A</v>
      </c>
      <c r="DR1798" s="161" t="e">
        <f>VLOOKUP(D1798,RFPStatus!$A$2:$CF$3125,6,FALSE)</f>
        <v>#N/A</v>
      </c>
      <c r="DS1798" s="161" t="e">
        <f>VLOOKUP(D1798,RFPStatus!$A$2:$CF$3125,7,FALSE)</f>
        <v>#N/A</v>
      </c>
      <c r="DT1798" s="161" t="e">
        <f>VLOOKUP(D1798,RFPStatus!$A$2:$CF$3125,8,FALSE)</f>
        <v>#N/A</v>
      </c>
      <c r="DU1798" s="161" t="e">
        <f>VLOOKUP(D1798,RFPStatus!$A$2:$CF$3125,9,FALSE)</f>
        <v>#N/A</v>
      </c>
      <c r="DV1798" s="161" t="e">
        <f>VLOOKUP(D1798,RFPStatus!$A$2:$CF$3125,10,FALSE)</f>
        <v>#N/A</v>
      </c>
      <c r="DW1798" s="161" t="str">
        <f t="shared" si="28"/>
        <v/>
      </c>
    </row>
    <row r="1799" spans="1:127" x14ac:dyDescent="0.35">
      <c r="A1799" s="163">
        <f>RFPData!D1799</f>
        <v>0</v>
      </c>
      <c r="DQ1799" s="161" t="e">
        <f>VLOOKUP(D1799,RFPStatus!$A$2:$CF$3125,5,FALSE)</f>
        <v>#N/A</v>
      </c>
      <c r="DR1799" s="161" t="e">
        <f>VLOOKUP(D1799,RFPStatus!$A$2:$CF$3125,6,FALSE)</f>
        <v>#N/A</v>
      </c>
      <c r="DS1799" s="161" t="e">
        <f>VLOOKUP(D1799,RFPStatus!$A$2:$CF$3125,7,FALSE)</f>
        <v>#N/A</v>
      </c>
      <c r="DT1799" s="161" t="e">
        <f>VLOOKUP(D1799,RFPStatus!$A$2:$CF$3125,8,FALSE)</f>
        <v>#N/A</v>
      </c>
      <c r="DU1799" s="161" t="e">
        <f>VLOOKUP(D1799,RFPStatus!$A$2:$CF$3125,9,FALSE)</f>
        <v>#N/A</v>
      </c>
      <c r="DV1799" s="161" t="e">
        <f>VLOOKUP(D1799,RFPStatus!$A$2:$CF$3125,10,FALSE)</f>
        <v>#N/A</v>
      </c>
      <c r="DW1799" s="161" t="str">
        <f t="shared" si="28"/>
        <v/>
      </c>
    </row>
    <row r="1800" spans="1:127" x14ac:dyDescent="0.35">
      <c r="A1800" s="163">
        <f>RFPData!D1800</f>
        <v>0</v>
      </c>
      <c r="DQ1800" s="161" t="e">
        <f>VLOOKUP(D1800,RFPStatus!$A$2:$CF$3125,5,FALSE)</f>
        <v>#N/A</v>
      </c>
      <c r="DR1800" s="161" t="e">
        <f>VLOOKUP(D1800,RFPStatus!$A$2:$CF$3125,6,FALSE)</f>
        <v>#N/A</v>
      </c>
      <c r="DS1800" s="161" t="e">
        <f>VLOOKUP(D1800,RFPStatus!$A$2:$CF$3125,7,FALSE)</f>
        <v>#N/A</v>
      </c>
      <c r="DT1800" s="161" t="e">
        <f>VLOOKUP(D1800,RFPStatus!$A$2:$CF$3125,8,FALSE)</f>
        <v>#N/A</v>
      </c>
      <c r="DU1800" s="161" t="e">
        <f>VLOOKUP(D1800,RFPStatus!$A$2:$CF$3125,9,FALSE)</f>
        <v>#N/A</v>
      </c>
      <c r="DV1800" s="161" t="e">
        <f>VLOOKUP(D1800,RFPStatus!$A$2:$CF$3125,10,FALSE)</f>
        <v>#N/A</v>
      </c>
      <c r="DW1800" s="161" t="str">
        <f t="shared" si="28"/>
        <v/>
      </c>
    </row>
    <row r="1801" spans="1:127" x14ac:dyDescent="0.35">
      <c r="A1801" s="163">
        <f>RFPData!D1801</f>
        <v>0</v>
      </c>
      <c r="DQ1801" s="161" t="e">
        <f>VLOOKUP(D1801,RFPStatus!$A$2:$CF$3125,5,FALSE)</f>
        <v>#N/A</v>
      </c>
      <c r="DR1801" s="161" t="e">
        <f>VLOOKUP(D1801,RFPStatus!$A$2:$CF$3125,6,FALSE)</f>
        <v>#N/A</v>
      </c>
      <c r="DS1801" s="161" t="e">
        <f>VLOOKUP(D1801,RFPStatus!$A$2:$CF$3125,7,FALSE)</f>
        <v>#N/A</v>
      </c>
      <c r="DT1801" s="161" t="e">
        <f>VLOOKUP(D1801,RFPStatus!$A$2:$CF$3125,8,FALSE)</f>
        <v>#N/A</v>
      </c>
      <c r="DU1801" s="161" t="e">
        <f>VLOOKUP(D1801,RFPStatus!$A$2:$CF$3125,9,FALSE)</f>
        <v>#N/A</v>
      </c>
      <c r="DV1801" s="161" t="e">
        <f>VLOOKUP(D1801,RFPStatus!$A$2:$CF$3125,10,FALSE)</f>
        <v>#N/A</v>
      </c>
      <c r="DW1801" s="161" t="str">
        <f t="shared" si="28"/>
        <v/>
      </c>
    </row>
    <row r="1802" spans="1:127" x14ac:dyDescent="0.35">
      <c r="A1802" s="163">
        <f>RFPData!D1802</f>
        <v>0</v>
      </c>
      <c r="DQ1802" s="161" t="e">
        <f>VLOOKUP(D1802,RFPStatus!$A$2:$CF$3125,5,FALSE)</f>
        <v>#N/A</v>
      </c>
      <c r="DR1802" s="161" t="e">
        <f>VLOOKUP(D1802,RFPStatus!$A$2:$CF$3125,6,FALSE)</f>
        <v>#N/A</v>
      </c>
      <c r="DS1802" s="161" t="e">
        <f>VLOOKUP(D1802,RFPStatus!$A$2:$CF$3125,7,FALSE)</f>
        <v>#N/A</v>
      </c>
      <c r="DT1802" s="161" t="e">
        <f>VLOOKUP(D1802,RFPStatus!$A$2:$CF$3125,8,FALSE)</f>
        <v>#N/A</v>
      </c>
      <c r="DU1802" s="161" t="e">
        <f>VLOOKUP(D1802,RFPStatus!$A$2:$CF$3125,9,FALSE)</f>
        <v>#N/A</v>
      </c>
      <c r="DV1802" s="161" t="e">
        <f>VLOOKUP(D1802,RFPStatus!$A$2:$CF$3125,10,FALSE)</f>
        <v>#N/A</v>
      </c>
      <c r="DW1802" s="161" t="str">
        <f t="shared" si="28"/>
        <v/>
      </c>
    </row>
    <row r="1803" spans="1:127" x14ac:dyDescent="0.35">
      <c r="A1803" s="163">
        <f>RFPData!D1803</f>
        <v>0</v>
      </c>
      <c r="DQ1803" s="161" t="e">
        <f>VLOOKUP(D1803,RFPStatus!$A$2:$CF$3125,5,FALSE)</f>
        <v>#N/A</v>
      </c>
      <c r="DR1803" s="161" t="e">
        <f>VLOOKUP(D1803,RFPStatus!$A$2:$CF$3125,6,FALSE)</f>
        <v>#N/A</v>
      </c>
      <c r="DS1803" s="161" t="e">
        <f>VLOOKUP(D1803,RFPStatus!$A$2:$CF$3125,7,FALSE)</f>
        <v>#N/A</v>
      </c>
      <c r="DT1803" s="161" t="e">
        <f>VLOOKUP(D1803,RFPStatus!$A$2:$CF$3125,8,FALSE)</f>
        <v>#N/A</v>
      </c>
      <c r="DU1803" s="161" t="e">
        <f>VLOOKUP(D1803,RFPStatus!$A$2:$CF$3125,9,FALSE)</f>
        <v>#N/A</v>
      </c>
      <c r="DV1803" s="161" t="e">
        <f>VLOOKUP(D1803,RFPStatus!$A$2:$CF$3125,10,FALSE)</f>
        <v>#N/A</v>
      </c>
      <c r="DW1803" s="161" t="str">
        <f t="shared" si="28"/>
        <v/>
      </c>
    </row>
    <row r="1804" spans="1:127" x14ac:dyDescent="0.35">
      <c r="A1804" s="163">
        <f>RFPData!D1804</f>
        <v>0</v>
      </c>
      <c r="DQ1804" s="161" t="e">
        <f>VLOOKUP(D1804,RFPStatus!$A$2:$CF$3125,5,FALSE)</f>
        <v>#N/A</v>
      </c>
      <c r="DR1804" s="161" t="e">
        <f>VLOOKUP(D1804,RFPStatus!$A$2:$CF$3125,6,FALSE)</f>
        <v>#N/A</v>
      </c>
      <c r="DS1804" s="161" t="e">
        <f>VLOOKUP(D1804,RFPStatus!$A$2:$CF$3125,7,FALSE)</f>
        <v>#N/A</v>
      </c>
      <c r="DT1804" s="161" t="e">
        <f>VLOOKUP(D1804,RFPStatus!$A$2:$CF$3125,8,FALSE)</f>
        <v>#N/A</v>
      </c>
      <c r="DU1804" s="161" t="e">
        <f>VLOOKUP(D1804,RFPStatus!$A$2:$CF$3125,9,FALSE)</f>
        <v>#N/A</v>
      </c>
      <c r="DV1804" s="161" t="e">
        <f>VLOOKUP(D1804,RFPStatus!$A$2:$CF$3125,10,FALSE)</f>
        <v>#N/A</v>
      </c>
      <c r="DW1804" s="161" t="str">
        <f t="shared" si="28"/>
        <v/>
      </c>
    </row>
    <row r="1805" spans="1:127" x14ac:dyDescent="0.35">
      <c r="A1805" s="163">
        <f>RFPData!D1805</f>
        <v>0</v>
      </c>
      <c r="DQ1805" s="161" t="e">
        <f>VLOOKUP(D1805,RFPStatus!$A$2:$CF$3125,5,FALSE)</f>
        <v>#N/A</v>
      </c>
      <c r="DR1805" s="161" t="e">
        <f>VLOOKUP(D1805,RFPStatus!$A$2:$CF$3125,6,FALSE)</f>
        <v>#N/A</v>
      </c>
      <c r="DS1805" s="161" t="e">
        <f>VLOOKUP(D1805,RFPStatus!$A$2:$CF$3125,7,FALSE)</f>
        <v>#N/A</v>
      </c>
      <c r="DT1805" s="161" t="e">
        <f>VLOOKUP(D1805,RFPStatus!$A$2:$CF$3125,8,FALSE)</f>
        <v>#N/A</v>
      </c>
      <c r="DU1805" s="161" t="e">
        <f>VLOOKUP(D1805,RFPStatus!$A$2:$CF$3125,9,FALSE)</f>
        <v>#N/A</v>
      </c>
      <c r="DV1805" s="161" t="e">
        <f>VLOOKUP(D1805,RFPStatus!$A$2:$CF$3125,10,FALSE)</f>
        <v>#N/A</v>
      </c>
      <c r="DW1805" s="161" t="str">
        <f t="shared" si="28"/>
        <v/>
      </c>
    </row>
    <row r="1806" spans="1:127" x14ac:dyDescent="0.35">
      <c r="A1806" s="163">
        <f>RFPData!D1806</f>
        <v>0</v>
      </c>
      <c r="DQ1806" s="161" t="e">
        <f>VLOOKUP(D1806,RFPStatus!$A$2:$CF$3125,5,FALSE)</f>
        <v>#N/A</v>
      </c>
      <c r="DR1806" s="161" t="e">
        <f>VLOOKUP(D1806,RFPStatus!$A$2:$CF$3125,6,FALSE)</f>
        <v>#N/A</v>
      </c>
      <c r="DS1806" s="161" t="e">
        <f>VLOOKUP(D1806,RFPStatus!$A$2:$CF$3125,7,FALSE)</f>
        <v>#N/A</v>
      </c>
      <c r="DT1806" s="161" t="e">
        <f>VLOOKUP(D1806,RFPStatus!$A$2:$CF$3125,8,FALSE)</f>
        <v>#N/A</v>
      </c>
      <c r="DU1806" s="161" t="e">
        <f>VLOOKUP(D1806,RFPStatus!$A$2:$CF$3125,9,FALSE)</f>
        <v>#N/A</v>
      </c>
      <c r="DV1806" s="161" t="e">
        <f>VLOOKUP(D1806,RFPStatus!$A$2:$CF$3125,10,FALSE)</f>
        <v>#N/A</v>
      </c>
      <c r="DW1806" s="161" t="str">
        <f t="shared" si="28"/>
        <v/>
      </c>
    </row>
    <row r="1807" spans="1:127" x14ac:dyDescent="0.35">
      <c r="A1807" s="163">
        <f>RFPData!D1807</f>
        <v>0</v>
      </c>
      <c r="DQ1807" s="161" t="e">
        <f>VLOOKUP(D1807,RFPStatus!$A$2:$CF$3125,5,FALSE)</f>
        <v>#N/A</v>
      </c>
      <c r="DR1807" s="161" t="e">
        <f>VLOOKUP(D1807,RFPStatus!$A$2:$CF$3125,6,FALSE)</f>
        <v>#N/A</v>
      </c>
      <c r="DS1807" s="161" t="e">
        <f>VLOOKUP(D1807,RFPStatus!$A$2:$CF$3125,7,FALSE)</f>
        <v>#N/A</v>
      </c>
      <c r="DT1807" s="161" t="e">
        <f>VLOOKUP(D1807,RFPStatus!$A$2:$CF$3125,8,FALSE)</f>
        <v>#N/A</v>
      </c>
      <c r="DU1807" s="161" t="e">
        <f>VLOOKUP(D1807,RFPStatus!$A$2:$CF$3125,9,FALSE)</f>
        <v>#N/A</v>
      </c>
      <c r="DV1807" s="161" t="e">
        <f>VLOOKUP(D1807,RFPStatus!$A$2:$CF$3125,10,FALSE)</f>
        <v>#N/A</v>
      </c>
      <c r="DW1807" s="161" t="str">
        <f t="shared" si="28"/>
        <v/>
      </c>
    </row>
    <row r="1808" spans="1:127" x14ac:dyDescent="0.35">
      <c r="A1808" s="163">
        <f>RFPData!D1808</f>
        <v>0</v>
      </c>
      <c r="DQ1808" s="161" t="e">
        <f>VLOOKUP(D1808,RFPStatus!$A$2:$CF$3125,5,FALSE)</f>
        <v>#N/A</v>
      </c>
      <c r="DR1808" s="161" t="e">
        <f>VLOOKUP(D1808,RFPStatus!$A$2:$CF$3125,6,FALSE)</f>
        <v>#N/A</v>
      </c>
      <c r="DS1808" s="161" t="e">
        <f>VLOOKUP(D1808,RFPStatus!$A$2:$CF$3125,7,FALSE)</f>
        <v>#N/A</v>
      </c>
      <c r="DT1808" s="161" t="e">
        <f>VLOOKUP(D1808,RFPStatus!$A$2:$CF$3125,8,FALSE)</f>
        <v>#N/A</v>
      </c>
      <c r="DU1808" s="161" t="e">
        <f>VLOOKUP(D1808,RFPStatus!$A$2:$CF$3125,9,FALSE)</f>
        <v>#N/A</v>
      </c>
      <c r="DV1808" s="161" t="e">
        <f>VLOOKUP(D1808,RFPStatus!$A$2:$CF$3125,10,FALSE)</f>
        <v>#N/A</v>
      </c>
      <c r="DW1808" s="161" t="str">
        <f t="shared" si="28"/>
        <v/>
      </c>
    </row>
    <row r="1809" spans="1:127" x14ac:dyDescent="0.35">
      <c r="A1809" s="163">
        <f>RFPData!D1809</f>
        <v>0</v>
      </c>
      <c r="DQ1809" s="161" t="e">
        <f>VLOOKUP(D1809,RFPStatus!$A$2:$CF$3125,5,FALSE)</f>
        <v>#N/A</v>
      </c>
      <c r="DR1809" s="161" t="e">
        <f>VLOOKUP(D1809,RFPStatus!$A$2:$CF$3125,6,FALSE)</f>
        <v>#N/A</v>
      </c>
      <c r="DS1809" s="161" t="e">
        <f>VLOOKUP(D1809,RFPStatus!$A$2:$CF$3125,7,FALSE)</f>
        <v>#N/A</v>
      </c>
      <c r="DT1809" s="161" t="e">
        <f>VLOOKUP(D1809,RFPStatus!$A$2:$CF$3125,8,FALSE)</f>
        <v>#N/A</v>
      </c>
      <c r="DU1809" s="161" t="e">
        <f>VLOOKUP(D1809,RFPStatus!$A$2:$CF$3125,9,FALSE)</f>
        <v>#N/A</v>
      </c>
      <c r="DV1809" s="161" t="e">
        <f>VLOOKUP(D1809,RFPStatus!$A$2:$CF$3125,10,FALSE)</f>
        <v>#N/A</v>
      </c>
      <c r="DW1809" s="161" t="str">
        <f t="shared" si="28"/>
        <v/>
      </c>
    </row>
    <row r="1810" spans="1:127" x14ac:dyDescent="0.35">
      <c r="A1810" s="163">
        <f>RFPData!D1810</f>
        <v>0</v>
      </c>
      <c r="DQ1810" s="161" t="e">
        <f>VLOOKUP(D1810,RFPStatus!$A$2:$CF$3125,5,FALSE)</f>
        <v>#N/A</v>
      </c>
      <c r="DR1810" s="161" t="e">
        <f>VLOOKUP(D1810,RFPStatus!$A$2:$CF$3125,6,FALSE)</f>
        <v>#N/A</v>
      </c>
      <c r="DS1810" s="161" t="e">
        <f>VLOOKUP(D1810,RFPStatus!$A$2:$CF$3125,7,FALSE)</f>
        <v>#N/A</v>
      </c>
      <c r="DT1810" s="161" t="e">
        <f>VLOOKUP(D1810,RFPStatus!$A$2:$CF$3125,8,FALSE)</f>
        <v>#N/A</v>
      </c>
      <c r="DU1810" s="161" t="e">
        <f>VLOOKUP(D1810,RFPStatus!$A$2:$CF$3125,9,FALSE)</f>
        <v>#N/A</v>
      </c>
      <c r="DV1810" s="161" t="e">
        <f>VLOOKUP(D1810,RFPStatus!$A$2:$CF$3125,10,FALSE)</f>
        <v>#N/A</v>
      </c>
      <c r="DW1810" s="161" t="str">
        <f t="shared" si="28"/>
        <v/>
      </c>
    </row>
    <row r="1811" spans="1:127" x14ac:dyDescent="0.35">
      <c r="A1811" s="163">
        <f>RFPData!D1811</f>
        <v>0</v>
      </c>
      <c r="DQ1811" s="161" t="e">
        <f>VLOOKUP(D1811,RFPStatus!$A$2:$CF$3125,5,FALSE)</f>
        <v>#N/A</v>
      </c>
      <c r="DR1811" s="161" t="e">
        <f>VLOOKUP(D1811,RFPStatus!$A$2:$CF$3125,6,FALSE)</f>
        <v>#N/A</v>
      </c>
      <c r="DS1811" s="161" t="e">
        <f>VLOOKUP(D1811,RFPStatus!$A$2:$CF$3125,7,FALSE)</f>
        <v>#N/A</v>
      </c>
      <c r="DT1811" s="161" t="e">
        <f>VLOOKUP(D1811,RFPStatus!$A$2:$CF$3125,8,FALSE)</f>
        <v>#N/A</v>
      </c>
      <c r="DU1811" s="161" t="e">
        <f>VLOOKUP(D1811,RFPStatus!$A$2:$CF$3125,9,FALSE)</f>
        <v>#N/A</v>
      </c>
      <c r="DV1811" s="161" t="e">
        <f>VLOOKUP(D1811,RFPStatus!$A$2:$CF$3125,10,FALSE)</f>
        <v>#N/A</v>
      </c>
      <c r="DW1811" s="161" t="str">
        <f t="shared" si="28"/>
        <v/>
      </c>
    </row>
    <row r="1812" spans="1:127" x14ac:dyDescent="0.35">
      <c r="A1812" s="163">
        <f>RFPData!D1812</f>
        <v>0</v>
      </c>
      <c r="DQ1812" s="161" t="e">
        <f>VLOOKUP(D1812,RFPStatus!$A$2:$CF$3125,5,FALSE)</f>
        <v>#N/A</v>
      </c>
      <c r="DR1812" s="161" t="e">
        <f>VLOOKUP(D1812,RFPStatus!$A$2:$CF$3125,6,FALSE)</f>
        <v>#N/A</v>
      </c>
      <c r="DS1812" s="161" t="e">
        <f>VLOOKUP(D1812,RFPStatus!$A$2:$CF$3125,7,FALSE)</f>
        <v>#N/A</v>
      </c>
      <c r="DT1812" s="161" t="e">
        <f>VLOOKUP(D1812,RFPStatus!$A$2:$CF$3125,8,FALSE)</f>
        <v>#N/A</v>
      </c>
      <c r="DU1812" s="161" t="e">
        <f>VLOOKUP(D1812,RFPStatus!$A$2:$CF$3125,9,FALSE)</f>
        <v>#N/A</v>
      </c>
      <c r="DV1812" s="161" t="e">
        <f>VLOOKUP(D1812,RFPStatus!$A$2:$CF$3125,10,FALSE)</f>
        <v>#N/A</v>
      </c>
      <c r="DW1812" s="161" t="str">
        <f t="shared" si="28"/>
        <v/>
      </c>
    </row>
    <row r="1813" spans="1:127" x14ac:dyDescent="0.35">
      <c r="A1813" s="163">
        <f>RFPData!D1813</f>
        <v>0</v>
      </c>
      <c r="DQ1813" s="161" t="e">
        <f>VLOOKUP(D1813,RFPStatus!$A$2:$CF$3125,5,FALSE)</f>
        <v>#N/A</v>
      </c>
      <c r="DR1813" s="161" t="e">
        <f>VLOOKUP(D1813,RFPStatus!$A$2:$CF$3125,6,FALSE)</f>
        <v>#N/A</v>
      </c>
      <c r="DS1813" s="161" t="e">
        <f>VLOOKUP(D1813,RFPStatus!$A$2:$CF$3125,7,FALSE)</f>
        <v>#N/A</v>
      </c>
      <c r="DT1813" s="161" t="e">
        <f>VLOOKUP(D1813,RFPStatus!$A$2:$CF$3125,8,FALSE)</f>
        <v>#N/A</v>
      </c>
      <c r="DU1813" s="161" t="e">
        <f>VLOOKUP(D1813,RFPStatus!$A$2:$CF$3125,9,FALSE)</f>
        <v>#N/A</v>
      </c>
      <c r="DV1813" s="161" t="e">
        <f>VLOOKUP(D1813,RFPStatus!$A$2:$CF$3125,10,FALSE)</f>
        <v>#N/A</v>
      </c>
      <c r="DW1813" s="161" t="str">
        <f t="shared" si="28"/>
        <v/>
      </c>
    </row>
    <row r="1814" spans="1:127" x14ac:dyDescent="0.35">
      <c r="A1814" s="163">
        <f>RFPData!D1814</f>
        <v>0</v>
      </c>
      <c r="DQ1814" s="161" t="e">
        <f>VLOOKUP(D1814,RFPStatus!$A$2:$CF$3125,5,FALSE)</f>
        <v>#N/A</v>
      </c>
      <c r="DR1814" s="161" t="e">
        <f>VLOOKUP(D1814,RFPStatus!$A$2:$CF$3125,6,FALSE)</f>
        <v>#N/A</v>
      </c>
      <c r="DS1814" s="161" t="e">
        <f>VLOOKUP(D1814,RFPStatus!$A$2:$CF$3125,7,FALSE)</f>
        <v>#N/A</v>
      </c>
      <c r="DT1814" s="161" t="e">
        <f>VLOOKUP(D1814,RFPStatus!$A$2:$CF$3125,8,FALSE)</f>
        <v>#N/A</v>
      </c>
      <c r="DU1814" s="161" t="e">
        <f>VLOOKUP(D1814,RFPStatus!$A$2:$CF$3125,9,FALSE)</f>
        <v>#N/A</v>
      </c>
      <c r="DV1814" s="161" t="e">
        <f>VLOOKUP(D1814,RFPStatus!$A$2:$CF$3125,10,FALSE)</f>
        <v>#N/A</v>
      </c>
      <c r="DW1814" s="161" t="str">
        <f t="shared" si="28"/>
        <v/>
      </c>
    </row>
    <row r="1815" spans="1:127" x14ac:dyDescent="0.35">
      <c r="A1815" s="163">
        <f>RFPData!D1815</f>
        <v>0</v>
      </c>
      <c r="DQ1815" s="161" t="e">
        <f>VLOOKUP(D1815,RFPStatus!$A$2:$CF$3125,5,FALSE)</f>
        <v>#N/A</v>
      </c>
      <c r="DR1815" s="161" t="e">
        <f>VLOOKUP(D1815,RFPStatus!$A$2:$CF$3125,6,FALSE)</f>
        <v>#N/A</v>
      </c>
      <c r="DS1815" s="161" t="e">
        <f>VLOOKUP(D1815,RFPStatus!$A$2:$CF$3125,7,FALSE)</f>
        <v>#N/A</v>
      </c>
      <c r="DT1815" s="161" t="e">
        <f>VLOOKUP(D1815,RFPStatus!$A$2:$CF$3125,8,FALSE)</f>
        <v>#N/A</v>
      </c>
      <c r="DU1815" s="161" t="e">
        <f>VLOOKUP(D1815,RFPStatus!$A$2:$CF$3125,9,FALSE)</f>
        <v>#N/A</v>
      </c>
      <c r="DV1815" s="161" t="e">
        <f>VLOOKUP(D1815,RFPStatus!$A$2:$CF$3125,10,FALSE)</f>
        <v>#N/A</v>
      </c>
      <c r="DW1815" s="161" t="str">
        <f t="shared" si="28"/>
        <v/>
      </c>
    </row>
    <row r="1816" spans="1:127" x14ac:dyDescent="0.35">
      <c r="A1816" s="163">
        <f>RFPData!D1816</f>
        <v>0</v>
      </c>
      <c r="DQ1816" s="161" t="e">
        <f>VLOOKUP(D1816,RFPStatus!$A$2:$CF$3125,5,FALSE)</f>
        <v>#N/A</v>
      </c>
      <c r="DR1816" s="161" t="e">
        <f>VLOOKUP(D1816,RFPStatus!$A$2:$CF$3125,6,FALSE)</f>
        <v>#N/A</v>
      </c>
      <c r="DS1816" s="161" t="e">
        <f>VLOOKUP(D1816,RFPStatus!$A$2:$CF$3125,7,FALSE)</f>
        <v>#N/A</v>
      </c>
      <c r="DT1816" s="161" t="e">
        <f>VLOOKUP(D1816,RFPStatus!$A$2:$CF$3125,8,FALSE)</f>
        <v>#N/A</v>
      </c>
      <c r="DU1816" s="161" t="e">
        <f>VLOOKUP(D1816,RFPStatus!$A$2:$CF$3125,9,FALSE)</f>
        <v>#N/A</v>
      </c>
      <c r="DV1816" s="161" t="e">
        <f>VLOOKUP(D1816,RFPStatus!$A$2:$CF$3125,10,FALSE)</f>
        <v>#N/A</v>
      </c>
      <c r="DW1816" s="161" t="str">
        <f t="shared" si="28"/>
        <v/>
      </c>
    </row>
    <row r="1817" spans="1:127" x14ac:dyDescent="0.35">
      <c r="A1817" s="163">
        <f>RFPData!D1817</f>
        <v>0</v>
      </c>
      <c r="DQ1817" s="161" t="e">
        <f>VLOOKUP(D1817,RFPStatus!$A$2:$CF$3125,5,FALSE)</f>
        <v>#N/A</v>
      </c>
      <c r="DR1817" s="161" t="e">
        <f>VLOOKUP(D1817,RFPStatus!$A$2:$CF$3125,6,FALSE)</f>
        <v>#N/A</v>
      </c>
      <c r="DS1817" s="161" t="e">
        <f>VLOOKUP(D1817,RFPStatus!$A$2:$CF$3125,7,FALSE)</f>
        <v>#N/A</v>
      </c>
      <c r="DT1817" s="161" t="e">
        <f>VLOOKUP(D1817,RFPStatus!$A$2:$CF$3125,8,FALSE)</f>
        <v>#N/A</v>
      </c>
      <c r="DU1817" s="161" t="e">
        <f>VLOOKUP(D1817,RFPStatus!$A$2:$CF$3125,9,FALSE)</f>
        <v>#N/A</v>
      </c>
      <c r="DV1817" s="161" t="e">
        <f>VLOOKUP(D1817,RFPStatus!$A$2:$CF$3125,10,FALSE)</f>
        <v>#N/A</v>
      </c>
      <c r="DW1817" s="161" t="str">
        <f t="shared" si="28"/>
        <v/>
      </c>
    </row>
    <row r="1818" spans="1:127" x14ac:dyDescent="0.35">
      <c r="A1818" s="163">
        <f>RFPData!D1818</f>
        <v>0</v>
      </c>
      <c r="DQ1818" s="161" t="e">
        <f>VLOOKUP(D1818,RFPStatus!$A$2:$CF$3125,5,FALSE)</f>
        <v>#N/A</v>
      </c>
      <c r="DR1818" s="161" t="e">
        <f>VLOOKUP(D1818,RFPStatus!$A$2:$CF$3125,6,FALSE)</f>
        <v>#N/A</v>
      </c>
      <c r="DS1818" s="161" t="e">
        <f>VLOOKUP(D1818,RFPStatus!$A$2:$CF$3125,7,FALSE)</f>
        <v>#N/A</v>
      </c>
      <c r="DT1818" s="161" t="e">
        <f>VLOOKUP(D1818,RFPStatus!$A$2:$CF$3125,8,FALSE)</f>
        <v>#N/A</v>
      </c>
      <c r="DU1818" s="161" t="e">
        <f>VLOOKUP(D1818,RFPStatus!$A$2:$CF$3125,9,FALSE)</f>
        <v>#N/A</v>
      </c>
      <c r="DV1818" s="161" t="e">
        <f>VLOOKUP(D1818,RFPStatus!$A$2:$CF$3125,10,FALSE)</f>
        <v>#N/A</v>
      </c>
      <c r="DW1818" s="161" t="str">
        <f t="shared" si="28"/>
        <v/>
      </c>
    </row>
    <row r="1819" spans="1:127" x14ac:dyDescent="0.35">
      <c r="A1819" s="163">
        <f>RFPData!D1819</f>
        <v>0</v>
      </c>
      <c r="DQ1819" s="161" t="e">
        <f>VLOOKUP(D1819,RFPStatus!$A$2:$CF$3125,5,FALSE)</f>
        <v>#N/A</v>
      </c>
      <c r="DR1819" s="161" t="e">
        <f>VLOOKUP(D1819,RFPStatus!$A$2:$CF$3125,6,FALSE)</f>
        <v>#N/A</v>
      </c>
      <c r="DS1819" s="161" t="e">
        <f>VLOOKUP(D1819,RFPStatus!$A$2:$CF$3125,7,FALSE)</f>
        <v>#N/A</v>
      </c>
      <c r="DT1819" s="161" t="e">
        <f>VLOOKUP(D1819,RFPStatus!$A$2:$CF$3125,8,FALSE)</f>
        <v>#N/A</v>
      </c>
      <c r="DU1819" s="161" t="e">
        <f>VLOOKUP(D1819,RFPStatus!$A$2:$CF$3125,9,FALSE)</f>
        <v>#N/A</v>
      </c>
      <c r="DV1819" s="161" t="e">
        <f>VLOOKUP(D1819,RFPStatus!$A$2:$CF$3125,10,FALSE)</f>
        <v>#N/A</v>
      </c>
      <c r="DW1819" s="161" t="str">
        <f t="shared" si="28"/>
        <v/>
      </c>
    </row>
    <row r="1820" spans="1:127" x14ac:dyDescent="0.35">
      <c r="A1820" s="163">
        <f>RFPData!D1820</f>
        <v>0</v>
      </c>
      <c r="DQ1820" s="161" t="e">
        <f>VLOOKUP(D1820,RFPStatus!$A$2:$CF$3125,5,FALSE)</f>
        <v>#N/A</v>
      </c>
      <c r="DR1820" s="161" t="e">
        <f>VLOOKUP(D1820,RFPStatus!$A$2:$CF$3125,6,FALSE)</f>
        <v>#N/A</v>
      </c>
      <c r="DS1820" s="161" t="e">
        <f>VLOOKUP(D1820,RFPStatus!$A$2:$CF$3125,7,FALSE)</f>
        <v>#N/A</v>
      </c>
      <c r="DT1820" s="161" t="e">
        <f>VLOOKUP(D1820,RFPStatus!$A$2:$CF$3125,8,FALSE)</f>
        <v>#N/A</v>
      </c>
      <c r="DU1820" s="161" t="e">
        <f>VLOOKUP(D1820,RFPStatus!$A$2:$CF$3125,9,FALSE)</f>
        <v>#N/A</v>
      </c>
      <c r="DV1820" s="161" t="e">
        <f>VLOOKUP(D1820,RFPStatus!$A$2:$CF$3125,10,FALSE)</f>
        <v>#N/A</v>
      </c>
      <c r="DW1820" s="161" t="str">
        <f t="shared" si="28"/>
        <v/>
      </c>
    </row>
    <row r="1821" spans="1:127" x14ac:dyDescent="0.35">
      <c r="A1821" s="163">
        <f>RFPData!D1821</f>
        <v>0</v>
      </c>
      <c r="DQ1821" s="161" t="e">
        <f>VLOOKUP(D1821,RFPStatus!$A$2:$CF$3125,5,FALSE)</f>
        <v>#N/A</v>
      </c>
      <c r="DR1821" s="161" t="e">
        <f>VLOOKUP(D1821,RFPStatus!$A$2:$CF$3125,6,FALSE)</f>
        <v>#N/A</v>
      </c>
      <c r="DS1821" s="161" t="e">
        <f>VLOOKUP(D1821,RFPStatus!$A$2:$CF$3125,7,FALSE)</f>
        <v>#N/A</v>
      </c>
      <c r="DT1821" s="161" t="e">
        <f>VLOOKUP(D1821,RFPStatus!$A$2:$CF$3125,8,FALSE)</f>
        <v>#N/A</v>
      </c>
      <c r="DU1821" s="161" t="e">
        <f>VLOOKUP(D1821,RFPStatus!$A$2:$CF$3125,9,FALSE)</f>
        <v>#N/A</v>
      </c>
      <c r="DV1821" s="161" t="e">
        <f>VLOOKUP(D1821,RFPStatus!$A$2:$CF$3125,10,FALSE)</f>
        <v>#N/A</v>
      </c>
      <c r="DW1821" s="161" t="str">
        <f t="shared" si="28"/>
        <v/>
      </c>
    </row>
    <row r="1822" spans="1:127" x14ac:dyDescent="0.35">
      <c r="A1822" s="163">
        <f>RFPData!D1822</f>
        <v>0</v>
      </c>
      <c r="DQ1822" s="161" t="e">
        <f>VLOOKUP(D1822,RFPStatus!$A$2:$CF$3125,5,FALSE)</f>
        <v>#N/A</v>
      </c>
      <c r="DR1822" s="161" t="e">
        <f>VLOOKUP(D1822,RFPStatus!$A$2:$CF$3125,6,FALSE)</f>
        <v>#N/A</v>
      </c>
      <c r="DS1822" s="161" t="e">
        <f>VLOOKUP(D1822,RFPStatus!$A$2:$CF$3125,7,FALSE)</f>
        <v>#N/A</v>
      </c>
      <c r="DT1822" s="161" t="e">
        <f>VLOOKUP(D1822,RFPStatus!$A$2:$CF$3125,8,FALSE)</f>
        <v>#N/A</v>
      </c>
      <c r="DU1822" s="161" t="e">
        <f>VLOOKUP(D1822,RFPStatus!$A$2:$CF$3125,9,FALSE)</f>
        <v>#N/A</v>
      </c>
      <c r="DV1822" s="161" t="e">
        <f>VLOOKUP(D1822,RFPStatus!$A$2:$CF$3125,10,FALSE)</f>
        <v>#N/A</v>
      </c>
      <c r="DW1822" s="161" t="str">
        <f t="shared" si="28"/>
        <v/>
      </c>
    </row>
    <row r="1823" spans="1:127" x14ac:dyDescent="0.35">
      <c r="A1823" s="163">
        <f>RFPData!D1823</f>
        <v>0</v>
      </c>
      <c r="DQ1823" s="161" t="e">
        <f>VLOOKUP(D1823,RFPStatus!$A$2:$CF$3125,5,FALSE)</f>
        <v>#N/A</v>
      </c>
      <c r="DR1823" s="161" t="e">
        <f>VLOOKUP(D1823,RFPStatus!$A$2:$CF$3125,6,FALSE)</f>
        <v>#N/A</v>
      </c>
      <c r="DS1823" s="161" t="e">
        <f>VLOOKUP(D1823,RFPStatus!$A$2:$CF$3125,7,FALSE)</f>
        <v>#N/A</v>
      </c>
      <c r="DT1823" s="161" t="e">
        <f>VLOOKUP(D1823,RFPStatus!$A$2:$CF$3125,8,FALSE)</f>
        <v>#N/A</v>
      </c>
      <c r="DU1823" s="161" t="e">
        <f>VLOOKUP(D1823,RFPStatus!$A$2:$CF$3125,9,FALSE)</f>
        <v>#N/A</v>
      </c>
      <c r="DV1823" s="161" t="e">
        <f>VLOOKUP(D1823,RFPStatus!$A$2:$CF$3125,10,FALSE)</f>
        <v>#N/A</v>
      </c>
      <c r="DW1823" s="161" t="str">
        <f t="shared" si="28"/>
        <v/>
      </c>
    </row>
    <row r="1824" spans="1:127" x14ac:dyDescent="0.35">
      <c r="A1824" s="163">
        <f>RFPData!D1824</f>
        <v>0</v>
      </c>
      <c r="DQ1824" s="161" t="e">
        <f>VLOOKUP(D1824,RFPStatus!$A$2:$CF$3125,5,FALSE)</f>
        <v>#N/A</v>
      </c>
      <c r="DR1824" s="161" t="e">
        <f>VLOOKUP(D1824,RFPStatus!$A$2:$CF$3125,6,FALSE)</f>
        <v>#N/A</v>
      </c>
      <c r="DS1824" s="161" t="e">
        <f>VLOOKUP(D1824,RFPStatus!$A$2:$CF$3125,7,FALSE)</f>
        <v>#N/A</v>
      </c>
      <c r="DT1824" s="161" t="e">
        <f>VLOOKUP(D1824,RFPStatus!$A$2:$CF$3125,8,FALSE)</f>
        <v>#N/A</v>
      </c>
      <c r="DU1824" s="161" t="e">
        <f>VLOOKUP(D1824,RFPStatus!$A$2:$CF$3125,9,FALSE)</f>
        <v>#N/A</v>
      </c>
      <c r="DV1824" s="161" t="e">
        <f>VLOOKUP(D1824,RFPStatus!$A$2:$CF$3125,10,FALSE)</f>
        <v>#N/A</v>
      </c>
      <c r="DW1824" s="161" t="str">
        <f t="shared" si="28"/>
        <v/>
      </c>
    </row>
    <row r="1825" spans="1:127" x14ac:dyDescent="0.35">
      <c r="A1825" s="163">
        <f>RFPData!D1825</f>
        <v>0</v>
      </c>
      <c r="DQ1825" s="161" t="e">
        <f>VLOOKUP(D1825,RFPStatus!$A$2:$CF$3125,5,FALSE)</f>
        <v>#N/A</v>
      </c>
      <c r="DR1825" s="161" t="e">
        <f>VLOOKUP(D1825,RFPStatus!$A$2:$CF$3125,6,FALSE)</f>
        <v>#N/A</v>
      </c>
      <c r="DS1825" s="161" t="e">
        <f>VLOOKUP(D1825,RFPStatus!$A$2:$CF$3125,7,FALSE)</f>
        <v>#N/A</v>
      </c>
      <c r="DT1825" s="161" t="e">
        <f>VLOOKUP(D1825,RFPStatus!$A$2:$CF$3125,8,FALSE)</f>
        <v>#N/A</v>
      </c>
      <c r="DU1825" s="161" t="e">
        <f>VLOOKUP(D1825,RFPStatus!$A$2:$CF$3125,9,FALSE)</f>
        <v>#N/A</v>
      </c>
      <c r="DV1825" s="161" t="e">
        <f>VLOOKUP(D1825,RFPStatus!$A$2:$CF$3125,10,FALSE)</f>
        <v>#N/A</v>
      </c>
      <c r="DW1825" s="161" t="str">
        <f t="shared" si="28"/>
        <v/>
      </c>
    </row>
    <row r="1826" spans="1:127" x14ac:dyDescent="0.35">
      <c r="A1826" s="163">
        <f>RFPData!D1826</f>
        <v>0</v>
      </c>
      <c r="DQ1826" s="161" t="e">
        <f>VLOOKUP(D1826,RFPStatus!$A$2:$CF$3125,5,FALSE)</f>
        <v>#N/A</v>
      </c>
      <c r="DR1826" s="161" t="e">
        <f>VLOOKUP(D1826,RFPStatus!$A$2:$CF$3125,6,FALSE)</f>
        <v>#N/A</v>
      </c>
      <c r="DS1826" s="161" t="e">
        <f>VLOOKUP(D1826,RFPStatus!$A$2:$CF$3125,7,FALSE)</f>
        <v>#N/A</v>
      </c>
      <c r="DT1826" s="161" t="e">
        <f>VLOOKUP(D1826,RFPStatus!$A$2:$CF$3125,8,FALSE)</f>
        <v>#N/A</v>
      </c>
      <c r="DU1826" s="161" t="e">
        <f>VLOOKUP(D1826,RFPStatus!$A$2:$CF$3125,9,FALSE)</f>
        <v>#N/A</v>
      </c>
      <c r="DV1826" s="161" t="e">
        <f>VLOOKUP(D1826,RFPStatus!$A$2:$CF$3125,10,FALSE)</f>
        <v>#N/A</v>
      </c>
      <c r="DW1826" s="161" t="str">
        <f t="shared" si="28"/>
        <v/>
      </c>
    </row>
    <row r="1827" spans="1:127" x14ac:dyDescent="0.35">
      <c r="A1827" s="163">
        <f>RFPData!D1827</f>
        <v>0</v>
      </c>
      <c r="DQ1827" s="161" t="e">
        <f>VLOOKUP(D1827,RFPStatus!$A$2:$CF$3125,5,FALSE)</f>
        <v>#N/A</v>
      </c>
      <c r="DR1827" s="161" t="e">
        <f>VLOOKUP(D1827,RFPStatus!$A$2:$CF$3125,6,FALSE)</f>
        <v>#N/A</v>
      </c>
      <c r="DS1827" s="161" t="e">
        <f>VLOOKUP(D1827,RFPStatus!$A$2:$CF$3125,7,FALSE)</f>
        <v>#N/A</v>
      </c>
      <c r="DT1827" s="161" t="e">
        <f>VLOOKUP(D1827,RFPStatus!$A$2:$CF$3125,8,FALSE)</f>
        <v>#N/A</v>
      </c>
      <c r="DU1827" s="161" t="e">
        <f>VLOOKUP(D1827,RFPStatus!$A$2:$CF$3125,9,FALSE)</f>
        <v>#N/A</v>
      </c>
      <c r="DV1827" s="161" t="e">
        <f>VLOOKUP(D1827,RFPStatus!$A$2:$CF$3125,10,FALSE)</f>
        <v>#N/A</v>
      </c>
      <c r="DW1827" s="161" t="str">
        <f t="shared" si="28"/>
        <v/>
      </c>
    </row>
    <row r="1828" spans="1:127" x14ac:dyDescent="0.35">
      <c r="A1828" s="163">
        <f>RFPData!D1828</f>
        <v>0</v>
      </c>
      <c r="DQ1828" s="161" t="e">
        <f>VLOOKUP(D1828,RFPStatus!$A$2:$CF$3125,5,FALSE)</f>
        <v>#N/A</v>
      </c>
      <c r="DR1828" s="161" t="e">
        <f>VLOOKUP(D1828,RFPStatus!$A$2:$CF$3125,6,FALSE)</f>
        <v>#N/A</v>
      </c>
      <c r="DS1828" s="161" t="e">
        <f>VLOOKUP(D1828,RFPStatus!$A$2:$CF$3125,7,FALSE)</f>
        <v>#N/A</v>
      </c>
      <c r="DT1828" s="161" t="e">
        <f>VLOOKUP(D1828,RFPStatus!$A$2:$CF$3125,8,FALSE)</f>
        <v>#N/A</v>
      </c>
      <c r="DU1828" s="161" t="e">
        <f>VLOOKUP(D1828,RFPStatus!$A$2:$CF$3125,9,FALSE)</f>
        <v>#N/A</v>
      </c>
      <c r="DV1828" s="161" t="e">
        <f>VLOOKUP(D1828,RFPStatus!$A$2:$CF$3125,10,FALSE)</f>
        <v>#N/A</v>
      </c>
      <c r="DW1828" s="161" t="str">
        <f t="shared" si="28"/>
        <v/>
      </c>
    </row>
    <row r="1829" spans="1:127" x14ac:dyDescent="0.35">
      <c r="A1829" s="163">
        <f>RFPData!D1829</f>
        <v>0</v>
      </c>
      <c r="DQ1829" s="161" t="e">
        <f>VLOOKUP(D1829,RFPStatus!$A$2:$CF$3125,5,FALSE)</f>
        <v>#N/A</v>
      </c>
      <c r="DR1829" s="161" t="e">
        <f>VLOOKUP(D1829,RFPStatus!$A$2:$CF$3125,6,FALSE)</f>
        <v>#N/A</v>
      </c>
      <c r="DS1829" s="161" t="e">
        <f>VLOOKUP(D1829,RFPStatus!$A$2:$CF$3125,7,FALSE)</f>
        <v>#N/A</v>
      </c>
      <c r="DT1829" s="161" t="e">
        <f>VLOOKUP(D1829,RFPStatus!$A$2:$CF$3125,8,FALSE)</f>
        <v>#N/A</v>
      </c>
      <c r="DU1829" s="161" t="e">
        <f>VLOOKUP(D1829,RFPStatus!$A$2:$CF$3125,9,FALSE)</f>
        <v>#N/A</v>
      </c>
      <c r="DV1829" s="161" t="e">
        <f>VLOOKUP(D1829,RFPStatus!$A$2:$CF$3125,10,FALSE)</f>
        <v>#N/A</v>
      </c>
      <c r="DW1829" s="161" t="str">
        <f t="shared" si="28"/>
        <v/>
      </c>
    </row>
    <row r="1830" spans="1:127" x14ac:dyDescent="0.35">
      <c r="A1830" s="163">
        <f>RFPData!D1830</f>
        <v>0</v>
      </c>
      <c r="DQ1830" s="161" t="e">
        <f>VLOOKUP(D1830,RFPStatus!$A$2:$CF$3125,5,FALSE)</f>
        <v>#N/A</v>
      </c>
      <c r="DR1830" s="161" t="e">
        <f>VLOOKUP(D1830,RFPStatus!$A$2:$CF$3125,6,FALSE)</f>
        <v>#N/A</v>
      </c>
      <c r="DS1830" s="161" t="e">
        <f>VLOOKUP(D1830,RFPStatus!$A$2:$CF$3125,7,FALSE)</f>
        <v>#N/A</v>
      </c>
      <c r="DT1830" s="161" t="e">
        <f>VLOOKUP(D1830,RFPStatus!$A$2:$CF$3125,8,FALSE)</f>
        <v>#N/A</v>
      </c>
      <c r="DU1830" s="161" t="e">
        <f>VLOOKUP(D1830,RFPStatus!$A$2:$CF$3125,9,FALSE)</f>
        <v>#N/A</v>
      </c>
      <c r="DV1830" s="161" t="e">
        <f>VLOOKUP(D1830,RFPStatus!$A$2:$CF$3125,10,FALSE)</f>
        <v>#N/A</v>
      </c>
      <c r="DW1830" s="161" t="str">
        <f t="shared" si="28"/>
        <v/>
      </c>
    </row>
    <row r="1831" spans="1:127" x14ac:dyDescent="0.35">
      <c r="A1831" s="163">
        <f>RFPData!D1831</f>
        <v>0</v>
      </c>
      <c r="DQ1831" s="161" t="e">
        <f>VLOOKUP(D1831,RFPStatus!$A$2:$CF$3125,5,FALSE)</f>
        <v>#N/A</v>
      </c>
      <c r="DR1831" s="161" t="e">
        <f>VLOOKUP(D1831,RFPStatus!$A$2:$CF$3125,6,FALSE)</f>
        <v>#N/A</v>
      </c>
      <c r="DS1831" s="161" t="e">
        <f>VLOOKUP(D1831,RFPStatus!$A$2:$CF$3125,7,FALSE)</f>
        <v>#N/A</v>
      </c>
      <c r="DT1831" s="161" t="e">
        <f>VLOOKUP(D1831,RFPStatus!$A$2:$CF$3125,8,FALSE)</f>
        <v>#N/A</v>
      </c>
      <c r="DU1831" s="161" t="e">
        <f>VLOOKUP(D1831,RFPStatus!$A$2:$CF$3125,9,FALSE)</f>
        <v>#N/A</v>
      </c>
      <c r="DV1831" s="161" t="e">
        <f>VLOOKUP(D1831,RFPStatus!$A$2:$CF$3125,10,FALSE)</f>
        <v>#N/A</v>
      </c>
      <c r="DW1831" s="161" t="str">
        <f t="shared" si="28"/>
        <v/>
      </c>
    </row>
    <row r="1832" spans="1:127" x14ac:dyDescent="0.35">
      <c r="A1832" s="163">
        <f>RFPData!D1832</f>
        <v>0</v>
      </c>
      <c r="DQ1832" s="161" t="e">
        <f>VLOOKUP(D1832,RFPStatus!$A$2:$CF$3125,5,FALSE)</f>
        <v>#N/A</v>
      </c>
      <c r="DR1832" s="161" t="e">
        <f>VLOOKUP(D1832,RFPStatus!$A$2:$CF$3125,6,FALSE)</f>
        <v>#N/A</v>
      </c>
      <c r="DS1832" s="161" t="e">
        <f>VLOOKUP(D1832,RFPStatus!$A$2:$CF$3125,7,FALSE)</f>
        <v>#N/A</v>
      </c>
      <c r="DT1832" s="161" t="e">
        <f>VLOOKUP(D1832,RFPStatus!$A$2:$CF$3125,8,FALSE)</f>
        <v>#N/A</v>
      </c>
      <c r="DU1832" s="161" t="e">
        <f>VLOOKUP(D1832,RFPStatus!$A$2:$CF$3125,9,FALSE)</f>
        <v>#N/A</v>
      </c>
      <c r="DV1832" s="161" t="e">
        <f>VLOOKUP(D1832,RFPStatus!$A$2:$CF$3125,10,FALSE)</f>
        <v>#N/A</v>
      </c>
      <c r="DW1832" s="161" t="str">
        <f t="shared" si="28"/>
        <v/>
      </c>
    </row>
    <row r="1833" spans="1:127" x14ac:dyDescent="0.35">
      <c r="A1833" s="163">
        <f>RFPData!D1833</f>
        <v>0</v>
      </c>
      <c r="DQ1833" s="161" t="e">
        <f>VLOOKUP(D1833,RFPStatus!$A$2:$CF$3125,5,FALSE)</f>
        <v>#N/A</v>
      </c>
      <c r="DR1833" s="161" t="e">
        <f>VLOOKUP(D1833,RFPStatus!$A$2:$CF$3125,6,FALSE)</f>
        <v>#N/A</v>
      </c>
      <c r="DS1833" s="161" t="e">
        <f>VLOOKUP(D1833,RFPStatus!$A$2:$CF$3125,7,FALSE)</f>
        <v>#N/A</v>
      </c>
      <c r="DT1833" s="161" t="e">
        <f>VLOOKUP(D1833,RFPStatus!$A$2:$CF$3125,8,FALSE)</f>
        <v>#N/A</v>
      </c>
      <c r="DU1833" s="161" t="e">
        <f>VLOOKUP(D1833,RFPStatus!$A$2:$CF$3125,9,FALSE)</f>
        <v>#N/A</v>
      </c>
      <c r="DV1833" s="161" t="e">
        <f>VLOOKUP(D1833,RFPStatus!$A$2:$CF$3125,10,FALSE)</f>
        <v>#N/A</v>
      </c>
      <c r="DW1833" s="161" t="str">
        <f t="shared" si="28"/>
        <v/>
      </c>
    </row>
    <row r="1834" spans="1:127" x14ac:dyDescent="0.35">
      <c r="A1834" s="163">
        <f>RFPData!D1834</f>
        <v>0</v>
      </c>
      <c r="DQ1834" s="161" t="e">
        <f>VLOOKUP(D1834,RFPStatus!$A$2:$CF$3125,5,FALSE)</f>
        <v>#N/A</v>
      </c>
      <c r="DR1834" s="161" t="e">
        <f>VLOOKUP(D1834,RFPStatus!$A$2:$CF$3125,6,FALSE)</f>
        <v>#N/A</v>
      </c>
      <c r="DS1834" s="161" t="e">
        <f>VLOOKUP(D1834,RFPStatus!$A$2:$CF$3125,7,FALSE)</f>
        <v>#N/A</v>
      </c>
      <c r="DT1834" s="161" t="e">
        <f>VLOOKUP(D1834,RFPStatus!$A$2:$CF$3125,8,FALSE)</f>
        <v>#N/A</v>
      </c>
      <c r="DU1834" s="161" t="e">
        <f>VLOOKUP(D1834,RFPStatus!$A$2:$CF$3125,9,FALSE)</f>
        <v>#N/A</v>
      </c>
      <c r="DV1834" s="161" t="e">
        <f>VLOOKUP(D1834,RFPStatus!$A$2:$CF$3125,10,FALSE)</f>
        <v>#N/A</v>
      </c>
      <c r="DW1834" s="161" t="str">
        <f t="shared" si="28"/>
        <v/>
      </c>
    </row>
    <row r="1835" spans="1:127" x14ac:dyDescent="0.35">
      <c r="A1835" s="163">
        <f>RFPData!D1835</f>
        <v>0</v>
      </c>
      <c r="DQ1835" s="161" t="e">
        <f>VLOOKUP(D1835,RFPStatus!$A$2:$CF$3125,5,FALSE)</f>
        <v>#N/A</v>
      </c>
      <c r="DR1835" s="161" t="e">
        <f>VLOOKUP(D1835,RFPStatus!$A$2:$CF$3125,6,FALSE)</f>
        <v>#N/A</v>
      </c>
      <c r="DS1835" s="161" t="e">
        <f>VLOOKUP(D1835,RFPStatus!$A$2:$CF$3125,7,FALSE)</f>
        <v>#N/A</v>
      </c>
      <c r="DT1835" s="161" t="e">
        <f>VLOOKUP(D1835,RFPStatus!$A$2:$CF$3125,8,FALSE)</f>
        <v>#N/A</v>
      </c>
      <c r="DU1835" s="161" t="e">
        <f>VLOOKUP(D1835,RFPStatus!$A$2:$CF$3125,9,FALSE)</f>
        <v>#N/A</v>
      </c>
      <c r="DV1835" s="161" t="e">
        <f>VLOOKUP(D1835,RFPStatus!$A$2:$CF$3125,10,FALSE)</f>
        <v>#N/A</v>
      </c>
      <c r="DW1835" s="161" t="str">
        <f t="shared" si="28"/>
        <v/>
      </c>
    </row>
    <row r="1836" spans="1:127" x14ac:dyDescent="0.35">
      <c r="A1836" s="163">
        <f>RFPData!D1836</f>
        <v>0</v>
      </c>
      <c r="DQ1836" s="161" t="e">
        <f>VLOOKUP(D1836,RFPStatus!$A$2:$CF$3125,5,FALSE)</f>
        <v>#N/A</v>
      </c>
      <c r="DR1836" s="161" t="e">
        <f>VLOOKUP(D1836,RFPStatus!$A$2:$CF$3125,6,FALSE)</f>
        <v>#N/A</v>
      </c>
      <c r="DS1836" s="161" t="e">
        <f>VLOOKUP(D1836,RFPStatus!$A$2:$CF$3125,7,FALSE)</f>
        <v>#N/A</v>
      </c>
      <c r="DT1836" s="161" t="e">
        <f>VLOOKUP(D1836,RFPStatus!$A$2:$CF$3125,8,FALSE)</f>
        <v>#N/A</v>
      </c>
      <c r="DU1836" s="161" t="e">
        <f>VLOOKUP(D1836,RFPStatus!$A$2:$CF$3125,9,FALSE)</f>
        <v>#N/A</v>
      </c>
      <c r="DV1836" s="161" t="e">
        <f>VLOOKUP(D1836,RFPStatus!$A$2:$CF$3125,10,FALSE)</f>
        <v>#N/A</v>
      </c>
      <c r="DW1836" s="161" t="str">
        <f t="shared" si="28"/>
        <v/>
      </c>
    </row>
    <row r="1837" spans="1:127" x14ac:dyDescent="0.35">
      <c r="A1837" s="163">
        <f>RFPData!D1837</f>
        <v>0</v>
      </c>
      <c r="DQ1837" s="161" t="e">
        <f>VLOOKUP(D1837,RFPStatus!$A$2:$CF$3125,5,FALSE)</f>
        <v>#N/A</v>
      </c>
      <c r="DR1837" s="161" t="e">
        <f>VLOOKUP(D1837,RFPStatus!$A$2:$CF$3125,6,FALSE)</f>
        <v>#N/A</v>
      </c>
      <c r="DS1837" s="161" t="e">
        <f>VLOOKUP(D1837,RFPStatus!$A$2:$CF$3125,7,FALSE)</f>
        <v>#N/A</v>
      </c>
      <c r="DT1837" s="161" t="e">
        <f>VLOOKUP(D1837,RFPStatus!$A$2:$CF$3125,8,FALSE)</f>
        <v>#N/A</v>
      </c>
      <c r="DU1837" s="161" t="e">
        <f>VLOOKUP(D1837,RFPStatus!$A$2:$CF$3125,9,FALSE)</f>
        <v>#N/A</v>
      </c>
      <c r="DV1837" s="161" t="e">
        <f>VLOOKUP(D1837,RFPStatus!$A$2:$CF$3125,10,FALSE)</f>
        <v>#N/A</v>
      </c>
      <c r="DW1837" s="161" t="str">
        <f t="shared" si="28"/>
        <v/>
      </c>
    </row>
    <row r="1838" spans="1:127" x14ac:dyDescent="0.35">
      <c r="A1838" s="163">
        <f>RFPData!D1838</f>
        <v>0</v>
      </c>
      <c r="DQ1838" s="161" t="e">
        <f>VLOOKUP(D1838,RFPStatus!$A$2:$CF$3125,5,FALSE)</f>
        <v>#N/A</v>
      </c>
      <c r="DR1838" s="161" t="e">
        <f>VLOOKUP(D1838,RFPStatus!$A$2:$CF$3125,6,FALSE)</f>
        <v>#N/A</v>
      </c>
      <c r="DS1838" s="161" t="e">
        <f>VLOOKUP(D1838,RFPStatus!$A$2:$CF$3125,7,FALSE)</f>
        <v>#N/A</v>
      </c>
      <c r="DT1838" s="161" t="e">
        <f>VLOOKUP(D1838,RFPStatus!$A$2:$CF$3125,8,FALSE)</f>
        <v>#N/A</v>
      </c>
      <c r="DU1838" s="161" t="e">
        <f>VLOOKUP(D1838,RFPStatus!$A$2:$CF$3125,9,FALSE)</f>
        <v>#N/A</v>
      </c>
      <c r="DV1838" s="161" t="e">
        <f>VLOOKUP(D1838,RFPStatus!$A$2:$CF$3125,10,FALSE)</f>
        <v>#N/A</v>
      </c>
      <c r="DW1838" s="161" t="str">
        <f t="shared" si="28"/>
        <v/>
      </c>
    </row>
    <row r="1839" spans="1:127" x14ac:dyDescent="0.35">
      <c r="A1839" s="163">
        <f>RFPData!D1839</f>
        <v>0</v>
      </c>
      <c r="DQ1839" s="161" t="e">
        <f>VLOOKUP(D1839,RFPStatus!$A$2:$CF$3125,5,FALSE)</f>
        <v>#N/A</v>
      </c>
      <c r="DR1839" s="161" t="e">
        <f>VLOOKUP(D1839,RFPStatus!$A$2:$CF$3125,6,FALSE)</f>
        <v>#N/A</v>
      </c>
      <c r="DS1839" s="161" t="e">
        <f>VLOOKUP(D1839,RFPStatus!$A$2:$CF$3125,7,FALSE)</f>
        <v>#N/A</v>
      </c>
      <c r="DT1839" s="161" t="e">
        <f>VLOOKUP(D1839,RFPStatus!$A$2:$CF$3125,8,FALSE)</f>
        <v>#N/A</v>
      </c>
      <c r="DU1839" s="161" t="e">
        <f>VLOOKUP(D1839,RFPStatus!$A$2:$CF$3125,9,FALSE)</f>
        <v>#N/A</v>
      </c>
      <c r="DV1839" s="161" t="e">
        <f>VLOOKUP(D1839,RFPStatus!$A$2:$CF$3125,10,FALSE)</f>
        <v>#N/A</v>
      </c>
      <c r="DW1839" s="161" t="str">
        <f t="shared" si="28"/>
        <v/>
      </c>
    </row>
    <row r="1840" spans="1:127" x14ac:dyDescent="0.35">
      <c r="A1840" s="163">
        <f>RFPData!D1840</f>
        <v>0</v>
      </c>
      <c r="DQ1840" s="161" t="e">
        <f>VLOOKUP(D1840,RFPStatus!$A$2:$CF$3125,5,FALSE)</f>
        <v>#N/A</v>
      </c>
      <c r="DR1840" s="161" t="e">
        <f>VLOOKUP(D1840,RFPStatus!$A$2:$CF$3125,6,FALSE)</f>
        <v>#N/A</v>
      </c>
      <c r="DS1840" s="161" t="e">
        <f>VLOOKUP(D1840,RFPStatus!$A$2:$CF$3125,7,FALSE)</f>
        <v>#N/A</v>
      </c>
      <c r="DT1840" s="161" t="e">
        <f>VLOOKUP(D1840,RFPStatus!$A$2:$CF$3125,8,FALSE)</f>
        <v>#N/A</v>
      </c>
      <c r="DU1840" s="161" t="e">
        <f>VLOOKUP(D1840,RFPStatus!$A$2:$CF$3125,9,FALSE)</f>
        <v>#N/A</v>
      </c>
      <c r="DV1840" s="161" t="e">
        <f>VLOOKUP(D1840,RFPStatus!$A$2:$CF$3125,10,FALSE)</f>
        <v>#N/A</v>
      </c>
      <c r="DW1840" s="161" t="str">
        <f t="shared" si="28"/>
        <v/>
      </c>
    </row>
    <row r="1841" spans="1:127" x14ac:dyDescent="0.35">
      <c r="A1841" s="163">
        <f>RFPData!D1841</f>
        <v>0</v>
      </c>
      <c r="DQ1841" s="161" t="e">
        <f>VLOOKUP(D1841,RFPStatus!$A$2:$CF$3125,5,FALSE)</f>
        <v>#N/A</v>
      </c>
      <c r="DR1841" s="161" t="e">
        <f>VLOOKUP(D1841,RFPStatus!$A$2:$CF$3125,6,FALSE)</f>
        <v>#N/A</v>
      </c>
      <c r="DS1841" s="161" t="e">
        <f>VLOOKUP(D1841,RFPStatus!$A$2:$CF$3125,7,FALSE)</f>
        <v>#N/A</v>
      </c>
      <c r="DT1841" s="161" t="e">
        <f>VLOOKUP(D1841,RFPStatus!$A$2:$CF$3125,8,FALSE)</f>
        <v>#N/A</v>
      </c>
      <c r="DU1841" s="161" t="e">
        <f>VLOOKUP(D1841,RFPStatus!$A$2:$CF$3125,9,FALSE)</f>
        <v>#N/A</v>
      </c>
      <c r="DV1841" s="161" t="e">
        <f>VLOOKUP(D1841,RFPStatus!$A$2:$CF$3125,10,FALSE)</f>
        <v>#N/A</v>
      </c>
      <c r="DW1841" s="161" t="str">
        <f t="shared" si="28"/>
        <v/>
      </c>
    </row>
    <row r="1842" spans="1:127" x14ac:dyDescent="0.35">
      <c r="A1842" s="163">
        <f>RFPData!D1842</f>
        <v>0</v>
      </c>
      <c r="DQ1842" s="161" t="e">
        <f>VLOOKUP(D1842,RFPStatus!$A$2:$CF$3125,5,FALSE)</f>
        <v>#N/A</v>
      </c>
      <c r="DR1842" s="161" t="e">
        <f>VLOOKUP(D1842,RFPStatus!$A$2:$CF$3125,6,FALSE)</f>
        <v>#N/A</v>
      </c>
      <c r="DS1842" s="161" t="e">
        <f>VLOOKUP(D1842,RFPStatus!$A$2:$CF$3125,7,FALSE)</f>
        <v>#N/A</v>
      </c>
      <c r="DT1842" s="161" t="e">
        <f>VLOOKUP(D1842,RFPStatus!$A$2:$CF$3125,8,FALSE)</f>
        <v>#N/A</v>
      </c>
      <c r="DU1842" s="161" t="e">
        <f>VLOOKUP(D1842,RFPStatus!$A$2:$CF$3125,9,FALSE)</f>
        <v>#N/A</v>
      </c>
      <c r="DV1842" s="161" t="e">
        <f>VLOOKUP(D1842,RFPStatus!$A$2:$CF$3125,10,FALSE)</f>
        <v>#N/A</v>
      </c>
      <c r="DW1842" s="161" t="str">
        <f t="shared" si="28"/>
        <v/>
      </c>
    </row>
    <row r="1843" spans="1:127" x14ac:dyDescent="0.35">
      <c r="A1843" s="163">
        <f>RFPData!D1843</f>
        <v>0</v>
      </c>
      <c r="DQ1843" s="161" t="e">
        <f>VLOOKUP(D1843,RFPStatus!$A$2:$CF$3125,5,FALSE)</f>
        <v>#N/A</v>
      </c>
      <c r="DR1843" s="161" t="e">
        <f>VLOOKUP(D1843,RFPStatus!$A$2:$CF$3125,6,FALSE)</f>
        <v>#N/A</v>
      </c>
      <c r="DS1843" s="161" t="e">
        <f>VLOOKUP(D1843,RFPStatus!$A$2:$CF$3125,7,FALSE)</f>
        <v>#N/A</v>
      </c>
      <c r="DT1843" s="161" t="e">
        <f>VLOOKUP(D1843,RFPStatus!$A$2:$CF$3125,8,FALSE)</f>
        <v>#N/A</v>
      </c>
      <c r="DU1843" s="161" t="e">
        <f>VLOOKUP(D1843,RFPStatus!$A$2:$CF$3125,9,FALSE)</f>
        <v>#N/A</v>
      </c>
      <c r="DV1843" s="161" t="e">
        <f>VLOOKUP(D1843,RFPStatus!$A$2:$CF$3125,10,FALSE)</f>
        <v>#N/A</v>
      </c>
      <c r="DW1843" s="161" t="str">
        <f t="shared" si="28"/>
        <v/>
      </c>
    </row>
    <row r="1844" spans="1:127" x14ac:dyDescent="0.35">
      <c r="A1844" s="163">
        <f>RFPData!D1844</f>
        <v>0</v>
      </c>
      <c r="DQ1844" s="161" t="e">
        <f>VLOOKUP(D1844,RFPStatus!$A$2:$CF$3125,5,FALSE)</f>
        <v>#N/A</v>
      </c>
      <c r="DR1844" s="161" t="e">
        <f>VLOOKUP(D1844,RFPStatus!$A$2:$CF$3125,6,FALSE)</f>
        <v>#N/A</v>
      </c>
      <c r="DS1844" s="161" t="e">
        <f>VLOOKUP(D1844,RFPStatus!$A$2:$CF$3125,7,FALSE)</f>
        <v>#N/A</v>
      </c>
      <c r="DT1844" s="161" t="e">
        <f>VLOOKUP(D1844,RFPStatus!$A$2:$CF$3125,8,FALSE)</f>
        <v>#N/A</v>
      </c>
      <c r="DU1844" s="161" t="e">
        <f>VLOOKUP(D1844,RFPStatus!$A$2:$CF$3125,9,FALSE)</f>
        <v>#N/A</v>
      </c>
      <c r="DV1844" s="161" t="e">
        <f>VLOOKUP(D1844,RFPStatus!$A$2:$CF$3125,10,FALSE)</f>
        <v>#N/A</v>
      </c>
      <c r="DW1844" s="161" t="str">
        <f t="shared" si="28"/>
        <v/>
      </c>
    </row>
    <row r="1845" spans="1:127" x14ac:dyDescent="0.35">
      <c r="A1845" s="163">
        <f>RFPData!D1845</f>
        <v>0</v>
      </c>
      <c r="DQ1845" s="161" t="e">
        <f>VLOOKUP(D1845,RFPStatus!$A$2:$CF$3125,5,FALSE)</f>
        <v>#N/A</v>
      </c>
      <c r="DR1845" s="161" t="e">
        <f>VLOOKUP(D1845,RFPStatus!$A$2:$CF$3125,6,FALSE)</f>
        <v>#N/A</v>
      </c>
      <c r="DS1845" s="161" t="e">
        <f>VLOOKUP(D1845,RFPStatus!$A$2:$CF$3125,7,FALSE)</f>
        <v>#N/A</v>
      </c>
      <c r="DT1845" s="161" t="e">
        <f>VLOOKUP(D1845,RFPStatus!$A$2:$CF$3125,8,FALSE)</f>
        <v>#N/A</v>
      </c>
      <c r="DU1845" s="161" t="e">
        <f>VLOOKUP(D1845,RFPStatus!$A$2:$CF$3125,9,FALSE)</f>
        <v>#N/A</v>
      </c>
      <c r="DV1845" s="161" t="e">
        <f>VLOOKUP(D1845,RFPStatus!$A$2:$CF$3125,10,FALSE)</f>
        <v>#N/A</v>
      </c>
      <c r="DW1845" s="161" t="str">
        <f t="shared" si="28"/>
        <v/>
      </c>
    </row>
    <row r="1846" spans="1:127" x14ac:dyDescent="0.35">
      <c r="A1846" s="163">
        <f>RFPData!D1846</f>
        <v>0</v>
      </c>
      <c r="DQ1846" s="161" t="e">
        <f>VLOOKUP(D1846,RFPStatus!$A$2:$CF$3125,5,FALSE)</f>
        <v>#N/A</v>
      </c>
      <c r="DR1846" s="161" t="e">
        <f>VLOOKUP(D1846,RFPStatus!$A$2:$CF$3125,6,FALSE)</f>
        <v>#N/A</v>
      </c>
      <c r="DS1846" s="161" t="e">
        <f>VLOOKUP(D1846,RFPStatus!$A$2:$CF$3125,7,FALSE)</f>
        <v>#N/A</v>
      </c>
      <c r="DT1846" s="161" t="e">
        <f>VLOOKUP(D1846,RFPStatus!$A$2:$CF$3125,8,FALSE)</f>
        <v>#N/A</v>
      </c>
      <c r="DU1846" s="161" t="e">
        <f>VLOOKUP(D1846,RFPStatus!$A$2:$CF$3125,9,FALSE)</f>
        <v>#N/A</v>
      </c>
      <c r="DV1846" s="161" t="e">
        <f>VLOOKUP(D1846,RFPStatus!$A$2:$CF$3125,10,FALSE)</f>
        <v>#N/A</v>
      </c>
      <c r="DW1846" s="161" t="str">
        <f t="shared" si="28"/>
        <v/>
      </c>
    </row>
    <row r="1847" spans="1:127" x14ac:dyDescent="0.35">
      <c r="A1847" s="163">
        <f>RFPData!D1847</f>
        <v>0</v>
      </c>
      <c r="DQ1847" s="161" t="e">
        <f>VLOOKUP(D1847,RFPStatus!$A$2:$CF$3125,5,FALSE)</f>
        <v>#N/A</v>
      </c>
      <c r="DR1847" s="161" t="e">
        <f>VLOOKUP(D1847,RFPStatus!$A$2:$CF$3125,6,FALSE)</f>
        <v>#N/A</v>
      </c>
      <c r="DS1847" s="161" t="e">
        <f>VLOOKUP(D1847,RFPStatus!$A$2:$CF$3125,7,FALSE)</f>
        <v>#N/A</v>
      </c>
      <c r="DT1847" s="161" t="e">
        <f>VLOOKUP(D1847,RFPStatus!$A$2:$CF$3125,8,FALSE)</f>
        <v>#N/A</v>
      </c>
      <c r="DU1847" s="161" t="e">
        <f>VLOOKUP(D1847,RFPStatus!$A$2:$CF$3125,9,FALSE)</f>
        <v>#N/A</v>
      </c>
      <c r="DV1847" s="161" t="e">
        <f>VLOOKUP(D1847,RFPStatus!$A$2:$CF$3125,10,FALSE)</f>
        <v>#N/A</v>
      </c>
      <c r="DW1847" s="161" t="str">
        <f t="shared" si="28"/>
        <v/>
      </c>
    </row>
    <row r="1848" spans="1:127" x14ac:dyDescent="0.35">
      <c r="A1848" s="163">
        <f>RFPData!D1848</f>
        <v>0</v>
      </c>
      <c r="DQ1848" s="161" t="e">
        <f>VLOOKUP(D1848,RFPStatus!$A$2:$CF$3125,5,FALSE)</f>
        <v>#N/A</v>
      </c>
      <c r="DR1848" s="161" t="e">
        <f>VLOOKUP(D1848,RFPStatus!$A$2:$CF$3125,6,FALSE)</f>
        <v>#N/A</v>
      </c>
      <c r="DS1848" s="161" t="e">
        <f>VLOOKUP(D1848,RFPStatus!$A$2:$CF$3125,7,FALSE)</f>
        <v>#N/A</v>
      </c>
      <c r="DT1848" s="161" t="e">
        <f>VLOOKUP(D1848,RFPStatus!$A$2:$CF$3125,8,FALSE)</f>
        <v>#N/A</v>
      </c>
      <c r="DU1848" s="161" t="e">
        <f>VLOOKUP(D1848,RFPStatus!$A$2:$CF$3125,9,FALSE)</f>
        <v>#N/A</v>
      </c>
      <c r="DV1848" s="161" t="e">
        <f>VLOOKUP(D1848,RFPStatus!$A$2:$CF$3125,10,FALSE)</f>
        <v>#N/A</v>
      </c>
      <c r="DW1848" s="161" t="str">
        <f t="shared" si="28"/>
        <v/>
      </c>
    </row>
    <row r="1849" spans="1:127" x14ac:dyDescent="0.35">
      <c r="A1849" s="163">
        <f>RFPData!D1849</f>
        <v>0</v>
      </c>
      <c r="DQ1849" s="161" t="e">
        <f>VLOOKUP(D1849,RFPStatus!$A$2:$CF$3125,5,FALSE)</f>
        <v>#N/A</v>
      </c>
      <c r="DR1849" s="161" t="e">
        <f>VLOOKUP(D1849,RFPStatus!$A$2:$CF$3125,6,FALSE)</f>
        <v>#N/A</v>
      </c>
      <c r="DS1849" s="161" t="e">
        <f>VLOOKUP(D1849,RFPStatus!$A$2:$CF$3125,7,FALSE)</f>
        <v>#N/A</v>
      </c>
      <c r="DT1849" s="161" t="e">
        <f>VLOOKUP(D1849,RFPStatus!$A$2:$CF$3125,8,FALSE)</f>
        <v>#N/A</v>
      </c>
      <c r="DU1849" s="161" t="e">
        <f>VLOOKUP(D1849,RFPStatus!$A$2:$CF$3125,9,FALSE)</f>
        <v>#N/A</v>
      </c>
      <c r="DV1849" s="161" t="e">
        <f>VLOOKUP(D1849,RFPStatus!$A$2:$CF$3125,10,FALSE)</f>
        <v>#N/A</v>
      </c>
      <c r="DW1849" s="161" t="str">
        <f t="shared" si="28"/>
        <v/>
      </c>
    </row>
    <row r="1850" spans="1:127" x14ac:dyDescent="0.35">
      <c r="A1850" s="163">
        <f>RFPData!D1850</f>
        <v>0</v>
      </c>
      <c r="DQ1850" s="161" t="e">
        <f>VLOOKUP(D1850,RFPStatus!$A$2:$CF$3125,5,FALSE)</f>
        <v>#N/A</v>
      </c>
      <c r="DR1850" s="161" t="e">
        <f>VLOOKUP(D1850,RFPStatus!$A$2:$CF$3125,6,FALSE)</f>
        <v>#N/A</v>
      </c>
      <c r="DS1850" s="161" t="e">
        <f>VLOOKUP(D1850,RFPStatus!$A$2:$CF$3125,7,FALSE)</f>
        <v>#N/A</v>
      </c>
      <c r="DT1850" s="161" t="e">
        <f>VLOOKUP(D1850,RFPStatus!$A$2:$CF$3125,8,FALSE)</f>
        <v>#N/A</v>
      </c>
      <c r="DU1850" s="161" t="e">
        <f>VLOOKUP(D1850,RFPStatus!$A$2:$CF$3125,9,FALSE)</f>
        <v>#N/A</v>
      </c>
      <c r="DV1850" s="161" t="e">
        <f>VLOOKUP(D1850,RFPStatus!$A$2:$CF$3125,10,FALSE)</f>
        <v>#N/A</v>
      </c>
      <c r="DW1850" s="161" t="str">
        <f t="shared" si="28"/>
        <v/>
      </c>
    </row>
    <row r="1851" spans="1:127" x14ac:dyDescent="0.35">
      <c r="A1851" s="163">
        <f>RFPData!D1851</f>
        <v>0</v>
      </c>
      <c r="DQ1851" s="161" t="e">
        <f>VLOOKUP(D1851,RFPStatus!$A$2:$CF$3125,5,FALSE)</f>
        <v>#N/A</v>
      </c>
      <c r="DR1851" s="161" t="e">
        <f>VLOOKUP(D1851,RFPStatus!$A$2:$CF$3125,6,FALSE)</f>
        <v>#N/A</v>
      </c>
      <c r="DS1851" s="161" t="e">
        <f>VLOOKUP(D1851,RFPStatus!$A$2:$CF$3125,7,FALSE)</f>
        <v>#N/A</v>
      </c>
      <c r="DT1851" s="161" t="e">
        <f>VLOOKUP(D1851,RFPStatus!$A$2:$CF$3125,8,FALSE)</f>
        <v>#N/A</v>
      </c>
      <c r="DU1851" s="161" t="e">
        <f>VLOOKUP(D1851,RFPStatus!$A$2:$CF$3125,9,FALSE)</f>
        <v>#N/A</v>
      </c>
      <c r="DV1851" s="161" t="e">
        <f>VLOOKUP(D1851,RFPStatus!$A$2:$CF$3125,10,FALSE)</f>
        <v>#N/A</v>
      </c>
      <c r="DW1851" s="161" t="str">
        <f t="shared" si="28"/>
        <v/>
      </c>
    </row>
    <row r="1852" spans="1:127" x14ac:dyDescent="0.35">
      <c r="A1852" s="163">
        <f>RFPData!D1852</f>
        <v>0</v>
      </c>
      <c r="DQ1852" s="161" t="e">
        <f>VLOOKUP(D1852,RFPStatus!$A$2:$CF$3125,5,FALSE)</f>
        <v>#N/A</v>
      </c>
      <c r="DR1852" s="161" t="e">
        <f>VLOOKUP(D1852,RFPStatus!$A$2:$CF$3125,6,FALSE)</f>
        <v>#N/A</v>
      </c>
      <c r="DS1852" s="161" t="e">
        <f>VLOOKUP(D1852,RFPStatus!$A$2:$CF$3125,7,FALSE)</f>
        <v>#N/A</v>
      </c>
      <c r="DT1852" s="161" t="e">
        <f>VLOOKUP(D1852,RFPStatus!$A$2:$CF$3125,8,FALSE)</f>
        <v>#N/A</v>
      </c>
      <c r="DU1852" s="161" t="e">
        <f>VLOOKUP(D1852,RFPStatus!$A$2:$CF$3125,9,FALSE)</f>
        <v>#N/A</v>
      </c>
      <c r="DV1852" s="161" t="e">
        <f>VLOOKUP(D1852,RFPStatus!$A$2:$CF$3125,10,FALSE)</f>
        <v>#N/A</v>
      </c>
      <c r="DW1852" s="161" t="str">
        <f t="shared" si="28"/>
        <v/>
      </c>
    </row>
    <row r="1853" spans="1:127" x14ac:dyDescent="0.35">
      <c r="A1853" s="163">
        <f>RFPData!D1853</f>
        <v>0</v>
      </c>
      <c r="DQ1853" s="161" t="e">
        <f>VLOOKUP(D1853,RFPStatus!$A$2:$CF$3125,5,FALSE)</f>
        <v>#N/A</v>
      </c>
      <c r="DR1853" s="161" t="e">
        <f>VLOOKUP(D1853,RFPStatus!$A$2:$CF$3125,6,FALSE)</f>
        <v>#N/A</v>
      </c>
      <c r="DS1853" s="161" t="e">
        <f>VLOOKUP(D1853,RFPStatus!$A$2:$CF$3125,7,FALSE)</f>
        <v>#N/A</v>
      </c>
      <c r="DT1853" s="161" t="e">
        <f>VLOOKUP(D1853,RFPStatus!$A$2:$CF$3125,8,FALSE)</f>
        <v>#N/A</v>
      </c>
      <c r="DU1853" s="161" t="e">
        <f>VLOOKUP(D1853,RFPStatus!$A$2:$CF$3125,9,FALSE)</f>
        <v>#N/A</v>
      </c>
      <c r="DV1853" s="161" t="e">
        <f>VLOOKUP(D1853,RFPStatus!$A$2:$CF$3125,10,FALSE)</f>
        <v>#N/A</v>
      </c>
      <c r="DW1853" s="161" t="str">
        <f t="shared" si="28"/>
        <v/>
      </c>
    </row>
    <row r="1854" spans="1:127" x14ac:dyDescent="0.35">
      <c r="A1854" s="163">
        <f>RFPData!D1854</f>
        <v>0</v>
      </c>
      <c r="DQ1854" s="161" t="e">
        <f>VLOOKUP(D1854,RFPStatus!$A$2:$CF$3125,5,FALSE)</f>
        <v>#N/A</v>
      </c>
      <c r="DR1854" s="161" t="e">
        <f>VLOOKUP(D1854,RFPStatus!$A$2:$CF$3125,6,FALSE)</f>
        <v>#N/A</v>
      </c>
      <c r="DS1854" s="161" t="e">
        <f>VLOOKUP(D1854,RFPStatus!$A$2:$CF$3125,7,FALSE)</f>
        <v>#N/A</v>
      </c>
      <c r="DT1854" s="161" t="e">
        <f>VLOOKUP(D1854,RFPStatus!$A$2:$CF$3125,8,FALSE)</f>
        <v>#N/A</v>
      </c>
      <c r="DU1854" s="161" t="e">
        <f>VLOOKUP(D1854,RFPStatus!$A$2:$CF$3125,9,FALSE)</f>
        <v>#N/A</v>
      </c>
      <c r="DV1854" s="161" t="e">
        <f>VLOOKUP(D1854,RFPStatus!$A$2:$CF$3125,10,FALSE)</f>
        <v>#N/A</v>
      </c>
      <c r="DW1854" s="161" t="str">
        <f t="shared" si="28"/>
        <v/>
      </c>
    </row>
    <row r="1855" spans="1:127" x14ac:dyDescent="0.35">
      <c r="A1855" s="163">
        <f>RFPData!D1855</f>
        <v>0</v>
      </c>
      <c r="DQ1855" s="161" t="e">
        <f>VLOOKUP(D1855,RFPStatus!$A$2:$CF$3125,5,FALSE)</f>
        <v>#N/A</v>
      </c>
      <c r="DR1855" s="161" t="e">
        <f>VLOOKUP(D1855,RFPStatus!$A$2:$CF$3125,6,FALSE)</f>
        <v>#N/A</v>
      </c>
      <c r="DS1855" s="161" t="e">
        <f>VLOOKUP(D1855,RFPStatus!$A$2:$CF$3125,7,FALSE)</f>
        <v>#N/A</v>
      </c>
      <c r="DT1855" s="161" t="e">
        <f>VLOOKUP(D1855,RFPStatus!$A$2:$CF$3125,8,FALSE)</f>
        <v>#N/A</v>
      </c>
      <c r="DU1855" s="161" t="e">
        <f>VLOOKUP(D1855,RFPStatus!$A$2:$CF$3125,9,FALSE)</f>
        <v>#N/A</v>
      </c>
      <c r="DV1855" s="161" t="e">
        <f>VLOOKUP(D1855,RFPStatus!$A$2:$CF$3125,10,FALSE)</f>
        <v>#N/A</v>
      </c>
      <c r="DW1855" s="161" t="str">
        <f t="shared" si="28"/>
        <v/>
      </c>
    </row>
    <row r="1856" spans="1:127" x14ac:dyDescent="0.35">
      <c r="A1856" s="163">
        <f>RFPData!D1856</f>
        <v>0</v>
      </c>
      <c r="DQ1856" s="161" t="e">
        <f>VLOOKUP(D1856,RFPStatus!$A$2:$CF$3125,5,FALSE)</f>
        <v>#N/A</v>
      </c>
      <c r="DR1856" s="161" t="e">
        <f>VLOOKUP(D1856,RFPStatus!$A$2:$CF$3125,6,FALSE)</f>
        <v>#N/A</v>
      </c>
      <c r="DS1856" s="161" t="e">
        <f>VLOOKUP(D1856,RFPStatus!$A$2:$CF$3125,7,FALSE)</f>
        <v>#N/A</v>
      </c>
      <c r="DT1856" s="161" t="e">
        <f>VLOOKUP(D1856,RFPStatus!$A$2:$CF$3125,8,FALSE)</f>
        <v>#N/A</v>
      </c>
      <c r="DU1856" s="161" t="e">
        <f>VLOOKUP(D1856,RFPStatus!$A$2:$CF$3125,9,FALSE)</f>
        <v>#N/A</v>
      </c>
      <c r="DV1856" s="161" t="e">
        <f>VLOOKUP(D1856,RFPStatus!$A$2:$CF$3125,10,FALSE)</f>
        <v>#N/A</v>
      </c>
      <c r="DW1856" s="161" t="str">
        <f t="shared" si="28"/>
        <v/>
      </c>
    </row>
    <row r="1857" spans="1:127" x14ac:dyDescent="0.35">
      <c r="A1857" s="163">
        <f>RFPData!D1857</f>
        <v>0</v>
      </c>
      <c r="DQ1857" s="161" t="e">
        <f>VLOOKUP(D1857,RFPStatus!$A$2:$CF$3125,5,FALSE)</f>
        <v>#N/A</v>
      </c>
      <c r="DR1857" s="161" t="e">
        <f>VLOOKUP(D1857,RFPStatus!$A$2:$CF$3125,6,FALSE)</f>
        <v>#N/A</v>
      </c>
      <c r="DS1857" s="161" t="e">
        <f>VLOOKUP(D1857,RFPStatus!$A$2:$CF$3125,7,FALSE)</f>
        <v>#N/A</v>
      </c>
      <c r="DT1857" s="161" t="e">
        <f>VLOOKUP(D1857,RFPStatus!$A$2:$CF$3125,8,FALSE)</f>
        <v>#N/A</v>
      </c>
      <c r="DU1857" s="161" t="e">
        <f>VLOOKUP(D1857,RFPStatus!$A$2:$CF$3125,9,FALSE)</f>
        <v>#N/A</v>
      </c>
      <c r="DV1857" s="161" t="e">
        <f>VLOOKUP(D1857,RFPStatus!$A$2:$CF$3125,10,FALSE)</f>
        <v>#N/A</v>
      </c>
      <c r="DW1857" s="161" t="str">
        <f t="shared" si="28"/>
        <v/>
      </c>
    </row>
    <row r="1858" spans="1:127" x14ac:dyDescent="0.35">
      <c r="A1858" s="163">
        <f>RFPData!D1858</f>
        <v>0</v>
      </c>
      <c r="DQ1858" s="161" t="e">
        <f>VLOOKUP(D1858,RFPStatus!$A$2:$CF$3125,5,FALSE)</f>
        <v>#N/A</v>
      </c>
      <c r="DR1858" s="161" t="e">
        <f>VLOOKUP(D1858,RFPStatus!$A$2:$CF$3125,6,FALSE)</f>
        <v>#N/A</v>
      </c>
      <c r="DS1858" s="161" t="e">
        <f>VLOOKUP(D1858,RFPStatus!$A$2:$CF$3125,7,FALSE)</f>
        <v>#N/A</v>
      </c>
      <c r="DT1858" s="161" t="e">
        <f>VLOOKUP(D1858,RFPStatus!$A$2:$CF$3125,8,FALSE)</f>
        <v>#N/A</v>
      </c>
      <c r="DU1858" s="161" t="e">
        <f>VLOOKUP(D1858,RFPStatus!$A$2:$CF$3125,9,FALSE)</f>
        <v>#N/A</v>
      </c>
      <c r="DV1858" s="161" t="e">
        <f>VLOOKUP(D1858,RFPStatus!$A$2:$CF$3125,10,FALSE)</f>
        <v>#N/A</v>
      </c>
      <c r="DW1858" s="161" t="str">
        <f t="shared" ref="DW1858:DW1921" si="29">_xlfn.CONCAT(BU1858:BY1858)</f>
        <v/>
      </c>
    </row>
    <row r="1859" spans="1:127" x14ac:dyDescent="0.35">
      <c r="A1859" s="163">
        <f>RFPData!D1859</f>
        <v>0</v>
      </c>
      <c r="DQ1859" s="161" t="e">
        <f>VLOOKUP(D1859,RFPStatus!$A$2:$CF$3125,5,FALSE)</f>
        <v>#N/A</v>
      </c>
      <c r="DR1859" s="161" t="e">
        <f>VLOOKUP(D1859,RFPStatus!$A$2:$CF$3125,6,FALSE)</f>
        <v>#N/A</v>
      </c>
      <c r="DS1859" s="161" t="e">
        <f>VLOOKUP(D1859,RFPStatus!$A$2:$CF$3125,7,FALSE)</f>
        <v>#N/A</v>
      </c>
      <c r="DT1859" s="161" t="e">
        <f>VLOOKUP(D1859,RFPStatus!$A$2:$CF$3125,8,FALSE)</f>
        <v>#N/A</v>
      </c>
      <c r="DU1859" s="161" t="e">
        <f>VLOOKUP(D1859,RFPStatus!$A$2:$CF$3125,9,FALSE)</f>
        <v>#N/A</v>
      </c>
      <c r="DV1859" s="161" t="e">
        <f>VLOOKUP(D1859,RFPStatus!$A$2:$CF$3125,10,FALSE)</f>
        <v>#N/A</v>
      </c>
      <c r="DW1859" s="161" t="str">
        <f t="shared" si="29"/>
        <v/>
      </c>
    </row>
    <row r="1860" spans="1:127" x14ac:dyDescent="0.35">
      <c r="A1860" s="163">
        <f>RFPData!D1860</f>
        <v>0</v>
      </c>
      <c r="DQ1860" s="161" t="e">
        <f>VLOOKUP(D1860,RFPStatus!$A$2:$CF$3125,5,FALSE)</f>
        <v>#N/A</v>
      </c>
      <c r="DR1860" s="161" t="e">
        <f>VLOOKUP(D1860,RFPStatus!$A$2:$CF$3125,6,FALSE)</f>
        <v>#N/A</v>
      </c>
      <c r="DS1860" s="161" t="e">
        <f>VLOOKUP(D1860,RFPStatus!$A$2:$CF$3125,7,FALSE)</f>
        <v>#N/A</v>
      </c>
      <c r="DT1860" s="161" t="e">
        <f>VLOOKUP(D1860,RFPStatus!$A$2:$CF$3125,8,FALSE)</f>
        <v>#N/A</v>
      </c>
      <c r="DU1860" s="161" t="e">
        <f>VLOOKUP(D1860,RFPStatus!$A$2:$CF$3125,9,FALSE)</f>
        <v>#N/A</v>
      </c>
      <c r="DV1860" s="161" t="e">
        <f>VLOOKUP(D1860,RFPStatus!$A$2:$CF$3125,10,FALSE)</f>
        <v>#N/A</v>
      </c>
      <c r="DW1860" s="161" t="str">
        <f t="shared" si="29"/>
        <v/>
      </c>
    </row>
    <row r="1861" spans="1:127" x14ac:dyDescent="0.35">
      <c r="A1861" s="163">
        <f>RFPData!D1861</f>
        <v>0</v>
      </c>
      <c r="DQ1861" s="161" t="e">
        <f>VLOOKUP(D1861,RFPStatus!$A$2:$CF$3125,5,FALSE)</f>
        <v>#N/A</v>
      </c>
      <c r="DR1861" s="161" t="e">
        <f>VLOOKUP(D1861,RFPStatus!$A$2:$CF$3125,6,FALSE)</f>
        <v>#N/A</v>
      </c>
      <c r="DS1861" s="161" t="e">
        <f>VLOOKUP(D1861,RFPStatus!$A$2:$CF$3125,7,FALSE)</f>
        <v>#N/A</v>
      </c>
      <c r="DT1861" s="161" t="e">
        <f>VLOOKUP(D1861,RFPStatus!$A$2:$CF$3125,8,FALSE)</f>
        <v>#N/A</v>
      </c>
      <c r="DU1861" s="161" t="e">
        <f>VLOOKUP(D1861,RFPStatus!$A$2:$CF$3125,9,FALSE)</f>
        <v>#N/A</v>
      </c>
      <c r="DV1861" s="161" t="e">
        <f>VLOOKUP(D1861,RFPStatus!$A$2:$CF$3125,10,FALSE)</f>
        <v>#N/A</v>
      </c>
      <c r="DW1861" s="161" t="str">
        <f t="shared" si="29"/>
        <v/>
      </c>
    </row>
    <row r="1862" spans="1:127" x14ac:dyDescent="0.35">
      <c r="A1862" s="163">
        <f>RFPData!D1862</f>
        <v>0</v>
      </c>
      <c r="DQ1862" s="161" t="e">
        <f>VLOOKUP(D1862,RFPStatus!$A$2:$CF$3125,5,FALSE)</f>
        <v>#N/A</v>
      </c>
      <c r="DR1862" s="161" t="e">
        <f>VLOOKUP(D1862,RFPStatus!$A$2:$CF$3125,6,FALSE)</f>
        <v>#N/A</v>
      </c>
      <c r="DS1862" s="161" t="e">
        <f>VLOOKUP(D1862,RFPStatus!$A$2:$CF$3125,7,FALSE)</f>
        <v>#N/A</v>
      </c>
      <c r="DT1862" s="161" t="e">
        <f>VLOOKUP(D1862,RFPStatus!$A$2:$CF$3125,8,FALSE)</f>
        <v>#N/A</v>
      </c>
      <c r="DU1862" s="161" t="e">
        <f>VLOOKUP(D1862,RFPStatus!$A$2:$CF$3125,9,FALSE)</f>
        <v>#N/A</v>
      </c>
      <c r="DV1862" s="161" t="e">
        <f>VLOOKUP(D1862,RFPStatus!$A$2:$CF$3125,10,FALSE)</f>
        <v>#N/A</v>
      </c>
      <c r="DW1862" s="161" t="str">
        <f t="shared" si="29"/>
        <v/>
      </c>
    </row>
    <row r="1863" spans="1:127" x14ac:dyDescent="0.35">
      <c r="A1863" s="163">
        <f>RFPData!D1863</f>
        <v>0</v>
      </c>
      <c r="DQ1863" s="161" t="e">
        <f>VLOOKUP(D1863,RFPStatus!$A$2:$CF$3125,5,FALSE)</f>
        <v>#N/A</v>
      </c>
      <c r="DR1863" s="161" t="e">
        <f>VLOOKUP(D1863,RFPStatus!$A$2:$CF$3125,6,FALSE)</f>
        <v>#N/A</v>
      </c>
      <c r="DS1863" s="161" t="e">
        <f>VLOOKUP(D1863,RFPStatus!$A$2:$CF$3125,7,FALSE)</f>
        <v>#N/A</v>
      </c>
      <c r="DT1863" s="161" t="e">
        <f>VLOOKUP(D1863,RFPStatus!$A$2:$CF$3125,8,FALSE)</f>
        <v>#N/A</v>
      </c>
      <c r="DU1863" s="161" t="e">
        <f>VLOOKUP(D1863,RFPStatus!$A$2:$CF$3125,9,FALSE)</f>
        <v>#N/A</v>
      </c>
      <c r="DV1863" s="161" t="e">
        <f>VLOOKUP(D1863,RFPStatus!$A$2:$CF$3125,10,FALSE)</f>
        <v>#N/A</v>
      </c>
      <c r="DW1863" s="161" t="str">
        <f t="shared" si="29"/>
        <v/>
      </c>
    </row>
    <row r="1864" spans="1:127" x14ac:dyDescent="0.35">
      <c r="A1864" s="163">
        <f>RFPData!D1864</f>
        <v>0</v>
      </c>
      <c r="DQ1864" s="161" t="e">
        <f>VLOOKUP(D1864,RFPStatus!$A$2:$CF$3125,5,FALSE)</f>
        <v>#N/A</v>
      </c>
      <c r="DR1864" s="161" t="e">
        <f>VLOOKUP(D1864,RFPStatus!$A$2:$CF$3125,6,FALSE)</f>
        <v>#N/A</v>
      </c>
      <c r="DS1864" s="161" t="e">
        <f>VLOOKUP(D1864,RFPStatus!$A$2:$CF$3125,7,FALSE)</f>
        <v>#N/A</v>
      </c>
      <c r="DT1864" s="161" t="e">
        <f>VLOOKUP(D1864,RFPStatus!$A$2:$CF$3125,8,FALSE)</f>
        <v>#N/A</v>
      </c>
      <c r="DU1864" s="161" t="e">
        <f>VLOOKUP(D1864,RFPStatus!$A$2:$CF$3125,9,FALSE)</f>
        <v>#N/A</v>
      </c>
      <c r="DV1864" s="161" t="e">
        <f>VLOOKUP(D1864,RFPStatus!$A$2:$CF$3125,10,FALSE)</f>
        <v>#N/A</v>
      </c>
      <c r="DW1864" s="161" t="str">
        <f t="shared" si="29"/>
        <v/>
      </c>
    </row>
    <row r="1865" spans="1:127" x14ac:dyDescent="0.35">
      <c r="A1865" s="163">
        <f>RFPData!D1865</f>
        <v>0</v>
      </c>
      <c r="DQ1865" s="161" t="e">
        <f>VLOOKUP(D1865,RFPStatus!$A$2:$CF$3125,5,FALSE)</f>
        <v>#N/A</v>
      </c>
      <c r="DR1865" s="161" t="e">
        <f>VLOOKUP(D1865,RFPStatus!$A$2:$CF$3125,6,FALSE)</f>
        <v>#N/A</v>
      </c>
      <c r="DS1865" s="161" t="e">
        <f>VLOOKUP(D1865,RFPStatus!$A$2:$CF$3125,7,FALSE)</f>
        <v>#N/A</v>
      </c>
      <c r="DT1865" s="161" t="e">
        <f>VLOOKUP(D1865,RFPStatus!$A$2:$CF$3125,8,FALSE)</f>
        <v>#N/A</v>
      </c>
      <c r="DU1865" s="161" t="e">
        <f>VLOOKUP(D1865,RFPStatus!$A$2:$CF$3125,9,FALSE)</f>
        <v>#N/A</v>
      </c>
      <c r="DV1865" s="161" t="e">
        <f>VLOOKUP(D1865,RFPStatus!$A$2:$CF$3125,10,FALSE)</f>
        <v>#N/A</v>
      </c>
      <c r="DW1865" s="161" t="str">
        <f t="shared" si="29"/>
        <v/>
      </c>
    </row>
    <row r="1866" spans="1:127" x14ac:dyDescent="0.35">
      <c r="A1866" s="163">
        <f>RFPData!D1866</f>
        <v>0</v>
      </c>
      <c r="DQ1866" s="161" t="e">
        <f>VLOOKUP(D1866,RFPStatus!$A$2:$CF$3125,5,FALSE)</f>
        <v>#N/A</v>
      </c>
      <c r="DR1866" s="161" t="e">
        <f>VLOOKUP(D1866,RFPStatus!$A$2:$CF$3125,6,FALSE)</f>
        <v>#N/A</v>
      </c>
      <c r="DS1866" s="161" t="e">
        <f>VLOOKUP(D1866,RFPStatus!$A$2:$CF$3125,7,FALSE)</f>
        <v>#N/A</v>
      </c>
      <c r="DT1866" s="161" t="e">
        <f>VLOOKUP(D1866,RFPStatus!$A$2:$CF$3125,8,FALSE)</f>
        <v>#N/A</v>
      </c>
      <c r="DU1866" s="161" t="e">
        <f>VLOOKUP(D1866,RFPStatus!$A$2:$CF$3125,9,FALSE)</f>
        <v>#N/A</v>
      </c>
      <c r="DV1866" s="161" t="e">
        <f>VLOOKUP(D1866,RFPStatus!$A$2:$CF$3125,10,FALSE)</f>
        <v>#N/A</v>
      </c>
      <c r="DW1866" s="161" t="str">
        <f t="shared" si="29"/>
        <v/>
      </c>
    </row>
    <row r="1867" spans="1:127" x14ac:dyDescent="0.35">
      <c r="A1867" s="163">
        <f>RFPData!D1867</f>
        <v>0</v>
      </c>
      <c r="DQ1867" s="161" t="e">
        <f>VLOOKUP(D1867,RFPStatus!$A$2:$CF$3125,5,FALSE)</f>
        <v>#N/A</v>
      </c>
      <c r="DR1867" s="161" t="e">
        <f>VLOOKUP(D1867,RFPStatus!$A$2:$CF$3125,6,FALSE)</f>
        <v>#N/A</v>
      </c>
      <c r="DS1867" s="161" t="e">
        <f>VLOOKUP(D1867,RFPStatus!$A$2:$CF$3125,7,FALSE)</f>
        <v>#N/A</v>
      </c>
      <c r="DT1867" s="161" t="e">
        <f>VLOOKUP(D1867,RFPStatus!$A$2:$CF$3125,8,FALSE)</f>
        <v>#N/A</v>
      </c>
      <c r="DU1867" s="161" t="e">
        <f>VLOOKUP(D1867,RFPStatus!$A$2:$CF$3125,9,FALSE)</f>
        <v>#N/A</v>
      </c>
      <c r="DV1867" s="161" t="e">
        <f>VLOOKUP(D1867,RFPStatus!$A$2:$CF$3125,10,FALSE)</f>
        <v>#N/A</v>
      </c>
      <c r="DW1867" s="161" t="str">
        <f t="shared" si="29"/>
        <v/>
      </c>
    </row>
    <row r="1868" spans="1:127" x14ac:dyDescent="0.35">
      <c r="A1868" s="163">
        <f>RFPData!D1868</f>
        <v>0</v>
      </c>
      <c r="DQ1868" s="161" t="e">
        <f>VLOOKUP(D1868,RFPStatus!$A$2:$CF$3125,5,FALSE)</f>
        <v>#N/A</v>
      </c>
      <c r="DR1868" s="161" t="e">
        <f>VLOOKUP(D1868,RFPStatus!$A$2:$CF$3125,6,FALSE)</f>
        <v>#N/A</v>
      </c>
      <c r="DS1868" s="161" t="e">
        <f>VLOOKUP(D1868,RFPStatus!$A$2:$CF$3125,7,FALSE)</f>
        <v>#N/A</v>
      </c>
      <c r="DT1868" s="161" t="e">
        <f>VLOOKUP(D1868,RFPStatus!$A$2:$CF$3125,8,FALSE)</f>
        <v>#N/A</v>
      </c>
      <c r="DU1868" s="161" t="e">
        <f>VLOOKUP(D1868,RFPStatus!$A$2:$CF$3125,9,FALSE)</f>
        <v>#N/A</v>
      </c>
      <c r="DV1868" s="161" t="e">
        <f>VLOOKUP(D1868,RFPStatus!$A$2:$CF$3125,10,FALSE)</f>
        <v>#N/A</v>
      </c>
      <c r="DW1868" s="161" t="str">
        <f t="shared" si="29"/>
        <v/>
      </c>
    </row>
    <row r="1869" spans="1:127" x14ac:dyDescent="0.35">
      <c r="A1869" s="163">
        <f>RFPData!D1869</f>
        <v>0</v>
      </c>
      <c r="DQ1869" s="161" t="e">
        <f>VLOOKUP(D1869,RFPStatus!$A$2:$CF$3125,5,FALSE)</f>
        <v>#N/A</v>
      </c>
      <c r="DR1869" s="161" t="e">
        <f>VLOOKUP(D1869,RFPStatus!$A$2:$CF$3125,6,FALSE)</f>
        <v>#N/A</v>
      </c>
      <c r="DS1869" s="161" t="e">
        <f>VLOOKUP(D1869,RFPStatus!$A$2:$CF$3125,7,FALSE)</f>
        <v>#N/A</v>
      </c>
      <c r="DT1869" s="161" t="e">
        <f>VLOOKUP(D1869,RFPStatus!$A$2:$CF$3125,8,FALSE)</f>
        <v>#N/A</v>
      </c>
      <c r="DU1869" s="161" t="e">
        <f>VLOOKUP(D1869,RFPStatus!$A$2:$CF$3125,9,FALSE)</f>
        <v>#N/A</v>
      </c>
      <c r="DV1869" s="161" t="e">
        <f>VLOOKUP(D1869,RFPStatus!$A$2:$CF$3125,10,FALSE)</f>
        <v>#N/A</v>
      </c>
      <c r="DW1869" s="161" t="str">
        <f t="shared" si="29"/>
        <v/>
      </c>
    </row>
    <row r="1870" spans="1:127" x14ac:dyDescent="0.35">
      <c r="A1870" s="163">
        <f>RFPData!D1870</f>
        <v>0</v>
      </c>
      <c r="DQ1870" s="161" t="e">
        <f>VLOOKUP(D1870,RFPStatus!$A$2:$CF$3125,5,FALSE)</f>
        <v>#N/A</v>
      </c>
      <c r="DR1870" s="161" t="e">
        <f>VLOOKUP(D1870,RFPStatus!$A$2:$CF$3125,6,FALSE)</f>
        <v>#N/A</v>
      </c>
      <c r="DS1870" s="161" t="e">
        <f>VLOOKUP(D1870,RFPStatus!$A$2:$CF$3125,7,FALSE)</f>
        <v>#N/A</v>
      </c>
      <c r="DT1870" s="161" t="e">
        <f>VLOOKUP(D1870,RFPStatus!$A$2:$CF$3125,8,FALSE)</f>
        <v>#N/A</v>
      </c>
      <c r="DU1870" s="161" t="e">
        <f>VLOOKUP(D1870,RFPStatus!$A$2:$CF$3125,9,FALSE)</f>
        <v>#N/A</v>
      </c>
      <c r="DV1870" s="161" t="e">
        <f>VLOOKUP(D1870,RFPStatus!$A$2:$CF$3125,10,FALSE)</f>
        <v>#N/A</v>
      </c>
      <c r="DW1870" s="161" t="str">
        <f t="shared" si="29"/>
        <v/>
      </c>
    </row>
    <row r="1871" spans="1:127" x14ac:dyDescent="0.35">
      <c r="A1871" s="163">
        <f>RFPData!D1871</f>
        <v>0</v>
      </c>
      <c r="DQ1871" s="161" t="e">
        <f>VLOOKUP(D1871,RFPStatus!$A$2:$CF$3125,5,FALSE)</f>
        <v>#N/A</v>
      </c>
      <c r="DR1871" s="161" t="e">
        <f>VLOOKUP(D1871,RFPStatus!$A$2:$CF$3125,6,FALSE)</f>
        <v>#N/A</v>
      </c>
      <c r="DS1871" s="161" t="e">
        <f>VLOOKUP(D1871,RFPStatus!$A$2:$CF$3125,7,FALSE)</f>
        <v>#N/A</v>
      </c>
      <c r="DT1871" s="161" t="e">
        <f>VLOOKUP(D1871,RFPStatus!$A$2:$CF$3125,8,FALSE)</f>
        <v>#N/A</v>
      </c>
      <c r="DU1871" s="161" t="e">
        <f>VLOOKUP(D1871,RFPStatus!$A$2:$CF$3125,9,FALSE)</f>
        <v>#N/A</v>
      </c>
      <c r="DV1871" s="161" t="e">
        <f>VLOOKUP(D1871,RFPStatus!$A$2:$CF$3125,10,FALSE)</f>
        <v>#N/A</v>
      </c>
      <c r="DW1871" s="161" t="str">
        <f t="shared" si="29"/>
        <v/>
      </c>
    </row>
    <row r="1872" spans="1:127" x14ac:dyDescent="0.35">
      <c r="A1872" s="163">
        <f>RFPData!D1872</f>
        <v>0</v>
      </c>
      <c r="DQ1872" s="161" t="e">
        <f>VLOOKUP(D1872,RFPStatus!$A$2:$CF$3125,5,FALSE)</f>
        <v>#N/A</v>
      </c>
      <c r="DR1872" s="161" t="e">
        <f>VLOOKUP(D1872,RFPStatus!$A$2:$CF$3125,6,FALSE)</f>
        <v>#N/A</v>
      </c>
      <c r="DS1872" s="161" t="e">
        <f>VLOOKUP(D1872,RFPStatus!$A$2:$CF$3125,7,FALSE)</f>
        <v>#N/A</v>
      </c>
      <c r="DT1872" s="161" t="e">
        <f>VLOOKUP(D1872,RFPStatus!$A$2:$CF$3125,8,FALSE)</f>
        <v>#N/A</v>
      </c>
      <c r="DU1872" s="161" t="e">
        <f>VLOOKUP(D1872,RFPStatus!$A$2:$CF$3125,9,FALSE)</f>
        <v>#N/A</v>
      </c>
      <c r="DV1872" s="161" t="e">
        <f>VLOOKUP(D1872,RFPStatus!$A$2:$CF$3125,10,FALSE)</f>
        <v>#N/A</v>
      </c>
      <c r="DW1872" s="161" t="str">
        <f t="shared" si="29"/>
        <v/>
      </c>
    </row>
    <row r="1873" spans="1:127" x14ac:dyDescent="0.35">
      <c r="A1873" s="163">
        <f>RFPData!D1873</f>
        <v>0</v>
      </c>
      <c r="DQ1873" s="161" t="e">
        <f>VLOOKUP(D1873,RFPStatus!$A$2:$CF$3125,5,FALSE)</f>
        <v>#N/A</v>
      </c>
      <c r="DR1873" s="161" t="e">
        <f>VLOOKUP(D1873,RFPStatus!$A$2:$CF$3125,6,FALSE)</f>
        <v>#N/A</v>
      </c>
      <c r="DS1873" s="161" t="e">
        <f>VLOOKUP(D1873,RFPStatus!$A$2:$CF$3125,7,FALSE)</f>
        <v>#N/A</v>
      </c>
      <c r="DT1873" s="161" t="e">
        <f>VLOOKUP(D1873,RFPStatus!$A$2:$CF$3125,8,FALSE)</f>
        <v>#N/A</v>
      </c>
      <c r="DU1873" s="161" t="e">
        <f>VLOOKUP(D1873,RFPStatus!$A$2:$CF$3125,9,FALSE)</f>
        <v>#N/A</v>
      </c>
      <c r="DV1873" s="161" t="e">
        <f>VLOOKUP(D1873,RFPStatus!$A$2:$CF$3125,10,FALSE)</f>
        <v>#N/A</v>
      </c>
      <c r="DW1873" s="161" t="str">
        <f t="shared" si="29"/>
        <v/>
      </c>
    </row>
    <row r="1874" spans="1:127" x14ac:dyDescent="0.35">
      <c r="A1874" s="163">
        <f>RFPData!D1874</f>
        <v>0</v>
      </c>
      <c r="DQ1874" s="161" t="e">
        <f>VLOOKUP(D1874,RFPStatus!$A$2:$CF$3125,5,FALSE)</f>
        <v>#N/A</v>
      </c>
      <c r="DR1874" s="161" t="e">
        <f>VLOOKUP(D1874,RFPStatus!$A$2:$CF$3125,6,FALSE)</f>
        <v>#N/A</v>
      </c>
      <c r="DS1874" s="161" t="e">
        <f>VLOOKUP(D1874,RFPStatus!$A$2:$CF$3125,7,FALSE)</f>
        <v>#N/A</v>
      </c>
      <c r="DT1874" s="161" t="e">
        <f>VLOOKUP(D1874,RFPStatus!$A$2:$CF$3125,8,FALSE)</f>
        <v>#N/A</v>
      </c>
      <c r="DU1874" s="161" t="e">
        <f>VLOOKUP(D1874,RFPStatus!$A$2:$CF$3125,9,FALSE)</f>
        <v>#N/A</v>
      </c>
      <c r="DV1874" s="161" t="e">
        <f>VLOOKUP(D1874,RFPStatus!$A$2:$CF$3125,10,FALSE)</f>
        <v>#N/A</v>
      </c>
      <c r="DW1874" s="161" t="str">
        <f t="shared" si="29"/>
        <v/>
      </c>
    </row>
    <row r="1875" spans="1:127" x14ac:dyDescent="0.35">
      <c r="A1875" s="163">
        <f>RFPData!D1875</f>
        <v>0</v>
      </c>
      <c r="DQ1875" s="161" t="e">
        <f>VLOOKUP(D1875,RFPStatus!$A$2:$CF$3125,5,FALSE)</f>
        <v>#N/A</v>
      </c>
      <c r="DR1875" s="161" t="e">
        <f>VLOOKUP(D1875,RFPStatus!$A$2:$CF$3125,6,FALSE)</f>
        <v>#N/A</v>
      </c>
      <c r="DS1875" s="161" t="e">
        <f>VLOOKUP(D1875,RFPStatus!$A$2:$CF$3125,7,FALSE)</f>
        <v>#N/A</v>
      </c>
      <c r="DT1875" s="161" t="e">
        <f>VLOOKUP(D1875,RFPStatus!$A$2:$CF$3125,8,FALSE)</f>
        <v>#N/A</v>
      </c>
      <c r="DU1875" s="161" t="e">
        <f>VLOOKUP(D1875,RFPStatus!$A$2:$CF$3125,9,FALSE)</f>
        <v>#N/A</v>
      </c>
      <c r="DV1875" s="161" t="e">
        <f>VLOOKUP(D1875,RFPStatus!$A$2:$CF$3125,10,FALSE)</f>
        <v>#N/A</v>
      </c>
      <c r="DW1875" s="161" t="str">
        <f t="shared" si="29"/>
        <v/>
      </c>
    </row>
    <row r="1876" spans="1:127" x14ac:dyDescent="0.35">
      <c r="A1876" s="163">
        <f>RFPData!D1876</f>
        <v>0</v>
      </c>
      <c r="DQ1876" s="161" t="e">
        <f>VLOOKUP(D1876,RFPStatus!$A$2:$CF$3125,5,FALSE)</f>
        <v>#N/A</v>
      </c>
      <c r="DR1876" s="161" t="e">
        <f>VLOOKUP(D1876,RFPStatus!$A$2:$CF$3125,6,FALSE)</f>
        <v>#N/A</v>
      </c>
      <c r="DS1876" s="161" t="e">
        <f>VLOOKUP(D1876,RFPStatus!$A$2:$CF$3125,7,FALSE)</f>
        <v>#N/A</v>
      </c>
      <c r="DT1876" s="161" t="e">
        <f>VLOOKUP(D1876,RFPStatus!$A$2:$CF$3125,8,FALSE)</f>
        <v>#N/A</v>
      </c>
      <c r="DU1876" s="161" t="e">
        <f>VLOOKUP(D1876,RFPStatus!$A$2:$CF$3125,9,FALSE)</f>
        <v>#N/A</v>
      </c>
      <c r="DV1876" s="161" t="e">
        <f>VLOOKUP(D1876,RFPStatus!$A$2:$CF$3125,10,FALSE)</f>
        <v>#N/A</v>
      </c>
      <c r="DW1876" s="161" t="str">
        <f t="shared" si="29"/>
        <v/>
      </c>
    </row>
    <row r="1877" spans="1:127" x14ac:dyDescent="0.35">
      <c r="A1877" s="163">
        <f>RFPData!D1877</f>
        <v>0</v>
      </c>
      <c r="DQ1877" s="161" t="e">
        <f>VLOOKUP(D1877,RFPStatus!$A$2:$CF$3125,5,FALSE)</f>
        <v>#N/A</v>
      </c>
      <c r="DR1877" s="161" t="e">
        <f>VLOOKUP(D1877,RFPStatus!$A$2:$CF$3125,6,FALSE)</f>
        <v>#N/A</v>
      </c>
      <c r="DS1877" s="161" t="e">
        <f>VLOOKUP(D1877,RFPStatus!$A$2:$CF$3125,7,FALSE)</f>
        <v>#N/A</v>
      </c>
      <c r="DT1877" s="161" t="e">
        <f>VLOOKUP(D1877,RFPStatus!$A$2:$CF$3125,8,FALSE)</f>
        <v>#N/A</v>
      </c>
      <c r="DU1877" s="161" t="e">
        <f>VLOOKUP(D1877,RFPStatus!$A$2:$CF$3125,9,FALSE)</f>
        <v>#N/A</v>
      </c>
      <c r="DV1877" s="161" t="e">
        <f>VLOOKUP(D1877,RFPStatus!$A$2:$CF$3125,10,FALSE)</f>
        <v>#N/A</v>
      </c>
      <c r="DW1877" s="161" t="str">
        <f t="shared" si="29"/>
        <v/>
      </c>
    </row>
    <row r="1878" spans="1:127" x14ac:dyDescent="0.35">
      <c r="A1878" s="163">
        <f>RFPData!D1878</f>
        <v>0</v>
      </c>
      <c r="DQ1878" s="161" t="e">
        <f>VLOOKUP(D1878,RFPStatus!$A$2:$CF$3125,5,FALSE)</f>
        <v>#N/A</v>
      </c>
      <c r="DR1878" s="161" t="e">
        <f>VLOOKUP(D1878,RFPStatus!$A$2:$CF$3125,6,FALSE)</f>
        <v>#N/A</v>
      </c>
      <c r="DS1878" s="161" t="e">
        <f>VLOOKUP(D1878,RFPStatus!$A$2:$CF$3125,7,FALSE)</f>
        <v>#N/A</v>
      </c>
      <c r="DT1878" s="161" t="e">
        <f>VLOOKUP(D1878,RFPStatus!$A$2:$CF$3125,8,FALSE)</f>
        <v>#N/A</v>
      </c>
      <c r="DU1878" s="161" t="e">
        <f>VLOOKUP(D1878,RFPStatus!$A$2:$CF$3125,9,FALSE)</f>
        <v>#N/A</v>
      </c>
      <c r="DV1878" s="161" t="e">
        <f>VLOOKUP(D1878,RFPStatus!$A$2:$CF$3125,10,FALSE)</f>
        <v>#N/A</v>
      </c>
      <c r="DW1878" s="161" t="str">
        <f t="shared" si="29"/>
        <v/>
      </c>
    </row>
    <row r="1879" spans="1:127" x14ac:dyDescent="0.35">
      <c r="A1879" s="163">
        <f>RFPData!D1879</f>
        <v>0</v>
      </c>
      <c r="DQ1879" s="161" t="e">
        <f>VLOOKUP(D1879,RFPStatus!$A$2:$CF$3125,5,FALSE)</f>
        <v>#N/A</v>
      </c>
      <c r="DR1879" s="161" t="e">
        <f>VLOOKUP(D1879,RFPStatus!$A$2:$CF$3125,6,FALSE)</f>
        <v>#N/A</v>
      </c>
      <c r="DS1879" s="161" t="e">
        <f>VLOOKUP(D1879,RFPStatus!$A$2:$CF$3125,7,FALSE)</f>
        <v>#N/A</v>
      </c>
      <c r="DT1879" s="161" t="e">
        <f>VLOOKUP(D1879,RFPStatus!$A$2:$CF$3125,8,FALSE)</f>
        <v>#N/A</v>
      </c>
      <c r="DU1879" s="161" t="e">
        <f>VLOOKUP(D1879,RFPStatus!$A$2:$CF$3125,9,FALSE)</f>
        <v>#N/A</v>
      </c>
      <c r="DV1879" s="161" t="e">
        <f>VLOOKUP(D1879,RFPStatus!$A$2:$CF$3125,10,FALSE)</f>
        <v>#N/A</v>
      </c>
      <c r="DW1879" s="161" t="str">
        <f t="shared" si="29"/>
        <v/>
      </c>
    </row>
    <row r="1880" spans="1:127" x14ac:dyDescent="0.35">
      <c r="A1880" s="163">
        <f>RFPData!D1880</f>
        <v>0</v>
      </c>
      <c r="DQ1880" s="161" t="e">
        <f>VLOOKUP(D1880,RFPStatus!$A$2:$CF$3125,5,FALSE)</f>
        <v>#N/A</v>
      </c>
      <c r="DR1880" s="161" t="e">
        <f>VLOOKUP(D1880,RFPStatus!$A$2:$CF$3125,6,FALSE)</f>
        <v>#N/A</v>
      </c>
      <c r="DS1880" s="161" t="e">
        <f>VLOOKUP(D1880,RFPStatus!$A$2:$CF$3125,7,FALSE)</f>
        <v>#N/A</v>
      </c>
      <c r="DT1880" s="161" t="e">
        <f>VLOOKUP(D1880,RFPStatus!$A$2:$CF$3125,8,FALSE)</f>
        <v>#N/A</v>
      </c>
      <c r="DU1880" s="161" t="e">
        <f>VLOOKUP(D1880,RFPStatus!$A$2:$CF$3125,9,FALSE)</f>
        <v>#N/A</v>
      </c>
      <c r="DV1880" s="161" t="e">
        <f>VLOOKUP(D1880,RFPStatus!$A$2:$CF$3125,10,FALSE)</f>
        <v>#N/A</v>
      </c>
      <c r="DW1880" s="161" t="str">
        <f t="shared" si="29"/>
        <v/>
      </c>
    </row>
    <row r="1881" spans="1:127" x14ac:dyDescent="0.35">
      <c r="A1881" s="163">
        <f>RFPData!D1881</f>
        <v>0</v>
      </c>
      <c r="DQ1881" s="161" t="e">
        <f>VLOOKUP(D1881,RFPStatus!$A$2:$CF$3125,5,FALSE)</f>
        <v>#N/A</v>
      </c>
      <c r="DR1881" s="161" t="e">
        <f>VLOOKUP(D1881,RFPStatus!$A$2:$CF$3125,6,FALSE)</f>
        <v>#N/A</v>
      </c>
      <c r="DS1881" s="161" t="e">
        <f>VLOOKUP(D1881,RFPStatus!$A$2:$CF$3125,7,FALSE)</f>
        <v>#N/A</v>
      </c>
      <c r="DT1881" s="161" t="e">
        <f>VLOOKUP(D1881,RFPStatus!$A$2:$CF$3125,8,FALSE)</f>
        <v>#N/A</v>
      </c>
      <c r="DU1881" s="161" t="e">
        <f>VLOOKUP(D1881,RFPStatus!$A$2:$CF$3125,9,FALSE)</f>
        <v>#N/A</v>
      </c>
      <c r="DV1881" s="161" t="e">
        <f>VLOOKUP(D1881,RFPStatus!$A$2:$CF$3125,10,FALSE)</f>
        <v>#N/A</v>
      </c>
      <c r="DW1881" s="161" t="str">
        <f t="shared" si="29"/>
        <v/>
      </c>
    </row>
    <row r="1882" spans="1:127" x14ac:dyDescent="0.35">
      <c r="A1882" s="163">
        <f>RFPData!D1882</f>
        <v>0</v>
      </c>
      <c r="DQ1882" s="161" t="e">
        <f>VLOOKUP(D1882,RFPStatus!$A$2:$CF$3125,5,FALSE)</f>
        <v>#N/A</v>
      </c>
      <c r="DR1882" s="161" t="e">
        <f>VLOOKUP(D1882,RFPStatus!$A$2:$CF$3125,6,FALSE)</f>
        <v>#N/A</v>
      </c>
      <c r="DS1882" s="161" t="e">
        <f>VLOOKUP(D1882,RFPStatus!$A$2:$CF$3125,7,FALSE)</f>
        <v>#N/A</v>
      </c>
      <c r="DT1882" s="161" t="e">
        <f>VLOOKUP(D1882,RFPStatus!$A$2:$CF$3125,8,FALSE)</f>
        <v>#N/A</v>
      </c>
      <c r="DU1882" s="161" t="e">
        <f>VLOOKUP(D1882,RFPStatus!$A$2:$CF$3125,9,FALSE)</f>
        <v>#N/A</v>
      </c>
      <c r="DV1882" s="161" t="e">
        <f>VLOOKUP(D1882,RFPStatus!$A$2:$CF$3125,10,FALSE)</f>
        <v>#N/A</v>
      </c>
      <c r="DW1882" s="161" t="str">
        <f t="shared" si="29"/>
        <v/>
      </c>
    </row>
    <row r="1883" spans="1:127" x14ac:dyDescent="0.35">
      <c r="A1883" s="163">
        <f>RFPData!D1883</f>
        <v>0</v>
      </c>
      <c r="DQ1883" s="161" t="e">
        <f>VLOOKUP(D1883,RFPStatus!$A$2:$CF$3125,5,FALSE)</f>
        <v>#N/A</v>
      </c>
      <c r="DR1883" s="161" t="e">
        <f>VLOOKUP(D1883,RFPStatus!$A$2:$CF$3125,6,FALSE)</f>
        <v>#N/A</v>
      </c>
      <c r="DS1883" s="161" t="e">
        <f>VLOOKUP(D1883,RFPStatus!$A$2:$CF$3125,7,FALSE)</f>
        <v>#N/A</v>
      </c>
      <c r="DT1883" s="161" t="e">
        <f>VLOOKUP(D1883,RFPStatus!$A$2:$CF$3125,8,FALSE)</f>
        <v>#N/A</v>
      </c>
      <c r="DU1883" s="161" t="e">
        <f>VLOOKUP(D1883,RFPStatus!$A$2:$CF$3125,9,FALSE)</f>
        <v>#N/A</v>
      </c>
      <c r="DV1883" s="161" t="e">
        <f>VLOOKUP(D1883,RFPStatus!$A$2:$CF$3125,10,FALSE)</f>
        <v>#N/A</v>
      </c>
      <c r="DW1883" s="161" t="str">
        <f t="shared" si="29"/>
        <v/>
      </c>
    </row>
    <row r="1884" spans="1:127" x14ac:dyDescent="0.35">
      <c r="A1884" s="163">
        <f>RFPData!D1884</f>
        <v>0</v>
      </c>
      <c r="DQ1884" s="161" t="e">
        <f>VLOOKUP(D1884,RFPStatus!$A$2:$CF$3125,5,FALSE)</f>
        <v>#N/A</v>
      </c>
      <c r="DR1884" s="161" t="e">
        <f>VLOOKUP(D1884,RFPStatus!$A$2:$CF$3125,6,FALSE)</f>
        <v>#N/A</v>
      </c>
      <c r="DS1884" s="161" t="e">
        <f>VLOOKUP(D1884,RFPStatus!$A$2:$CF$3125,7,FALSE)</f>
        <v>#N/A</v>
      </c>
      <c r="DT1884" s="161" t="e">
        <f>VLOOKUP(D1884,RFPStatus!$A$2:$CF$3125,8,FALSE)</f>
        <v>#N/A</v>
      </c>
      <c r="DU1884" s="161" t="e">
        <f>VLOOKUP(D1884,RFPStatus!$A$2:$CF$3125,9,FALSE)</f>
        <v>#N/A</v>
      </c>
      <c r="DV1884" s="161" t="e">
        <f>VLOOKUP(D1884,RFPStatus!$A$2:$CF$3125,10,FALSE)</f>
        <v>#N/A</v>
      </c>
      <c r="DW1884" s="161" t="str">
        <f t="shared" si="29"/>
        <v/>
      </c>
    </row>
    <row r="1885" spans="1:127" x14ac:dyDescent="0.35">
      <c r="A1885" s="163">
        <f>RFPData!D1885</f>
        <v>0</v>
      </c>
      <c r="DQ1885" s="161" t="e">
        <f>VLOOKUP(D1885,RFPStatus!$A$2:$CF$3125,5,FALSE)</f>
        <v>#N/A</v>
      </c>
      <c r="DR1885" s="161" t="e">
        <f>VLOOKUP(D1885,RFPStatus!$A$2:$CF$3125,6,FALSE)</f>
        <v>#N/A</v>
      </c>
      <c r="DS1885" s="161" t="e">
        <f>VLOOKUP(D1885,RFPStatus!$A$2:$CF$3125,7,FALSE)</f>
        <v>#N/A</v>
      </c>
      <c r="DT1885" s="161" t="e">
        <f>VLOOKUP(D1885,RFPStatus!$A$2:$CF$3125,8,FALSE)</f>
        <v>#N/A</v>
      </c>
      <c r="DU1885" s="161" t="e">
        <f>VLOOKUP(D1885,RFPStatus!$A$2:$CF$3125,9,FALSE)</f>
        <v>#N/A</v>
      </c>
      <c r="DV1885" s="161" t="e">
        <f>VLOOKUP(D1885,RFPStatus!$A$2:$CF$3125,10,FALSE)</f>
        <v>#N/A</v>
      </c>
      <c r="DW1885" s="161" t="str">
        <f t="shared" si="29"/>
        <v/>
      </c>
    </row>
    <row r="1886" spans="1:127" x14ac:dyDescent="0.35">
      <c r="A1886" s="163">
        <f>RFPData!D1886</f>
        <v>0</v>
      </c>
      <c r="DQ1886" s="161" t="e">
        <f>VLOOKUP(D1886,RFPStatus!$A$2:$CF$3125,5,FALSE)</f>
        <v>#N/A</v>
      </c>
      <c r="DR1886" s="161" t="e">
        <f>VLOOKUP(D1886,RFPStatus!$A$2:$CF$3125,6,FALSE)</f>
        <v>#N/A</v>
      </c>
      <c r="DS1886" s="161" t="e">
        <f>VLOOKUP(D1886,RFPStatus!$A$2:$CF$3125,7,FALSE)</f>
        <v>#N/A</v>
      </c>
      <c r="DT1886" s="161" t="e">
        <f>VLOOKUP(D1886,RFPStatus!$A$2:$CF$3125,8,FALSE)</f>
        <v>#N/A</v>
      </c>
      <c r="DU1886" s="161" t="e">
        <f>VLOOKUP(D1886,RFPStatus!$A$2:$CF$3125,9,FALSE)</f>
        <v>#N/A</v>
      </c>
      <c r="DV1886" s="161" t="e">
        <f>VLOOKUP(D1886,RFPStatus!$A$2:$CF$3125,10,FALSE)</f>
        <v>#N/A</v>
      </c>
      <c r="DW1886" s="161" t="str">
        <f t="shared" si="29"/>
        <v/>
      </c>
    </row>
    <row r="1887" spans="1:127" x14ac:dyDescent="0.35">
      <c r="A1887" s="163">
        <f>RFPData!D1887</f>
        <v>0</v>
      </c>
      <c r="DQ1887" s="161" t="e">
        <f>VLOOKUP(D1887,RFPStatus!$A$2:$CF$3125,5,FALSE)</f>
        <v>#N/A</v>
      </c>
      <c r="DR1887" s="161" t="e">
        <f>VLOOKUP(D1887,RFPStatus!$A$2:$CF$3125,6,FALSE)</f>
        <v>#N/A</v>
      </c>
      <c r="DS1887" s="161" t="e">
        <f>VLOOKUP(D1887,RFPStatus!$A$2:$CF$3125,7,FALSE)</f>
        <v>#N/A</v>
      </c>
      <c r="DT1887" s="161" t="e">
        <f>VLOOKUP(D1887,RFPStatus!$A$2:$CF$3125,8,FALSE)</f>
        <v>#N/A</v>
      </c>
      <c r="DU1887" s="161" t="e">
        <f>VLOOKUP(D1887,RFPStatus!$A$2:$CF$3125,9,FALSE)</f>
        <v>#N/A</v>
      </c>
      <c r="DV1887" s="161" t="e">
        <f>VLOOKUP(D1887,RFPStatus!$A$2:$CF$3125,10,FALSE)</f>
        <v>#N/A</v>
      </c>
      <c r="DW1887" s="161" t="str">
        <f t="shared" si="29"/>
        <v/>
      </c>
    </row>
    <row r="1888" spans="1:127" x14ac:dyDescent="0.35">
      <c r="A1888" s="163">
        <f>RFPData!D1888</f>
        <v>0</v>
      </c>
      <c r="DQ1888" s="161" t="e">
        <f>VLOOKUP(D1888,RFPStatus!$A$2:$CF$3125,5,FALSE)</f>
        <v>#N/A</v>
      </c>
      <c r="DR1888" s="161" t="e">
        <f>VLOOKUP(D1888,RFPStatus!$A$2:$CF$3125,6,FALSE)</f>
        <v>#N/A</v>
      </c>
      <c r="DS1888" s="161" t="e">
        <f>VLOOKUP(D1888,RFPStatus!$A$2:$CF$3125,7,FALSE)</f>
        <v>#N/A</v>
      </c>
      <c r="DT1888" s="161" t="e">
        <f>VLOOKUP(D1888,RFPStatus!$A$2:$CF$3125,8,FALSE)</f>
        <v>#N/A</v>
      </c>
      <c r="DU1888" s="161" t="e">
        <f>VLOOKUP(D1888,RFPStatus!$A$2:$CF$3125,9,FALSE)</f>
        <v>#N/A</v>
      </c>
      <c r="DV1888" s="161" t="e">
        <f>VLOOKUP(D1888,RFPStatus!$A$2:$CF$3125,10,FALSE)</f>
        <v>#N/A</v>
      </c>
      <c r="DW1888" s="161" t="str">
        <f t="shared" si="29"/>
        <v/>
      </c>
    </row>
    <row r="1889" spans="1:127" x14ac:dyDescent="0.35">
      <c r="A1889" s="163">
        <f>RFPData!D1889</f>
        <v>0</v>
      </c>
      <c r="DQ1889" s="161" t="e">
        <f>VLOOKUP(D1889,RFPStatus!$A$2:$CF$3125,5,FALSE)</f>
        <v>#N/A</v>
      </c>
      <c r="DR1889" s="161" t="e">
        <f>VLOOKUP(D1889,RFPStatus!$A$2:$CF$3125,6,FALSE)</f>
        <v>#N/A</v>
      </c>
      <c r="DS1889" s="161" t="e">
        <f>VLOOKUP(D1889,RFPStatus!$A$2:$CF$3125,7,FALSE)</f>
        <v>#N/A</v>
      </c>
      <c r="DT1889" s="161" t="e">
        <f>VLOOKUP(D1889,RFPStatus!$A$2:$CF$3125,8,FALSE)</f>
        <v>#N/A</v>
      </c>
      <c r="DU1889" s="161" t="e">
        <f>VLOOKUP(D1889,RFPStatus!$A$2:$CF$3125,9,FALSE)</f>
        <v>#N/A</v>
      </c>
      <c r="DV1889" s="161" t="e">
        <f>VLOOKUP(D1889,RFPStatus!$A$2:$CF$3125,10,FALSE)</f>
        <v>#N/A</v>
      </c>
      <c r="DW1889" s="161" t="str">
        <f t="shared" si="29"/>
        <v/>
      </c>
    </row>
    <row r="1890" spans="1:127" x14ac:dyDescent="0.35">
      <c r="A1890" s="163">
        <f>RFPData!D1890</f>
        <v>0</v>
      </c>
      <c r="DQ1890" s="161" t="e">
        <f>VLOOKUP(D1890,RFPStatus!$A$2:$CF$3125,5,FALSE)</f>
        <v>#N/A</v>
      </c>
      <c r="DR1890" s="161" t="e">
        <f>VLOOKUP(D1890,RFPStatus!$A$2:$CF$3125,6,FALSE)</f>
        <v>#N/A</v>
      </c>
      <c r="DS1890" s="161" t="e">
        <f>VLOOKUP(D1890,RFPStatus!$A$2:$CF$3125,7,FALSE)</f>
        <v>#N/A</v>
      </c>
      <c r="DT1890" s="161" t="e">
        <f>VLOOKUP(D1890,RFPStatus!$A$2:$CF$3125,8,FALSE)</f>
        <v>#N/A</v>
      </c>
      <c r="DU1890" s="161" t="e">
        <f>VLOOKUP(D1890,RFPStatus!$A$2:$CF$3125,9,FALSE)</f>
        <v>#N/A</v>
      </c>
      <c r="DV1890" s="161" t="e">
        <f>VLOOKUP(D1890,RFPStatus!$A$2:$CF$3125,10,FALSE)</f>
        <v>#N/A</v>
      </c>
      <c r="DW1890" s="161" t="str">
        <f t="shared" si="29"/>
        <v/>
      </c>
    </row>
    <row r="1891" spans="1:127" x14ac:dyDescent="0.35">
      <c r="A1891" s="163">
        <f>RFPData!D1891</f>
        <v>0</v>
      </c>
      <c r="DQ1891" s="161" t="e">
        <f>VLOOKUP(D1891,RFPStatus!$A$2:$CF$3125,5,FALSE)</f>
        <v>#N/A</v>
      </c>
      <c r="DR1891" s="161" t="e">
        <f>VLOOKUP(D1891,RFPStatus!$A$2:$CF$3125,6,FALSE)</f>
        <v>#N/A</v>
      </c>
      <c r="DS1891" s="161" t="e">
        <f>VLOOKUP(D1891,RFPStatus!$A$2:$CF$3125,7,FALSE)</f>
        <v>#N/A</v>
      </c>
      <c r="DT1891" s="161" t="e">
        <f>VLOOKUP(D1891,RFPStatus!$A$2:$CF$3125,8,FALSE)</f>
        <v>#N/A</v>
      </c>
      <c r="DU1891" s="161" t="e">
        <f>VLOOKUP(D1891,RFPStatus!$A$2:$CF$3125,9,FALSE)</f>
        <v>#N/A</v>
      </c>
      <c r="DV1891" s="161" t="e">
        <f>VLOOKUP(D1891,RFPStatus!$A$2:$CF$3125,10,FALSE)</f>
        <v>#N/A</v>
      </c>
      <c r="DW1891" s="161" t="str">
        <f t="shared" si="29"/>
        <v/>
      </c>
    </row>
    <row r="1892" spans="1:127" x14ac:dyDescent="0.35">
      <c r="A1892" s="163">
        <f>RFPData!D1892</f>
        <v>0</v>
      </c>
      <c r="DQ1892" s="161" t="e">
        <f>VLOOKUP(D1892,RFPStatus!$A$2:$CF$3125,5,FALSE)</f>
        <v>#N/A</v>
      </c>
      <c r="DR1892" s="161" t="e">
        <f>VLOOKUP(D1892,RFPStatus!$A$2:$CF$3125,6,FALSE)</f>
        <v>#N/A</v>
      </c>
      <c r="DS1892" s="161" t="e">
        <f>VLOOKUP(D1892,RFPStatus!$A$2:$CF$3125,7,FALSE)</f>
        <v>#N/A</v>
      </c>
      <c r="DT1892" s="161" t="e">
        <f>VLOOKUP(D1892,RFPStatus!$A$2:$CF$3125,8,FALSE)</f>
        <v>#N/A</v>
      </c>
      <c r="DU1892" s="161" t="e">
        <f>VLOOKUP(D1892,RFPStatus!$A$2:$CF$3125,9,FALSE)</f>
        <v>#N/A</v>
      </c>
      <c r="DV1892" s="161" t="e">
        <f>VLOOKUP(D1892,RFPStatus!$A$2:$CF$3125,10,FALSE)</f>
        <v>#N/A</v>
      </c>
      <c r="DW1892" s="161" t="str">
        <f t="shared" si="29"/>
        <v/>
      </c>
    </row>
    <row r="1893" spans="1:127" x14ac:dyDescent="0.35">
      <c r="A1893" s="163">
        <f>RFPData!D1893</f>
        <v>0</v>
      </c>
      <c r="DQ1893" s="161" t="e">
        <f>VLOOKUP(D1893,RFPStatus!$A$2:$CF$3125,5,FALSE)</f>
        <v>#N/A</v>
      </c>
      <c r="DR1893" s="161" t="e">
        <f>VLOOKUP(D1893,RFPStatus!$A$2:$CF$3125,6,FALSE)</f>
        <v>#N/A</v>
      </c>
      <c r="DS1893" s="161" t="e">
        <f>VLOOKUP(D1893,RFPStatus!$A$2:$CF$3125,7,FALSE)</f>
        <v>#N/A</v>
      </c>
      <c r="DT1893" s="161" t="e">
        <f>VLOOKUP(D1893,RFPStatus!$A$2:$CF$3125,8,FALSE)</f>
        <v>#N/A</v>
      </c>
      <c r="DU1893" s="161" t="e">
        <f>VLOOKUP(D1893,RFPStatus!$A$2:$CF$3125,9,FALSE)</f>
        <v>#N/A</v>
      </c>
      <c r="DV1893" s="161" t="e">
        <f>VLOOKUP(D1893,RFPStatus!$A$2:$CF$3125,10,FALSE)</f>
        <v>#N/A</v>
      </c>
      <c r="DW1893" s="161" t="str">
        <f t="shared" si="29"/>
        <v/>
      </c>
    </row>
    <row r="1894" spans="1:127" x14ac:dyDescent="0.35">
      <c r="A1894" s="163">
        <f>RFPData!D1894</f>
        <v>0</v>
      </c>
      <c r="DQ1894" s="161" t="e">
        <f>VLOOKUP(D1894,RFPStatus!$A$2:$CF$3125,5,FALSE)</f>
        <v>#N/A</v>
      </c>
      <c r="DR1894" s="161" t="e">
        <f>VLOOKUP(D1894,RFPStatus!$A$2:$CF$3125,6,FALSE)</f>
        <v>#N/A</v>
      </c>
      <c r="DS1894" s="161" t="e">
        <f>VLOOKUP(D1894,RFPStatus!$A$2:$CF$3125,7,FALSE)</f>
        <v>#N/A</v>
      </c>
      <c r="DT1894" s="161" t="e">
        <f>VLOOKUP(D1894,RFPStatus!$A$2:$CF$3125,8,FALSE)</f>
        <v>#N/A</v>
      </c>
      <c r="DU1894" s="161" t="e">
        <f>VLOOKUP(D1894,RFPStatus!$A$2:$CF$3125,9,FALSE)</f>
        <v>#N/A</v>
      </c>
      <c r="DV1894" s="161" t="e">
        <f>VLOOKUP(D1894,RFPStatus!$A$2:$CF$3125,10,FALSE)</f>
        <v>#N/A</v>
      </c>
      <c r="DW1894" s="161" t="str">
        <f t="shared" si="29"/>
        <v/>
      </c>
    </row>
    <row r="1895" spans="1:127" x14ac:dyDescent="0.35">
      <c r="A1895" s="163">
        <f>RFPData!D1895</f>
        <v>0</v>
      </c>
      <c r="DQ1895" s="161" t="e">
        <f>VLOOKUP(D1895,RFPStatus!$A$2:$CF$3125,5,FALSE)</f>
        <v>#N/A</v>
      </c>
      <c r="DR1895" s="161" t="e">
        <f>VLOOKUP(D1895,RFPStatus!$A$2:$CF$3125,6,FALSE)</f>
        <v>#N/A</v>
      </c>
      <c r="DS1895" s="161" t="e">
        <f>VLOOKUP(D1895,RFPStatus!$A$2:$CF$3125,7,FALSE)</f>
        <v>#N/A</v>
      </c>
      <c r="DT1895" s="161" t="e">
        <f>VLOOKUP(D1895,RFPStatus!$A$2:$CF$3125,8,FALSE)</f>
        <v>#N/A</v>
      </c>
      <c r="DU1895" s="161" t="e">
        <f>VLOOKUP(D1895,RFPStatus!$A$2:$CF$3125,9,FALSE)</f>
        <v>#N/A</v>
      </c>
      <c r="DV1895" s="161" t="e">
        <f>VLOOKUP(D1895,RFPStatus!$A$2:$CF$3125,10,FALSE)</f>
        <v>#N/A</v>
      </c>
      <c r="DW1895" s="161" t="str">
        <f t="shared" si="29"/>
        <v/>
      </c>
    </row>
    <row r="1896" spans="1:127" x14ac:dyDescent="0.35">
      <c r="A1896" s="163">
        <f>RFPData!D1896</f>
        <v>0</v>
      </c>
      <c r="DQ1896" s="161" t="e">
        <f>VLOOKUP(D1896,RFPStatus!$A$2:$CF$3125,5,FALSE)</f>
        <v>#N/A</v>
      </c>
      <c r="DR1896" s="161" t="e">
        <f>VLOOKUP(D1896,RFPStatus!$A$2:$CF$3125,6,FALSE)</f>
        <v>#N/A</v>
      </c>
      <c r="DS1896" s="161" t="e">
        <f>VLOOKUP(D1896,RFPStatus!$A$2:$CF$3125,7,FALSE)</f>
        <v>#N/A</v>
      </c>
      <c r="DT1896" s="161" t="e">
        <f>VLOOKUP(D1896,RFPStatus!$A$2:$CF$3125,8,FALSE)</f>
        <v>#N/A</v>
      </c>
      <c r="DU1896" s="161" t="e">
        <f>VLOOKUP(D1896,RFPStatus!$A$2:$CF$3125,9,FALSE)</f>
        <v>#N/A</v>
      </c>
      <c r="DV1896" s="161" t="e">
        <f>VLOOKUP(D1896,RFPStatus!$A$2:$CF$3125,10,FALSE)</f>
        <v>#N/A</v>
      </c>
      <c r="DW1896" s="161" t="str">
        <f t="shared" si="29"/>
        <v/>
      </c>
    </row>
    <row r="1897" spans="1:127" x14ac:dyDescent="0.35">
      <c r="A1897" s="163">
        <f>RFPData!D1897</f>
        <v>0</v>
      </c>
      <c r="DQ1897" s="161" t="e">
        <f>VLOOKUP(D1897,RFPStatus!$A$2:$CF$3125,5,FALSE)</f>
        <v>#N/A</v>
      </c>
      <c r="DR1897" s="161" t="e">
        <f>VLOOKUP(D1897,RFPStatus!$A$2:$CF$3125,6,FALSE)</f>
        <v>#N/A</v>
      </c>
      <c r="DS1897" s="161" t="e">
        <f>VLOOKUP(D1897,RFPStatus!$A$2:$CF$3125,7,FALSE)</f>
        <v>#N/A</v>
      </c>
      <c r="DT1897" s="161" t="e">
        <f>VLOOKUP(D1897,RFPStatus!$A$2:$CF$3125,8,FALSE)</f>
        <v>#N/A</v>
      </c>
      <c r="DU1897" s="161" t="e">
        <f>VLOOKUP(D1897,RFPStatus!$A$2:$CF$3125,9,FALSE)</f>
        <v>#N/A</v>
      </c>
      <c r="DV1897" s="161" t="e">
        <f>VLOOKUP(D1897,RFPStatus!$A$2:$CF$3125,10,FALSE)</f>
        <v>#N/A</v>
      </c>
      <c r="DW1897" s="161" t="str">
        <f t="shared" si="29"/>
        <v/>
      </c>
    </row>
    <row r="1898" spans="1:127" x14ac:dyDescent="0.35">
      <c r="A1898" s="163">
        <f>RFPData!D1898</f>
        <v>0</v>
      </c>
      <c r="DQ1898" s="161" t="e">
        <f>VLOOKUP(D1898,RFPStatus!$A$2:$CF$3125,5,FALSE)</f>
        <v>#N/A</v>
      </c>
      <c r="DR1898" s="161" t="e">
        <f>VLOOKUP(D1898,RFPStatus!$A$2:$CF$3125,6,FALSE)</f>
        <v>#N/A</v>
      </c>
      <c r="DS1898" s="161" t="e">
        <f>VLOOKUP(D1898,RFPStatus!$A$2:$CF$3125,7,FALSE)</f>
        <v>#N/A</v>
      </c>
      <c r="DT1898" s="161" t="e">
        <f>VLOOKUP(D1898,RFPStatus!$A$2:$CF$3125,8,FALSE)</f>
        <v>#N/A</v>
      </c>
      <c r="DU1898" s="161" t="e">
        <f>VLOOKUP(D1898,RFPStatus!$A$2:$CF$3125,9,FALSE)</f>
        <v>#N/A</v>
      </c>
      <c r="DV1898" s="161" t="e">
        <f>VLOOKUP(D1898,RFPStatus!$A$2:$CF$3125,10,FALSE)</f>
        <v>#N/A</v>
      </c>
      <c r="DW1898" s="161" t="str">
        <f t="shared" si="29"/>
        <v/>
      </c>
    </row>
    <row r="1899" spans="1:127" x14ac:dyDescent="0.35">
      <c r="A1899" s="163">
        <f>RFPData!D1899</f>
        <v>0</v>
      </c>
      <c r="DQ1899" s="161" t="e">
        <f>VLOOKUP(D1899,RFPStatus!$A$2:$CF$3125,5,FALSE)</f>
        <v>#N/A</v>
      </c>
      <c r="DR1899" s="161" t="e">
        <f>VLOOKUP(D1899,RFPStatus!$A$2:$CF$3125,6,FALSE)</f>
        <v>#N/A</v>
      </c>
      <c r="DS1899" s="161" t="e">
        <f>VLOOKUP(D1899,RFPStatus!$A$2:$CF$3125,7,FALSE)</f>
        <v>#N/A</v>
      </c>
      <c r="DT1899" s="161" t="e">
        <f>VLOOKUP(D1899,RFPStatus!$A$2:$CF$3125,8,FALSE)</f>
        <v>#N/A</v>
      </c>
      <c r="DU1899" s="161" t="e">
        <f>VLOOKUP(D1899,RFPStatus!$A$2:$CF$3125,9,FALSE)</f>
        <v>#N/A</v>
      </c>
      <c r="DV1899" s="161" t="e">
        <f>VLOOKUP(D1899,RFPStatus!$A$2:$CF$3125,10,FALSE)</f>
        <v>#N/A</v>
      </c>
      <c r="DW1899" s="161" t="str">
        <f t="shared" si="29"/>
        <v/>
      </c>
    </row>
    <row r="1900" spans="1:127" x14ac:dyDescent="0.35">
      <c r="A1900" s="163">
        <f>RFPData!D1900</f>
        <v>0</v>
      </c>
      <c r="DQ1900" s="161" t="e">
        <f>VLOOKUP(D1900,RFPStatus!$A$2:$CF$3125,5,FALSE)</f>
        <v>#N/A</v>
      </c>
      <c r="DR1900" s="161" t="e">
        <f>VLOOKUP(D1900,RFPStatus!$A$2:$CF$3125,6,FALSE)</f>
        <v>#N/A</v>
      </c>
      <c r="DS1900" s="161" t="e">
        <f>VLOOKUP(D1900,RFPStatus!$A$2:$CF$3125,7,FALSE)</f>
        <v>#N/A</v>
      </c>
      <c r="DT1900" s="161" t="e">
        <f>VLOOKUP(D1900,RFPStatus!$A$2:$CF$3125,8,FALSE)</f>
        <v>#N/A</v>
      </c>
      <c r="DU1900" s="161" t="e">
        <f>VLOOKUP(D1900,RFPStatus!$A$2:$CF$3125,9,FALSE)</f>
        <v>#N/A</v>
      </c>
      <c r="DV1900" s="161" t="e">
        <f>VLOOKUP(D1900,RFPStatus!$A$2:$CF$3125,10,FALSE)</f>
        <v>#N/A</v>
      </c>
      <c r="DW1900" s="161" t="str">
        <f t="shared" si="29"/>
        <v/>
      </c>
    </row>
    <row r="1901" spans="1:127" x14ac:dyDescent="0.35">
      <c r="A1901" s="163">
        <f>RFPData!D1901</f>
        <v>0</v>
      </c>
      <c r="DQ1901" s="161" t="e">
        <f>VLOOKUP(D1901,RFPStatus!$A$2:$CF$3125,5,FALSE)</f>
        <v>#N/A</v>
      </c>
      <c r="DR1901" s="161" t="e">
        <f>VLOOKUP(D1901,RFPStatus!$A$2:$CF$3125,6,FALSE)</f>
        <v>#N/A</v>
      </c>
      <c r="DS1901" s="161" t="e">
        <f>VLOOKUP(D1901,RFPStatus!$A$2:$CF$3125,7,FALSE)</f>
        <v>#N/A</v>
      </c>
      <c r="DT1901" s="161" t="e">
        <f>VLOOKUP(D1901,RFPStatus!$A$2:$CF$3125,8,FALSE)</f>
        <v>#N/A</v>
      </c>
      <c r="DU1901" s="161" t="e">
        <f>VLOOKUP(D1901,RFPStatus!$A$2:$CF$3125,9,FALSE)</f>
        <v>#N/A</v>
      </c>
      <c r="DV1901" s="161" t="e">
        <f>VLOOKUP(D1901,RFPStatus!$A$2:$CF$3125,10,FALSE)</f>
        <v>#N/A</v>
      </c>
      <c r="DW1901" s="161" t="str">
        <f t="shared" si="29"/>
        <v/>
      </c>
    </row>
    <row r="1902" spans="1:127" x14ac:dyDescent="0.35">
      <c r="A1902" s="163">
        <f>RFPData!D1902</f>
        <v>0</v>
      </c>
      <c r="DQ1902" s="161" t="e">
        <f>VLOOKUP(D1902,RFPStatus!$A$2:$CF$3125,5,FALSE)</f>
        <v>#N/A</v>
      </c>
      <c r="DR1902" s="161" t="e">
        <f>VLOOKUP(D1902,RFPStatus!$A$2:$CF$3125,6,FALSE)</f>
        <v>#N/A</v>
      </c>
      <c r="DS1902" s="161" t="e">
        <f>VLOOKUP(D1902,RFPStatus!$A$2:$CF$3125,7,FALSE)</f>
        <v>#N/A</v>
      </c>
      <c r="DT1902" s="161" t="e">
        <f>VLOOKUP(D1902,RFPStatus!$A$2:$CF$3125,8,FALSE)</f>
        <v>#N/A</v>
      </c>
      <c r="DU1902" s="161" t="e">
        <f>VLOOKUP(D1902,RFPStatus!$A$2:$CF$3125,9,FALSE)</f>
        <v>#N/A</v>
      </c>
      <c r="DV1902" s="161" t="e">
        <f>VLOOKUP(D1902,RFPStatus!$A$2:$CF$3125,10,FALSE)</f>
        <v>#N/A</v>
      </c>
      <c r="DW1902" s="161" t="str">
        <f t="shared" si="29"/>
        <v/>
      </c>
    </row>
    <row r="1903" spans="1:127" x14ac:dyDescent="0.35">
      <c r="A1903" s="163">
        <f>RFPData!D1903</f>
        <v>0</v>
      </c>
      <c r="DQ1903" s="161" t="e">
        <f>VLOOKUP(D1903,RFPStatus!$A$2:$CF$3125,5,FALSE)</f>
        <v>#N/A</v>
      </c>
      <c r="DR1903" s="161" t="e">
        <f>VLOOKUP(D1903,RFPStatus!$A$2:$CF$3125,6,FALSE)</f>
        <v>#N/A</v>
      </c>
      <c r="DS1903" s="161" t="e">
        <f>VLOOKUP(D1903,RFPStatus!$A$2:$CF$3125,7,FALSE)</f>
        <v>#N/A</v>
      </c>
      <c r="DT1903" s="161" t="e">
        <f>VLOOKUP(D1903,RFPStatus!$A$2:$CF$3125,8,FALSE)</f>
        <v>#N/A</v>
      </c>
      <c r="DU1903" s="161" t="e">
        <f>VLOOKUP(D1903,RFPStatus!$A$2:$CF$3125,9,FALSE)</f>
        <v>#N/A</v>
      </c>
      <c r="DV1903" s="161" t="e">
        <f>VLOOKUP(D1903,RFPStatus!$A$2:$CF$3125,10,FALSE)</f>
        <v>#N/A</v>
      </c>
      <c r="DW1903" s="161" t="str">
        <f t="shared" si="29"/>
        <v/>
      </c>
    </row>
    <row r="1904" spans="1:127" x14ac:dyDescent="0.35">
      <c r="A1904" s="163">
        <f>RFPData!D1904</f>
        <v>0</v>
      </c>
      <c r="DQ1904" s="161" t="e">
        <f>VLOOKUP(D1904,RFPStatus!$A$2:$CF$3125,5,FALSE)</f>
        <v>#N/A</v>
      </c>
      <c r="DR1904" s="161" t="e">
        <f>VLOOKUP(D1904,RFPStatus!$A$2:$CF$3125,6,FALSE)</f>
        <v>#N/A</v>
      </c>
      <c r="DS1904" s="161" t="e">
        <f>VLOOKUP(D1904,RFPStatus!$A$2:$CF$3125,7,FALSE)</f>
        <v>#N/A</v>
      </c>
      <c r="DT1904" s="161" t="e">
        <f>VLOOKUP(D1904,RFPStatus!$A$2:$CF$3125,8,FALSE)</f>
        <v>#N/A</v>
      </c>
      <c r="DU1904" s="161" t="e">
        <f>VLOOKUP(D1904,RFPStatus!$A$2:$CF$3125,9,FALSE)</f>
        <v>#N/A</v>
      </c>
      <c r="DV1904" s="161" t="e">
        <f>VLOOKUP(D1904,RFPStatus!$A$2:$CF$3125,10,FALSE)</f>
        <v>#N/A</v>
      </c>
      <c r="DW1904" s="161" t="str">
        <f t="shared" si="29"/>
        <v/>
      </c>
    </row>
    <row r="1905" spans="1:127" x14ac:dyDescent="0.35">
      <c r="A1905" s="163">
        <f>RFPData!D1905</f>
        <v>0</v>
      </c>
      <c r="DQ1905" s="161" t="e">
        <f>VLOOKUP(D1905,RFPStatus!$A$2:$CF$3125,5,FALSE)</f>
        <v>#N/A</v>
      </c>
      <c r="DR1905" s="161" t="e">
        <f>VLOOKUP(D1905,RFPStatus!$A$2:$CF$3125,6,FALSE)</f>
        <v>#N/A</v>
      </c>
      <c r="DS1905" s="161" t="e">
        <f>VLOOKUP(D1905,RFPStatus!$A$2:$CF$3125,7,FALSE)</f>
        <v>#N/A</v>
      </c>
      <c r="DT1905" s="161" t="e">
        <f>VLOOKUP(D1905,RFPStatus!$A$2:$CF$3125,8,FALSE)</f>
        <v>#N/A</v>
      </c>
      <c r="DU1905" s="161" t="e">
        <f>VLOOKUP(D1905,RFPStatus!$A$2:$CF$3125,9,FALSE)</f>
        <v>#N/A</v>
      </c>
      <c r="DV1905" s="161" t="e">
        <f>VLOOKUP(D1905,RFPStatus!$A$2:$CF$3125,10,FALSE)</f>
        <v>#N/A</v>
      </c>
      <c r="DW1905" s="161" t="str">
        <f t="shared" si="29"/>
        <v/>
      </c>
    </row>
    <row r="1906" spans="1:127" x14ac:dyDescent="0.35">
      <c r="A1906" s="163">
        <f>RFPData!D1906</f>
        <v>0</v>
      </c>
      <c r="DQ1906" s="161" t="e">
        <f>VLOOKUP(D1906,RFPStatus!$A$2:$CF$3125,5,FALSE)</f>
        <v>#N/A</v>
      </c>
      <c r="DR1906" s="161" t="e">
        <f>VLOOKUP(D1906,RFPStatus!$A$2:$CF$3125,6,FALSE)</f>
        <v>#N/A</v>
      </c>
      <c r="DS1906" s="161" t="e">
        <f>VLOOKUP(D1906,RFPStatus!$A$2:$CF$3125,7,FALSE)</f>
        <v>#N/A</v>
      </c>
      <c r="DT1906" s="161" t="e">
        <f>VLOOKUP(D1906,RFPStatus!$A$2:$CF$3125,8,FALSE)</f>
        <v>#N/A</v>
      </c>
      <c r="DU1906" s="161" t="e">
        <f>VLOOKUP(D1906,RFPStatus!$A$2:$CF$3125,9,FALSE)</f>
        <v>#N/A</v>
      </c>
      <c r="DV1906" s="161" t="e">
        <f>VLOOKUP(D1906,RFPStatus!$A$2:$CF$3125,10,FALSE)</f>
        <v>#N/A</v>
      </c>
      <c r="DW1906" s="161" t="str">
        <f t="shared" si="29"/>
        <v/>
      </c>
    </row>
    <row r="1907" spans="1:127" x14ac:dyDescent="0.35">
      <c r="A1907" s="163">
        <f>RFPData!D1907</f>
        <v>0</v>
      </c>
      <c r="DQ1907" s="161" t="e">
        <f>VLOOKUP(D1907,RFPStatus!$A$2:$CF$3125,5,FALSE)</f>
        <v>#N/A</v>
      </c>
      <c r="DR1907" s="161" t="e">
        <f>VLOOKUP(D1907,RFPStatus!$A$2:$CF$3125,6,FALSE)</f>
        <v>#N/A</v>
      </c>
      <c r="DS1907" s="161" t="e">
        <f>VLOOKUP(D1907,RFPStatus!$A$2:$CF$3125,7,FALSE)</f>
        <v>#N/A</v>
      </c>
      <c r="DT1907" s="161" t="e">
        <f>VLOOKUP(D1907,RFPStatus!$A$2:$CF$3125,8,FALSE)</f>
        <v>#N/A</v>
      </c>
      <c r="DU1907" s="161" t="e">
        <f>VLOOKUP(D1907,RFPStatus!$A$2:$CF$3125,9,FALSE)</f>
        <v>#N/A</v>
      </c>
      <c r="DV1907" s="161" t="e">
        <f>VLOOKUP(D1907,RFPStatus!$A$2:$CF$3125,10,FALSE)</f>
        <v>#N/A</v>
      </c>
      <c r="DW1907" s="161" t="str">
        <f t="shared" si="29"/>
        <v/>
      </c>
    </row>
    <row r="1908" spans="1:127" x14ac:dyDescent="0.35">
      <c r="A1908" s="163">
        <f>RFPData!D1908</f>
        <v>0</v>
      </c>
      <c r="DQ1908" s="161" t="e">
        <f>VLOOKUP(D1908,RFPStatus!$A$2:$CF$3125,5,FALSE)</f>
        <v>#N/A</v>
      </c>
      <c r="DR1908" s="161" t="e">
        <f>VLOOKUP(D1908,RFPStatus!$A$2:$CF$3125,6,FALSE)</f>
        <v>#N/A</v>
      </c>
      <c r="DS1908" s="161" t="e">
        <f>VLOOKUP(D1908,RFPStatus!$A$2:$CF$3125,7,FALSE)</f>
        <v>#N/A</v>
      </c>
      <c r="DT1908" s="161" t="e">
        <f>VLOOKUP(D1908,RFPStatus!$A$2:$CF$3125,8,FALSE)</f>
        <v>#N/A</v>
      </c>
      <c r="DU1908" s="161" t="e">
        <f>VLOOKUP(D1908,RFPStatus!$A$2:$CF$3125,9,FALSE)</f>
        <v>#N/A</v>
      </c>
      <c r="DV1908" s="161" t="e">
        <f>VLOOKUP(D1908,RFPStatus!$A$2:$CF$3125,10,FALSE)</f>
        <v>#N/A</v>
      </c>
      <c r="DW1908" s="161" t="str">
        <f t="shared" si="29"/>
        <v/>
      </c>
    </row>
    <row r="1909" spans="1:127" x14ac:dyDescent="0.35">
      <c r="A1909" s="163">
        <f>RFPData!D1909</f>
        <v>0</v>
      </c>
      <c r="DQ1909" s="161" t="e">
        <f>VLOOKUP(D1909,RFPStatus!$A$2:$CF$3125,5,FALSE)</f>
        <v>#N/A</v>
      </c>
      <c r="DR1909" s="161" t="e">
        <f>VLOOKUP(D1909,RFPStatus!$A$2:$CF$3125,6,FALSE)</f>
        <v>#N/A</v>
      </c>
      <c r="DS1909" s="161" t="e">
        <f>VLOOKUP(D1909,RFPStatus!$A$2:$CF$3125,7,FALSE)</f>
        <v>#N/A</v>
      </c>
      <c r="DT1909" s="161" t="e">
        <f>VLOOKUP(D1909,RFPStatus!$A$2:$CF$3125,8,FALSE)</f>
        <v>#N/A</v>
      </c>
      <c r="DU1909" s="161" t="e">
        <f>VLOOKUP(D1909,RFPStatus!$A$2:$CF$3125,9,FALSE)</f>
        <v>#N/A</v>
      </c>
      <c r="DV1909" s="161" t="e">
        <f>VLOOKUP(D1909,RFPStatus!$A$2:$CF$3125,10,FALSE)</f>
        <v>#N/A</v>
      </c>
      <c r="DW1909" s="161" t="str">
        <f t="shared" si="29"/>
        <v/>
      </c>
    </row>
    <row r="1910" spans="1:127" x14ac:dyDescent="0.35">
      <c r="A1910" s="163">
        <f>RFPData!D1910</f>
        <v>0</v>
      </c>
      <c r="DQ1910" s="161" t="e">
        <f>VLOOKUP(D1910,RFPStatus!$A$2:$CF$3125,5,FALSE)</f>
        <v>#N/A</v>
      </c>
      <c r="DR1910" s="161" t="e">
        <f>VLOOKUP(D1910,RFPStatus!$A$2:$CF$3125,6,FALSE)</f>
        <v>#N/A</v>
      </c>
      <c r="DS1910" s="161" t="e">
        <f>VLOOKUP(D1910,RFPStatus!$A$2:$CF$3125,7,FALSE)</f>
        <v>#N/A</v>
      </c>
      <c r="DT1910" s="161" t="e">
        <f>VLOOKUP(D1910,RFPStatus!$A$2:$CF$3125,8,FALSE)</f>
        <v>#N/A</v>
      </c>
      <c r="DU1910" s="161" t="e">
        <f>VLOOKUP(D1910,RFPStatus!$A$2:$CF$3125,9,FALSE)</f>
        <v>#N/A</v>
      </c>
      <c r="DV1910" s="161" t="e">
        <f>VLOOKUP(D1910,RFPStatus!$A$2:$CF$3125,10,FALSE)</f>
        <v>#N/A</v>
      </c>
      <c r="DW1910" s="161" t="str">
        <f t="shared" si="29"/>
        <v/>
      </c>
    </row>
    <row r="1911" spans="1:127" x14ac:dyDescent="0.35">
      <c r="A1911" s="163">
        <f>RFPData!D1911</f>
        <v>0</v>
      </c>
      <c r="DQ1911" s="161" t="e">
        <f>VLOOKUP(D1911,RFPStatus!$A$2:$CF$3125,5,FALSE)</f>
        <v>#N/A</v>
      </c>
      <c r="DR1911" s="161" t="e">
        <f>VLOOKUP(D1911,RFPStatus!$A$2:$CF$3125,6,FALSE)</f>
        <v>#N/A</v>
      </c>
      <c r="DS1911" s="161" t="e">
        <f>VLOOKUP(D1911,RFPStatus!$A$2:$CF$3125,7,FALSE)</f>
        <v>#N/A</v>
      </c>
      <c r="DT1911" s="161" t="e">
        <f>VLOOKUP(D1911,RFPStatus!$A$2:$CF$3125,8,FALSE)</f>
        <v>#N/A</v>
      </c>
      <c r="DU1911" s="161" t="e">
        <f>VLOOKUP(D1911,RFPStatus!$A$2:$CF$3125,9,FALSE)</f>
        <v>#N/A</v>
      </c>
      <c r="DV1911" s="161" t="e">
        <f>VLOOKUP(D1911,RFPStatus!$A$2:$CF$3125,10,FALSE)</f>
        <v>#N/A</v>
      </c>
      <c r="DW1911" s="161" t="str">
        <f t="shared" si="29"/>
        <v/>
      </c>
    </row>
    <row r="1912" spans="1:127" x14ac:dyDescent="0.35">
      <c r="A1912" s="163">
        <f>RFPData!D1912</f>
        <v>0</v>
      </c>
      <c r="DQ1912" s="161" t="e">
        <f>VLOOKUP(D1912,RFPStatus!$A$2:$CF$3125,5,FALSE)</f>
        <v>#N/A</v>
      </c>
      <c r="DR1912" s="161" t="e">
        <f>VLOOKUP(D1912,RFPStatus!$A$2:$CF$3125,6,FALSE)</f>
        <v>#N/A</v>
      </c>
      <c r="DS1912" s="161" t="e">
        <f>VLOOKUP(D1912,RFPStatus!$A$2:$CF$3125,7,FALSE)</f>
        <v>#N/A</v>
      </c>
      <c r="DT1912" s="161" t="e">
        <f>VLOOKUP(D1912,RFPStatus!$A$2:$CF$3125,8,FALSE)</f>
        <v>#N/A</v>
      </c>
      <c r="DU1912" s="161" t="e">
        <f>VLOOKUP(D1912,RFPStatus!$A$2:$CF$3125,9,FALSE)</f>
        <v>#N/A</v>
      </c>
      <c r="DV1912" s="161" t="e">
        <f>VLOOKUP(D1912,RFPStatus!$A$2:$CF$3125,10,FALSE)</f>
        <v>#N/A</v>
      </c>
      <c r="DW1912" s="161" t="str">
        <f t="shared" si="29"/>
        <v/>
      </c>
    </row>
    <row r="1913" spans="1:127" x14ac:dyDescent="0.35">
      <c r="A1913" s="163">
        <f>RFPData!D1913</f>
        <v>0</v>
      </c>
      <c r="DQ1913" s="161" t="e">
        <f>VLOOKUP(D1913,RFPStatus!$A$2:$CF$3125,5,FALSE)</f>
        <v>#N/A</v>
      </c>
      <c r="DR1913" s="161" t="e">
        <f>VLOOKUP(D1913,RFPStatus!$A$2:$CF$3125,6,FALSE)</f>
        <v>#N/A</v>
      </c>
      <c r="DS1913" s="161" t="e">
        <f>VLOOKUP(D1913,RFPStatus!$A$2:$CF$3125,7,FALSE)</f>
        <v>#N/A</v>
      </c>
      <c r="DT1913" s="161" t="e">
        <f>VLOOKUP(D1913,RFPStatus!$A$2:$CF$3125,8,FALSE)</f>
        <v>#N/A</v>
      </c>
      <c r="DU1913" s="161" t="e">
        <f>VLOOKUP(D1913,RFPStatus!$A$2:$CF$3125,9,FALSE)</f>
        <v>#N/A</v>
      </c>
      <c r="DV1913" s="161" t="e">
        <f>VLOOKUP(D1913,RFPStatus!$A$2:$CF$3125,10,FALSE)</f>
        <v>#N/A</v>
      </c>
      <c r="DW1913" s="161" t="str">
        <f t="shared" si="29"/>
        <v/>
      </c>
    </row>
    <row r="1914" spans="1:127" x14ac:dyDescent="0.35">
      <c r="A1914" s="163">
        <f>RFPData!D1914</f>
        <v>0</v>
      </c>
      <c r="DQ1914" s="161" t="e">
        <f>VLOOKUP(D1914,RFPStatus!$A$2:$CF$3125,5,FALSE)</f>
        <v>#N/A</v>
      </c>
      <c r="DR1914" s="161" t="e">
        <f>VLOOKUP(D1914,RFPStatus!$A$2:$CF$3125,6,FALSE)</f>
        <v>#N/A</v>
      </c>
      <c r="DS1914" s="161" t="e">
        <f>VLOOKUP(D1914,RFPStatus!$A$2:$CF$3125,7,FALSE)</f>
        <v>#N/A</v>
      </c>
      <c r="DT1914" s="161" t="e">
        <f>VLOOKUP(D1914,RFPStatus!$A$2:$CF$3125,8,FALSE)</f>
        <v>#N/A</v>
      </c>
      <c r="DU1914" s="161" t="e">
        <f>VLOOKUP(D1914,RFPStatus!$A$2:$CF$3125,9,FALSE)</f>
        <v>#N/A</v>
      </c>
      <c r="DV1914" s="161" t="e">
        <f>VLOOKUP(D1914,RFPStatus!$A$2:$CF$3125,10,FALSE)</f>
        <v>#N/A</v>
      </c>
      <c r="DW1914" s="161" t="str">
        <f t="shared" si="29"/>
        <v/>
      </c>
    </row>
    <row r="1915" spans="1:127" x14ac:dyDescent="0.35">
      <c r="A1915" s="163">
        <f>RFPData!D1915</f>
        <v>0</v>
      </c>
      <c r="DQ1915" s="161" t="e">
        <f>VLOOKUP(D1915,RFPStatus!$A$2:$CF$3125,5,FALSE)</f>
        <v>#N/A</v>
      </c>
      <c r="DR1915" s="161" t="e">
        <f>VLOOKUP(D1915,RFPStatus!$A$2:$CF$3125,6,FALSE)</f>
        <v>#N/A</v>
      </c>
      <c r="DS1915" s="161" t="e">
        <f>VLOOKUP(D1915,RFPStatus!$A$2:$CF$3125,7,FALSE)</f>
        <v>#N/A</v>
      </c>
      <c r="DT1915" s="161" t="e">
        <f>VLOOKUP(D1915,RFPStatus!$A$2:$CF$3125,8,FALSE)</f>
        <v>#N/A</v>
      </c>
      <c r="DU1915" s="161" t="e">
        <f>VLOOKUP(D1915,RFPStatus!$A$2:$CF$3125,9,FALSE)</f>
        <v>#N/A</v>
      </c>
      <c r="DV1915" s="161" t="e">
        <f>VLOOKUP(D1915,RFPStatus!$A$2:$CF$3125,10,FALSE)</f>
        <v>#N/A</v>
      </c>
      <c r="DW1915" s="161" t="str">
        <f t="shared" si="29"/>
        <v/>
      </c>
    </row>
    <row r="1916" spans="1:127" x14ac:dyDescent="0.35">
      <c r="A1916" s="163">
        <f>RFPData!D1916</f>
        <v>0</v>
      </c>
      <c r="DQ1916" s="161" t="e">
        <f>VLOOKUP(D1916,RFPStatus!$A$2:$CF$3125,5,FALSE)</f>
        <v>#N/A</v>
      </c>
      <c r="DR1916" s="161" t="e">
        <f>VLOOKUP(D1916,RFPStatus!$A$2:$CF$3125,6,FALSE)</f>
        <v>#N/A</v>
      </c>
      <c r="DS1916" s="161" t="e">
        <f>VLOOKUP(D1916,RFPStatus!$A$2:$CF$3125,7,FALSE)</f>
        <v>#N/A</v>
      </c>
      <c r="DT1916" s="161" t="e">
        <f>VLOOKUP(D1916,RFPStatus!$A$2:$CF$3125,8,FALSE)</f>
        <v>#N/A</v>
      </c>
      <c r="DU1916" s="161" t="e">
        <f>VLOOKUP(D1916,RFPStatus!$A$2:$CF$3125,9,FALSE)</f>
        <v>#N/A</v>
      </c>
      <c r="DV1916" s="161" t="e">
        <f>VLOOKUP(D1916,RFPStatus!$A$2:$CF$3125,10,FALSE)</f>
        <v>#N/A</v>
      </c>
      <c r="DW1916" s="161" t="str">
        <f t="shared" si="29"/>
        <v/>
      </c>
    </row>
    <row r="1917" spans="1:127" x14ac:dyDescent="0.35">
      <c r="A1917" s="163">
        <f>RFPData!D1917</f>
        <v>0</v>
      </c>
      <c r="DQ1917" s="161" t="e">
        <f>VLOOKUP(D1917,RFPStatus!$A$2:$CF$3125,5,FALSE)</f>
        <v>#N/A</v>
      </c>
      <c r="DR1917" s="161" t="e">
        <f>VLOOKUP(D1917,RFPStatus!$A$2:$CF$3125,6,FALSE)</f>
        <v>#N/A</v>
      </c>
      <c r="DS1917" s="161" t="e">
        <f>VLOOKUP(D1917,RFPStatus!$A$2:$CF$3125,7,FALSE)</f>
        <v>#N/A</v>
      </c>
      <c r="DT1917" s="161" t="e">
        <f>VLOOKUP(D1917,RFPStatus!$A$2:$CF$3125,8,FALSE)</f>
        <v>#N/A</v>
      </c>
      <c r="DU1917" s="161" t="e">
        <f>VLOOKUP(D1917,RFPStatus!$A$2:$CF$3125,9,FALSE)</f>
        <v>#N/A</v>
      </c>
      <c r="DV1917" s="161" t="e">
        <f>VLOOKUP(D1917,RFPStatus!$A$2:$CF$3125,10,FALSE)</f>
        <v>#N/A</v>
      </c>
      <c r="DW1917" s="161" t="str">
        <f t="shared" si="29"/>
        <v/>
      </c>
    </row>
    <row r="1918" spans="1:127" x14ac:dyDescent="0.35">
      <c r="A1918" s="163">
        <f>RFPData!D1918</f>
        <v>0</v>
      </c>
      <c r="DQ1918" s="161" t="e">
        <f>VLOOKUP(D1918,RFPStatus!$A$2:$CF$3125,5,FALSE)</f>
        <v>#N/A</v>
      </c>
      <c r="DR1918" s="161" t="e">
        <f>VLOOKUP(D1918,RFPStatus!$A$2:$CF$3125,6,FALSE)</f>
        <v>#N/A</v>
      </c>
      <c r="DS1918" s="161" t="e">
        <f>VLOOKUP(D1918,RFPStatus!$A$2:$CF$3125,7,FALSE)</f>
        <v>#N/A</v>
      </c>
      <c r="DT1918" s="161" t="e">
        <f>VLOOKUP(D1918,RFPStatus!$A$2:$CF$3125,8,FALSE)</f>
        <v>#N/A</v>
      </c>
      <c r="DU1918" s="161" t="e">
        <f>VLOOKUP(D1918,RFPStatus!$A$2:$CF$3125,9,FALSE)</f>
        <v>#N/A</v>
      </c>
      <c r="DV1918" s="161" t="e">
        <f>VLOOKUP(D1918,RFPStatus!$A$2:$CF$3125,10,FALSE)</f>
        <v>#N/A</v>
      </c>
      <c r="DW1918" s="161" t="str">
        <f t="shared" si="29"/>
        <v/>
      </c>
    </row>
    <row r="1919" spans="1:127" x14ac:dyDescent="0.35">
      <c r="A1919" s="163">
        <f>RFPData!D1919</f>
        <v>0</v>
      </c>
      <c r="DQ1919" s="161" t="e">
        <f>VLOOKUP(D1919,RFPStatus!$A$2:$CF$3125,5,FALSE)</f>
        <v>#N/A</v>
      </c>
      <c r="DR1919" s="161" t="e">
        <f>VLOOKUP(D1919,RFPStatus!$A$2:$CF$3125,6,FALSE)</f>
        <v>#N/A</v>
      </c>
      <c r="DS1919" s="161" t="e">
        <f>VLOOKUP(D1919,RFPStatus!$A$2:$CF$3125,7,FALSE)</f>
        <v>#N/A</v>
      </c>
      <c r="DT1919" s="161" t="e">
        <f>VLOOKUP(D1919,RFPStatus!$A$2:$CF$3125,8,FALSE)</f>
        <v>#N/A</v>
      </c>
      <c r="DU1919" s="161" t="e">
        <f>VLOOKUP(D1919,RFPStatus!$A$2:$CF$3125,9,FALSE)</f>
        <v>#N/A</v>
      </c>
      <c r="DV1919" s="161" t="e">
        <f>VLOOKUP(D1919,RFPStatus!$A$2:$CF$3125,10,FALSE)</f>
        <v>#N/A</v>
      </c>
      <c r="DW1919" s="161" t="str">
        <f t="shared" si="29"/>
        <v/>
      </c>
    </row>
    <row r="1920" spans="1:127" x14ac:dyDescent="0.35">
      <c r="A1920" s="163">
        <f>RFPData!D1920</f>
        <v>0</v>
      </c>
      <c r="DQ1920" s="161" t="e">
        <f>VLOOKUP(D1920,RFPStatus!$A$2:$CF$3125,5,FALSE)</f>
        <v>#N/A</v>
      </c>
      <c r="DR1920" s="161" t="e">
        <f>VLOOKUP(D1920,RFPStatus!$A$2:$CF$3125,6,FALSE)</f>
        <v>#N/A</v>
      </c>
      <c r="DS1920" s="161" t="e">
        <f>VLOOKUP(D1920,RFPStatus!$A$2:$CF$3125,7,FALSE)</f>
        <v>#N/A</v>
      </c>
      <c r="DT1920" s="161" t="e">
        <f>VLOOKUP(D1920,RFPStatus!$A$2:$CF$3125,8,FALSE)</f>
        <v>#N/A</v>
      </c>
      <c r="DU1920" s="161" t="e">
        <f>VLOOKUP(D1920,RFPStatus!$A$2:$CF$3125,9,FALSE)</f>
        <v>#N/A</v>
      </c>
      <c r="DV1920" s="161" t="e">
        <f>VLOOKUP(D1920,RFPStatus!$A$2:$CF$3125,10,FALSE)</f>
        <v>#N/A</v>
      </c>
      <c r="DW1920" s="161" t="str">
        <f t="shared" si="29"/>
        <v/>
      </c>
    </row>
    <row r="1921" spans="1:127" x14ac:dyDescent="0.35">
      <c r="A1921" s="163">
        <f>RFPData!D1921</f>
        <v>0</v>
      </c>
      <c r="DQ1921" s="161" t="e">
        <f>VLOOKUP(D1921,RFPStatus!$A$2:$CF$3125,5,FALSE)</f>
        <v>#N/A</v>
      </c>
      <c r="DR1921" s="161" t="e">
        <f>VLOOKUP(D1921,RFPStatus!$A$2:$CF$3125,6,FALSE)</f>
        <v>#N/A</v>
      </c>
      <c r="DS1921" s="161" t="e">
        <f>VLOOKUP(D1921,RFPStatus!$A$2:$CF$3125,7,FALSE)</f>
        <v>#N/A</v>
      </c>
      <c r="DT1921" s="161" t="e">
        <f>VLOOKUP(D1921,RFPStatus!$A$2:$CF$3125,8,FALSE)</f>
        <v>#N/A</v>
      </c>
      <c r="DU1921" s="161" t="e">
        <f>VLOOKUP(D1921,RFPStatus!$A$2:$CF$3125,9,FALSE)</f>
        <v>#N/A</v>
      </c>
      <c r="DV1921" s="161" t="e">
        <f>VLOOKUP(D1921,RFPStatus!$A$2:$CF$3125,10,FALSE)</f>
        <v>#N/A</v>
      </c>
      <c r="DW1921" s="161" t="str">
        <f t="shared" si="29"/>
        <v/>
      </c>
    </row>
    <row r="1922" spans="1:127" x14ac:dyDescent="0.35">
      <c r="A1922" s="163">
        <f>RFPData!D1922</f>
        <v>0</v>
      </c>
      <c r="DQ1922" s="161" t="e">
        <f>VLOOKUP(D1922,RFPStatus!$A$2:$CF$3125,5,FALSE)</f>
        <v>#N/A</v>
      </c>
      <c r="DR1922" s="161" t="e">
        <f>VLOOKUP(D1922,RFPStatus!$A$2:$CF$3125,6,FALSE)</f>
        <v>#N/A</v>
      </c>
      <c r="DS1922" s="161" t="e">
        <f>VLOOKUP(D1922,RFPStatus!$A$2:$CF$3125,7,FALSE)</f>
        <v>#N/A</v>
      </c>
      <c r="DT1922" s="161" t="e">
        <f>VLOOKUP(D1922,RFPStatus!$A$2:$CF$3125,8,FALSE)</f>
        <v>#N/A</v>
      </c>
      <c r="DU1922" s="161" t="e">
        <f>VLOOKUP(D1922,RFPStatus!$A$2:$CF$3125,9,FALSE)</f>
        <v>#N/A</v>
      </c>
      <c r="DV1922" s="161" t="e">
        <f>VLOOKUP(D1922,RFPStatus!$A$2:$CF$3125,10,FALSE)</f>
        <v>#N/A</v>
      </c>
      <c r="DW1922" s="161" t="str">
        <f t="shared" ref="DW1922:DW1985" si="30">_xlfn.CONCAT(BU1922:BY1922)</f>
        <v/>
      </c>
    </row>
    <row r="1923" spans="1:127" x14ac:dyDescent="0.35">
      <c r="A1923" s="163">
        <f>RFPData!D1923</f>
        <v>0</v>
      </c>
      <c r="DQ1923" s="161" t="e">
        <f>VLOOKUP(D1923,RFPStatus!$A$2:$CF$3125,5,FALSE)</f>
        <v>#N/A</v>
      </c>
      <c r="DR1923" s="161" t="e">
        <f>VLOOKUP(D1923,RFPStatus!$A$2:$CF$3125,6,FALSE)</f>
        <v>#N/A</v>
      </c>
      <c r="DS1923" s="161" t="e">
        <f>VLOOKUP(D1923,RFPStatus!$A$2:$CF$3125,7,FALSE)</f>
        <v>#N/A</v>
      </c>
      <c r="DT1923" s="161" t="e">
        <f>VLOOKUP(D1923,RFPStatus!$A$2:$CF$3125,8,FALSE)</f>
        <v>#N/A</v>
      </c>
      <c r="DU1923" s="161" t="e">
        <f>VLOOKUP(D1923,RFPStatus!$A$2:$CF$3125,9,FALSE)</f>
        <v>#N/A</v>
      </c>
      <c r="DV1923" s="161" t="e">
        <f>VLOOKUP(D1923,RFPStatus!$A$2:$CF$3125,10,FALSE)</f>
        <v>#N/A</v>
      </c>
      <c r="DW1923" s="161" t="str">
        <f t="shared" si="30"/>
        <v/>
      </c>
    </row>
    <row r="1924" spans="1:127" x14ac:dyDescent="0.35">
      <c r="A1924" s="163">
        <f>RFPData!D1924</f>
        <v>0</v>
      </c>
      <c r="DQ1924" s="161" t="e">
        <f>VLOOKUP(D1924,RFPStatus!$A$2:$CF$3125,5,FALSE)</f>
        <v>#N/A</v>
      </c>
      <c r="DR1924" s="161" t="e">
        <f>VLOOKUP(D1924,RFPStatus!$A$2:$CF$3125,6,FALSE)</f>
        <v>#N/A</v>
      </c>
      <c r="DS1924" s="161" t="e">
        <f>VLOOKUP(D1924,RFPStatus!$A$2:$CF$3125,7,FALSE)</f>
        <v>#N/A</v>
      </c>
      <c r="DT1924" s="161" t="e">
        <f>VLOOKUP(D1924,RFPStatus!$A$2:$CF$3125,8,FALSE)</f>
        <v>#N/A</v>
      </c>
      <c r="DU1924" s="161" t="e">
        <f>VLOOKUP(D1924,RFPStatus!$A$2:$CF$3125,9,FALSE)</f>
        <v>#N/A</v>
      </c>
      <c r="DV1924" s="161" t="e">
        <f>VLOOKUP(D1924,RFPStatus!$A$2:$CF$3125,10,FALSE)</f>
        <v>#N/A</v>
      </c>
      <c r="DW1924" s="161" t="str">
        <f t="shared" si="30"/>
        <v/>
      </c>
    </row>
    <row r="1925" spans="1:127" x14ac:dyDescent="0.35">
      <c r="A1925" s="163">
        <f>RFPData!D1925</f>
        <v>0</v>
      </c>
      <c r="DQ1925" s="161" t="e">
        <f>VLOOKUP(D1925,RFPStatus!$A$2:$CF$3125,5,FALSE)</f>
        <v>#N/A</v>
      </c>
      <c r="DR1925" s="161" t="e">
        <f>VLOOKUP(D1925,RFPStatus!$A$2:$CF$3125,6,FALSE)</f>
        <v>#N/A</v>
      </c>
      <c r="DS1925" s="161" t="e">
        <f>VLOOKUP(D1925,RFPStatus!$A$2:$CF$3125,7,FALSE)</f>
        <v>#N/A</v>
      </c>
      <c r="DT1925" s="161" t="e">
        <f>VLOOKUP(D1925,RFPStatus!$A$2:$CF$3125,8,FALSE)</f>
        <v>#N/A</v>
      </c>
      <c r="DU1925" s="161" t="e">
        <f>VLOOKUP(D1925,RFPStatus!$A$2:$CF$3125,9,FALSE)</f>
        <v>#N/A</v>
      </c>
      <c r="DV1925" s="161" t="e">
        <f>VLOOKUP(D1925,RFPStatus!$A$2:$CF$3125,10,FALSE)</f>
        <v>#N/A</v>
      </c>
      <c r="DW1925" s="161" t="str">
        <f t="shared" si="30"/>
        <v/>
      </c>
    </row>
    <row r="1926" spans="1:127" x14ac:dyDescent="0.35">
      <c r="A1926" s="163">
        <f>RFPData!D1926</f>
        <v>0</v>
      </c>
      <c r="DQ1926" s="161" t="e">
        <f>VLOOKUP(D1926,RFPStatus!$A$2:$CF$3125,5,FALSE)</f>
        <v>#N/A</v>
      </c>
      <c r="DR1926" s="161" t="e">
        <f>VLOOKUP(D1926,RFPStatus!$A$2:$CF$3125,6,FALSE)</f>
        <v>#N/A</v>
      </c>
      <c r="DS1926" s="161" t="e">
        <f>VLOOKUP(D1926,RFPStatus!$A$2:$CF$3125,7,FALSE)</f>
        <v>#N/A</v>
      </c>
      <c r="DT1926" s="161" t="e">
        <f>VLOOKUP(D1926,RFPStatus!$A$2:$CF$3125,8,FALSE)</f>
        <v>#N/A</v>
      </c>
      <c r="DU1926" s="161" t="e">
        <f>VLOOKUP(D1926,RFPStatus!$A$2:$CF$3125,9,FALSE)</f>
        <v>#N/A</v>
      </c>
      <c r="DV1926" s="161" t="e">
        <f>VLOOKUP(D1926,RFPStatus!$A$2:$CF$3125,10,FALSE)</f>
        <v>#N/A</v>
      </c>
      <c r="DW1926" s="161" t="str">
        <f t="shared" si="30"/>
        <v/>
      </c>
    </row>
    <row r="1927" spans="1:127" x14ac:dyDescent="0.35">
      <c r="A1927" s="163">
        <f>RFPData!D1927</f>
        <v>0</v>
      </c>
      <c r="DQ1927" s="161" t="e">
        <f>VLOOKUP(D1927,RFPStatus!$A$2:$CF$3125,5,FALSE)</f>
        <v>#N/A</v>
      </c>
      <c r="DR1927" s="161" t="e">
        <f>VLOOKUP(D1927,RFPStatus!$A$2:$CF$3125,6,FALSE)</f>
        <v>#N/A</v>
      </c>
      <c r="DS1927" s="161" t="e">
        <f>VLOOKUP(D1927,RFPStatus!$A$2:$CF$3125,7,FALSE)</f>
        <v>#N/A</v>
      </c>
      <c r="DT1927" s="161" t="e">
        <f>VLOOKUP(D1927,RFPStatus!$A$2:$CF$3125,8,FALSE)</f>
        <v>#N/A</v>
      </c>
      <c r="DU1927" s="161" t="e">
        <f>VLOOKUP(D1927,RFPStatus!$A$2:$CF$3125,9,FALSE)</f>
        <v>#N/A</v>
      </c>
      <c r="DV1927" s="161" t="e">
        <f>VLOOKUP(D1927,RFPStatus!$A$2:$CF$3125,10,FALSE)</f>
        <v>#N/A</v>
      </c>
      <c r="DW1927" s="161" t="str">
        <f t="shared" si="30"/>
        <v/>
      </c>
    </row>
    <row r="1928" spans="1:127" x14ac:dyDescent="0.35">
      <c r="A1928" s="163">
        <f>RFPData!D1928</f>
        <v>0</v>
      </c>
      <c r="DQ1928" s="161" t="e">
        <f>VLOOKUP(D1928,RFPStatus!$A$2:$CF$3125,5,FALSE)</f>
        <v>#N/A</v>
      </c>
      <c r="DR1928" s="161" t="e">
        <f>VLOOKUP(D1928,RFPStatus!$A$2:$CF$3125,6,FALSE)</f>
        <v>#N/A</v>
      </c>
      <c r="DS1928" s="161" t="e">
        <f>VLOOKUP(D1928,RFPStatus!$A$2:$CF$3125,7,FALSE)</f>
        <v>#N/A</v>
      </c>
      <c r="DT1928" s="161" t="e">
        <f>VLOOKUP(D1928,RFPStatus!$A$2:$CF$3125,8,FALSE)</f>
        <v>#N/A</v>
      </c>
      <c r="DU1928" s="161" t="e">
        <f>VLOOKUP(D1928,RFPStatus!$A$2:$CF$3125,9,FALSE)</f>
        <v>#N/A</v>
      </c>
      <c r="DV1928" s="161" t="e">
        <f>VLOOKUP(D1928,RFPStatus!$A$2:$CF$3125,10,FALSE)</f>
        <v>#N/A</v>
      </c>
      <c r="DW1928" s="161" t="str">
        <f t="shared" si="30"/>
        <v/>
      </c>
    </row>
    <row r="1929" spans="1:127" x14ac:dyDescent="0.35">
      <c r="A1929" s="163">
        <f>RFPData!D1929</f>
        <v>0</v>
      </c>
      <c r="DQ1929" s="161" t="e">
        <f>VLOOKUP(D1929,RFPStatus!$A$2:$CF$3125,5,FALSE)</f>
        <v>#N/A</v>
      </c>
      <c r="DR1929" s="161" t="e">
        <f>VLOOKUP(D1929,RFPStatus!$A$2:$CF$3125,6,FALSE)</f>
        <v>#N/A</v>
      </c>
      <c r="DS1929" s="161" t="e">
        <f>VLOOKUP(D1929,RFPStatus!$A$2:$CF$3125,7,FALSE)</f>
        <v>#N/A</v>
      </c>
      <c r="DT1929" s="161" t="e">
        <f>VLOOKUP(D1929,RFPStatus!$A$2:$CF$3125,8,FALSE)</f>
        <v>#N/A</v>
      </c>
      <c r="DU1929" s="161" t="e">
        <f>VLOOKUP(D1929,RFPStatus!$A$2:$CF$3125,9,FALSE)</f>
        <v>#N/A</v>
      </c>
      <c r="DV1929" s="161" t="e">
        <f>VLOOKUP(D1929,RFPStatus!$A$2:$CF$3125,10,FALSE)</f>
        <v>#N/A</v>
      </c>
      <c r="DW1929" s="161" t="str">
        <f t="shared" si="30"/>
        <v/>
      </c>
    </row>
    <row r="1930" spans="1:127" x14ac:dyDescent="0.35">
      <c r="A1930" s="163">
        <f>RFPData!D1930</f>
        <v>0</v>
      </c>
      <c r="DQ1930" s="161" t="e">
        <f>VLOOKUP(D1930,RFPStatus!$A$2:$CF$3125,5,FALSE)</f>
        <v>#N/A</v>
      </c>
      <c r="DR1930" s="161" t="e">
        <f>VLOOKUP(D1930,RFPStatus!$A$2:$CF$3125,6,FALSE)</f>
        <v>#N/A</v>
      </c>
      <c r="DS1930" s="161" t="e">
        <f>VLOOKUP(D1930,RFPStatus!$A$2:$CF$3125,7,FALSE)</f>
        <v>#N/A</v>
      </c>
      <c r="DT1930" s="161" t="e">
        <f>VLOOKUP(D1930,RFPStatus!$A$2:$CF$3125,8,FALSE)</f>
        <v>#N/A</v>
      </c>
      <c r="DU1930" s="161" t="e">
        <f>VLOOKUP(D1930,RFPStatus!$A$2:$CF$3125,9,FALSE)</f>
        <v>#N/A</v>
      </c>
      <c r="DV1930" s="161" t="e">
        <f>VLOOKUP(D1930,RFPStatus!$A$2:$CF$3125,10,FALSE)</f>
        <v>#N/A</v>
      </c>
      <c r="DW1930" s="161" t="str">
        <f t="shared" si="30"/>
        <v/>
      </c>
    </row>
    <row r="1931" spans="1:127" x14ac:dyDescent="0.35">
      <c r="A1931" s="163">
        <f>RFPData!D1931</f>
        <v>0</v>
      </c>
      <c r="DQ1931" s="161" t="e">
        <f>VLOOKUP(D1931,RFPStatus!$A$2:$CF$3125,5,FALSE)</f>
        <v>#N/A</v>
      </c>
      <c r="DR1931" s="161" t="e">
        <f>VLOOKUP(D1931,RFPStatus!$A$2:$CF$3125,6,FALSE)</f>
        <v>#N/A</v>
      </c>
      <c r="DS1931" s="161" t="e">
        <f>VLOOKUP(D1931,RFPStatus!$A$2:$CF$3125,7,FALSE)</f>
        <v>#N/A</v>
      </c>
      <c r="DT1931" s="161" t="e">
        <f>VLOOKUP(D1931,RFPStatus!$A$2:$CF$3125,8,FALSE)</f>
        <v>#N/A</v>
      </c>
      <c r="DU1931" s="161" t="e">
        <f>VLOOKUP(D1931,RFPStatus!$A$2:$CF$3125,9,FALSE)</f>
        <v>#N/A</v>
      </c>
      <c r="DV1931" s="161" t="e">
        <f>VLOOKUP(D1931,RFPStatus!$A$2:$CF$3125,10,FALSE)</f>
        <v>#N/A</v>
      </c>
      <c r="DW1931" s="161" t="str">
        <f t="shared" si="30"/>
        <v/>
      </c>
    </row>
    <row r="1932" spans="1:127" x14ac:dyDescent="0.35">
      <c r="A1932" s="163">
        <f>RFPData!D1932</f>
        <v>0</v>
      </c>
      <c r="DQ1932" s="161" t="e">
        <f>VLOOKUP(D1932,RFPStatus!$A$2:$CF$3125,5,FALSE)</f>
        <v>#N/A</v>
      </c>
      <c r="DR1932" s="161" t="e">
        <f>VLOOKUP(D1932,RFPStatus!$A$2:$CF$3125,6,FALSE)</f>
        <v>#N/A</v>
      </c>
      <c r="DS1932" s="161" t="e">
        <f>VLOOKUP(D1932,RFPStatus!$A$2:$CF$3125,7,FALSE)</f>
        <v>#N/A</v>
      </c>
      <c r="DT1932" s="161" t="e">
        <f>VLOOKUP(D1932,RFPStatus!$A$2:$CF$3125,8,FALSE)</f>
        <v>#N/A</v>
      </c>
      <c r="DU1932" s="161" t="e">
        <f>VLOOKUP(D1932,RFPStatus!$A$2:$CF$3125,9,FALSE)</f>
        <v>#N/A</v>
      </c>
      <c r="DV1932" s="161" t="e">
        <f>VLOOKUP(D1932,RFPStatus!$A$2:$CF$3125,10,FALSE)</f>
        <v>#N/A</v>
      </c>
      <c r="DW1932" s="161" t="str">
        <f t="shared" si="30"/>
        <v/>
      </c>
    </row>
    <row r="1933" spans="1:127" x14ac:dyDescent="0.35">
      <c r="A1933" s="163">
        <f>RFPData!D1933</f>
        <v>0</v>
      </c>
      <c r="DQ1933" s="161" t="e">
        <f>VLOOKUP(D1933,RFPStatus!$A$2:$CF$3125,5,FALSE)</f>
        <v>#N/A</v>
      </c>
      <c r="DR1933" s="161" t="e">
        <f>VLOOKUP(D1933,RFPStatus!$A$2:$CF$3125,6,FALSE)</f>
        <v>#N/A</v>
      </c>
      <c r="DS1933" s="161" t="e">
        <f>VLOOKUP(D1933,RFPStatus!$A$2:$CF$3125,7,FALSE)</f>
        <v>#N/A</v>
      </c>
      <c r="DT1933" s="161" t="e">
        <f>VLOOKUP(D1933,RFPStatus!$A$2:$CF$3125,8,FALSE)</f>
        <v>#N/A</v>
      </c>
      <c r="DU1933" s="161" t="e">
        <f>VLOOKUP(D1933,RFPStatus!$A$2:$CF$3125,9,FALSE)</f>
        <v>#N/A</v>
      </c>
      <c r="DV1933" s="161" t="e">
        <f>VLOOKUP(D1933,RFPStatus!$A$2:$CF$3125,10,FALSE)</f>
        <v>#N/A</v>
      </c>
      <c r="DW1933" s="161" t="str">
        <f t="shared" si="30"/>
        <v/>
      </c>
    </row>
    <row r="1934" spans="1:127" x14ac:dyDescent="0.35">
      <c r="A1934" s="163">
        <f>RFPData!D1934</f>
        <v>0</v>
      </c>
      <c r="DQ1934" s="161" t="e">
        <f>VLOOKUP(D1934,RFPStatus!$A$2:$CF$3125,5,FALSE)</f>
        <v>#N/A</v>
      </c>
      <c r="DR1934" s="161" t="e">
        <f>VLOOKUP(D1934,RFPStatus!$A$2:$CF$3125,6,FALSE)</f>
        <v>#N/A</v>
      </c>
      <c r="DS1934" s="161" t="e">
        <f>VLOOKUP(D1934,RFPStatus!$A$2:$CF$3125,7,FALSE)</f>
        <v>#N/A</v>
      </c>
      <c r="DT1934" s="161" t="e">
        <f>VLOOKUP(D1934,RFPStatus!$A$2:$CF$3125,8,FALSE)</f>
        <v>#N/A</v>
      </c>
      <c r="DU1934" s="161" t="e">
        <f>VLOOKUP(D1934,RFPStatus!$A$2:$CF$3125,9,FALSE)</f>
        <v>#N/A</v>
      </c>
      <c r="DV1934" s="161" t="e">
        <f>VLOOKUP(D1934,RFPStatus!$A$2:$CF$3125,10,FALSE)</f>
        <v>#N/A</v>
      </c>
      <c r="DW1934" s="161" t="str">
        <f t="shared" si="30"/>
        <v/>
      </c>
    </row>
    <row r="1935" spans="1:127" x14ac:dyDescent="0.35">
      <c r="A1935" s="163">
        <f>RFPData!D1935</f>
        <v>0</v>
      </c>
      <c r="DQ1935" s="161" t="e">
        <f>VLOOKUP(D1935,RFPStatus!$A$2:$CF$3125,5,FALSE)</f>
        <v>#N/A</v>
      </c>
      <c r="DR1935" s="161" t="e">
        <f>VLOOKUP(D1935,RFPStatus!$A$2:$CF$3125,6,FALSE)</f>
        <v>#N/A</v>
      </c>
      <c r="DS1935" s="161" t="e">
        <f>VLOOKUP(D1935,RFPStatus!$A$2:$CF$3125,7,FALSE)</f>
        <v>#N/A</v>
      </c>
      <c r="DT1935" s="161" t="e">
        <f>VLOOKUP(D1935,RFPStatus!$A$2:$CF$3125,8,FALSE)</f>
        <v>#N/A</v>
      </c>
      <c r="DU1935" s="161" t="e">
        <f>VLOOKUP(D1935,RFPStatus!$A$2:$CF$3125,9,FALSE)</f>
        <v>#N/A</v>
      </c>
      <c r="DV1935" s="161" t="e">
        <f>VLOOKUP(D1935,RFPStatus!$A$2:$CF$3125,10,FALSE)</f>
        <v>#N/A</v>
      </c>
      <c r="DW1935" s="161" t="str">
        <f t="shared" si="30"/>
        <v/>
      </c>
    </row>
    <row r="1936" spans="1:127" x14ac:dyDescent="0.35">
      <c r="A1936" s="163">
        <f>RFPData!D1936</f>
        <v>0</v>
      </c>
      <c r="DQ1936" s="161" t="e">
        <f>VLOOKUP(D1936,RFPStatus!$A$2:$CF$3125,5,FALSE)</f>
        <v>#N/A</v>
      </c>
      <c r="DR1936" s="161" t="e">
        <f>VLOOKUP(D1936,RFPStatus!$A$2:$CF$3125,6,FALSE)</f>
        <v>#N/A</v>
      </c>
      <c r="DS1936" s="161" t="e">
        <f>VLOOKUP(D1936,RFPStatus!$A$2:$CF$3125,7,FALSE)</f>
        <v>#N/A</v>
      </c>
      <c r="DT1936" s="161" t="e">
        <f>VLOOKUP(D1936,RFPStatus!$A$2:$CF$3125,8,FALSE)</f>
        <v>#N/A</v>
      </c>
      <c r="DU1936" s="161" t="e">
        <f>VLOOKUP(D1936,RFPStatus!$A$2:$CF$3125,9,FALSE)</f>
        <v>#N/A</v>
      </c>
      <c r="DV1936" s="161" t="e">
        <f>VLOOKUP(D1936,RFPStatus!$A$2:$CF$3125,10,FALSE)</f>
        <v>#N/A</v>
      </c>
      <c r="DW1936" s="161" t="str">
        <f t="shared" si="30"/>
        <v/>
      </c>
    </row>
    <row r="1937" spans="1:127" x14ac:dyDescent="0.35">
      <c r="A1937" s="163">
        <f>RFPData!D1937</f>
        <v>0</v>
      </c>
      <c r="DQ1937" s="161" t="e">
        <f>VLOOKUP(D1937,RFPStatus!$A$2:$CF$3125,5,FALSE)</f>
        <v>#N/A</v>
      </c>
      <c r="DR1937" s="161" t="e">
        <f>VLOOKUP(D1937,RFPStatus!$A$2:$CF$3125,6,FALSE)</f>
        <v>#N/A</v>
      </c>
      <c r="DS1937" s="161" t="e">
        <f>VLOOKUP(D1937,RFPStatus!$A$2:$CF$3125,7,FALSE)</f>
        <v>#N/A</v>
      </c>
      <c r="DT1937" s="161" t="e">
        <f>VLOOKUP(D1937,RFPStatus!$A$2:$CF$3125,8,FALSE)</f>
        <v>#N/A</v>
      </c>
      <c r="DU1937" s="161" t="e">
        <f>VLOOKUP(D1937,RFPStatus!$A$2:$CF$3125,9,FALSE)</f>
        <v>#N/A</v>
      </c>
      <c r="DV1937" s="161" t="e">
        <f>VLOOKUP(D1937,RFPStatus!$A$2:$CF$3125,10,FALSE)</f>
        <v>#N/A</v>
      </c>
      <c r="DW1937" s="161" t="str">
        <f t="shared" si="30"/>
        <v/>
      </c>
    </row>
    <row r="1938" spans="1:127" x14ac:dyDescent="0.35">
      <c r="A1938" s="163">
        <f>RFPData!D1938</f>
        <v>0</v>
      </c>
      <c r="DQ1938" s="161" t="e">
        <f>VLOOKUP(D1938,RFPStatus!$A$2:$CF$3125,5,FALSE)</f>
        <v>#N/A</v>
      </c>
      <c r="DR1938" s="161" t="e">
        <f>VLOOKUP(D1938,RFPStatus!$A$2:$CF$3125,6,FALSE)</f>
        <v>#N/A</v>
      </c>
      <c r="DS1938" s="161" t="e">
        <f>VLOOKUP(D1938,RFPStatus!$A$2:$CF$3125,7,FALSE)</f>
        <v>#N/A</v>
      </c>
      <c r="DT1938" s="161" t="e">
        <f>VLOOKUP(D1938,RFPStatus!$A$2:$CF$3125,8,FALSE)</f>
        <v>#N/A</v>
      </c>
      <c r="DU1938" s="161" t="e">
        <f>VLOOKUP(D1938,RFPStatus!$A$2:$CF$3125,9,FALSE)</f>
        <v>#N/A</v>
      </c>
      <c r="DV1938" s="161" t="e">
        <f>VLOOKUP(D1938,RFPStatus!$A$2:$CF$3125,10,FALSE)</f>
        <v>#N/A</v>
      </c>
      <c r="DW1938" s="161" t="str">
        <f t="shared" si="30"/>
        <v/>
      </c>
    </row>
    <row r="1939" spans="1:127" x14ac:dyDescent="0.35">
      <c r="A1939" s="163">
        <f>RFPData!D1939</f>
        <v>0</v>
      </c>
      <c r="DQ1939" s="161" t="e">
        <f>VLOOKUP(D1939,RFPStatus!$A$2:$CF$3125,5,FALSE)</f>
        <v>#N/A</v>
      </c>
      <c r="DR1939" s="161" t="e">
        <f>VLOOKUP(D1939,RFPStatus!$A$2:$CF$3125,6,FALSE)</f>
        <v>#N/A</v>
      </c>
      <c r="DS1939" s="161" t="e">
        <f>VLOOKUP(D1939,RFPStatus!$A$2:$CF$3125,7,FALSE)</f>
        <v>#N/A</v>
      </c>
      <c r="DT1939" s="161" t="e">
        <f>VLOOKUP(D1939,RFPStatus!$A$2:$CF$3125,8,FALSE)</f>
        <v>#N/A</v>
      </c>
      <c r="DU1939" s="161" t="e">
        <f>VLOOKUP(D1939,RFPStatus!$A$2:$CF$3125,9,FALSE)</f>
        <v>#N/A</v>
      </c>
      <c r="DV1939" s="161" t="e">
        <f>VLOOKUP(D1939,RFPStatus!$A$2:$CF$3125,10,FALSE)</f>
        <v>#N/A</v>
      </c>
      <c r="DW1939" s="161" t="str">
        <f t="shared" si="30"/>
        <v/>
      </c>
    </row>
    <row r="1940" spans="1:127" x14ac:dyDescent="0.35">
      <c r="A1940" s="163">
        <f>RFPData!D1940</f>
        <v>0</v>
      </c>
      <c r="DQ1940" s="161" t="e">
        <f>VLOOKUP(D1940,RFPStatus!$A$2:$CF$3125,5,FALSE)</f>
        <v>#N/A</v>
      </c>
      <c r="DR1940" s="161" t="e">
        <f>VLOOKUP(D1940,RFPStatus!$A$2:$CF$3125,6,FALSE)</f>
        <v>#N/A</v>
      </c>
      <c r="DS1940" s="161" t="e">
        <f>VLOOKUP(D1940,RFPStatus!$A$2:$CF$3125,7,FALSE)</f>
        <v>#N/A</v>
      </c>
      <c r="DT1940" s="161" t="e">
        <f>VLOOKUP(D1940,RFPStatus!$A$2:$CF$3125,8,FALSE)</f>
        <v>#N/A</v>
      </c>
      <c r="DU1940" s="161" t="e">
        <f>VLOOKUP(D1940,RFPStatus!$A$2:$CF$3125,9,FALSE)</f>
        <v>#N/A</v>
      </c>
      <c r="DV1940" s="161" t="e">
        <f>VLOOKUP(D1940,RFPStatus!$A$2:$CF$3125,10,FALSE)</f>
        <v>#N/A</v>
      </c>
      <c r="DW1940" s="161" t="str">
        <f t="shared" si="30"/>
        <v/>
      </c>
    </row>
    <row r="1941" spans="1:127" x14ac:dyDescent="0.35">
      <c r="A1941" s="163">
        <f>RFPData!D1941</f>
        <v>0</v>
      </c>
      <c r="DQ1941" s="161" t="e">
        <f>VLOOKUP(D1941,RFPStatus!$A$2:$CF$3125,5,FALSE)</f>
        <v>#N/A</v>
      </c>
      <c r="DR1941" s="161" t="e">
        <f>VLOOKUP(D1941,RFPStatus!$A$2:$CF$3125,6,FALSE)</f>
        <v>#N/A</v>
      </c>
      <c r="DS1941" s="161" t="e">
        <f>VLOOKUP(D1941,RFPStatus!$A$2:$CF$3125,7,FALSE)</f>
        <v>#N/A</v>
      </c>
      <c r="DT1941" s="161" t="e">
        <f>VLOOKUP(D1941,RFPStatus!$A$2:$CF$3125,8,FALSE)</f>
        <v>#N/A</v>
      </c>
      <c r="DU1941" s="161" t="e">
        <f>VLOOKUP(D1941,RFPStatus!$A$2:$CF$3125,9,FALSE)</f>
        <v>#N/A</v>
      </c>
      <c r="DV1941" s="161" t="e">
        <f>VLOOKUP(D1941,RFPStatus!$A$2:$CF$3125,10,FALSE)</f>
        <v>#N/A</v>
      </c>
      <c r="DW1941" s="161" t="str">
        <f t="shared" si="30"/>
        <v/>
      </c>
    </row>
    <row r="1942" spans="1:127" x14ac:dyDescent="0.35">
      <c r="A1942" s="163">
        <f>RFPData!D1942</f>
        <v>0</v>
      </c>
      <c r="DQ1942" s="161" t="e">
        <f>VLOOKUP(D1942,RFPStatus!$A$2:$CF$3125,5,FALSE)</f>
        <v>#N/A</v>
      </c>
      <c r="DR1942" s="161" t="e">
        <f>VLOOKUP(D1942,RFPStatus!$A$2:$CF$3125,6,FALSE)</f>
        <v>#N/A</v>
      </c>
      <c r="DS1942" s="161" t="e">
        <f>VLOOKUP(D1942,RFPStatus!$A$2:$CF$3125,7,FALSE)</f>
        <v>#N/A</v>
      </c>
      <c r="DT1942" s="161" t="e">
        <f>VLOOKUP(D1942,RFPStatus!$A$2:$CF$3125,8,FALSE)</f>
        <v>#N/A</v>
      </c>
      <c r="DU1942" s="161" t="e">
        <f>VLOOKUP(D1942,RFPStatus!$A$2:$CF$3125,9,FALSE)</f>
        <v>#N/A</v>
      </c>
      <c r="DV1942" s="161" t="e">
        <f>VLOOKUP(D1942,RFPStatus!$A$2:$CF$3125,10,FALSE)</f>
        <v>#N/A</v>
      </c>
      <c r="DW1942" s="161" t="str">
        <f t="shared" si="30"/>
        <v/>
      </c>
    </row>
    <row r="1943" spans="1:127" x14ac:dyDescent="0.35">
      <c r="A1943" s="163">
        <f>RFPData!D1943</f>
        <v>0</v>
      </c>
      <c r="DQ1943" s="161" t="e">
        <f>VLOOKUP(D1943,RFPStatus!$A$2:$CF$3125,5,FALSE)</f>
        <v>#N/A</v>
      </c>
      <c r="DR1943" s="161" t="e">
        <f>VLOOKUP(D1943,RFPStatus!$A$2:$CF$3125,6,FALSE)</f>
        <v>#N/A</v>
      </c>
      <c r="DS1943" s="161" t="e">
        <f>VLOOKUP(D1943,RFPStatus!$A$2:$CF$3125,7,FALSE)</f>
        <v>#N/A</v>
      </c>
      <c r="DT1943" s="161" t="e">
        <f>VLOOKUP(D1943,RFPStatus!$A$2:$CF$3125,8,FALSE)</f>
        <v>#N/A</v>
      </c>
      <c r="DU1943" s="161" t="e">
        <f>VLOOKUP(D1943,RFPStatus!$A$2:$CF$3125,9,FALSE)</f>
        <v>#N/A</v>
      </c>
      <c r="DV1943" s="161" t="e">
        <f>VLOOKUP(D1943,RFPStatus!$A$2:$CF$3125,10,FALSE)</f>
        <v>#N/A</v>
      </c>
      <c r="DW1943" s="161" t="str">
        <f t="shared" si="30"/>
        <v/>
      </c>
    </row>
    <row r="1944" spans="1:127" x14ac:dyDescent="0.35">
      <c r="A1944" s="163">
        <f>RFPData!D1944</f>
        <v>0</v>
      </c>
      <c r="DQ1944" s="161" t="e">
        <f>VLOOKUP(D1944,RFPStatus!$A$2:$CF$3125,5,FALSE)</f>
        <v>#N/A</v>
      </c>
      <c r="DR1944" s="161" t="e">
        <f>VLOOKUP(D1944,RFPStatus!$A$2:$CF$3125,6,FALSE)</f>
        <v>#N/A</v>
      </c>
      <c r="DS1944" s="161" t="e">
        <f>VLOOKUP(D1944,RFPStatus!$A$2:$CF$3125,7,FALSE)</f>
        <v>#N/A</v>
      </c>
      <c r="DT1944" s="161" t="e">
        <f>VLOOKUP(D1944,RFPStatus!$A$2:$CF$3125,8,FALSE)</f>
        <v>#N/A</v>
      </c>
      <c r="DU1944" s="161" t="e">
        <f>VLOOKUP(D1944,RFPStatus!$A$2:$CF$3125,9,FALSE)</f>
        <v>#N/A</v>
      </c>
      <c r="DV1944" s="161" t="e">
        <f>VLOOKUP(D1944,RFPStatus!$A$2:$CF$3125,10,FALSE)</f>
        <v>#N/A</v>
      </c>
      <c r="DW1944" s="161" t="str">
        <f t="shared" si="30"/>
        <v/>
      </c>
    </row>
    <row r="1945" spans="1:127" x14ac:dyDescent="0.35">
      <c r="A1945" s="163">
        <f>RFPData!D1945</f>
        <v>0</v>
      </c>
      <c r="DQ1945" s="161" t="e">
        <f>VLOOKUP(D1945,RFPStatus!$A$2:$CF$3125,5,FALSE)</f>
        <v>#N/A</v>
      </c>
      <c r="DR1945" s="161" t="e">
        <f>VLOOKUP(D1945,RFPStatus!$A$2:$CF$3125,6,FALSE)</f>
        <v>#N/A</v>
      </c>
      <c r="DS1945" s="161" t="e">
        <f>VLOOKUP(D1945,RFPStatus!$A$2:$CF$3125,7,FALSE)</f>
        <v>#N/A</v>
      </c>
      <c r="DT1945" s="161" t="e">
        <f>VLOOKUP(D1945,RFPStatus!$A$2:$CF$3125,8,FALSE)</f>
        <v>#N/A</v>
      </c>
      <c r="DU1945" s="161" t="e">
        <f>VLOOKUP(D1945,RFPStatus!$A$2:$CF$3125,9,FALSE)</f>
        <v>#N/A</v>
      </c>
      <c r="DV1945" s="161" t="e">
        <f>VLOOKUP(D1945,RFPStatus!$A$2:$CF$3125,10,FALSE)</f>
        <v>#N/A</v>
      </c>
      <c r="DW1945" s="161" t="str">
        <f t="shared" si="30"/>
        <v/>
      </c>
    </row>
    <row r="1946" spans="1:127" x14ac:dyDescent="0.35">
      <c r="A1946" s="163">
        <f>RFPData!D1946</f>
        <v>0</v>
      </c>
      <c r="DQ1946" s="161" t="e">
        <f>VLOOKUP(D1946,RFPStatus!$A$2:$CF$3125,5,FALSE)</f>
        <v>#N/A</v>
      </c>
      <c r="DR1946" s="161" t="e">
        <f>VLOOKUP(D1946,RFPStatus!$A$2:$CF$3125,6,FALSE)</f>
        <v>#N/A</v>
      </c>
      <c r="DS1946" s="161" t="e">
        <f>VLOOKUP(D1946,RFPStatus!$A$2:$CF$3125,7,FALSE)</f>
        <v>#N/A</v>
      </c>
      <c r="DT1946" s="161" t="e">
        <f>VLOOKUP(D1946,RFPStatus!$A$2:$CF$3125,8,FALSE)</f>
        <v>#N/A</v>
      </c>
      <c r="DU1946" s="161" t="e">
        <f>VLOOKUP(D1946,RFPStatus!$A$2:$CF$3125,9,FALSE)</f>
        <v>#N/A</v>
      </c>
      <c r="DV1946" s="161" t="e">
        <f>VLOOKUP(D1946,RFPStatus!$A$2:$CF$3125,10,FALSE)</f>
        <v>#N/A</v>
      </c>
      <c r="DW1946" s="161" t="str">
        <f t="shared" si="30"/>
        <v/>
      </c>
    </row>
    <row r="1947" spans="1:127" x14ac:dyDescent="0.35">
      <c r="A1947" s="163">
        <f>RFPData!D1947</f>
        <v>0</v>
      </c>
      <c r="DQ1947" s="161" t="e">
        <f>VLOOKUP(D1947,RFPStatus!$A$2:$CF$3125,5,FALSE)</f>
        <v>#N/A</v>
      </c>
      <c r="DR1947" s="161" t="e">
        <f>VLOOKUP(D1947,RFPStatus!$A$2:$CF$3125,6,FALSE)</f>
        <v>#N/A</v>
      </c>
      <c r="DS1947" s="161" t="e">
        <f>VLOOKUP(D1947,RFPStatus!$A$2:$CF$3125,7,FALSE)</f>
        <v>#N/A</v>
      </c>
      <c r="DT1947" s="161" t="e">
        <f>VLOOKUP(D1947,RFPStatus!$A$2:$CF$3125,8,FALSE)</f>
        <v>#N/A</v>
      </c>
      <c r="DU1947" s="161" t="e">
        <f>VLOOKUP(D1947,RFPStatus!$A$2:$CF$3125,9,FALSE)</f>
        <v>#N/A</v>
      </c>
      <c r="DV1947" s="161" t="e">
        <f>VLOOKUP(D1947,RFPStatus!$A$2:$CF$3125,10,FALSE)</f>
        <v>#N/A</v>
      </c>
      <c r="DW1947" s="161" t="str">
        <f t="shared" si="30"/>
        <v/>
      </c>
    </row>
    <row r="1948" spans="1:127" x14ac:dyDescent="0.35">
      <c r="A1948" s="163">
        <f>RFPData!D1948</f>
        <v>0</v>
      </c>
      <c r="DQ1948" s="161" t="e">
        <f>VLOOKUP(D1948,RFPStatus!$A$2:$CF$3125,5,FALSE)</f>
        <v>#N/A</v>
      </c>
      <c r="DR1948" s="161" t="e">
        <f>VLOOKUP(D1948,RFPStatus!$A$2:$CF$3125,6,FALSE)</f>
        <v>#N/A</v>
      </c>
      <c r="DS1948" s="161" t="e">
        <f>VLOOKUP(D1948,RFPStatus!$A$2:$CF$3125,7,FALSE)</f>
        <v>#N/A</v>
      </c>
      <c r="DT1948" s="161" t="e">
        <f>VLOOKUP(D1948,RFPStatus!$A$2:$CF$3125,8,FALSE)</f>
        <v>#N/A</v>
      </c>
      <c r="DU1948" s="161" t="e">
        <f>VLOOKUP(D1948,RFPStatus!$A$2:$CF$3125,9,FALSE)</f>
        <v>#N/A</v>
      </c>
      <c r="DV1948" s="161" t="e">
        <f>VLOOKUP(D1948,RFPStatus!$A$2:$CF$3125,10,FALSE)</f>
        <v>#N/A</v>
      </c>
      <c r="DW1948" s="161" t="str">
        <f t="shared" si="30"/>
        <v/>
      </c>
    </row>
    <row r="1949" spans="1:127" x14ac:dyDescent="0.35">
      <c r="A1949" s="163">
        <f>RFPData!D1949</f>
        <v>0</v>
      </c>
      <c r="DQ1949" s="161" t="e">
        <f>VLOOKUP(D1949,RFPStatus!$A$2:$CF$3125,5,FALSE)</f>
        <v>#N/A</v>
      </c>
      <c r="DR1949" s="161" t="e">
        <f>VLOOKUP(D1949,RFPStatus!$A$2:$CF$3125,6,FALSE)</f>
        <v>#N/A</v>
      </c>
      <c r="DS1949" s="161" t="e">
        <f>VLOOKUP(D1949,RFPStatus!$A$2:$CF$3125,7,FALSE)</f>
        <v>#N/A</v>
      </c>
      <c r="DT1949" s="161" t="e">
        <f>VLOOKUP(D1949,RFPStatus!$A$2:$CF$3125,8,FALSE)</f>
        <v>#N/A</v>
      </c>
      <c r="DU1949" s="161" t="e">
        <f>VLOOKUP(D1949,RFPStatus!$A$2:$CF$3125,9,FALSE)</f>
        <v>#N/A</v>
      </c>
      <c r="DV1949" s="161" t="e">
        <f>VLOOKUP(D1949,RFPStatus!$A$2:$CF$3125,10,FALSE)</f>
        <v>#N/A</v>
      </c>
      <c r="DW1949" s="161" t="str">
        <f t="shared" si="30"/>
        <v/>
      </c>
    </row>
    <row r="1950" spans="1:127" x14ac:dyDescent="0.35">
      <c r="A1950" s="163">
        <f>RFPData!D1950</f>
        <v>0</v>
      </c>
      <c r="DQ1950" s="161" t="e">
        <f>VLOOKUP(D1950,RFPStatus!$A$2:$CF$3125,5,FALSE)</f>
        <v>#N/A</v>
      </c>
      <c r="DR1950" s="161" t="e">
        <f>VLOOKUP(D1950,RFPStatus!$A$2:$CF$3125,6,FALSE)</f>
        <v>#N/A</v>
      </c>
      <c r="DS1950" s="161" t="e">
        <f>VLOOKUP(D1950,RFPStatus!$A$2:$CF$3125,7,FALSE)</f>
        <v>#N/A</v>
      </c>
      <c r="DT1950" s="161" t="e">
        <f>VLOOKUP(D1950,RFPStatus!$A$2:$CF$3125,8,FALSE)</f>
        <v>#N/A</v>
      </c>
      <c r="DU1950" s="161" t="e">
        <f>VLOOKUP(D1950,RFPStatus!$A$2:$CF$3125,9,FALSE)</f>
        <v>#N/A</v>
      </c>
      <c r="DV1950" s="161" t="e">
        <f>VLOOKUP(D1950,RFPStatus!$A$2:$CF$3125,10,FALSE)</f>
        <v>#N/A</v>
      </c>
      <c r="DW1950" s="161" t="str">
        <f t="shared" si="30"/>
        <v/>
      </c>
    </row>
    <row r="1951" spans="1:127" x14ac:dyDescent="0.35">
      <c r="A1951" s="163">
        <f>RFPData!D1951</f>
        <v>0</v>
      </c>
      <c r="DQ1951" s="161" t="e">
        <f>VLOOKUP(D1951,RFPStatus!$A$2:$CF$3125,5,FALSE)</f>
        <v>#N/A</v>
      </c>
      <c r="DR1951" s="161" t="e">
        <f>VLOOKUP(D1951,RFPStatus!$A$2:$CF$3125,6,FALSE)</f>
        <v>#N/A</v>
      </c>
      <c r="DS1951" s="161" t="e">
        <f>VLOOKUP(D1951,RFPStatus!$A$2:$CF$3125,7,FALSE)</f>
        <v>#N/A</v>
      </c>
      <c r="DT1951" s="161" t="e">
        <f>VLOOKUP(D1951,RFPStatus!$A$2:$CF$3125,8,FALSE)</f>
        <v>#N/A</v>
      </c>
      <c r="DU1951" s="161" t="e">
        <f>VLOOKUP(D1951,RFPStatus!$A$2:$CF$3125,9,FALSE)</f>
        <v>#N/A</v>
      </c>
      <c r="DV1951" s="161" t="e">
        <f>VLOOKUP(D1951,RFPStatus!$A$2:$CF$3125,10,FALSE)</f>
        <v>#N/A</v>
      </c>
      <c r="DW1951" s="161" t="str">
        <f t="shared" si="30"/>
        <v/>
      </c>
    </row>
    <row r="1952" spans="1:127" x14ac:dyDescent="0.35">
      <c r="A1952" s="163">
        <f>RFPData!D1952</f>
        <v>0</v>
      </c>
      <c r="DQ1952" s="161" t="e">
        <f>VLOOKUP(D1952,RFPStatus!$A$2:$CF$3125,5,FALSE)</f>
        <v>#N/A</v>
      </c>
      <c r="DR1952" s="161" t="e">
        <f>VLOOKUP(D1952,RFPStatus!$A$2:$CF$3125,6,FALSE)</f>
        <v>#N/A</v>
      </c>
      <c r="DS1952" s="161" t="e">
        <f>VLOOKUP(D1952,RFPStatus!$A$2:$CF$3125,7,FALSE)</f>
        <v>#N/A</v>
      </c>
      <c r="DT1952" s="161" t="e">
        <f>VLOOKUP(D1952,RFPStatus!$A$2:$CF$3125,8,FALSE)</f>
        <v>#N/A</v>
      </c>
      <c r="DU1952" s="161" t="e">
        <f>VLOOKUP(D1952,RFPStatus!$A$2:$CF$3125,9,FALSE)</f>
        <v>#N/A</v>
      </c>
      <c r="DV1952" s="161" t="e">
        <f>VLOOKUP(D1952,RFPStatus!$A$2:$CF$3125,10,FALSE)</f>
        <v>#N/A</v>
      </c>
      <c r="DW1952" s="161" t="str">
        <f t="shared" si="30"/>
        <v/>
      </c>
    </row>
    <row r="1953" spans="1:127" x14ac:dyDescent="0.35">
      <c r="A1953" s="163">
        <f>RFPData!D1953</f>
        <v>0</v>
      </c>
      <c r="DQ1953" s="161" t="e">
        <f>VLOOKUP(D1953,RFPStatus!$A$2:$CF$3125,5,FALSE)</f>
        <v>#N/A</v>
      </c>
      <c r="DR1953" s="161" t="e">
        <f>VLOOKUP(D1953,RFPStatus!$A$2:$CF$3125,6,FALSE)</f>
        <v>#N/A</v>
      </c>
      <c r="DS1953" s="161" t="e">
        <f>VLOOKUP(D1953,RFPStatus!$A$2:$CF$3125,7,FALSE)</f>
        <v>#N/A</v>
      </c>
      <c r="DT1953" s="161" t="e">
        <f>VLOOKUP(D1953,RFPStatus!$A$2:$CF$3125,8,FALSE)</f>
        <v>#N/A</v>
      </c>
      <c r="DU1953" s="161" t="e">
        <f>VLOOKUP(D1953,RFPStatus!$A$2:$CF$3125,9,FALSE)</f>
        <v>#N/A</v>
      </c>
      <c r="DV1953" s="161" t="e">
        <f>VLOOKUP(D1953,RFPStatus!$A$2:$CF$3125,10,FALSE)</f>
        <v>#N/A</v>
      </c>
      <c r="DW1953" s="161" t="str">
        <f t="shared" si="30"/>
        <v/>
      </c>
    </row>
    <row r="1954" spans="1:127" x14ac:dyDescent="0.35">
      <c r="A1954" s="163">
        <f>RFPData!D1954</f>
        <v>0</v>
      </c>
      <c r="DQ1954" s="161" t="e">
        <f>VLOOKUP(D1954,RFPStatus!$A$2:$CF$3125,5,FALSE)</f>
        <v>#N/A</v>
      </c>
      <c r="DR1954" s="161" t="e">
        <f>VLOOKUP(D1954,RFPStatus!$A$2:$CF$3125,6,FALSE)</f>
        <v>#N/A</v>
      </c>
      <c r="DS1954" s="161" t="e">
        <f>VLOOKUP(D1954,RFPStatus!$A$2:$CF$3125,7,FALSE)</f>
        <v>#N/A</v>
      </c>
      <c r="DT1954" s="161" t="e">
        <f>VLOOKUP(D1954,RFPStatus!$A$2:$CF$3125,8,FALSE)</f>
        <v>#N/A</v>
      </c>
      <c r="DU1954" s="161" t="e">
        <f>VLOOKUP(D1954,RFPStatus!$A$2:$CF$3125,9,FALSE)</f>
        <v>#N/A</v>
      </c>
      <c r="DV1954" s="161" t="e">
        <f>VLOOKUP(D1954,RFPStatus!$A$2:$CF$3125,10,FALSE)</f>
        <v>#N/A</v>
      </c>
      <c r="DW1954" s="161" t="str">
        <f t="shared" si="30"/>
        <v/>
      </c>
    </row>
    <row r="1955" spans="1:127" x14ac:dyDescent="0.35">
      <c r="A1955" s="163">
        <f>RFPData!D1955</f>
        <v>0</v>
      </c>
      <c r="DQ1955" s="161" t="e">
        <f>VLOOKUP(D1955,RFPStatus!$A$2:$CF$3125,5,FALSE)</f>
        <v>#N/A</v>
      </c>
      <c r="DR1955" s="161" t="e">
        <f>VLOOKUP(D1955,RFPStatus!$A$2:$CF$3125,6,FALSE)</f>
        <v>#N/A</v>
      </c>
      <c r="DS1955" s="161" t="e">
        <f>VLOOKUP(D1955,RFPStatus!$A$2:$CF$3125,7,FALSE)</f>
        <v>#N/A</v>
      </c>
      <c r="DT1955" s="161" t="e">
        <f>VLOOKUP(D1955,RFPStatus!$A$2:$CF$3125,8,FALSE)</f>
        <v>#N/A</v>
      </c>
      <c r="DU1955" s="161" t="e">
        <f>VLOOKUP(D1955,RFPStatus!$A$2:$CF$3125,9,FALSE)</f>
        <v>#N/A</v>
      </c>
      <c r="DV1955" s="161" t="e">
        <f>VLOOKUP(D1955,RFPStatus!$A$2:$CF$3125,10,FALSE)</f>
        <v>#N/A</v>
      </c>
      <c r="DW1955" s="161" t="str">
        <f t="shared" si="30"/>
        <v/>
      </c>
    </row>
    <row r="1956" spans="1:127" x14ac:dyDescent="0.35">
      <c r="A1956" s="163">
        <f>RFPData!D1956</f>
        <v>0</v>
      </c>
      <c r="DQ1956" s="161" t="e">
        <f>VLOOKUP(D1956,RFPStatus!$A$2:$CF$3125,5,FALSE)</f>
        <v>#N/A</v>
      </c>
      <c r="DR1956" s="161" t="e">
        <f>VLOOKUP(D1956,RFPStatus!$A$2:$CF$3125,6,FALSE)</f>
        <v>#N/A</v>
      </c>
      <c r="DS1956" s="161" t="e">
        <f>VLOOKUP(D1956,RFPStatus!$A$2:$CF$3125,7,FALSE)</f>
        <v>#N/A</v>
      </c>
      <c r="DT1956" s="161" t="e">
        <f>VLOOKUP(D1956,RFPStatus!$A$2:$CF$3125,8,FALSE)</f>
        <v>#N/A</v>
      </c>
      <c r="DU1956" s="161" t="e">
        <f>VLOOKUP(D1956,RFPStatus!$A$2:$CF$3125,9,FALSE)</f>
        <v>#N/A</v>
      </c>
      <c r="DV1956" s="161" t="e">
        <f>VLOOKUP(D1956,RFPStatus!$A$2:$CF$3125,10,FALSE)</f>
        <v>#N/A</v>
      </c>
      <c r="DW1956" s="161" t="str">
        <f t="shared" si="30"/>
        <v/>
      </c>
    </row>
    <row r="1957" spans="1:127" x14ac:dyDescent="0.35">
      <c r="A1957" s="163">
        <f>RFPData!D1957</f>
        <v>0</v>
      </c>
      <c r="DQ1957" s="161" t="e">
        <f>VLOOKUP(D1957,RFPStatus!$A$2:$CF$3125,5,FALSE)</f>
        <v>#N/A</v>
      </c>
      <c r="DR1957" s="161" t="e">
        <f>VLOOKUP(D1957,RFPStatus!$A$2:$CF$3125,6,FALSE)</f>
        <v>#N/A</v>
      </c>
      <c r="DS1957" s="161" t="e">
        <f>VLOOKUP(D1957,RFPStatus!$A$2:$CF$3125,7,FALSE)</f>
        <v>#N/A</v>
      </c>
      <c r="DT1957" s="161" t="e">
        <f>VLOOKUP(D1957,RFPStatus!$A$2:$CF$3125,8,FALSE)</f>
        <v>#N/A</v>
      </c>
      <c r="DU1957" s="161" t="e">
        <f>VLOOKUP(D1957,RFPStatus!$A$2:$CF$3125,9,FALSE)</f>
        <v>#N/A</v>
      </c>
      <c r="DV1957" s="161" t="e">
        <f>VLOOKUP(D1957,RFPStatus!$A$2:$CF$3125,10,FALSE)</f>
        <v>#N/A</v>
      </c>
      <c r="DW1957" s="161" t="str">
        <f t="shared" si="30"/>
        <v/>
      </c>
    </row>
    <row r="1958" spans="1:127" x14ac:dyDescent="0.35">
      <c r="A1958" s="163">
        <f>RFPData!D1958</f>
        <v>0</v>
      </c>
      <c r="DQ1958" s="161" t="e">
        <f>VLOOKUP(D1958,RFPStatus!$A$2:$CF$3125,5,FALSE)</f>
        <v>#N/A</v>
      </c>
      <c r="DR1958" s="161" t="e">
        <f>VLOOKUP(D1958,RFPStatus!$A$2:$CF$3125,6,FALSE)</f>
        <v>#N/A</v>
      </c>
      <c r="DS1958" s="161" t="e">
        <f>VLOOKUP(D1958,RFPStatus!$A$2:$CF$3125,7,FALSE)</f>
        <v>#N/A</v>
      </c>
      <c r="DT1958" s="161" t="e">
        <f>VLOOKUP(D1958,RFPStatus!$A$2:$CF$3125,8,FALSE)</f>
        <v>#N/A</v>
      </c>
      <c r="DU1958" s="161" t="e">
        <f>VLOOKUP(D1958,RFPStatus!$A$2:$CF$3125,9,FALSE)</f>
        <v>#N/A</v>
      </c>
      <c r="DV1958" s="161" t="e">
        <f>VLOOKUP(D1958,RFPStatus!$A$2:$CF$3125,10,FALSE)</f>
        <v>#N/A</v>
      </c>
      <c r="DW1958" s="161" t="str">
        <f t="shared" si="30"/>
        <v/>
      </c>
    </row>
    <row r="1959" spans="1:127" x14ac:dyDescent="0.35">
      <c r="A1959" s="163">
        <f>RFPData!D1959</f>
        <v>0</v>
      </c>
      <c r="DQ1959" s="161" t="e">
        <f>VLOOKUP(D1959,RFPStatus!$A$2:$CF$3125,5,FALSE)</f>
        <v>#N/A</v>
      </c>
      <c r="DR1959" s="161" t="e">
        <f>VLOOKUP(D1959,RFPStatus!$A$2:$CF$3125,6,FALSE)</f>
        <v>#N/A</v>
      </c>
      <c r="DS1959" s="161" t="e">
        <f>VLOOKUP(D1959,RFPStatus!$A$2:$CF$3125,7,FALSE)</f>
        <v>#N/A</v>
      </c>
      <c r="DT1959" s="161" t="e">
        <f>VLOOKUP(D1959,RFPStatus!$A$2:$CF$3125,8,FALSE)</f>
        <v>#N/A</v>
      </c>
      <c r="DU1959" s="161" t="e">
        <f>VLOOKUP(D1959,RFPStatus!$A$2:$CF$3125,9,FALSE)</f>
        <v>#N/A</v>
      </c>
      <c r="DV1959" s="161" t="e">
        <f>VLOOKUP(D1959,RFPStatus!$A$2:$CF$3125,10,FALSE)</f>
        <v>#N/A</v>
      </c>
      <c r="DW1959" s="161" t="str">
        <f t="shared" si="30"/>
        <v/>
      </c>
    </row>
    <row r="1960" spans="1:127" x14ac:dyDescent="0.35">
      <c r="A1960" s="163">
        <f>RFPData!D1960</f>
        <v>0</v>
      </c>
      <c r="DQ1960" s="161" t="e">
        <f>VLOOKUP(D1960,RFPStatus!$A$2:$CF$3125,5,FALSE)</f>
        <v>#N/A</v>
      </c>
      <c r="DR1960" s="161" t="e">
        <f>VLOOKUP(D1960,RFPStatus!$A$2:$CF$3125,6,FALSE)</f>
        <v>#N/A</v>
      </c>
      <c r="DS1960" s="161" t="e">
        <f>VLOOKUP(D1960,RFPStatus!$A$2:$CF$3125,7,FALSE)</f>
        <v>#N/A</v>
      </c>
      <c r="DT1960" s="161" t="e">
        <f>VLOOKUP(D1960,RFPStatus!$A$2:$CF$3125,8,FALSE)</f>
        <v>#N/A</v>
      </c>
      <c r="DU1960" s="161" t="e">
        <f>VLOOKUP(D1960,RFPStatus!$A$2:$CF$3125,9,FALSE)</f>
        <v>#N/A</v>
      </c>
      <c r="DV1960" s="161" t="e">
        <f>VLOOKUP(D1960,RFPStatus!$A$2:$CF$3125,10,FALSE)</f>
        <v>#N/A</v>
      </c>
      <c r="DW1960" s="161" t="str">
        <f t="shared" si="30"/>
        <v/>
      </c>
    </row>
    <row r="1961" spans="1:127" x14ac:dyDescent="0.35">
      <c r="A1961" s="163">
        <f>RFPData!D1961</f>
        <v>0</v>
      </c>
      <c r="DQ1961" s="161" t="e">
        <f>VLOOKUP(D1961,RFPStatus!$A$2:$CF$3125,5,FALSE)</f>
        <v>#N/A</v>
      </c>
      <c r="DR1961" s="161" t="e">
        <f>VLOOKUP(D1961,RFPStatus!$A$2:$CF$3125,6,FALSE)</f>
        <v>#N/A</v>
      </c>
      <c r="DS1961" s="161" t="e">
        <f>VLOOKUP(D1961,RFPStatus!$A$2:$CF$3125,7,FALSE)</f>
        <v>#N/A</v>
      </c>
      <c r="DT1961" s="161" t="e">
        <f>VLOOKUP(D1961,RFPStatus!$A$2:$CF$3125,8,FALSE)</f>
        <v>#N/A</v>
      </c>
      <c r="DU1961" s="161" t="e">
        <f>VLOOKUP(D1961,RFPStatus!$A$2:$CF$3125,9,FALSE)</f>
        <v>#N/A</v>
      </c>
      <c r="DV1961" s="161" t="e">
        <f>VLOOKUP(D1961,RFPStatus!$A$2:$CF$3125,10,FALSE)</f>
        <v>#N/A</v>
      </c>
      <c r="DW1961" s="161" t="str">
        <f t="shared" si="30"/>
        <v/>
      </c>
    </row>
    <row r="1962" spans="1:127" x14ac:dyDescent="0.35">
      <c r="A1962" s="163">
        <f>RFPData!D1962</f>
        <v>0</v>
      </c>
      <c r="DQ1962" s="161" t="e">
        <f>VLOOKUP(D1962,RFPStatus!$A$2:$CF$3125,5,FALSE)</f>
        <v>#N/A</v>
      </c>
      <c r="DR1962" s="161" t="e">
        <f>VLOOKUP(D1962,RFPStatus!$A$2:$CF$3125,6,FALSE)</f>
        <v>#N/A</v>
      </c>
      <c r="DS1962" s="161" t="e">
        <f>VLOOKUP(D1962,RFPStatus!$A$2:$CF$3125,7,FALSE)</f>
        <v>#N/A</v>
      </c>
      <c r="DT1962" s="161" t="e">
        <f>VLOOKUP(D1962,RFPStatus!$A$2:$CF$3125,8,FALSE)</f>
        <v>#N/A</v>
      </c>
      <c r="DU1962" s="161" t="e">
        <f>VLOOKUP(D1962,RFPStatus!$A$2:$CF$3125,9,FALSE)</f>
        <v>#N/A</v>
      </c>
      <c r="DV1962" s="161" t="e">
        <f>VLOOKUP(D1962,RFPStatus!$A$2:$CF$3125,10,FALSE)</f>
        <v>#N/A</v>
      </c>
      <c r="DW1962" s="161" t="str">
        <f t="shared" si="30"/>
        <v/>
      </c>
    </row>
    <row r="1963" spans="1:127" x14ac:dyDescent="0.35">
      <c r="A1963" s="163">
        <f>RFPData!D1963</f>
        <v>0</v>
      </c>
      <c r="DQ1963" s="161" t="e">
        <f>VLOOKUP(D1963,RFPStatus!$A$2:$CF$3125,5,FALSE)</f>
        <v>#N/A</v>
      </c>
      <c r="DR1963" s="161" t="e">
        <f>VLOOKUP(D1963,RFPStatus!$A$2:$CF$3125,6,FALSE)</f>
        <v>#N/A</v>
      </c>
      <c r="DS1963" s="161" t="e">
        <f>VLOOKUP(D1963,RFPStatus!$A$2:$CF$3125,7,FALSE)</f>
        <v>#N/A</v>
      </c>
      <c r="DT1963" s="161" t="e">
        <f>VLOOKUP(D1963,RFPStatus!$A$2:$CF$3125,8,FALSE)</f>
        <v>#N/A</v>
      </c>
      <c r="DU1963" s="161" t="e">
        <f>VLOOKUP(D1963,RFPStatus!$A$2:$CF$3125,9,FALSE)</f>
        <v>#N/A</v>
      </c>
      <c r="DV1963" s="161" t="e">
        <f>VLOOKUP(D1963,RFPStatus!$A$2:$CF$3125,10,FALSE)</f>
        <v>#N/A</v>
      </c>
      <c r="DW1963" s="161" t="str">
        <f t="shared" si="30"/>
        <v/>
      </c>
    </row>
    <row r="1964" spans="1:127" x14ac:dyDescent="0.35">
      <c r="A1964" s="163">
        <f>RFPData!D1964</f>
        <v>0</v>
      </c>
      <c r="DQ1964" s="161" t="e">
        <f>VLOOKUP(D1964,RFPStatus!$A$2:$CF$3125,5,FALSE)</f>
        <v>#N/A</v>
      </c>
      <c r="DR1964" s="161" t="e">
        <f>VLOOKUP(D1964,RFPStatus!$A$2:$CF$3125,6,FALSE)</f>
        <v>#N/A</v>
      </c>
      <c r="DS1964" s="161" t="e">
        <f>VLOOKUP(D1964,RFPStatus!$A$2:$CF$3125,7,FALSE)</f>
        <v>#N/A</v>
      </c>
      <c r="DT1964" s="161" t="e">
        <f>VLOOKUP(D1964,RFPStatus!$A$2:$CF$3125,8,FALSE)</f>
        <v>#N/A</v>
      </c>
      <c r="DU1964" s="161" t="e">
        <f>VLOOKUP(D1964,RFPStatus!$A$2:$CF$3125,9,FALSE)</f>
        <v>#N/A</v>
      </c>
      <c r="DV1964" s="161" t="e">
        <f>VLOOKUP(D1964,RFPStatus!$A$2:$CF$3125,10,FALSE)</f>
        <v>#N/A</v>
      </c>
      <c r="DW1964" s="161" t="str">
        <f t="shared" si="30"/>
        <v/>
      </c>
    </row>
    <row r="1965" spans="1:127" x14ac:dyDescent="0.35">
      <c r="A1965" s="163">
        <f>RFPData!D1965</f>
        <v>0</v>
      </c>
      <c r="DQ1965" s="161" t="e">
        <f>VLOOKUP(D1965,RFPStatus!$A$2:$CF$3125,5,FALSE)</f>
        <v>#N/A</v>
      </c>
      <c r="DR1965" s="161" t="e">
        <f>VLOOKUP(D1965,RFPStatus!$A$2:$CF$3125,6,FALSE)</f>
        <v>#N/A</v>
      </c>
      <c r="DS1965" s="161" t="e">
        <f>VLOOKUP(D1965,RFPStatus!$A$2:$CF$3125,7,FALSE)</f>
        <v>#N/A</v>
      </c>
      <c r="DT1965" s="161" t="e">
        <f>VLOOKUP(D1965,RFPStatus!$A$2:$CF$3125,8,FALSE)</f>
        <v>#N/A</v>
      </c>
      <c r="DU1965" s="161" t="e">
        <f>VLOOKUP(D1965,RFPStatus!$A$2:$CF$3125,9,FALSE)</f>
        <v>#N/A</v>
      </c>
      <c r="DV1965" s="161" t="e">
        <f>VLOOKUP(D1965,RFPStatus!$A$2:$CF$3125,10,FALSE)</f>
        <v>#N/A</v>
      </c>
      <c r="DW1965" s="161" t="str">
        <f t="shared" si="30"/>
        <v/>
      </c>
    </row>
    <row r="1966" spans="1:127" x14ac:dyDescent="0.35">
      <c r="A1966" s="163">
        <f>RFPData!D1966</f>
        <v>0</v>
      </c>
      <c r="DQ1966" s="161" t="e">
        <f>VLOOKUP(D1966,RFPStatus!$A$2:$CF$3125,5,FALSE)</f>
        <v>#N/A</v>
      </c>
      <c r="DR1966" s="161" t="e">
        <f>VLOOKUP(D1966,RFPStatus!$A$2:$CF$3125,6,FALSE)</f>
        <v>#N/A</v>
      </c>
      <c r="DS1966" s="161" t="e">
        <f>VLOOKUP(D1966,RFPStatus!$A$2:$CF$3125,7,FALSE)</f>
        <v>#N/A</v>
      </c>
      <c r="DT1966" s="161" t="e">
        <f>VLOOKUP(D1966,RFPStatus!$A$2:$CF$3125,8,FALSE)</f>
        <v>#N/A</v>
      </c>
      <c r="DU1966" s="161" t="e">
        <f>VLOOKUP(D1966,RFPStatus!$A$2:$CF$3125,9,FALSE)</f>
        <v>#N/A</v>
      </c>
      <c r="DV1966" s="161" t="e">
        <f>VLOOKUP(D1966,RFPStatus!$A$2:$CF$3125,10,FALSE)</f>
        <v>#N/A</v>
      </c>
      <c r="DW1966" s="161" t="str">
        <f t="shared" si="30"/>
        <v/>
      </c>
    </row>
    <row r="1967" spans="1:127" x14ac:dyDescent="0.35">
      <c r="A1967" s="163">
        <f>RFPData!D1967</f>
        <v>0</v>
      </c>
      <c r="DQ1967" s="161" t="e">
        <f>VLOOKUP(D1967,RFPStatus!$A$2:$CF$3125,5,FALSE)</f>
        <v>#N/A</v>
      </c>
      <c r="DR1967" s="161" t="e">
        <f>VLOOKUP(D1967,RFPStatus!$A$2:$CF$3125,6,FALSE)</f>
        <v>#N/A</v>
      </c>
      <c r="DS1967" s="161" t="e">
        <f>VLOOKUP(D1967,RFPStatus!$A$2:$CF$3125,7,FALSE)</f>
        <v>#N/A</v>
      </c>
      <c r="DT1967" s="161" t="e">
        <f>VLOOKUP(D1967,RFPStatus!$A$2:$CF$3125,8,FALSE)</f>
        <v>#N/A</v>
      </c>
      <c r="DU1967" s="161" t="e">
        <f>VLOOKUP(D1967,RFPStatus!$A$2:$CF$3125,9,FALSE)</f>
        <v>#N/A</v>
      </c>
      <c r="DV1967" s="161" t="e">
        <f>VLOOKUP(D1967,RFPStatus!$A$2:$CF$3125,10,FALSE)</f>
        <v>#N/A</v>
      </c>
      <c r="DW1967" s="161" t="str">
        <f t="shared" si="30"/>
        <v/>
      </c>
    </row>
    <row r="1968" spans="1:127" x14ac:dyDescent="0.35">
      <c r="A1968" s="163">
        <f>RFPData!D1968</f>
        <v>0</v>
      </c>
      <c r="DQ1968" s="161" t="e">
        <f>VLOOKUP(D1968,RFPStatus!$A$2:$CF$3125,5,FALSE)</f>
        <v>#N/A</v>
      </c>
      <c r="DR1968" s="161" t="e">
        <f>VLOOKUP(D1968,RFPStatus!$A$2:$CF$3125,6,FALSE)</f>
        <v>#N/A</v>
      </c>
      <c r="DS1968" s="161" t="e">
        <f>VLOOKUP(D1968,RFPStatus!$A$2:$CF$3125,7,FALSE)</f>
        <v>#N/A</v>
      </c>
      <c r="DT1968" s="161" t="e">
        <f>VLOOKUP(D1968,RFPStatus!$A$2:$CF$3125,8,FALSE)</f>
        <v>#N/A</v>
      </c>
      <c r="DU1968" s="161" t="e">
        <f>VLOOKUP(D1968,RFPStatus!$A$2:$CF$3125,9,FALSE)</f>
        <v>#N/A</v>
      </c>
      <c r="DV1968" s="161" t="e">
        <f>VLOOKUP(D1968,RFPStatus!$A$2:$CF$3125,10,FALSE)</f>
        <v>#N/A</v>
      </c>
      <c r="DW1968" s="161" t="str">
        <f t="shared" si="30"/>
        <v/>
      </c>
    </row>
    <row r="1969" spans="1:127" x14ac:dyDescent="0.35">
      <c r="A1969" s="163">
        <f>RFPData!D1969</f>
        <v>0</v>
      </c>
      <c r="DQ1969" s="161" t="e">
        <f>VLOOKUP(D1969,RFPStatus!$A$2:$CF$3125,5,FALSE)</f>
        <v>#N/A</v>
      </c>
      <c r="DR1969" s="161" t="e">
        <f>VLOOKUP(D1969,RFPStatus!$A$2:$CF$3125,6,FALSE)</f>
        <v>#N/A</v>
      </c>
      <c r="DS1969" s="161" t="e">
        <f>VLOOKUP(D1969,RFPStatus!$A$2:$CF$3125,7,FALSE)</f>
        <v>#N/A</v>
      </c>
      <c r="DT1969" s="161" t="e">
        <f>VLOOKUP(D1969,RFPStatus!$A$2:$CF$3125,8,FALSE)</f>
        <v>#N/A</v>
      </c>
      <c r="DU1969" s="161" t="e">
        <f>VLOOKUP(D1969,RFPStatus!$A$2:$CF$3125,9,FALSE)</f>
        <v>#N/A</v>
      </c>
      <c r="DV1969" s="161" t="e">
        <f>VLOOKUP(D1969,RFPStatus!$A$2:$CF$3125,10,FALSE)</f>
        <v>#N/A</v>
      </c>
      <c r="DW1969" s="161" t="str">
        <f t="shared" si="30"/>
        <v/>
      </c>
    </row>
    <row r="1970" spans="1:127" x14ac:dyDescent="0.35">
      <c r="A1970" s="163">
        <f>RFPData!D1970</f>
        <v>0</v>
      </c>
      <c r="DQ1970" s="161" t="e">
        <f>VLOOKUP(D1970,RFPStatus!$A$2:$CF$3125,5,FALSE)</f>
        <v>#N/A</v>
      </c>
      <c r="DR1970" s="161" t="e">
        <f>VLOOKUP(D1970,RFPStatus!$A$2:$CF$3125,6,FALSE)</f>
        <v>#N/A</v>
      </c>
      <c r="DS1970" s="161" t="e">
        <f>VLOOKUP(D1970,RFPStatus!$A$2:$CF$3125,7,FALSE)</f>
        <v>#N/A</v>
      </c>
      <c r="DT1970" s="161" t="e">
        <f>VLOOKUP(D1970,RFPStatus!$A$2:$CF$3125,8,FALSE)</f>
        <v>#N/A</v>
      </c>
      <c r="DU1970" s="161" t="e">
        <f>VLOOKUP(D1970,RFPStatus!$A$2:$CF$3125,9,FALSE)</f>
        <v>#N/A</v>
      </c>
      <c r="DV1970" s="161" t="e">
        <f>VLOOKUP(D1970,RFPStatus!$A$2:$CF$3125,10,FALSE)</f>
        <v>#N/A</v>
      </c>
      <c r="DW1970" s="161" t="str">
        <f t="shared" si="30"/>
        <v/>
      </c>
    </row>
    <row r="1971" spans="1:127" x14ac:dyDescent="0.35">
      <c r="A1971" s="163">
        <f>RFPData!D1971</f>
        <v>0</v>
      </c>
      <c r="DQ1971" s="161" t="e">
        <f>VLOOKUP(D1971,RFPStatus!$A$2:$CF$3125,5,FALSE)</f>
        <v>#N/A</v>
      </c>
      <c r="DR1971" s="161" t="e">
        <f>VLOOKUP(D1971,RFPStatus!$A$2:$CF$3125,6,FALSE)</f>
        <v>#N/A</v>
      </c>
      <c r="DS1971" s="161" t="e">
        <f>VLOOKUP(D1971,RFPStatus!$A$2:$CF$3125,7,FALSE)</f>
        <v>#N/A</v>
      </c>
      <c r="DT1971" s="161" t="e">
        <f>VLOOKUP(D1971,RFPStatus!$A$2:$CF$3125,8,FALSE)</f>
        <v>#N/A</v>
      </c>
      <c r="DU1971" s="161" t="e">
        <f>VLOOKUP(D1971,RFPStatus!$A$2:$CF$3125,9,FALSE)</f>
        <v>#N/A</v>
      </c>
      <c r="DV1971" s="161" t="e">
        <f>VLOOKUP(D1971,RFPStatus!$A$2:$CF$3125,10,FALSE)</f>
        <v>#N/A</v>
      </c>
      <c r="DW1971" s="161" t="str">
        <f t="shared" si="30"/>
        <v/>
      </c>
    </row>
    <row r="1972" spans="1:127" x14ac:dyDescent="0.35">
      <c r="A1972" s="163">
        <f>RFPData!D1972</f>
        <v>0</v>
      </c>
      <c r="DQ1972" s="161" t="e">
        <f>VLOOKUP(D1972,RFPStatus!$A$2:$CF$3125,5,FALSE)</f>
        <v>#N/A</v>
      </c>
      <c r="DR1972" s="161" t="e">
        <f>VLOOKUP(D1972,RFPStatus!$A$2:$CF$3125,6,FALSE)</f>
        <v>#N/A</v>
      </c>
      <c r="DS1972" s="161" t="e">
        <f>VLOOKUP(D1972,RFPStatus!$A$2:$CF$3125,7,FALSE)</f>
        <v>#N/A</v>
      </c>
      <c r="DT1972" s="161" t="e">
        <f>VLOOKUP(D1972,RFPStatus!$A$2:$CF$3125,8,FALSE)</f>
        <v>#N/A</v>
      </c>
      <c r="DU1972" s="161" t="e">
        <f>VLOOKUP(D1972,RFPStatus!$A$2:$CF$3125,9,FALSE)</f>
        <v>#N/A</v>
      </c>
      <c r="DV1972" s="161" t="e">
        <f>VLOOKUP(D1972,RFPStatus!$A$2:$CF$3125,10,FALSE)</f>
        <v>#N/A</v>
      </c>
      <c r="DW1972" s="161" t="str">
        <f t="shared" si="30"/>
        <v/>
      </c>
    </row>
    <row r="1973" spans="1:127" x14ac:dyDescent="0.35">
      <c r="A1973" s="163">
        <f>RFPData!D1973</f>
        <v>0</v>
      </c>
      <c r="DQ1973" s="161" t="e">
        <f>VLOOKUP(D1973,RFPStatus!$A$2:$CF$3125,5,FALSE)</f>
        <v>#N/A</v>
      </c>
      <c r="DR1973" s="161" t="e">
        <f>VLOOKUP(D1973,RFPStatus!$A$2:$CF$3125,6,FALSE)</f>
        <v>#N/A</v>
      </c>
      <c r="DS1973" s="161" t="e">
        <f>VLOOKUP(D1973,RFPStatus!$A$2:$CF$3125,7,FALSE)</f>
        <v>#N/A</v>
      </c>
      <c r="DT1973" s="161" t="e">
        <f>VLOOKUP(D1973,RFPStatus!$A$2:$CF$3125,8,FALSE)</f>
        <v>#N/A</v>
      </c>
      <c r="DU1973" s="161" t="e">
        <f>VLOOKUP(D1973,RFPStatus!$A$2:$CF$3125,9,FALSE)</f>
        <v>#N/A</v>
      </c>
      <c r="DV1973" s="161" t="e">
        <f>VLOOKUP(D1973,RFPStatus!$A$2:$CF$3125,10,FALSE)</f>
        <v>#N/A</v>
      </c>
      <c r="DW1973" s="161" t="str">
        <f t="shared" si="30"/>
        <v/>
      </c>
    </row>
    <row r="1974" spans="1:127" x14ac:dyDescent="0.35">
      <c r="A1974" s="163">
        <f>RFPData!D1974</f>
        <v>0</v>
      </c>
      <c r="DQ1974" s="161" t="e">
        <f>VLOOKUP(D1974,RFPStatus!$A$2:$CF$3125,5,FALSE)</f>
        <v>#N/A</v>
      </c>
      <c r="DR1974" s="161" t="e">
        <f>VLOOKUP(D1974,RFPStatus!$A$2:$CF$3125,6,FALSE)</f>
        <v>#N/A</v>
      </c>
      <c r="DS1974" s="161" t="e">
        <f>VLOOKUP(D1974,RFPStatus!$A$2:$CF$3125,7,FALSE)</f>
        <v>#N/A</v>
      </c>
      <c r="DT1974" s="161" t="e">
        <f>VLOOKUP(D1974,RFPStatus!$A$2:$CF$3125,8,FALSE)</f>
        <v>#N/A</v>
      </c>
      <c r="DU1974" s="161" t="e">
        <f>VLOOKUP(D1974,RFPStatus!$A$2:$CF$3125,9,FALSE)</f>
        <v>#N/A</v>
      </c>
      <c r="DV1974" s="161" t="e">
        <f>VLOOKUP(D1974,RFPStatus!$A$2:$CF$3125,10,FALSE)</f>
        <v>#N/A</v>
      </c>
      <c r="DW1974" s="161" t="str">
        <f t="shared" si="30"/>
        <v/>
      </c>
    </row>
    <row r="1975" spans="1:127" x14ac:dyDescent="0.35">
      <c r="A1975" s="163">
        <f>RFPData!D1975</f>
        <v>0</v>
      </c>
      <c r="DQ1975" s="161" t="e">
        <f>VLOOKUP(D1975,RFPStatus!$A$2:$CF$3125,5,FALSE)</f>
        <v>#N/A</v>
      </c>
      <c r="DR1975" s="161" t="e">
        <f>VLOOKUP(D1975,RFPStatus!$A$2:$CF$3125,6,FALSE)</f>
        <v>#N/A</v>
      </c>
      <c r="DS1975" s="161" t="e">
        <f>VLOOKUP(D1975,RFPStatus!$A$2:$CF$3125,7,FALSE)</f>
        <v>#N/A</v>
      </c>
      <c r="DT1975" s="161" t="e">
        <f>VLOOKUP(D1975,RFPStatus!$A$2:$CF$3125,8,FALSE)</f>
        <v>#N/A</v>
      </c>
      <c r="DU1975" s="161" t="e">
        <f>VLOOKUP(D1975,RFPStatus!$A$2:$CF$3125,9,FALSE)</f>
        <v>#N/A</v>
      </c>
      <c r="DV1975" s="161" t="e">
        <f>VLOOKUP(D1975,RFPStatus!$A$2:$CF$3125,10,FALSE)</f>
        <v>#N/A</v>
      </c>
      <c r="DW1975" s="161" t="str">
        <f t="shared" si="30"/>
        <v/>
      </c>
    </row>
    <row r="1976" spans="1:127" x14ac:dyDescent="0.35">
      <c r="A1976" s="163">
        <f>RFPData!D1976</f>
        <v>0</v>
      </c>
      <c r="DQ1976" s="161" t="e">
        <f>VLOOKUP(D1976,RFPStatus!$A$2:$CF$3125,5,FALSE)</f>
        <v>#N/A</v>
      </c>
      <c r="DR1976" s="161" t="e">
        <f>VLOOKUP(D1976,RFPStatus!$A$2:$CF$3125,6,FALSE)</f>
        <v>#N/A</v>
      </c>
      <c r="DS1976" s="161" t="e">
        <f>VLOOKUP(D1976,RFPStatus!$A$2:$CF$3125,7,FALSE)</f>
        <v>#N/A</v>
      </c>
      <c r="DT1976" s="161" t="e">
        <f>VLOOKUP(D1976,RFPStatus!$A$2:$CF$3125,8,FALSE)</f>
        <v>#N/A</v>
      </c>
      <c r="DU1976" s="161" t="e">
        <f>VLOOKUP(D1976,RFPStatus!$A$2:$CF$3125,9,FALSE)</f>
        <v>#N/A</v>
      </c>
      <c r="DV1976" s="161" t="e">
        <f>VLOOKUP(D1976,RFPStatus!$A$2:$CF$3125,10,FALSE)</f>
        <v>#N/A</v>
      </c>
      <c r="DW1976" s="161" t="str">
        <f t="shared" si="30"/>
        <v/>
      </c>
    </row>
    <row r="1977" spans="1:127" x14ac:dyDescent="0.35">
      <c r="A1977" s="163">
        <f>RFPData!D1977</f>
        <v>0</v>
      </c>
      <c r="DQ1977" s="161" t="e">
        <f>VLOOKUP(D1977,RFPStatus!$A$2:$CF$3125,5,FALSE)</f>
        <v>#N/A</v>
      </c>
      <c r="DR1977" s="161" t="e">
        <f>VLOOKUP(D1977,RFPStatus!$A$2:$CF$3125,6,FALSE)</f>
        <v>#N/A</v>
      </c>
      <c r="DS1977" s="161" t="e">
        <f>VLOOKUP(D1977,RFPStatus!$A$2:$CF$3125,7,FALSE)</f>
        <v>#N/A</v>
      </c>
      <c r="DT1977" s="161" t="e">
        <f>VLOOKUP(D1977,RFPStatus!$A$2:$CF$3125,8,FALSE)</f>
        <v>#N/A</v>
      </c>
      <c r="DU1977" s="161" t="e">
        <f>VLOOKUP(D1977,RFPStatus!$A$2:$CF$3125,9,FALSE)</f>
        <v>#N/A</v>
      </c>
      <c r="DV1977" s="161" t="e">
        <f>VLOOKUP(D1977,RFPStatus!$A$2:$CF$3125,10,FALSE)</f>
        <v>#N/A</v>
      </c>
      <c r="DW1977" s="161" t="str">
        <f t="shared" si="30"/>
        <v/>
      </c>
    </row>
    <row r="1978" spans="1:127" x14ac:dyDescent="0.35">
      <c r="A1978" s="163">
        <f>RFPData!D1978</f>
        <v>0</v>
      </c>
      <c r="DQ1978" s="161" t="e">
        <f>VLOOKUP(D1978,RFPStatus!$A$2:$CF$3125,5,FALSE)</f>
        <v>#N/A</v>
      </c>
      <c r="DR1978" s="161" t="e">
        <f>VLOOKUP(D1978,RFPStatus!$A$2:$CF$3125,6,FALSE)</f>
        <v>#N/A</v>
      </c>
      <c r="DS1978" s="161" t="e">
        <f>VLOOKUP(D1978,RFPStatus!$A$2:$CF$3125,7,FALSE)</f>
        <v>#N/A</v>
      </c>
      <c r="DT1978" s="161" t="e">
        <f>VLOOKUP(D1978,RFPStatus!$A$2:$CF$3125,8,FALSE)</f>
        <v>#N/A</v>
      </c>
      <c r="DU1978" s="161" t="e">
        <f>VLOOKUP(D1978,RFPStatus!$A$2:$CF$3125,9,FALSE)</f>
        <v>#N/A</v>
      </c>
      <c r="DV1978" s="161" t="e">
        <f>VLOOKUP(D1978,RFPStatus!$A$2:$CF$3125,10,FALSE)</f>
        <v>#N/A</v>
      </c>
      <c r="DW1978" s="161" t="str">
        <f t="shared" si="30"/>
        <v/>
      </c>
    </row>
    <row r="1979" spans="1:127" x14ac:dyDescent="0.35">
      <c r="A1979" s="163">
        <f>RFPData!D1979</f>
        <v>0</v>
      </c>
      <c r="DQ1979" s="161" t="e">
        <f>VLOOKUP(D1979,RFPStatus!$A$2:$CF$3125,5,FALSE)</f>
        <v>#N/A</v>
      </c>
      <c r="DR1979" s="161" t="e">
        <f>VLOOKUP(D1979,RFPStatus!$A$2:$CF$3125,6,FALSE)</f>
        <v>#N/A</v>
      </c>
      <c r="DS1979" s="161" t="e">
        <f>VLOOKUP(D1979,RFPStatus!$A$2:$CF$3125,7,FALSE)</f>
        <v>#N/A</v>
      </c>
      <c r="DT1979" s="161" t="e">
        <f>VLOOKUP(D1979,RFPStatus!$A$2:$CF$3125,8,FALSE)</f>
        <v>#N/A</v>
      </c>
      <c r="DU1979" s="161" t="e">
        <f>VLOOKUP(D1979,RFPStatus!$A$2:$CF$3125,9,FALSE)</f>
        <v>#N/A</v>
      </c>
      <c r="DV1979" s="161" t="e">
        <f>VLOOKUP(D1979,RFPStatus!$A$2:$CF$3125,10,FALSE)</f>
        <v>#N/A</v>
      </c>
      <c r="DW1979" s="161" t="str">
        <f t="shared" si="30"/>
        <v/>
      </c>
    </row>
    <row r="1980" spans="1:127" x14ac:dyDescent="0.35">
      <c r="A1980" s="163">
        <f>RFPData!D1980</f>
        <v>0</v>
      </c>
      <c r="DQ1980" s="161" t="e">
        <f>VLOOKUP(D1980,RFPStatus!$A$2:$CF$3125,5,FALSE)</f>
        <v>#N/A</v>
      </c>
      <c r="DR1980" s="161" t="e">
        <f>VLOOKUP(D1980,RFPStatus!$A$2:$CF$3125,6,FALSE)</f>
        <v>#N/A</v>
      </c>
      <c r="DS1980" s="161" t="e">
        <f>VLOOKUP(D1980,RFPStatus!$A$2:$CF$3125,7,FALSE)</f>
        <v>#N/A</v>
      </c>
      <c r="DT1980" s="161" t="e">
        <f>VLOOKUP(D1980,RFPStatus!$A$2:$CF$3125,8,FALSE)</f>
        <v>#N/A</v>
      </c>
      <c r="DU1980" s="161" t="e">
        <f>VLOOKUP(D1980,RFPStatus!$A$2:$CF$3125,9,FALSE)</f>
        <v>#N/A</v>
      </c>
      <c r="DV1980" s="161" t="e">
        <f>VLOOKUP(D1980,RFPStatus!$A$2:$CF$3125,10,FALSE)</f>
        <v>#N/A</v>
      </c>
      <c r="DW1980" s="161" t="str">
        <f t="shared" si="30"/>
        <v/>
      </c>
    </row>
    <row r="1981" spans="1:127" x14ac:dyDescent="0.35">
      <c r="A1981" s="163">
        <f>RFPData!D1981</f>
        <v>0</v>
      </c>
      <c r="DQ1981" s="161" t="e">
        <f>VLOOKUP(D1981,RFPStatus!$A$2:$CF$3125,5,FALSE)</f>
        <v>#N/A</v>
      </c>
      <c r="DR1981" s="161" t="e">
        <f>VLOOKUP(D1981,RFPStatus!$A$2:$CF$3125,6,FALSE)</f>
        <v>#N/A</v>
      </c>
      <c r="DS1981" s="161" t="e">
        <f>VLOOKUP(D1981,RFPStatus!$A$2:$CF$3125,7,FALSE)</f>
        <v>#N/A</v>
      </c>
      <c r="DT1981" s="161" t="e">
        <f>VLOOKUP(D1981,RFPStatus!$A$2:$CF$3125,8,FALSE)</f>
        <v>#N/A</v>
      </c>
      <c r="DU1981" s="161" t="e">
        <f>VLOOKUP(D1981,RFPStatus!$A$2:$CF$3125,9,FALSE)</f>
        <v>#N/A</v>
      </c>
      <c r="DV1981" s="161" t="e">
        <f>VLOOKUP(D1981,RFPStatus!$A$2:$CF$3125,10,FALSE)</f>
        <v>#N/A</v>
      </c>
      <c r="DW1981" s="161" t="str">
        <f t="shared" si="30"/>
        <v/>
      </c>
    </row>
    <row r="1982" spans="1:127" x14ac:dyDescent="0.35">
      <c r="A1982" s="163">
        <f>RFPData!D1982</f>
        <v>0</v>
      </c>
      <c r="DQ1982" s="161" t="e">
        <f>VLOOKUP(D1982,RFPStatus!$A$2:$CF$3125,5,FALSE)</f>
        <v>#N/A</v>
      </c>
      <c r="DR1982" s="161" t="e">
        <f>VLOOKUP(D1982,RFPStatus!$A$2:$CF$3125,6,FALSE)</f>
        <v>#N/A</v>
      </c>
      <c r="DS1982" s="161" t="e">
        <f>VLOOKUP(D1982,RFPStatus!$A$2:$CF$3125,7,FALSE)</f>
        <v>#N/A</v>
      </c>
      <c r="DT1982" s="161" t="e">
        <f>VLOOKUP(D1982,RFPStatus!$A$2:$CF$3125,8,FALSE)</f>
        <v>#N/A</v>
      </c>
      <c r="DU1982" s="161" t="e">
        <f>VLOOKUP(D1982,RFPStatus!$A$2:$CF$3125,9,FALSE)</f>
        <v>#N/A</v>
      </c>
      <c r="DV1982" s="161" t="e">
        <f>VLOOKUP(D1982,RFPStatus!$A$2:$CF$3125,10,FALSE)</f>
        <v>#N/A</v>
      </c>
      <c r="DW1982" s="161" t="str">
        <f t="shared" si="30"/>
        <v/>
      </c>
    </row>
    <row r="1983" spans="1:127" x14ac:dyDescent="0.35">
      <c r="A1983" s="163">
        <f>RFPData!D1983</f>
        <v>0</v>
      </c>
      <c r="DQ1983" s="161" t="e">
        <f>VLOOKUP(D1983,RFPStatus!$A$2:$CF$3125,5,FALSE)</f>
        <v>#N/A</v>
      </c>
      <c r="DR1983" s="161" t="e">
        <f>VLOOKUP(D1983,RFPStatus!$A$2:$CF$3125,6,FALSE)</f>
        <v>#N/A</v>
      </c>
      <c r="DS1983" s="161" t="e">
        <f>VLOOKUP(D1983,RFPStatus!$A$2:$CF$3125,7,FALSE)</f>
        <v>#N/A</v>
      </c>
      <c r="DT1983" s="161" t="e">
        <f>VLOOKUP(D1983,RFPStatus!$A$2:$CF$3125,8,FALSE)</f>
        <v>#N/A</v>
      </c>
      <c r="DU1983" s="161" t="e">
        <f>VLOOKUP(D1983,RFPStatus!$A$2:$CF$3125,9,FALSE)</f>
        <v>#N/A</v>
      </c>
      <c r="DV1983" s="161" t="e">
        <f>VLOOKUP(D1983,RFPStatus!$A$2:$CF$3125,10,FALSE)</f>
        <v>#N/A</v>
      </c>
      <c r="DW1983" s="161" t="str">
        <f t="shared" si="30"/>
        <v/>
      </c>
    </row>
    <row r="1984" spans="1:127" x14ac:dyDescent="0.35">
      <c r="A1984" s="163">
        <f>RFPData!D1984</f>
        <v>0</v>
      </c>
      <c r="DQ1984" s="161" t="e">
        <f>VLOOKUP(D1984,RFPStatus!$A$2:$CF$3125,5,FALSE)</f>
        <v>#N/A</v>
      </c>
      <c r="DR1984" s="161" t="e">
        <f>VLOOKUP(D1984,RFPStatus!$A$2:$CF$3125,6,FALSE)</f>
        <v>#N/A</v>
      </c>
      <c r="DS1984" s="161" t="e">
        <f>VLOOKUP(D1984,RFPStatus!$A$2:$CF$3125,7,FALSE)</f>
        <v>#N/A</v>
      </c>
      <c r="DT1984" s="161" t="e">
        <f>VLOOKUP(D1984,RFPStatus!$A$2:$CF$3125,8,FALSE)</f>
        <v>#N/A</v>
      </c>
      <c r="DU1984" s="161" t="e">
        <f>VLOOKUP(D1984,RFPStatus!$A$2:$CF$3125,9,FALSE)</f>
        <v>#N/A</v>
      </c>
      <c r="DV1984" s="161" t="e">
        <f>VLOOKUP(D1984,RFPStatus!$A$2:$CF$3125,10,FALSE)</f>
        <v>#N/A</v>
      </c>
      <c r="DW1984" s="161" t="str">
        <f t="shared" si="30"/>
        <v/>
      </c>
    </row>
    <row r="1985" spans="1:127" x14ac:dyDescent="0.35">
      <c r="A1985" s="163">
        <f>RFPData!D1985</f>
        <v>0</v>
      </c>
      <c r="DQ1985" s="161" t="e">
        <f>VLOOKUP(D1985,RFPStatus!$A$2:$CF$3125,5,FALSE)</f>
        <v>#N/A</v>
      </c>
      <c r="DR1985" s="161" t="e">
        <f>VLOOKUP(D1985,RFPStatus!$A$2:$CF$3125,6,FALSE)</f>
        <v>#N/A</v>
      </c>
      <c r="DS1985" s="161" t="e">
        <f>VLOOKUP(D1985,RFPStatus!$A$2:$CF$3125,7,FALSE)</f>
        <v>#N/A</v>
      </c>
      <c r="DT1985" s="161" t="e">
        <f>VLOOKUP(D1985,RFPStatus!$A$2:$CF$3125,8,FALSE)</f>
        <v>#N/A</v>
      </c>
      <c r="DU1985" s="161" t="e">
        <f>VLOOKUP(D1985,RFPStatus!$A$2:$CF$3125,9,FALSE)</f>
        <v>#N/A</v>
      </c>
      <c r="DV1985" s="161" t="e">
        <f>VLOOKUP(D1985,RFPStatus!$A$2:$CF$3125,10,FALSE)</f>
        <v>#N/A</v>
      </c>
      <c r="DW1985" s="161" t="str">
        <f t="shared" si="30"/>
        <v/>
      </c>
    </row>
    <row r="1986" spans="1:127" x14ac:dyDescent="0.35">
      <c r="A1986" s="163">
        <f>RFPData!D1986</f>
        <v>0</v>
      </c>
      <c r="DQ1986" s="161" t="e">
        <f>VLOOKUP(D1986,RFPStatus!$A$2:$CF$3125,5,FALSE)</f>
        <v>#N/A</v>
      </c>
      <c r="DR1986" s="161" t="e">
        <f>VLOOKUP(D1986,RFPStatus!$A$2:$CF$3125,6,FALSE)</f>
        <v>#N/A</v>
      </c>
      <c r="DS1986" s="161" t="e">
        <f>VLOOKUP(D1986,RFPStatus!$A$2:$CF$3125,7,FALSE)</f>
        <v>#N/A</v>
      </c>
      <c r="DT1986" s="161" t="e">
        <f>VLOOKUP(D1986,RFPStatus!$A$2:$CF$3125,8,FALSE)</f>
        <v>#N/A</v>
      </c>
      <c r="DU1986" s="161" t="e">
        <f>VLOOKUP(D1986,RFPStatus!$A$2:$CF$3125,9,FALSE)</f>
        <v>#N/A</v>
      </c>
      <c r="DV1986" s="161" t="e">
        <f>VLOOKUP(D1986,RFPStatus!$A$2:$CF$3125,10,FALSE)</f>
        <v>#N/A</v>
      </c>
      <c r="DW1986" s="161" t="str">
        <f t="shared" ref="DW1986:DW1999" si="31">_xlfn.CONCAT(BU1986:BY1986)</f>
        <v/>
      </c>
    </row>
    <row r="1987" spans="1:127" x14ac:dyDescent="0.35">
      <c r="A1987" s="163">
        <f>RFPData!D1987</f>
        <v>0</v>
      </c>
      <c r="DQ1987" s="161" t="e">
        <f>VLOOKUP(D1987,RFPStatus!$A$2:$CF$3125,5,FALSE)</f>
        <v>#N/A</v>
      </c>
      <c r="DR1987" s="161" t="e">
        <f>VLOOKUP(D1987,RFPStatus!$A$2:$CF$3125,6,FALSE)</f>
        <v>#N/A</v>
      </c>
      <c r="DS1987" s="161" t="e">
        <f>VLOOKUP(D1987,RFPStatus!$A$2:$CF$3125,7,FALSE)</f>
        <v>#N/A</v>
      </c>
      <c r="DT1987" s="161" t="e">
        <f>VLOOKUP(D1987,RFPStatus!$A$2:$CF$3125,8,FALSE)</f>
        <v>#N/A</v>
      </c>
      <c r="DU1987" s="161" t="e">
        <f>VLOOKUP(D1987,RFPStatus!$A$2:$CF$3125,9,FALSE)</f>
        <v>#N/A</v>
      </c>
      <c r="DV1987" s="161" t="e">
        <f>VLOOKUP(D1987,RFPStatus!$A$2:$CF$3125,10,FALSE)</f>
        <v>#N/A</v>
      </c>
      <c r="DW1987" s="161" t="str">
        <f t="shared" si="31"/>
        <v/>
      </c>
    </row>
    <row r="1988" spans="1:127" x14ac:dyDescent="0.35">
      <c r="A1988" s="163">
        <f>RFPData!D1988</f>
        <v>0</v>
      </c>
      <c r="DQ1988" s="161" t="e">
        <f>VLOOKUP(D1988,RFPStatus!$A$2:$CF$3125,5,FALSE)</f>
        <v>#N/A</v>
      </c>
      <c r="DR1988" s="161" t="e">
        <f>VLOOKUP(D1988,RFPStatus!$A$2:$CF$3125,6,FALSE)</f>
        <v>#N/A</v>
      </c>
      <c r="DS1988" s="161" t="e">
        <f>VLOOKUP(D1988,RFPStatus!$A$2:$CF$3125,7,FALSE)</f>
        <v>#N/A</v>
      </c>
      <c r="DT1988" s="161" t="e">
        <f>VLOOKUP(D1988,RFPStatus!$A$2:$CF$3125,8,FALSE)</f>
        <v>#N/A</v>
      </c>
      <c r="DU1988" s="161" t="e">
        <f>VLOOKUP(D1988,RFPStatus!$A$2:$CF$3125,9,FALSE)</f>
        <v>#N/A</v>
      </c>
      <c r="DV1988" s="161" t="e">
        <f>VLOOKUP(D1988,RFPStatus!$A$2:$CF$3125,10,FALSE)</f>
        <v>#N/A</v>
      </c>
      <c r="DW1988" s="161" t="str">
        <f t="shared" si="31"/>
        <v/>
      </c>
    </row>
    <row r="1989" spans="1:127" x14ac:dyDescent="0.35">
      <c r="A1989" s="163">
        <f>RFPData!D1989</f>
        <v>0</v>
      </c>
      <c r="DQ1989" s="161" t="e">
        <f>VLOOKUP(D1989,RFPStatus!$A$2:$CF$3125,5,FALSE)</f>
        <v>#N/A</v>
      </c>
      <c r="DR1989" s="161" t="e">
        <f>VLOOKUP(D1989,RFPStatus!$A$2:$CF$3125,6,FALSE)</f>
        <v>#N/A</v>
      </c>
      <c r="DS1989" s="161" t="e">
        <f>VLOOKUP(D1989,RFPStatus!$A$2:$CF$3125,7,FALSE)</f>
        <v>#N/A</v>
      </c>
      <c r="DT1989" s="161" t="e">
        <f>VLOOKUP(D1989,RFPStatus!$A$2:$CF$3125,8,FALSE)</f>
        <v>#N/A</v>
      </c>
      <c r="DU1989" s="161" t="e">
        <f>VLOOKUP(D1989,RFPStatus!$A$2:$CF$3125,9,FALSE)</f>
        <v>#N/A</v>
      </c>
      <c r="DV1989" s="161" t="e">
        <f>VLOOKUP(D1989,RFPStatus!$A$2:$CF$3125,10,FALSE)</f>
        <v>#N/A</v>
      </c>
      <c r="DW1989" s="161" t="str">
        <f t="shared" si="31"/>
        <v/>
      </c>
    </row>
    <row r="1990" spans="1:127" x14ac:dyDescent="0.35">
      <c r="A1990" s="163">
        <f>RFPData!D1990</f>
        <v>0</v>
      </c>
      <c r="DQ1990" s="161" t="e">
        <f>VLOOKUP(D1990,RFPStatus!$A$2:$CF$3125,5,FALSE)</f>
        <v>#N/A</v>
      </c>
      <c r="DR1990" s="161" t="e">
        <f>VLOOKUP(D1990,RFPStatus!$A$2:$CF$3125,6,FALSE)</f>
        <v>#N/A</v>
      </c>
      <c r="DS1990" s="161" t="e">
        <f>VLOOKUP(D1990,RFPStatus!$A$2:$CF$3125,7,FALSE)</f>
        <v>#N/A</v>
      </c>
      <c r="DT1990" s="161" t="e">
        <f>VLOOKUP(D1990,RFPStatus!$A$2:$CF$3125,8,FALSE)</f>
        <v>#N/A</v>
      </c>
      <c r="DU1990" s="161" t="e">
        <f>VLOOKUP(D1990,RFPStatus!$A$2:$CF$3125,9,FALSE)</f>
        <v>#N/A</v>
      </c>
      <c r="DV1990" s="161" t="e">
        <f>VLOOKUP(D1990,RFPStatus!$A$2:$CF$3125,10,FALSE)</f>
        <v>#N/A</v>
      </c>
      <c r="DW1990" s="161" t="str">
        <f t="shared" si="31"/>
        <v/>
      </c>
    </row>
    <row r="1991" spans="1:127" x14ac:dyDescent="0.35">
      <c r="A1991" s="163">
        <f>RFPData!D1991</f>
        <v>0</v>
      </c>
      <c r="DQ1991" s="161" t="e">
        <f>VLOOKUP(D1991,RFPStatus!$A$2:$CF$3125,5,FALSE)</f>
        <v>#N/A</v>
      </c>
      <c r="DR1991" s="161" t="e">
        <f>VLOOKUP(D1991,RFPStatus!$A$2:$CF$3125,6,FALSE)</f>
        <v>#N/A</v>
      </c>
      <c r="DS1991" s="161" t="e">
        <f>VLOOKUP(D1991,RFPStatus!$A$2:$CF$3125,7,FALSE)</f>
        <v>#N/A</v>
      </c>
      <c r="DT1991" s="161" t="e">
        <f>VLOOKUP(D1991,RFPStatus!$A$2:$CF$3125,8,FALSE)</f>
        <v>#N/A</v>
      </c>
      <c r="DU1991" s="161" t="e">
        <f>VLOOKUP(D1991,RFPStatus!$A$2:$CF$3125,9,FALSE)</f>
        <v>#N/A</v>
      </c>
      <c r="DV1991" s="161" t="e">
        <f>VLOOKUP(D1991,RFPStatus!$A$2:$CF$3125,10,FALSE)</f>
        <v>#N/A</v>
      </c>
      <c r="DW1991" s="161" t="str">
        <f t="shared" si="31"/>
        <v/>
      </c>
    </row>
    <row r="1992" spans="1:127" x14ac:dyDescent="0.35">
      <c r="A1992" s="163">
        <f>RFPData!D1992</f>
        <v>0</v>
      </c>
      <c r="DQ1992" s="161" t="e">
        <f>VLOOKUP(D1992,RFPStatus!$A$2:$CF$3125,5,FALSE)</f>
        <v>#N/A</v>
      </c>
      <c r="DR1992" s="161" t="e">
        <f>VLOOKUP(D1992,RFPStatus!$A$2:$CF$3125,6,FALSE)</f>
        <v>#N/A</v>
      </c>
      <c r="DS1992" s="161" t="e">
        <f>VLOOKUP(D1992,RFPStatus!$A$2:$CF$3125,7,FALSE)</f>
        <v>#N/A</v>
      </c>
      <c r="DT1992" s="161" t="e">
        <f>VLOOKUP(D1992,RFPStatus!$A$2:$CF$3125,8,FALSE)</f>
        <v>#N/A</v>
      </c>
      <c r="DU1992" s="161" t="e">
        <f>VLOOKUP(D1992,RFPStatus!$A$2:$CF$3125,9,FALSE)</f>
        <v>#N/A</v>
      </c>
      <c r="DV1992" s="161" t="e">
        <f>VLOOKUP(D1992,RFPStatus!$A$2:$CF$3125,10,FALSE)</f>
        <v>#N/A</v>
      </c>
      <c r="DW1992" s="161" t="str">
        <f t="shared" si="31"/>
        <v/>
      </c>
    </row>
    <row r="1993" spans="1:127" x14ac:dyDescent="0.35">
      <c r="A1993" s="163">
        <f>RFPData!D1993</f>
        <v>0</v>
      </c>
      <c r="DQ1993" s="161" t="e">
        <f>VLOOKUP(D1993,RFPStatus!$A$2:$CF$3125,5,FALSE)</f>
        <v>#N/A</v>
      </c>
      <c r="DR1993" s="161" t="e">
        <f>VLOOKUP(D1993,RFPStatus!$A$2:$CF$3125,6,FALSE)</f>
        <v>#N/A</v>
      </c>
      <c r="DS1993" s="161" t="e">
        <f>VLOOKUP(D1993,RFPStatus!$A$2:$CF$3125,7,FALSE)</f>
        <v>#N/A</v>
      </c>
      <c r="DT1993" s="161" t="e">
        <f>VLOOKUP(D1993,RFPStatus!$A$2:$CF$3125,8,FALSE)</f>
        <v>#N/A</v>
      </c>
      <c r="DU1993" s="161" t="e">
        <f>VLOOKUP(D1993,RFPStatus!$A$2:$CF$3125,9,FALSE)</f>
        <v>#N/A</v>
      </c>
      <c r="DV1993" s="161" t="e">
        <f>VLOOKUP(D1993,RFPStatus!$A$2:$CF$3125,10,FALSE)</f>
        <v>#N/A</v>
      </c>
      <c r="DW1993" s="161" t="str">
        <f t="shared" si="31"/>
        <v/>
      </c>
    </row>
    <row r="1994" spans="1:127" x14ac:dyDescent="0.35">
      <c r="A1994" s="163">
        <f>RFPData!D1994</f>
        <v>0</v>
      </c>
      <c r="DQ1994" s="161" t="e">
        <f>VLOOKUP(D1994,RFPStatus!$A$2:$CF$3125,5,FALSE)</f>
        <v>#N/A</v>
      </c>
      <c r="DR1994" s="161" t="e">
        <f>VLOOKUP(D1994,RFPStatus!$A$2:$CF$3125,6,FALSE)</f>
        <v>#N/A</v>
      </c>
      <c r="DS1994" s="161" t="e">
        <f>VLOOKUP(D1994,RFPStatus!$A$2:$CF$3125,7,FALSE)</f>
        <v>#N/A</v>
      </c>
      <c r="DT1994" s="161" t="e">
        <f>VLOOKUP(D1994,RFPStatus!$A$2:$CF$3125,8,FALSE)</f>
        <v>#N/A</v>
      </c>
      <c r="DU1994" s="161" t="e">
        <f>VLOOKUP(D1994,RFPStatus!$A$2:$CF$3125,9,FALSE)</f>
        <v>#N/A</v>
      </c>
      <c r="DV1994" s="161" t="e">
        <f>VLOOKUP(D1994,RFPStatus!$A$2:$CF$3125,10,FALSE)</f>
        <v>#N/A</v>
      </c>
      <c r="DW1994" s="161" t="str">
        <f t="shared" si="31"/>
        <v/>
      </c>
    </row>
    <row r="1995" spans="1:127" x14ac:dyDescent="0.35">
      <c r="A1995" s="163">
        <f>RFPData!D1995</f>
        <v>0</v>
      </c>
      <c r="DQ1995" s="161" t="e">
        <f>VLOOKUP(D1995,RFPStatus!$A$2:$CF$3125,5,FALSE)</f>
        <v>#N/A</v>
      </c>
      <c r="DR1995" s="161" t="e">
        <f>VLOOKUP(D1995,RFPStatus!$A$2:$CF$3125,6,FALSE)</f>
        <v>#N/A</v>
      </c>
      <c r="DS1995" s="161" t="e">
        <f>VLOOKUP(D1995,RFPStatus!$A$2:$CF$3125,7,FALSE)</f>
        <v>#N/A</v>
      </c>
      <c r="DT1995" s="161" t="e">
        <f>VLOOKUP(D1995,RFPStatus!$A$2:$CF$3125,8,FALSE)</f>
        <v>#N/A</v>
      </c>
      <c r="DU1995" s="161" t="e">
        <f>VLOOKUP(D1995,RFPStatus!$A$2:$CF$3125,9,FALSE)</f>
        <v>#N/A</v>
      </c>
      <c r="DV1995" s="161" t="e">
        <f>VLOOKUP(D1995,RFPStatus!$A$2:$CF$3125,10,FALSE)</f>
        <v>#N/A</v>
      </c>
      <c r="DW1995" s="161" t="str">
        <f t="shared" si="31"/>
        <v/>
      </c>
    </row>
    <row r="1996" spans="1:127" x14ac:dyDescent="0.35">
      <c r="A1996" s="163">
        <f>RFPData!D1996</f>
        <v>0</v>
      </c>
      <c r="DQ1996" s="161" t="e">
        <f>VLOOKUP(D1996,RFPStatus!$A$2:$CF$3125,5,FALSE)</f>
        <v>#N/A</v>
      </c>
      <c r="DR1996" s="161" t="e">
        <f>VLOOKUP(D1996,RFPStatus!$A$2:$CF$3125,6,FALSE)</f>
        <v>#N/A</v>
      </c>
      <c r="DS1996" s="161" t="e">
        <f>VLOOKUP(D1996,RFPStatus!$A$2:$CF$3125,7,FALSE)</f>
        <v>#N/A</v>
      </c>
      <c r="DT1996" s="161" t="e">
        <f>VLOOKUP(D1996,RFPStatus!$A$2:$CF$3125,8,FALSE)</f>
        <v>#N/A</v>
      </c>
      <c r="DU1996" s="161" t="e">
        <f>VLOOKUP(D1996,RFPStatus!$A$2:$CF$3125,9,FALSE)</f>
        <v>#N/A</v>
      </c>
      <c r="DV1996" s="161" t="e">
        <f>VLOOKUP(D1996,RFPStatus!$A$2:$CF$3125,10,FALSE)</f>
        <v>#N/A</v>
      </c>
      <c r="DW1996" s="161" t="str">
        <f t="shared" si="31"/>
        <v/>
      </c>
    </row>
    <row r="1997" spans="1:127" x14ac:dyDescent="0.35">
      <c r="A1997" s="163">
        <f>RFPData!D1997</f>
        <v>0</v>
      </c>
      <c r="DQ1997" s="161" t="e">
        <f>VLOOKUP(D1997,RFPStatus!$A$2:$CF$3125,5,FALSE)</f>
        <v>#N/A</v>
      </c>
      <c r="DR1997" s="161" t="e">
        <f>VLOOKUP(D1997,RFPStatus!$A$2:$CF$3125,6,FALSE)</f>
        <v>#N/A</v>
      </c>
      <c r="DS1997" s="161" t="e">
        <f>VLOOKUP(D1997,RFPStatus!$A$2:$CF$3125,7,FALSE)</f>
        <v>#N/A</v>
      </c>
      <c r="DT1997" s="161" t="e">
        <f>VLOOKUP(D1997,RFPStatus!$A$2:$CF$3125,8,FALSE)</f>
        <v>#N/A</v>
      </c>
      <c r="DU1997" s="161" t="e">
        <f>VLOOKUP(D1997,RFPStatus!$A$2:$CF$3125,9,FALSE)</f>
        <v>#N/A</v>
      </c>
      <c r="DV1997" s="161" t="e">
        <f>VLOOKUP(D1997,RFPStatus!$A$2:$CF$3125,10,FALSE)</f>
        <v>#N/A</v>
      </c>
      <c r="DW1997" s="161" t="str">
        <f t="shared" si="31"/>
        <v/>
      </c>
    </row>
    <row r="1998" spans="1:127" x14ac:dyDescent="0.35">
      <c r="A1998" s="163">
        <f>RFPData!D1998</f>
        <v>0</v>
      </c>
      <c r="DQ1998" s="161" t="e">
        <f>VLOOKUP(D1998,RFPStatus!$A$2:$CF$3125,5,FALSE)</f>
        <v>#N/A</v>
      </c>
      <c r="DR1998" s="161" t="e">
        <f>VLOOKUP(D1998,RFPStatus!$A$2:$CF$3125,6,FALSE)</f>
        <v>#N/A</v>
      </c>
      <c r="DS1998" s="161" t="e">
        <f>VLOOKUP(D1998,RFPStatus!$A$2:$CF$3125,7,FALSE)</f>
        <v>#N/A</v>
      </c>
      <c r="DT1998" s="161" t="e">
        <f>VLOOKUP(D1998,RFPStatus!$A$2:$CF$3125,8,FALSE)</f>
        <v>#N/A</v>
      </c>
      <c r="DU1998" s="161" t="e">
        <f>VLOOKUP(D1998,RFPStatus!$A$2:$CF$3125,9,FALSE)</f>
        <v>#N/A</v>
      </c>
      <c r="DV1998" s="161" t="e">
        <f>VLOOKUP(D1998,RFPStatus!$A$2:$CF$3125,10,FALSE)</f>
        <v>#N/A</v>
      </c>
      <c r="DW1998" s="161" t="str">
        <f t="shared" si="31"/>
        <v/>
      </c>
    </row>
    <row r="1999" spans="1:127" x14ac:dyDescent="0.35">
      <c r="A1999" s="163">
        <f>RFPData!D1999</f>
        <v>0</v>
      </c>
      <c r="DQ1999" s="161" t="e">
        <f>VLOOKUP(D1999,RFPStatus!$A$2:$CF$3125,5,FALSE)</f>
        <v>#N/A</v>
      </c>
      <c r="DR1999" s="161" t="e">
        <f>VLOOKUP(D1999,RFPStatus!$A$2:$CF$3125,6,FALSE)</f>
        <v>#N/A</v>
      </c>
      <c r="DS1999" s="161" t="e">
        <f>VLOOKUP(D1999,RFPStatus!$A$2:$CF$3125,7,FALSE)</f>
        <v>#N/A</v>
      </c>
      <c r="DT1999" s="161" t="e">
        <f>VLOOKUP(D1999,RFPStatus!$A$2:$CF$3125,8,FALSE)</f>
        <v>#N/A</v>
      </c>
      <c r="DU1999" s="161" t="e">
        <f>VLOOKUP(D1999,RFPStatus!$A$2:$CF$3125,9,FALSE)</f>
        <v>#N/A</v>
      </c>
      <c r="DV1999" s="161" t="e">
        <f>VLOOKUP(D1999,RFPStatus!$A$2:$CF$3125,10,FALSE)</f>
        <v>#N/A</v>
      </c>
      <c r="DW1999" s="161" t="str">
        <f t="shared" si="31"/>
        <v/>
      </c>
    </row>
  </sheetData>
  <sheetProtection formatCells="0" deleteRows="0" selectLockedCells="1" sort="0" autoFilter="0"/>
  <dataValidations count="2">
    <dataValidation allowBlank="1" showInputMessage="1" showErrorMessage="1" prompt="View / Print Request for Proposal." sqref="B1" xr:uid="{6F1B4C68-DBE8-48B1-BE90-7A2F129E37A3}"/>
    <dataValidation allowBlank="1" showInputMessage="1" showErrorMessage="1" prompt="Back to dashboard" sqref="C1" xr:uid="{8D727493-4688-47F5-ACE0-5AD404B37AF3}"/>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1999"/>
  <sheetViews>
    <sheetView showGridLines="0" showZeros="0" zoomScale="75" zoomScaleNormal="75" workbookViewId="0">
      <pane ySplit="5" topLeftCell="A6" activePane="bottomLeft" state="frozen"/>
      <selection activeCell="C6" sqref="C6"/>
      <selection pane="bottomLeft" activeCell="P1" sqref="P1"/>
    </sheetView>
  </sheetViews>
  <sheetFormatPr defaultColWidth="9" defaultRowHeight="14.5" x14ac:dyDescent="0.35"/>
  <cols>
    <col min="1" max="1" width="15.81640625" style="6" customWidth="1"/>
    <col min="2" max="2" width="14.26953125" style="6" customWidth="1"/>
    <col min="3" max="3" width="41.453125" style="6" customWidth="1"/>
    <col min="4" max="4" width="16.54296875" style="6" customWidth="1"/>
    <col min="5" max="5" width="33.81640625" style="6" customWidth="1"/>
    <col min="6" max="6" width="16.453125" style="6" customWidth="1"/>
    <col min="7" max="7" width="15.81640625" style="6" customWidth="1"/>
    <col min="8" max="8" width="12.1796875" style="6" customWidth="1"/>
    <col min="9" max="9" width="13" style="6" customWidth="1"/>
    <col min="10" max="10" width="18.453125" style="6" customWidth="1"/>
    <col min="11" max="11" width="14.1796875" style="6" customWidth="1"/>
    <col min="12" max="12" width="15.7265625" style="6" customWidth="1"/>
    <col min="13" max="16384" width="9" style="6"/>
  </cols>
  <sheetData>
    <row r="1" spans="1:15" ht="23" x14ac:dyDescent="0.35">
      <c r="A1" s="356" t="s">
        <v>243</v>
      </c>
      <c r="B1" s="357"/>
      <c r="C1" s="357"/>
      <c r="D1" s="357"/>
      <c r="E1" s="357"/>
      <c r="F1" s="357"/>
      <c r="G1" s="357"/>
      <c r="H1" s="357"/>
      <c r="I1" s="357"/>
      <c r="J1" s="357"/>
      <c r="K1" s="357"/>
      <c r="L1" s="357"/>
      <c r="M1" s="165"/>
      <c r="N1" s="177"/>
      <c r="O1"/>
    </row>
    <row r="2" spans="1:15" ht="23" x14ac:dyDescent="0.5">
      <c r="A2" s="129" t="s">
        <v>244</v>
      </c>
      <c r="B2" s="358" t="str">
        <f>ProjectInfo!J6</f>
        <v>Example Project</v>
      </c>
      <c r="C2" s="355"/>
      <c r="D2" s="355"/>
      <c r="E2" s="359" t="str">
        <f>ProjectInfo!J14</f>
        <v>Your Company Name</v>
      </c>
      <c r="F2" s="359"/>
      <c r="G2" s="359"/>
      <c r="H2" s="359"/>
      <c r="I2" s="359"/>
      <c r="J2" s="359"/>
      <c r="K2" s="359"/>
      <c r="L2" s="359"/>
      <c r="M2"/>
      <c r="N2" s="191"/>
      <c r="O2"/>
    </row>
    <row r="3" spans="1:15" ht="16" thickBot="1" x14ac:dyDescent="0.4">
      <c r="A3" s="130"/>
      <c r="B3" s="35"/>
      <c r="C3" s="39"/>
      <c r="D3" s="35"/>
      <c r="E3" s="39"/>
      <c r="F3" s="131"/>
      <c r="G3" s="131"/>
      <c r="H3"/>
      <c r="I3" s="35"/>
      <c r="J3" s="36"/>
      <c r="K3"/>
      <c r="L3" s="35"/>
      <c r="M3"/>
      <c r="N3"/>
      <c r="O3"/>
    </row>
    <row r="4" spans="1:15" ht="15.5" x14ac:dyDescent="0.35">
      <c r="A4" s="40" t="s">
        <v>245</v>
      </c>
      <c r="B4" s="41" t="s">
        <v>246</v>
      </c>
      <c r="C4" s="42" t="s">
        <v>247</v>
      </c>
      <c r="D4" s="40" t="s">
        <v>248</v>
      </c>
      <c r="E4" s="43" t="s">
        <v>249</v>
      </c>
      <c r="F4" s="44" t="s">
        <v>250</v>
      </c>
      <c r="G4" s="44" t="s">
        <v>250</v>
      </c>
      <c r="H4" s="45" t="s">
        <v>251</v>
      </c>
      <c r="I4" s="41" t="s">
        <v>252</v>
      </c>
      <c r="J4" s="46" t="s">
        <v>253</v>
      </c>
      <c r="K4" s="45" t="s">
        <v>102</v>
      </c>
      <c r="L4" s="40" t="s">
        <v>254</v>
      </c>
      <c r="M4"/>
      <c r="N4"/>
      <c r="O4"/>
    </row>
    <row r="5" spans="1:15" ht="16" thickBot="1" x14ac:dyDescent="0.4">
      <c r="A5" s="55" t="s">
        <v>255</v>
      </c>
      <c r="B5" s="56" t="s">
        <v>256</v>
      </c>
      <c r="C5" s="57"/>
      <c r="D5" s="55" t="s">
        <v>257</v>
      </c>
      <c r="E5" s="58" t="s">
        <v>258</v>
      </c>
      <c r="F5" s="59" t="s">
        <v>259</v>
      </c>
      <c r="G5" s="59" t="s">
        <v>260</v>
      </c>
      <c r="H5" s="60"/>
      <c r="I5" s="56" t="s">
        <v>261</v>
      </c>
      <c r="J5" s="61" t="s">
        <v>262</v>
      </c>
      <c r="K5" s="60" t="s">
        <v>263</v>
      </c>
      <c r="L5" s="55" t="s">
        <v>264</v>
      </c>
      <c r="M5"/>
      <c r="N5"/>
      <c r="O5"/>
    </row>
    <row r="6" spans="1:15" ht="15.5" x14ac:dyDescent="0.35">
      <c r="A6" s="47" t="s">
        <v>120</v>
      </c>
      <c r="B6" s="48" t="s">
        <v>265</v>
      </c>
      <c r="C6" s="49" t="s">
        <v>266</v>
      </c>
      <c r="D6" s="47" t="s">
        <v>267</v>
      </c>
      <c r="E6" s="50" t="s">
        <v>268</v>
      </c>
      <c r="F6" s="51" t="s">
        <v>217</v>
      </c>
      <c r="G6" s="51" t="s">
        <v>238</v>
      </c>
      <c r="H6" s="51" t="s">
        <v>236</v>
      </c>
      <c r="I6" s="51" t="s">
        <v>241</v>
      </c>
      <c r="J6" s="52" t="s">
        <v>269</v>
      </c>
      <c r="K6" s="53" t="s">
        <v>270</v>
      </c>
      <c r="L6" s="54" t="s">
        <v>271</v>
      </c>
    </row>
    <row r="7" spans="1:15" ht="30" customHeight="1" x14ac:dyDescent="0.35">
      <c r="A7" s="132"/>
      <c r="B7" s="132"/>
      <c r="C7" s="152"/>
      <c r="D7" s="132"/>
      <c r="E7" s="152"/>
      <c r="F7" s="133"/>
      <c r="G7" s="133"/>
      <c r="H7" s="154"/>
      <c r="I7" s="154"/>
      <c r="J7" s="134"/>
      <c r="K7" s="134"/>
      <c r="L7" s="153"/>
    </row>
    <row r="8" spans="1:15" ht="30" customHeight="1" x14ac:dyDescent="0.35">
      <c r="A8" s="132"/>
      <c r="B8" s="132"/>
      <c r="C8" s="152"/>
      <c r="D8" s="132"/>
      <c r="E8" s="152"/>
      <c r="F8" s="133"/>
      <c r="G8" s="133"/>
      <c r="H8" s="154"/>
      <c r="I8" s="154"/>
      <c r="J8" s="134"/>
      <c r="K8" s="134"/>
      <c r="L8" s="153"/>
    </row>
    <row r="9" spans="1:15" ht="30" customHeight="1" x14ac:dyDescent="0.35">
      <c r="A9" s="132"/>
      <c r="B9" s="132"/>
      <c r="C9" s="152"/>
      <c r="D9" s="132"/>
      <c r="E9" s="152"/>
      <c r="F9" s="133"/>
      <c r="G9" s="133"/>
      <c r="H9" s="154"/>
      <c r="I9" s="154"/>
      <c r="J9" s="134"/>
      <c r="K9" s="134"/>
      <c r="L9" s="153"/>
    </row>
    <row r="10" spans="1:15" ht="30" customHeight="1" x14ac:dyDescent="0.35">
      <c r="A10" s="132"/>
      <c r="B10" s="132"/>
      <c r="C10" s="152"/>
      <c r="D10" s="132"/>
      <c r="E10" s="152"/>
      <c r="F10" s="133"/>
      <c r="G10" s="133"/>
      <c r="H10" s="154"/>
      <c r="I10" s="154"/>
      <c r="J10" s="134"/>
      <c r="K10" s="134"/>
      <c r="L10" s="153"/>
    </row>
    <row r="11" spans="1:15" ht="30" customHeight="1" x14ac:dyDescent="0.35">
      <c r="A11" s="132"/>
      <c r="B11" s="132"/>
      <c r="C11" s="152"/>
      <c r="D11" s="132"/>
      <c r="E11" s="152"/>
      <c r="F11" s="133"/>
      <c r="G11" s="133"/>
      <c r="H11" s="154"/>
      <c r="I11" s="154"/>
      <c r="J11" s="134"/>
      <c r="K11" s="134"/>
      <c r="L11" s="153"/>
    </row>
    <row r="12" spans="1:15" ht="30" customHeight="1" x14ac:dyDescent="0.35">
      <c r="A12" s="132"/>
      <c r="B12" s="132"/>
      <c r="C12" s="152"/>
      <c r="D12" s="132"/>
      <c r="E12" s="152"/>
      <c r="F12" s="133"/>
      <c r="G12" s="133"/>
      <c r="H12" s="154"/>
      <c r="I12" s="154"/>
      <c r="J12" s="134"/>
      <c r="K12" s="134"/>
      <c r="L12" s="153"/>
    </row>
    <row r="13" spans="1:15" ht="30" customHeight="1" x14ac:dyDescent="0.35">
      <c r="A13" s="132"/>
      <c r="B13" s="132"/>
      <c r="C13" s="152"/>
      <c r="D13" s="132"/>
      <c r="E13" s="152"/>
      <c r="F13" s="133"/>
      <c r="G13" s="133"/>
      <c r="H13" s="154"/>
      <c r="I13" s="154"/>
      <c r="J13" s="134"/>
      <c r="K13" s="134"/>
      <c r="L13" s="153"/>
    </row>
    <row r="14" spans="1:15" ht="30" customHeight="1" x14ac:dyDescent="0.35">
      <c r="A14" s="132"/>
      <c r="B14" s="132"/>
      <c r="C14" s="152"/>
      <c r="D14" s="132"/>
      <c r="E14" s="152"/>
      <c r="F14" s="133"/>
      <c r="G14" s="133"/>
      <c r="H14" s="154"/>
      <c r="I14" s="154"/>
      <c r="J14" s="134"/>
      <c r="K14" s="134"/>
      <c r="L14" s="153"/>
    </row>
    <row r="15" spans="1:15" ht="30" customHeight="1" x14ac:dyDescent="0.35">
      <c r="A15" s="132"/>
      <c r="B15" s="132"/>
      <c r="C15" s="152"/>
      <c r="D15" s="132"/>
      <c r="E15" s="152"/>
      <c r="F15" s="133"/>
      <c r="G15" s="133"/>
      <c r="H15" s="154"/>
      <c r="I15" s="154"/>
      <c r="J15" s="134"/>
      <c r="K15" s="134"/>
      <c r="L15" s="153"/>
    </row>
    <row r="16" spans="1:15" ht="30" customHeight="1" x14ac:dyDescent="0.35">
      <c r="A16" s="132"/>
      <c r="B16" s="132"/>
      <c r="C16" s="152"/>
      <c r="D16" s="132"/>
      <c r="E16" s="152"/>
      <c r="F16" s="133"/>
      <c r="G16" s="133"/>
      <c r="H16" s="154"/>
      <c r="I16" s="154"/>
      <c r="J16" s="134"/>
      <c r="K16" s="134"/>
      <c r="L16" s="153"/>
    </row>
    <row r="17" spans="1:12" ht="30" customHeight="1" x14ac:dyDescent="0.35">
      <c r="A17" s="132"/>
      <c r="B17" s="132"/>
      <c r="C17" s="152"/>
      <c r="D17" s="132"/>
      <c r="E17" s="152"/>
      <c r="F17" s="133"/>
      <c r="G17" s="133"/>
      <c r="H17" s="154"/>
      <c r="I17" s="154"/>
      <c r="J17" s="134"/>
      <c r="K17" s="134"/>
      <c r="L17" s="153"/>
    </row>
    <row r="18" spans="1:12" ht="30" customHeight="1" x14ac:dyDescent="0.35">
      <c r="A18" s="132"/>
      <c r="B18" s="132"/>
      <c r="C18" s="152"/>
      <c r="D18" s="132"/>
      <c r="E18" s="152"/>
      <c r="F18" s="133"/>
      <c r="G18" s="133"/>
      <c r="H18" s="154"/>
      <c r="I18" s="154"/>
      <c r="J18" s="134"/>
      <c r="K18" s="134"/>
      <c r="L18" s="153"/>
    </row>
    <row r="19" spans="1:12" ht="30" customHeight="1" x14ac:dyDescent="0.35">
      <c r="A19" s="132"/>
      <c r="B19" s="132"/>
      <c r="C19" s="152"/>
      <c r="D19" s="132"/>
      <c r="E19" s="152"/>
      <c r="F19" s="133"/>
      <c r="G19" s="133"/>
      <c r="H19" s="154"/>
      <c r="I19" s="154"/>
      <c r="J19" s="134"/>
      <c r="K19" s="134"/>
      <c r="L19" s="153"/>
    </row>
    <row r="20" spans="1:12" ht="30" customHeight="1" x14ac:dyDescent="0.35">
      <c r="A20" s="132"/>
      <c r="B20" s="132"/>
      <c r="C20" s="152"/>
      <c r="D20" s="132"/>
      <c r="E20" s="152"/>
      <c r="F20" s="133"/>
      <c r="G20" s="133"/>
      <c r="H20" s="154"/>
      <c r="I20" s="154"/>
      <c r="J20" s="134"/>
      <c r="K20" s="134"/>
      <c r="L20" s="153"/>
    </row>
    <row r="21" spans="1:12" ht="30" customHeight="1" x14ac:dyDescent="0.35">
      <c r="A21" s="132"/>
      <c r="B21" s="132"/>
      <c r="C21" s="152"/>
      <c r="D21" s="132"/>
      <c r="E21" s="152"/>
      <c r="F21" s="133"/>
      <c r="G21" s="133"/>
      <c r="H21" s="154"/>
      <c r="I21" s="154"/>
      <c r="J21" s="134"/>
      <c r="K21" s="134"/>
      <c r="L21" s="153"/>
    </row>
    <row r="22" spans="1:12" ht="30" customHeight="1" x14ac:dyDescent="0.35">
      <c r="A22" s="132"/>
      <c r="B22" s="132"/>
      <c r="C22" s="152"/>
      <c r="D22" s="132"/>
      <c r="E22" s="152"/>
      <c r="F22" s="133"/>
      <c r="G22" s="133"/>
      <c r="H22" s="154"/>
      <c r="I22" s="154"/>
      <c r="J22" s="134"/>
      <c r="K22" s="134"/>
      <c r="L22" s="153"/>
    </row>
    <row r="23" spans="1:12" ht="30" customHeight="1" x14ac:dyDescent="0.35">
      <c r="A23" s="132"/>
      <c r="B23" s="132"/>
      <c r="C23" s="152"/>
      <c r="D23" s="132"/>
      <c r="E23" s="152"/>
      <c r="F23" s="133"/>
      <c r="G23" s="133"/>
      <c r="H23" s="154"/>
      <c r="I23" s="154"/>
      <c r="J23" s="134"/>
      <c r="K23" s="134"/>
      <c r="L23" s="153"/>
    </row>
    <row r="24" spans="1:12" ht="30" customHeight="1" x14ac:dyDescent="0.35">
      <c r="A24" s="132"/>
      <c r="B24" s="132"/>
      <c r="C24" s="152"/>
      <c r="D24" s="132"/>
      <c r="E24" s="152"/>
      <c r="F24" s="133"/>
      <c r="G24" s="133"/>
      <c r="H24" s="154"/>
      <c r="I24" s="154"/>
      <c r="J24" s="134"/>
      <c r="K24" s="134"/>
      <c r="L24" s="153"/>
    </row>
    <row r="25" spans="1:12" ht="30" customHeight="1" x14ac:dyDescent="0.35">
      <c r="A25" s="132"/>
      <c r="B25" s="132"/>
      <c r="C25" s="152"/>
      <c r="D25" s="132"/>
      <c r="E25" s="152"/>
      <c r="F25" s="133"/>
      <c r="G25" s="133"/>
      <c r="H25" s="154"/>
      <c r="I25" s="154"/>
      <c r="J25" s="134"/>
      <c r="K25" s="134"/>
      <c r="L25" s="153"/>
    </row>
    <row r="26" spans="1:12" ht="30" customHeight="1" x14ac:dyDescent="0.35">
      <c r="A26" s="132"/>
      <c r="B26" s="132"/>
      <c r="C26" s="152"/>
      <c r="D26" s="132"/>
      <c r="E26" s="152"/>
      <c r="F26" s="133"/>
      <c r="G26" s="133"/>
      <c r="H26" s="154"/>
      <c r="I26" s="154"/>
      <c r="J26" s="134"/>
      <c r="K26" s="134"/>
      <c r="L26" s="153"/>
    </row>
    <row r="27" spans="1:12" ht="30" customHeight="1" x14ac:dyDescent="0.35">
      <c r="A27" s="132"/>
      <c r="B27" s="132"/>
      <c r="C27" s="152"/>
      <c r="D27" s="132"/>
      <c r="E27" s="152"/>
      <c r="F27" s="133"/>
      <c r="G27" s="133"/>
      <c r="H27" s="154"/>
      <c r="I27" s="154"/>
      <c r="J27" s="134"/>
      <c r="K27" s="134"/>
      <c r="L27" s="153"/>
    </row>
    <row r="28" spans="1:12" ht="30" customHeight="1" x14ac:dyDescent="0.35">
      <c r="A28" s="132"/>
      <c r="B28" s="132"/>
      <c r="C28" s="152"/>
      <c r="D28" s="132"/>
      <c r="E28" s="152"/>
      <c r="F28" s="133"/>
      <c r="G28" s="133"/>
      <c r="H28" s="154"/>
      <c r="I28" s="154"/>
      <c r="J28" s="134"/>
      <c r="K28" s="134"/>
      <c r="L28" s="153"/>
    </row>
    <row r="29" spans="1:12" ht="30" customHeight="1" x14ac:dyDescent="0.35">
      <c r="A29" s="132"/>
      <c r="B29" s="132"/>
      <c r="C29" s="152"/>
      <c r="D29" s="132"/>
      <c r="E29" s="152"/>
      <c r="F29" s="133"/>
      <c r="G29" s="133"/>
      <c r="H29" s="154"/>
      <c r="I29" s="154"/>
      <c r="J29" s="134"/>
      <c r="K29" s="134"/>
      <c r="L29" s="153"/>
    </row>
    <row r="30" spans="1:12" ht="30" customHeight="1" x14ac:dyDescent="0.35">
      <c r="A30" s="132"/>
      <c r="B30" s="132"/>
      <c r="C30" s="152"/>
      <c r="D30" s="132"/>
      <c r="E30" s="152"/>
      <c r="F30" s="133"/>
      <c r="G30" s="133"/>
      <c r="H30" s="154"/>
      <c r="I30" s="154"/>
      <c r="J30" s="134"/>
      <c r="K30" s="134"/>
      <c r="L30" s="153"/>
    </row>
    <row r="31" spans="1:12" ht="30" customHeight="1" x14ac:dyDescent="0.35">
      <c r="A31" s="132"/>
      <c r="B31" s="132"/>
      <c r="C31" s="152"/>
      <c r="D31" s="132"/>
      <c r="E31" s="152"/>
      <c r="F31" s="133"/>
      <c r="G31" s="133"/>
      <c r="H31" s="154"/>
      <c r="I31" s="154"/>
      <c r="J31" s="134"/>
      <c r="K31" s="134"/>
      <c r="L31" s="153"/>
    </row>
    <row r="32" spans="1:12" ht="30" customHeight="1" x14ac:dyDescent="0.35">
      <c r="A32" s="132"/>
      <c r="B32" s="132"/>
      <c r="C32" s="152"/>
      <c r="D32" s="132"/>
      <c r="E32" s="152"/>
      <c r="F32" s="133"/>
      <c r="G32" s="133"/>
      <c r="H32" s="154"/>
      <c r="I32" s="154"/>
      <c r="J32" s="134"/>
      <c r="K32" s="134"/>
      <c r="L32" s="153"/>
    </row>
    <row r="33" spans="1:12" ht="30" customHeight="1" x14ac:dyDescent="0.35">
      <c r="A33" s="132"/>
      <c r="B33" s="132"/>
      <c r="C33" s="152"/>
      <c r="D33" s="132"/>
      <c r="E33" s="152"/>
      <c r="F33" s="133"/>
      <c r="G33" s="133"/>
      <c r="H33" s="154"/>
      <c r="I33" s="154"/>
      <c r="J33" s="134"/>
      <c r="K33" s="134"/>
      <c r="L33" s="153"/>
    </row>
    <row r="34" spans="1:12" ht="30" customHeight="1" x14ac:dyDescent="0.35">
      <c r="A34" s="132"/>
      <c r="B34" s="132"/>
      <c r="C34" s="152"/>
      <c r="D34" s="132"/>
      <c r="E34" s="152"/>
      <c r="F34" s="133"/>
      <c r="G34" s="133"/>
      <c r="H34" s="154"/>
      <c r="I34" s="154"/>
      <c r="J34" s="134"/>
      <c r="K34" s="134"/>
      <c r="L34" s="153"/>
    </row>
    <row r="35" spans="1:12" ht="30" customHeight="1" x14ac:dyDescent="0.35">
      <c r="A35" s="132"/>
      <c r="B35" s="132"/>
      <c r="C35" s="152"/>
      <c r="D35" s="132"/>
      <c r="E35" s="152"/>
      <c r="F35" s="133"/>
      <c r="G35" s="133"/>
      <c r="H35" s="154"/>
      <c r="I35" s="154"/>
      <c r="J35" s="134"/>
      <c r="K35" s="134"/>
      <c r="L35" s="153"/>
    </row>
    <row r="36" spans="1:12" ht="30" customHeight="1" x14ac:dyDescent="0.35">
      <c r="A36" s="132"/>
      <c r="B36" s="132"/>
      <c r="C36" s="152"/>
      <c r="D36" s="132"/>
      <c r="E36" s="152"/>
      <c r="F36" s="133"/>
      <c r="G36" s="133"/>
      <c r="H36" s="154"/>
      <c r="I36" s="154"/>
      <c r="J36" s="134"/>
      <c r="K36" s="134"/>
      <c r="L36" s="153"/>
    </row>
    <row r="37" spans="1:12" ht="30" customHeight="1" x14ac:dyDescent="0.35">
      <c r="A37" s="132"/>
      <c r="B37" s="132"/>
      <c r="C37" s="152"/>
      <c r="D37" s="132"/>
      <c r="E37" s="152"/>
      <c r="F37" s="133"/>
      <c r="G37" s="133"/>
      <c r="H37" s="154"/>
      <c r="I37" s="154"/>
      <c r="J37" s="134"/>
      <c r="K37" s="134"/>
      <c r="L37" s="153"/>
    </row>
    <row r="38" spans="1:12" ht="30" customHeight="1" x14ac:dyDescent="0.35">
      <c r="A38" s="132"/>
      <c r="B38" s="132"/>
      <c r="C38" s="152"/>
      <c r="D38" s="132"/>
      <c r="E38" s="152"/>
      <c r="F38" s="133"/>
      <c r="G38" s="133"/>
      <c r="H38" s="154"/>
      <c r="I38" s="154"/>
      <c r="J38" s="134"/>
      <c r="K38" s="134"/>
      <c r="L38" s="153"/>
    </row>
    <row r="39" spans="1:12" ht="30" customHeight="1" x14ac:dyDescent="0.35">
      <c r="A39" s="132"/>
      <c r="B39" s="132"/>
      <c r="C39" s="152"/>
      <c r="D39" s="132"/>
      <c r="E39" s="152"/>
      <c r="F39" s="133"/>
      <c r="G39" s="133"/>
      <c r="H39" s="154"/>
      <c r="I39" s="154"/>
      <c r="J39" s="134"/>
      <c r="K39" s="134"/>
      <c r="L39" s="153"/>
    </row>
    <row r="40" spans="1:12" ht="30" customHeight="1" x14ac:dyDescent="0.35">
      <c r="A40" s="132"/>
      <c r="B40" s="132"/>
      <c r="C40" s="152"/>
      <c r="D40" s="132"/>
      <c r="E40" s="152"/>
      <c r="F40" s="133"/>
      <c r="G40" s="133"/>
      <c r="H40" s="154"/>
      <c r="I40" s="154"/>
      <c r="J40" s="134"/>
      <c r="K40" s="134"/>
      <c r="L40" s="153"/>
    </row>
    <row r="41" spans="1:12" ht="30" customHeight="1" x14ac:dyDescent="0.35">
      <c r="A41" s="132"/>
      <c r="B41" s="132"/>
      <c r="C41" s="152"/>
      <c r="D41" s="132"/>
      <c r="E41" s="152"/>
      <c r="F41" s="133"/>
      <c r="G41" s="133"/>
      <c r="H41" s="154"/>
      <c r="I41" s="154"/>
      <c r="J41" s="134"/>
      <c r="K41" s="134"/>
      <c r="L41" s="153"/>
    </row>
    <row r="42" spans="1:12" ht="30" customHeight="1" x14ac:dyDescent="0.35">
      <c r="A42" s="132"/>
      <c r="B42" s="132"/>
      <c r="C42" s="152"/>
      <c r="D42" s="132"/>
      <c r="E42" s="152"/>
      <c r="F42" s="133"/>
      <c r="G42" s="133"/>
      <c r="H42" s="154"/>
      <c r="I42" s="154"/>
      <c r="J42" s="134"/>
      <c r="K42" s="134"/>
      <c r="L42" s="153"/>
    </row>
    <row r="43" spans="1:12" ht="30" customHeight="1" x14ac:dyDescent="0.35">
      <c r="A43" s="132"/>
      <c r="B43" s="132"/>
      <c r="C43" s="152"/>
      <c r="D43" s="132"/>
      <c r="E43" s="152"/>
      <c r="F43" s="133"/>
      <c r="G43" s="133"/>
      <c r="H43" s="154"/>
      <c r="I43" s="154"/>
      <c r="J43" s="134"/>
      <c r="K43" s="134"/>
      <c r="L43" s="153"/>
    </row>
    <row r="44" spans="1:12" ht="30" customHeight="1" x14ac:dyDescent="0.35">
      <c r="A44" s="132"/>
      <c r="B44" s="132"/>
      <c r="C44" s="152"/>
      <c r="D44" s="132"/>
      <c r="E44" s="152"/>
      <c r="F44" s="133"/>
      <c r="G44" s="133"/>
      <c r="H44" s="154"/>
      <c r="I44" s="154"/>
      <c r="J44" s="134"/>
      <c r="K44" s="134"/>
      <c r="L44" s="153"/>
    </row>
    <row r="45" spans="1:12" ht="30" customHeight="1" x14ac:dyDescent="0.35">
      <c r="A45" s="132"/>
      <c r="B45" s="132"/>
      <c r="C45" s="152"/>
      <c r="D45" s="132"/>
      <c r="E45" s="152"/>
      <c r="F45" s="133"/>
      <c r="G45" s="133"/>
      <c r="H45" s="154"/>
      <c r="I45" s="154"/>
      <c r="J45" s="134"/>
      <c r="K45" s="134"/>
      <c r="L45" s="153"/>
    </row>
    <row r="46" spans="1:12" ht="30" customHeight="1" x14ac:dyDescent="0.35">
      <c r="A46" s="132"/>
      <c r="B46" s="132"/>
      <c r="C46" s="152"/>
      <c r="D46" s="132"/>
      <c r="E46" s="152"/>
      <c r="F46" s="133"/>
      <c r="G46" s="133"/>
      <c r="H46" s="154"/>
      <c r="I46" s="154"/>
      <c r="J46" s="134"/>
      <c r="K46" s="134"/>
      <c r="L46" s="153"/>
    </row>
    <row r="47" spans="1:12" ht="30" customHeight="1" x14ac:dyDescent="0.35">
      <c r="A47" s="132"/>
      <c r="B47" s="132"/>
      <c r="C47" s="152"/>
      <c r="D47" s="132"/>
      <c r="E47" s="152"/>
      <c r="F47" s="133"/>
      <c r="G47" s="133"/>
      <c r="H47" s="154"/>
      <c r="I47" s="154"/>
      <c r="J47" s="134"/>
      <c r="K47" s="134"/>
      <c r="L47" s="153"/>
    </row>
    <row r="48" spans="1:12" ht="30" customHeight="1" x14ac:dyDescent="0.35">
      <c r="A48" s="132"/>
      <c r="B48" s="132"/>
      <c r="C48" s="152"/>
      <c r="D48" s="132"/>
      <c r="E48" s="152"/>
      <c r="F48" s="133"/>
      <c r="G48" s="133"/>
      <c r="H48" s="154"/>
      <c r="I48" s="154"/>
      <c r="J48" s="134"/>
      <c r="K48" s="134"/>
      <c r="L48" s="153"/>
    </row>
    <row r="49" spans="1:12" ht="30" customHeight="1" x14ac:dyDescent="0.35">
      <c r="A49" s="132"/>
      <c r="B49" s="132"/>
      <c r="C49" s="152"/>
      <c r="D49" s="132"/>
      <c r="E49" s="152"/>
      <c r="F49" s="133"/>
      <c r="G49" s="133"/>
      <c r="H49" s="154"/>
      <c r="I49" s="154"/>
      <c r="J49" s="134"/>
      <c r="K49" s="134"/>
      <c r="L49" s="153"/>
    </row>
    <row r="50" spans="1:12" ht="30" customHeight="1" x14ac:dyDescent="0.35">
      <c r="A50" s="132"/>
      <c r="B50" s="132"/>
      <c r="C50" s="152"/>
      <c r="D50" s="132"/>
      <c r="E50" s="152"/>
      <c r="F50" s="133"/>
      <c r="G50" s="133"/>
      <c r="H50" s="154"/>
      <c r="I50" s="154"/>
      <c r="J50" s="134"/>
      <c r="K50" s="134"/>
      <c r="L50" s="153"/>
    </row>
    <row r="51" spans="1:12" ht="30" customHeight="1" x14ac:dyDescent="0.35">
      <c r="A51" s="132"/>
      <c r="B51" s="132"/>
      <c r="C51" s="152"/>
      <c r="D51" s="132"/>
      <c r="E51" s="152"/>
      <c r="F51" s="133"/>
      <c r="G51" s="133"/>
      <c r="H51" s="154"/>
      <c r="I51" s="154"/>
      <c r="J51" s="134"/>
      <c r="K51" s="134"/>
      <c r="L51" s="153"/>
    </row>
    <row r="52" spans="1:12" ht="30" customHeight="1" x14ac:dyDescent="0.35">
      <c r="A52" s="132"/>
      <c r="B52" s="132"/>
      <c r="C52" s="152"/>
      <c r="D52" s="132"/>
      <c r="E52" s="152"/>
      <c r="F52" s="133"/>
      <c r="G52" s="133"/>
      <c r="H52" s="154"/>
      <c r="I52" s="154"/>
      <c r="J52" s="134"/>
      <c r="K52" s="134"/>
      <c r="L52" s="153"/>
    </row>
    <row r="53" spans="1:12" ht="30" customHeight="1" x14ac:dyDescent="0.35">
      <c r="A53" s="132"/>
      <c r="B53" s="132"/>
      <c r="C53" s="152"/>
      <c r="D53" s="132"/>
      <c r="E53" s="152"/>
      <c r="F53" s="133"/>
      <c r="G53" s="133"/>
      <c r="H53" s="154"/>
      <c r="I53" s="154"/>
      <c r="J53" s="134"/>
      <c r="K53" s="134"/>
      <c r="L53" s="153"/>
    </row>
    <row r="54" spans="1:12" ht="30" customHeight="1" x14ac:dyDescent="0.35">
      <c r="A54" s="132"/>
      <c r="B54" s="132"/>
      <c r="C54" s="152"/>
      <c r="D54" s="132"/>
      <c r="E54" s="152"/>
      <c r="F54" s="133"/>
      <c r="G54" s="133"/>
      <c r="H54" s="154"/>
      <c r="I54" s="154"/>
      <c r="J54" s="134"/>
      <c r="K54" s="134"/>
      <c r="L54" s="153"/>
    </row>
    <row r="55" spans="1:12" ht="30" customHeight="1" x14ac:dyDescent="0.35">
      <c r="A55" s="132"/>
      <c r="B55" s="132"/>
      <c r="C55" s="152"/>
      <c r="D55" s="132"/>
      <c r="E55" s="152"/>
      <c r="F55" s="133"/>
      <c r="G55" s="133"/>
      <c r="H55" s="154"/>
      <c r="I55" s="154"/>
      <c r="J55" s="134"/>
      <c r="K55" s="134"/>
      <c r="L55" s="153"/>
    </row>
    <row r="56" spans="1:12" ht="30" customHeight="1" x14ac:dyDescent="0.35">
      <c r="A56" s="132"/>
      <c r="B56" s="132"/>
      <c r="C56" s="152"/>
      <c r="D56" s="132"/>
      <c r="E56" s="152"/>
      <c r="F56" s="133"/>
      <c r="G56" s="133"/>
      <c r="H56" s="154"/>
      <c r="I56" s="154"/>
      <c r="J56" s="134"/>
      <c r="K56" s="134"/>
      <c r="L56" s="153"/>
    </row>
    <row r="57" spans="1:12" ht="30" customHeight="1" x14ac:dyDescent="0.35">
      <c r="A57" s="132"/>
      <c r="B57" s="132"/>
      <c r="C57" s="152"/>
      <c r="D57" s="132"/>
      <c r="E57" s="152"/>
      <c r="F57" s="133"/>
      <c r="G57" s="133"/>
      <c r="H57" s="154"/>
      <c r="I57" s="154"/>
      <c r="J57" s="134"/>
      <c r="K57" s="134"/>
      <c r="L57" s="153"/>
    </row>
    <row r="58" spans="1:12" ht="30" customHeight="1" x14ac:dyDescent="0.35">
      <c r="A58" s="132"/>
      <c r="B58" s="132"/>
      <c r="C58" s="152"/>
      <c r="D58" s="132"/>
      <c r="E58" s="152"/>
      <c r="F58" s="133"/>
      <c r="G58" s="133"/>
      <c r="H58" s="154"/>
      <c r="I58" s="154"/>
      <c r="J58" s="134"/>
      <c r="K58" s="134"/>
      <c r="L58" s="153"/>
    </row>
    <row r="59" spans="1:12" ht="30" customHeight="1" x14ac:dyDescent="0.35">
      <c r="A59" s="132"/>
      <c r="B59" s="132"/>
      <c r="C59" s="152"/>
      <c r="D59" s="132"/>
      <c r="E59" s="152"/>
      <c r="F59" s="133"/>
      <c r="G59" s="133"/>
      <c r="H59" s="154"/>
      <c r="I59" s="154"/>
      <c r="J59" s="134"/>
      <c r="K59" s="134"/>
      <c r="L59" s="153"/>
    </row>
    <row r="60" spans="1:12" ht="30" customHeight="1" x14ac:dyDescent="0.35">
      <c r="A60" s="132"/>
      <c r="B60" s="132"/>
      <c r="C60" s="152"/>
      <c r="D60" s="132"/>
      <c r="E60" s="152"/>
      <c r="F60" s="133"/>
      <c r="G60" s="133"/>
      <c r="H60" s="154"/>
      <c r="I60" s="154"/>
      <c r="J60" s="134"/>
      <c r="K60" s="134"/>
      <c r="L60" s="153"/>
    </row>
    <row r="61" spans="1:12" ht="30" customHeight="1" x14ac:dyDescent="0.35">
      <c r="A61" s="132"/>
      <c r="B61" s="132"/>
      <c r="C61" s="152"/>
      <c r="D61" s="132"/>
      <c r="E61" s="152"/>
      <c r="F61" s="133"/>
      <c r="G61" s="133"/>
      <c r="H61" s="154"/>
      <c r="I61" s="154"/>
      <c r="J61" s="134"/>
      <c r="K61" s="134"/>
      <c r="L61" s="153"/>
    </row>
    <row r="62" spans="1:12" ht="30" customHeight="1" x14ac:dyDescent="0.35">
      <c r="A62" s="132"/>
      <c r="B62" s="132"/>
      <c r="C62" s="152"/>
      <c r="D62" s="132"/>
      <c r="E62" s="152"/>
      <c r="F62" s="133"/>
      <c r="G62" s="133"/>
      <c r="H62" s="154"/>
      <c r="I62" s="154"/>
      <c r="J62" s="134"/>
      <c r="K62" s="134"/>
      <c r="L62" s="153"/>
    </row>
    <row r="63" spans="1:12" ht="30" customHeight="1" x14ac:dyDescent="0.35">
      <c r="A63" s="132"/>
      <c r="B63" s="132"/>
      <c r="C63" s="152"/>
      <c r="D63" s="132"/>
      <c r="E63" s="152"/>
      <c r="F63" s="133"/>
      <c r="G63" s="133"/>
      <c r="H63" s="154"/>
      <c r="I63" s="154"/>
      <c r="J63" s="134"/>
      <c r="K63" s="134"/>
      <c r="L63" s="153"/>
    </row>
    <row r="64" spans="1:12" ht="30" customHeight="1" x14ac:dyDescent="0.35">
      <c r="A64" s="132"/>
      <c r="B64" s="132"/>
      <c r="C64" s="152"/>
      <c r="D64" s="132"/>
      <c r="E64" s="152"/>
      <c r="F64" s="133"/>
      <c r="G64" s="133"/>
      <c r="H64" s="154"/>
      <c r="I64" s="154"/>
      <c r="J64" s="134"/>
      <c r="K64" s="134"/>
      <c r="L64" s="153"/>
    </row>
    <row r="65" spans="1:12" ht="30" customHeight="1" x14ac:dyDescent="0.35">
      <c r="A65" s="132"/>
      <c r="B65" s="132"/>
      <c r="C65" s="152"/>
      <c r="D65" s="132"/>
      <c r="E65" s="152"/>
      <c r="F65" s="133"/>
      <c r="G65" s="133"/>
      <c r="H65" s="154"/>
      <c r="I65" s="154"/>
      <c r="J65" s="134"/>
      <c r="K65" s="134"/>
      <c r="L65" s="153"/>
    </row>
    <row r="66" spans="1:12" ht="30" customHeight="1" x14ac:dyDescent="0.35">
      <c r="A66" s="132"/>
      <c r="B66" s="132"/>
      <c r="C66" s="152"/>
      <c r="D66" s="132"/>
      <c r="E66" s="152"/>
      <c r="F66" s="133"/>
      <c r="G66" s="133"/>
      <c r="H66" s="154"/>
      <c r="I66" s="154"/>
      <c r="J66" s="134"/>
      <c r="K66" s="134"/>
      <c r="L66" s="153"/>
    </row>
    <row r="67" spans="1:12" ht="30" customHeight="1" x14ac:dyDescent="0.35">
      <c r="A67" s="132"/>
      <c r="B67" s="132"/>
      <c r="C67" s="152"/>
      <c r="D67" s="132"/>
      <c r="E67" s="152"/>
      <c r="F67" s="133"/>
      <c r="G67" s="133"/>
      <c r="H67" s="154"/>
      <c r="I67" s="154"/>
      <c r="J67" s="134"/>
      <c r="K67" s="134"/>
      <c r="L67" s="153"/>
    </row>
    <row r="68" spans="1:12" ht="30" customHeight="1" x14ac:dyDescent="0.35">
      <c r="A68" s="132"/>
      <c r="B68" s="132"/>
      <c r="C68" s="152"/>
      <c r="D68" s="132"/>
      <c r="E68" s="152"/>
      <c r="F68" s="133"/>
      <c r="G68" s="133"/>
      <c r="H68" s="154"/>
      <c r="I68" s="154"/>
      <c r="J68" s="134"/>
      <c r="K68" s="134"/>
      <c r="L68" s="153"/>
    </row>
    <row r="69" spans="1:12" ht="30" customHeight="1" x14ac:dyDescent="0.35">
      <c r="A69" s="132"/>
      <c r="B69" s="132"/>
      <c r="C69" s="152"/>
      <c r="D69" s="132"/>
      <c r="E69" s="152"/>
      <c r="F69" s="133"/>
      <c r="G69" s="133"/>
      <c r="H69" s="154"/>
      <c r="I69" s="154"/>
      <c r="J69" s="134"/>
      <c r="K69" s="134"/>
      <c r="L69" s="153"/>
    </row>
    <row r="70" spans="1:12" ht="30" customHeight="1" x14ac:dyDescent="0.35">
      <c r="A70" s="132"/>
      <c r="B70" s="132"/>
      <c r="C70" s="152"/>
      <c r="D70" s="132"/>
      <c r="E70" s="152"/>
      <c r="F70" s="133"/>
      <c r="G70" s="133"/>
      <c r="H70" s="154"/>
      <c r="I70" s="154"/>
      <c r="J70" s="134"/>
      <c r="K70" s="134"/>
      <c r="L70" s="153"/>
    </row>
    <row r="71" spans="1:12" ht="30" customHeight="1" x14ac:dyDescent="0.35">
      <c r="A71" s="132"/>
      <c r="B71" s="132"/>
      <c r="C71" s="152"/>
      <c r="D71" s="132"/>
      <c r="E71" s="152"/>
      <c r="F71" s="133"/>
      <c r="G71" s="133"/>
      <c r="H71" s="154"/>
      <c r="I71" s="154"/>
      <c r="J71" s="134"/>
      <c r="K71" s="134"/>
      <c r="L71" s="153"/>
    </row>
    <row r="72" spans="1:12" ht="30" customHeight="1" x14ac:dyDescent="0.35">
      <c r="A72" s="132"/>
      <c r="B72" s="132"/>
      <c r="C72" s="152"/>
      <c r="D72" s="132"/>
      <c r="E72" s="152"/>
      <c r="F72" s="133"/>
      <c r="G72" s="133"/>
      <c r="H72" s="154"/>
      <c r="I72" s="154"/>
      <c r="J72" s="134"/>
      <c r="K72" s="134"/>
      <c r="L72" s="153"/>
    </row>
    <row r="73" spans="1:12" ht="30" customHeight="1" x14ac:dyDescent="0.35">
      <c r="A73" s="132"/>
      <c r="B73" s="132"/>
      <c r="C73" s="152"/>
      <c r="D73" s="132"/>
      <c r="E73" s="152"/>
      <c r="F73" s="133"/>
      <c r="G73" s="133"/>
      <c r="H73" s="154"/>
      <c r="I73" s="154"/>
      <c r="J73" s="134"/>
      <c r="K73" s="134"/>
      <c r="L73" s="153"/>
    </row>
    <row r="74" spans="1:12" ht="30" customHeight="1" x14ac:dyDescent="0.35">
      <c r="A74" s="132"/>
      <c r="B74" s="132"/>
      <c r="C74" s="152"/>
      <c r="D74" s="132"/>
      <c r="E74" s="152"/>
      <c r="F74" s="133"/>
      <c r="G74" s="133"/>
      <c r="H74" s="154"/>
      <c r="I74" s="154"/>
      <c r="J74" s="134"/>
      <c r="K74" s="134"/>
      <c r="L74" s="153"/>
    </row>
    <row r="75" spans="1:12" ht="30" customHeight="1" x14ac:dyDescent="0.35">
      <c r="A75" s="132"/>
      <c r="B75" s="132"/>
      <c r="C75" s="152"/>
      <c r="D75" s="132"/>
      <c r="E75" s="152"/>
      <c r="F75" s="133"/>
      <c r="G75" s="133"/>
      <c r="H75" s="154"/>
      <c r="I75" s="154"/>
      <c r="J75" s="134"/>
      <c r="K75" s="134"/>
      <c r="L75" s="153"/>
    </row>
    <row r="76" spans="1:12" ht="30" customHeight="1" x14ac:dyDescent="0.35">
      <c r="A76" s="132"/>
      <c r="B76" s="132"/>
      <c r="C76" s="152"/>
      <c r="D76" s="132"/>
      <c r="E76" s="152"/>
      <c r="F76" s="133"/>
      <c r="G76" s="133"/>
      <c r="H76" s="154"/>
      <c r="I76" s="154"/>
      <c r="J76" s="134"/>
      <c r="K76" s="134"/>
      <c r="L76" s="153"/>
    </row>
    <row r="77" spans="1:12" ht="30" customHeight="1" x14ac:dyDescent="0.35">
      <c r="A77" s="132"/>
      <c r="B77" s="132"/>
      <c r="C77" s="152"/>
      <c r="D77" s="132"/>
      <c r="E77" s="152"/>
      <c r="F77" s="133"/>
      <c r="G77" s="133"/>
      <c r="H77" s="154"/>
      <c r="I77" s="154"/>
      <c r="J77" s="134"/>
      <c r="K77" s="134"/>
      <c r="L77" s="153"/>
    </row>
    <row r="78" spans="1:12" ht="30" customHeight="1" x14ac:dyDescent="0.35">
      <c r="A78" s="132"/>
      <c r="B78" s="132"/>
      <c r="C78" s="152"/>
      <c r="D78" s="132"/>
      <c r="E78" s="152"/>
      <c r="F78" s="133"/>
      <c r="G78" s="133"/>
      <c r="H78" s="154"/>
      <c r="I78" s="154"/>
      <c r="J78" s="134"/>
      <c r="K78" s="134"/>
      <c r="L78" s="153"/>
    </row>
    <row r="79" spans="1:12" ht="30" customHeight="1" x14ac:dyDescent="0.35">
      <c r="A79" s="132"/>
      <c r="B79" s="132"/>
      <c r="C79" s="152"/>
      <c r="D79" s="132"/>
      <c r="E79" s="152"/>
      <c r="F79" s="133"/>
      <c r="G79" s="133"/>
      <c r="H79" s="154"/>
      <c r="I79" s="154"/>
      <c r="J79" s="134"/>
      <c r="K79" s="134"/>
      <c r="L79" s="153"/>
    </row>
    <row r="80" spans="1:12" ht="30" customHeight="1" x14ac:dyDescent="0.35">
      <c r="A80" s="132"/>
      <c r="B80" s="132"/>
      <c r="C80" s="152"/>
      <c r="D80" s="132"/>
      <c r="E80" s="152"/>
      <c r="F80" s="133"/>
      <c r="G80" s="133"/>
      <c r="H80" s="154"/>
      <c r="I80" s="154"/>
      <c r="J80" s="134"/>
      <c r="K80" s="134"/>
      <c r="L80" s="153"/>
    </row>
    <row r="81" spans="1:12" ht="30" customHeight="1" x14ac:dyDescent="0.35">
      <c r="A81" s="132"/>
      <c r="B81" s="132"/>
      <c r="C81" s="152"/>
      <c r="D81" s="132"/>
      <c r="E81" s="152"/>
      <c r="F81" s="133"/>
      <c r="G81" s="133"/>
      <c r="H81" s="154"/>
      <c r="I81" s="154"/>
      <c r="J81" s="134"/>
      <c r="K81" s="134"/>
      <c r="L81" s="153"/>
    </row>
    <row r="82" spans="1:12" ht="30" customHeight="1" x14ac:dyDescent="0.35">
      <c r="A82" s="132"/>
      <c r="B82" s="132"/>
      <c r="C82" s="152"/>
      <c r="D82" s="132"/>
      <c r="E82" s="152"/>
      <c r="F82" s="133"/>
      <c r="G82" s="133"/>
      <c r="H82" s="154"/>
      <c r="I82" s="154"/>
      <c r="J82" s="134"/>
      <c r="K82" s="134"/>
      <c r="L82" s="153"/>
    </row>
    <row r="83" spans="1:12" ht="30" customHeight="1" x14ac:dyDescent="0.35">
      <c r="A83" s="132"/>
      <c r="B83" s="132"/>
      <c r="C83" s="152"/>
      <c r="D83" s="132"/>
      <c r="E83" s="152"/>
      <c r="F83" s="133"/>
      <c r="G83" s="133"/>
      <c r="H83" s="154"/>
      <c r="I83" s="154"/>
      <c r="J83" s="134"/>
      <c r="K83" s="134"/>
      <c r="L83" s="153"/>
    </row>
    <row r="84" spans="1:12" ht="30" customHeight="1" x14ac:dyDescent="0.35">
      <c r="A84" s="132"/>
      <c r="B84" s="132"/>
      <c r="C84" s="152"/>
      <c r="D84" s="132"/>
      <c r="E84" s="152"/>
      <c r="F84" s="133"/>
      <c r="G84" s="133"/>
      <c r="H84" s="154"/>
      <c r="I84" s="154"/>
      <c r="J84" s="134"/>
      <c r="K84" s="134"/>
      <c r="L84" s="153"/>
    </row>
    <row r="85" spans="1:12" ht="30" customHeight="1" x14ac:dyDescent="0.35">
      <c r="A85" s="132"/>
      <c r="B85" s="132"/>
      <c r="C85" s="152"/>
      <c r="D85" s="132"/>
      <c r="E85" s="152"/>
      <c r="F85" s="133"/>
      <c r="G85" s="133"/>
      <c r="H85" s="154"/>
      <c r="I85" s="154"/>
      <c r="J85" s="134"/>
      <c r="K85" s="134"/>
      <c r="L85" s="153"/>
    </row>
    <row r="86" spans="1:12" ht="30" customHeight="1" x14ac:dyDescent="0.35">
      <c r="A86" s="132"/>
      <c r="B86" s="132"/>
      <c r="C86" s="152"/>
      <c r="D86" s="132"/>
      <c r="E86" s="152"/>
      <c r="F86" s="133"/>
      <c r="G86" s="133"/>
      <c r="H86" s="154"/>
      <c r="I86" s="154"/>
      <c r="J86" s="134"/>
      <c r="K86" s="134"/>
      <c r="L86" s="153"/>
    </row>
    <row r="87" spans="1:12" ht="30" customHeight="1" x14ac:dyDescent="0.35">
      <c r="A87" s="132"/>
      <c r="B87" s="132"/>
      <c r="C87" s="152"/>
      <c r="D87" s="132"/>
      <c r="E87" s="152"/>
      <c r="F87" s="133"/>
      <c r="G87" s="133"/>
      <c r="H87" s="154"/>
      <c r="I87" s="154"/>
      <c r="J87" s="134"/>
      <c r="K87" s="134"/>
      <c r="L87" s="153"/>
    </row>
    <row r="88" spans="1:12" ht="30" customHeight="1" x14ac:dyDescent="0.35">
      <c r="A88" s="132"/>
      <c r="B88" s="132"/>
      <c r="C88" s="152"/>
      <c r="D88" s="132"/>
      <c r="E88" s="152"/>
      <c r="F88" s="133"/>
      <c r="G88" s="133"/>
      <c r="H88" s="154"/>
      <c r="I88" s="154"/>
      <c r="J88" s="134"/>
      <c r="K88" s="134"/>
      <c r="L88" s="153"/>
    </row>
    <row r="89" spans="1:12" ht="30" customHeight="1" x14ac:dyDescent="0.35">
      <c r="A89" s="132"/>
      <c r="B89" s="132"/>
      <c r="C89" s="152"/>
      <c r="D89" s="132"/>
      <c r="E89" s="152"/>
      <c r="F89" s="133"/>
      <c r="G89" s="133"/>
      <c r="H89" s="154"/>
      <c r="I89" s="154"/>
      <c r="J89" s="134"/>
      <c r="K89" s="134"/>
      <c r="L89" s="153"/>
    </row>
    <row r="90" spans="1:12" ht="30" customHeight="1" x14ac:dyDescent="0.35">
      <c r="A90" s="132"/>
      <c r="B90" s="132"/>
      <c r="C90" s="152"/>
      <c r="D90" s="132"/>
      <c r="E90" s="152"/>
      <c r="F90" s="133"/>
      <c r="G90" s="133"/>
      <c r="H90" s="154"/>
      <c r="I90" s="154"/>
      <c r="J90" s="134"/>
      <c r="K90" s="134"/>
      <c r="L90" s="153"/>
    </row>
    <row r="91" spans="1:12" ht="30" customHeight="1" x14ac:dyDescent="0.35">
      <c r="A91" s="132"/>
      <c r="B91" s="132"/>
      <c r="C91" s="152"/>
      <c r="D91" s="132"/>
      <c r="E91" s="152"/>
      <c r="F91" s="133"/>
      <c r="G91" s="133"/>
      <c r="H91" s="154"/>
      <c r="I91" s="154"/>
      <c r="J91" s="134"/>
      <c r="K91" s="134"/>
      <c r="L91" s="153"/>
    </row>
    <row r="92" spans="1:12" ht="30" customHeight="1" x14ac:dyDescent="0.35">
      <c r="A92" s="132"/>
      <c r="B92" s="132"/>
      <c r="C92" s="152"/>
      <c r="D92" s="132"/>
      <c r="E92" s="152"/>
      <c r="F92" s="133"/>
      <c r="G92" s="133"/>
      <c r="H92" s="154"/>
      <c r="I92" s="154"/>
      <c r="J92" s="134"/>
      <c r="K92" s="134"/>
      <c r="L92" s="153"/>
    </row>
    <row r="93" spans="1:12" ht="30" customHeight="1" x14ac:dyDescent="0.35">
      <c r="A93" s="132"/>
      <c r="B93" s="132"/>
      <c r="C93" s="152"/>
      <c r="D93" s="132"/>
      <c r="E93" s="152"/>
      <c r="F93" s="133"/>
      <c r="G93" s="133"/>
      <c r="H93" s="154"/>
      <c r="I93" s="154"/>
      <c r="J93" s="134"/>
      <c r="K93" s="134"/>
      <c r="L93" s="153"/>
    </row>
    <row r="94" spans="1:12" ht="30" customHeight="1" x14ac:dyDescent="0.35">
      <c r="A94" s="132"/>
      <c r="B94" s="132"/>
      <c r="C94" s="152"/>
      <c r="D94" s="132"/>
      <c r="E94" s="152"/>
      <c r="F94" s="133"/>
      <c r="G94" s="133"/>
      <c r="H94" s="154"/>
      <c r="I94" s="154"/>
      <c r="J94" s="134"/>
      <c r="K94" s="134"/>
      <c r="L94" s="153"/>
    </row>
    <row r="95" spans="1:12" ht="30" customHeight="1" x14ac:dyDescent="0.35">
      <c r="A95" s="132"/>
      <c r="B95" s="132"/>
      <c r="C95" s="152"/>
      <c r="D95" s="132"/>
      <c r="E95" s="152"/>
      <c r="F95" s="133"/>
      <c r="G95" s="133"/>
      <c r="H95" s="154"/>
      <c r="I95" s="154"/>
      <c r="J95" s="134"/>
      <c r="K95" s="134"/>
      <c r="L95" s="153"/>
    </row>
    <row r="96" spans="1:12" ht="30" customHeight="1" x14ac:dyDescent="0.35">
      <c r="A96" s="132"/>
      <c r="B96" s="132"/>
      <c r="C96" s="152"/>
      <c r="D96" s="132"/>
      <c r="E96" s="152"/>
      <c r="F96" s="133"/>
      <c r="G96" s="133"/>
      <c r="H96" s="154"/>
      <c r="I96" s="154"/>
      <c r="J96" s="134"/>
      <c r="K96" s="134"/>
      <c r="L96" s="153"/>
    </row>
    <row r="97" spans="1:12" ht="30" customHeight="1" x14ac:dyDescent="0.35">
      <c r="A97" s="132"/>
      <c r="B97" s="132"/>
      <c r="C97" s="152"/>
      <c r="D97" s="132"/>
      <c r="E97" s="152"/>
      <c r="F97" s="133"/>
      <c r="G97" s="133"/>
      <c r="H97" s="154"/>
      <c r="I97" s="154"/>
      <c r="J97" s="134"/>
      <c r="K97" s="134"/>
      <c r="L97" s="153"/>
    </row>
    <row r="98" spans="1:12" ht="30" customHeight="1" x14ac:dyDescent="0.35">
      <c r="A98" s="132"/>
      <c r="B98" s="132"/>
      <c r="C98" s="152"/>
      <c r="D98" s="132"/>
      <c r="E98" s="152"/>
      <c r="F98" s="133"/>
      <c r="G98" s="133"/>
      <c r="H98" s="154"/>
      <c r="I98" s="154"/>
      <c r="J98" s="134"/>
      <c r="K98" s="134"/>
      <c r="L98" s="153"/>
    </row>
    <row r="99" spans="1:12" ht="30" customHeight="1" x14ac:dyDescent="0.35">
      <c r="A99" s="132"/>
      <c r="B99" s="132"/>
      <c r="C99" s="152"/>
      <c r="D99" s="132"/>
      <c r="E99" s="152"/>
      <c r="F99" s="133"/>
      <c r="G99" s="133"/>
      <c r="H99" s="154"/>
      <c r="I99" s="154"/>
      <c r="J99" s="134"/>
      <c r="K99" s="134"/>
      <c r="L99" s="153"/>
    </row>
    <row r="100" spans="1:12" ht="30" customHeight="1" x14ac:dyDescent="0.35">
      <c r="A100" s="132"/>
      <c r="B100" s="132"/>
      <c r="C100" s="152"/>
      <c r="D100" s="132"/>
      <c r="E100" s="152"/>
      <c r="F100" s="133"/>
      <c r="G100" s="133"/>
      <c r="H100" s="154"/>
      <c r="I100" s="154"/>
      <c r="J100" s="134"/>
      <c r="K100" s="134"/>
      <c r="L100" s="153"/>
    </row>
    <row r="101" spans="1:12" ht="30" customHeight="1" x14ac:dyDescent="0.35">
      <c r="A101" s="132"/>
      <c r="B101" s="132"/>
      <c r="C101" s="152"/>
      <c r="D101" s="132"/>
      <c r="E101" s="152"/>
      <c r="F101" s="133"/>
      <c r="G101" s="133"/>
      <c r="H101" s="154"/>
      <c r="I101" s="154"/>
      <c r="J101" s="134"/>
      <c r="K101" s="134"/>
      <c r="L101" s="153"/>
    </row>
    <row r="102" spans="1:12" ht="30" customHeight="1" x14ac:dyDescent="0.35">
      <c r="A102" s="132"/>
      <c r="B102" s="132"/>
      <c r="C102" s="152"/>
      <c r="D102" s="132"/>
      <c r="E102" s="152"/>
      <c r="F102" s="133"/>
      <c r="G102" s="133"/>
      <c r="H102" s="154"/>
      <c r="I102" s="154"/>
      <c r="J102" s="134"/>
      <c r="K102" s="134"/>
      <c r="L102" s="153"/>
    </row>
    <row r="103" spans="1:12" ht="30" customHeight="1" x14ac:dyDescent="0.35">
      <c r="A103" s="132"/>
      <c r="B103" s="132"/>
      <c r="C103" s="152"/>
      <c r="D103" s="132"/>
      <c r="E103" s="152"/>
      <c r="F103" s="133"/>
      <c r="G103" s="133"/>
      <c r="H103" s="154"/>
      <c r="I103" s="154"/>
      <c r="J103" s="134"/>
      <c r="K103" s="134"/>
      <c r="L103" s="153"/>
    </row>
    <row r="104" spans="1:12" ht="30" customHeight="1" x14ac:dyDescent="0.35">
      <c r="A104" s="132"/>
      <c r="B104" s="132"/>
      <c r="C104" s="152"/>
      <c r="D104" s="132"/>
      <c r="E104" s="152"/>
      <c r="F104" s="133"/>
      <c r="G104" s="133"/>
      <c r="H104" s="154"/>
      <c r="I104" s="154"/>
      <c r="J104" s="134"/>
      <c r="K104" s="134"/>
      <c r="L104" s="153"/>
    </row>
    <row r="105" spans="1:12" ht="30" customHeight="1" x14ac:dyDescent="0.35">
      <c r="A105" s="132"/>
      <c r="B105" s="132"/>
      <c r="C105" s="152"/>
      <c r="D105" s="132"/>
      <c r="E105" s="152"/>
      <c r="F105" s="133"/>
      <c r="G105" s="133"/>
      <c r="H105" s="154"/>
      <c r="I105" s="154"/>
      <c r="J105" s="134"/>
      <c r="K105" s="134"/>
      <c r="L105" s="153"/>
    </row>
    <row r="106" spans="1:12" ht="30" customHeight="1" x14ac:dyDescent="0.35">
      <c r="A106" s="132"/>
      <c r="B106" s="132"/>
      <c r="C106" s="152"/>
      <c r="D106" s="132"/>
      <c r="E106" s="152"/>
      <c r="F106" s="133"/>
      <c r="G106" s="133"/>
      <c r="H106" s="154"/>
      <c r="I106" s="154"/>
      <c r="J106" s="134"/>
      <c r="K106" s="134"/>
      <c r="L106" s="153"/>
    </row>
    <row r="107" spans="1:12" ht="30" customHeight="1" x14ac:dyDescent="0.35">
      <c r="A107" s="132"/>
      <c r="B107" s="132"/>
      <c r="C107" s="152"/>
      <c r="D107" s="132"/>
      <c r="E107" s="152"/>
      <c r="F107" s="133"/>
      <c r="G107" s="133"/>
      <c r="H107" s="154"/>
      <c r="I107" s="154"/>
      <c r="J107" s="134"/>
      <c r="K107" s="134"/>
      <c r="L107" s="153"/>
    </row>
    <row r="108" spans="1:12" ht="30" customHeight="1" x14ac:dyDescent="0.35">
      <c r="A108" s="132"/>
      <c r="B108" s="132"/>
      <c r="C108" s="152"/>
      <c r="D108" s="132"/>
      <c r="E108" s="152"/>
      <c r="F108" s="133"/>
      <c r="G108" s="133"/>
      <c r="H108" s="154"/>
      <c r="I108" s="154"/>
      <c r="J108" s="134"/>
      <c r="K108" s="134"/>
      <c r="L108" s="153"/>
    </row>
    <row r="109" spans="1:12" ht="30" customHeight="1" x14ac:dyDescent="0.35">
      <c r="A109" s="132"/>
      <c r="B109" s="132"/>
      <c r="C109" s="152"/>
      <c r="D109" s="132"/>
      <c r="E109" s="152"/>
      <c r="F109" s="133"/>
      <c r="G109" s="133"/>
      <c r="H109" s="154"/>
      <c r="I109" s="154"/>
      <c r="J109" s="134"/>
      <c r="K109" s="134"/>
      <c r="L109" s="153"/>
    </row>
    <row r="110" spans="1:12" ht="30" customHeight="1" x14ac:dyDescent="0.35">
      <c r="A110" s="132"/>
      <c r="B110" s="132"/>
      <c r="C110" s="152"/>
      <c r="D110" s="132"/>
      <c r="E110" s="152"/>
      <c r="F110" s="133"/>
      <c r="G110" s="133"/>
      <c r="H110" s="154"/>
      <c r="I110" s="154"/>
      <c r="J110" s="134"/>
      <c r="K110" s="134"/>
      <c r="L110" s="153"/>
    </row>
    <row r="111" spans="1:12" ht="30" customHeight="1" x14ac:dyDescent="0.35">
      <c r="A111" s="132"/>
      <c r="B111" s="132"/>
      <c r="C111" s="152"/>
      <c r="D111" s="132"/>
      <c r="E111" s="152"/>
      <c r="F111" s="133"/>
      <c r="G111" s="133"/>
      <c r="H111" s="154"/>
      <c r="I111" s="154"/>
      <c r="J111" s="134"/>
      <c r="K111" s="134"/>
      <c r="L111" s="153"/>
    </row>
    <row r="112" spans="1:12" ht="30" customHeight="1" x14ac:dyDescent="0.35">
      <c r="A112" s="132"/>
      <c r="B112" s="132"/>
      <c r="C112" s="152"/>
      <c r="D112" s="132"/>
      <c r="E112" s="152"/>
      <c r="F112" s="133"/>
      <c r="G112" s="133"/>
      <c r="H112" s="154"/>
      <c r="I112" s="154"/>
      <c r="J112" s="134"/>
      <c r="K112" s="134"/>
      <c r="L112" s="153"/>
    </row>
    <row r="113" spans="1:12" ht="30" customHeight="1" x14ac:dyDescent="0.35">
      <c r="A113" s="132"/>
      <c r="B113" s="132"/>
      <c r="C113" s="152"/>
      <c r="D113" s="132"/>
      <c r="E113" s="152"/>
      <c r="F113" s="133"/>
      <c r="G113" s="133"/>
      <c r="H113" s="154"/>
      <c r="I113" s="154"/>
      <c r="J113" s="134"/>
      <c r="K113" s="134"/>
      <c r="L113" s="153"/>
    </row>
    <row r="114" spans="1:12" ht="30" customHeight="1" x14ac:dyDescent="0.35">
      <c r="A114" s="132"/>
      <c r="B114" s="132"/>
      <c r="C114" s="152"/>
      <c r="D114" s="132"/>
      <c r="E114" s="152"/>
      <c r="F114" s="133"/>
      <c r="G114" s="133"/>
      <c r="H114" s="154"/>
      <c r="I114" s="154"/>
      <c r="J114" s="134"/>
      <c r="K114" s="134"/>
      <c r="L114" s="153"/>
    </row>
    <row r="115" spans="1:12" ht="30" customHeight="1" x14ac:dyDescent="0.35">
      <c r="A115" s="132"/>
      <c r="B115" s="132"/>
      <c r="C115" s="152"/>
      <c r="D115" s="132"/>
      <c r="E115" s="152"/>
      <c r="F115" s="133"/>
      <c r="G115" s="133"/>
      <c r="H115" s="154"/>
      <c r="I115" s="154"/>
      <c r="J115" s="134"/>
      <c r="K115" s="134"/>
      <c r="L115" s="153"/>
    </row>
    <row r="116" spans="1:12" ht="30" customHeight="1" x14ac:dyDescent="0.35">
      <c r="A116" s="132"/>
      <c r="B116" s="132"/>
      <c r="C116" s="152"/>
      <c r="D116" s="132"/>
      <c r="E116" s="152"/>
      <c r="F116" s="133"/>
      <c r="G116" s="133"/>
      <c r="H116" s="154"/>
      <c r="I116" s="154"/>
      <c r="J116" s="134"/>
      <c r="K116" s="134"/>
      <c r="L116" s="153"/>
    </row>
    <row r="117" spans="1:12" ht="30" customHeight="1" x14ac:dyDescent="0.35">
      <c r="A117" s="132"/>
      <c r="B117" s="132"/>
      <c r="C117" s="152"/>
      <c r="D117" s="132"/>
      <c r="E117" s="152"/>
      <c r="F117" s="133"/>
      <c r="G117" s="133"/>
      <c r="H117" s="154"/>
      <c r="I117" s="154"/>
      <c r="J117" s="134"/>
      <c r="K117" s="134"/>
      <c r="L117" s="153"/>
    </row>
    <row r="118" spans="1:12" ht="30" customHeight="1" x14ac:dyDescent="0.35">
      <c r="A118" s="132"/>
      <c r="B118" s="132"/>
      <c r="C118" s="152"/>
      <c r="D118" s="132"/>
      <c r="E118" s="152"/>
      <c r="F118" s="133"/>
      <c r="G118" s="133"/>
      <c r="H118" s="154"/>
      <c r="I118" s="154"/>
      <c r="J118" s="134"/>
      <c r="K118" s="134"/>
      <c r="L118" s="153"/>
    </row>
    <row r="119" spans="1:12" ht="30" customHeight="1" x14ac:dyDescent="0.35">
      <c r="A119" s="132"/>
      <c r="B119" s="132"/>
      <c r="C119" s="152"/>
      <c r="D119" s="132"/>
      <c r="E119" s="152"/>
      <c r="F119" s="133"/>
      <c r="G119" s="133"/>
      <c r="H119" s="154"/>
      <c r="I119" s="154"/>
      <c r="J119" s="134"/>
      <c r="K119" s="134"/>
      <c r="L119" s="153"/>
    </row>
    <row r="120" spans="1:12" ht="30" customHeight="1" x14ac:dyDescent="0.35">
      <c r="A120" s="132"/>
      <c r="B120" s="132"/>
      <c r="C120" s="152"/>
      <c r="D120" s="132"/>
      <c r="E120" s="152"/>
      <c r="F120" s="133"/>
      <c r="G120" s="133"/>
      <c r="H120" s="154"/>
      <c r="I120" s="154"/>
      <c r="J120" s="134"/>
      <c r="K120" s="134"/>
      <c r="L120" s="153"/>
    </row>
    <row r="121" spans="1:12" ht="30" customHeight="1" x14ac:dyDescent="0.35">
      <c r="A121" s="132"/>
      <c r="B121" s="132"/>
      <c r="C121" s="152"/>
      <c r="D121" s="132"/>
      <c r="E121" s="152"/>
      <c r="F121" s="133"/>
      <c r="G121" s="133"/>
      <c r="H121" s="154"/>
      <c r="I121" s="154"/>
      <c r="J121" s="134"/>
      <c r="K121" s="134"/>
      <c r="L121" s="153"/>
    </row>
    <row r="122" spans="1:12" ht="30" customHeight="1" x14ac:dyDescent="0.35">
      <c r="A122" s="132"/>
      <c r="B122" s="132"/>
      <c r="C122" s="152"/>
      <c r="D122" s="132"/>
      <c r="E122" s="152"/>
      <c r="F122" s="133"/>
      <c r="G122" s="133"/>
      <c r="H122" s="154"/>
      <c r="I122" s="154"/>
      <c r="J122" s="134"/>
      <c r="K122" s="134"/>
      <c r="L122" s="153"/>
    </row>
    <row r="123" spans="1:12" ht="30" customHeight="1" x14ac:dyDescent="0.35">
      <c r="A123" s="132"/>
      <c r="B123" s="132"/>
      <c r="C123" s="152"/>
      <c r="D123" s="132"/>
      <c r="E123" s="152"/>
      <c r="F123" s="133"/>
      <c r="G123" s="133"/>
      <c r="H123" s="154"/>
      <c r="I123" s="154"/>
      <c r="J123" s="134"/>
      <c r="K123" s="134"/>
      <c r="L123" s="153"/>
    </row>
    <row r="124" spans="1:12" ht="30" customHeight="1" x14ac:dyDescent="0.35">
      <c r="A124" s="132"/>
      <c r="B124" s="132"/>
      <c r="C124" s="152"/>
      <c r="D124" s="132"/>
      <c r="E124" s="152"/>
      <c r="F124" s="133"/>
      <c r="G124" s="133"/>
      <c r="H124" s="154"/>
      <c r="I124" s="154"/>
      <c r="J124" s="134"/>
      <c r="K124" s="134"/>
      <c r="L124" s="153"/>
    </row>
    <row r="125" spans="1:12" ht="30" customHeight="1" x14ac:dyDescent="0.35">
      <c r="A125" s="132"/>
      <c r="B125" s="132"/>
      <c r="C125" s="152"/>
      <c r="D125" s="132"/>
      <c r="E125" s="152"/>
      <c r="F125" s="133"/>
      <c r="G125" s="133"/>
      <c r="H125" s="154"/>
      <c r="I125" s="154"/>
      <c r="J125" s="134"/>
      <c r="K125" s="134"/>
      <c r="L125" s="153"/>
    </row>
    <row r="126" spans="1:12" ht="30" customHeight="1" x14ac:dyDescent="0.35">
      <c r="A126" s="132"/>
      <c r="B126" s="132"/>
      <c r="C126" s="152"/>
      <c r="D126" s="132"/>
      <c r="E126" s="152"/>
      <c r="F126" s="133"/>
      <c r="G126" s="133"/>
      <c r="H126" s="154"/>
      <c r="I126" s="154"/>
      <c r="J126" s="134"/>
      <c r="K126" s="134"/>
      <c r="L126" s="153"/>
    </row>
    <row r="127" spans="1:12" ht="30" customHeight="1" x14ac:dyDescent="0.35">
      <c r="A127" s="132"/>
      <c r="B127" s="132"/>
      <c r="C127" s="152"/>
      <c r="D127" s="132"/>
      <c r="E127" s="152"/>
      <c r="F127" s="133"/>
      <c r="G127" s="133"/>
      <c r="H127" s="154"/>
      <c r="I127" s="154"/>
      <c r="J127" s="134"/>
      <c r="K127" s="134"/>
      <c r="L127" s="153"/>
    </row>
    <row r="128" spans="1:12" ht="30" customHeight="1" x14ac:dyDescent="0.35">
      <c r="A128" s="132"/>
      <c r="B128" s="132"/>
      <c r="C128" s="152"/>
      <c r="D128" s="132"/>
      <c r="E128" s="152"/>
      <c r="F128" s="133"/>
      <c r="G128" s="133"/>
      <c r="H128" s="154"/>
      <c r="I128" s="154"/>
      <c r="J128" s="134"/>
      <c r="K128" s="134"/>
      <c r="L128" s="153"/>
    </row>
    <row r="129" spans="1:12" ht="30" customHeight="1" x14ac:dyDescent="0.35">
      <c r="A129" s="132"/>
      <c r="B129" s="132"/>
      <c r="C129" s="152"/>
      <c r="D129" s="132"/>
      <c r="E129" s="152"/>
      <c r="F129" s="133"/>
      <c r="G129" s="133"/>
      <c r="H129" s="154"/>
      <c r="I129" s="154"/>
      <c r="J129" s="134"/>
      <c r="K129" s="134"/>
      <c r="L129" s="153"/>
    </row>
    <row r="130" spans="1:12" ht="30" customHeight="1" x14ac:dyDescent="0.35">
      <c r="A130" s="132"/>
      <c r="B130" s="132"/>
      <c r="C130" s="152"/>
      <c r="D130" s="132"/>
      <c r="E130" s="152"/>
      <c r="F130" s="133"/>
      <c r="G130" s="133"/>
      <c r="H130" s="154"/>
      <c r="I130" s="154"/>
      <c r="J130" s="134"/>
      <c r="K130" s="134"/>
      <c r="L130" s="153"/>
    </row>
    <row r="131" spans="1:12" ht="30" customHeight="1" x14ac:dyDescent="0.35">
      <c r="A131" s="132"/>
      <c r="B131" s="132"/>
      <c r="C131" s="152"/>
      <c r="D131" s="132"/>
      <c r="E131" s="152"/>
      <c r="F131" s="133"/>
      <c r="G131" s="133"/>
      <c r="H131" s="154"/>
      <c r="I131" s="154"/>
      <c r="J131" s="134"/>
      <c r="K131" s="134"/>
      <c r="L131" s="153"/>
    </row>
    <row r="132" spans="1:12" ht="30" customHeight="1" x14ac:dyDescent="0.35">
      <c r="A132" s="132"/>
      <c r="B132" s="132"/>
      <c r="C132" s="152"/>
      <c r="D132" s="132"/>
      <c r="E132" s="152"/>
      <c r="F132" s="133"/>
      <c r="G132" s="133"/>
      <c r="H132" s="154"/>
      <c r="I132" s="154"/>
      <c r="J132" s="134"/>
      <c r="K132" s="134"/>
      <c r="L132" s="153"/>
    </row>
    <row r="133" spans="1:12" ht="30" customHeight="1" x14ac:dyDescent="0.35">
      <c r="A133" s="132"/>
      <c r="B133" s="132"/>
      <c r="C133" s="152"/>
      <c r="D133" s="132"/>
      <c r="E133" s="152"/>
      <c r="F133" s="133"/>
      <c r="G133" s="133"/>
      <c r="H133" s="154"/>
      <c r="I133" s="154"/>
      <c r="J133" s="134"/>
      <c r="K133" s="134"/>
      <c r="L133" s="153"/>
    </row>
    <row r="134" spans="1:12" ht="30" customHeight="1" x14ac:dyDescent="0.35">
      <c r="A134" s="132"/>
      <c r="B134" s="132"/>
      <c r="C134" s="152"/>
      <c r="D134" s="132"/>
      <c r="E134" s="152"/>
      <c r="F134" s="133"/>
      <c r="G134" s="133"/>
      <c r="H134" s="154"/>
      <c r="I134" s="154"/>
      <c r="J134" s="134"/>
      <c r="K134" s="134"/>
      <c r="L134" s="153"/>
    </row>
    <row r="135" spans="1:12" ht="30" customHeight="1" x14ac:dyDescent="0.35">
      <c r="A135" s="132"/>
      <c r="B135" s="132"/>
      <c r="C135" s="152"/>
      <c r="D135" s="132"/>
      <c r="E135" s="152"/>
      <c r="F135" s="133"/>
      <c r="G135" s="133"/>
      <c r="H135" s="154"/>
      <c r="I135" s="154"/>
      <c r="J135" s="134"/>
      <c r="K135" s="134"/>
      <c r="L135" s="153"/>
    </row>
    <row r="136" spans="1:12" ht="30" customHeight="1" x14ac:dyDescent="0.35">
      <c r="A136" s="132"/>
      <c r="B136" s="132"/>
      <c r="C136" s="152"/>
      <c r="D136" s="132"/>
      <c r="E136" s="152"/>
      <c r="F136" s="133"/>
      <c r="G136" s="133"/>
      <c r="H136" s="154"/>
      <c r="I136" s="154"/>
      <c r="J136" s="134"/>
      <c r="K136" s="134"/>
      <c r="L136" s="153"/>
    </row>
    <row r="137" spans="1:12" ht="30" customHeight="1" x14ac:dyDescent="0.35">
      <c r="A137" s="132"/>
      <c r="B137" s="132"/>
      <c r="C137" s="152"/>
      <c r="D137" s="132"/>
      <c r="E137" s="152"/>
      <c r="F137" s="133"/>
      <c r="G137" s="133"/>
      <c r="H137" s="154"/>
      <c r="I137" s="154"/>
      <c r="J137" s="134"/>
      <c r="K137" s="134"/>
      <c r="L137" s="153"/>
    </row>
    <row r="138" spans="1:12" ht="30" customHeight="1" x14ac:dyDescent="0.35">
      <c r="A138" s="132"/>
      <c r="B138" s="132"/>
      <c r="C138" s="152"/>
      <c r="D138" s="132"/>
      <c r="E138" s="152"/>
      <c r="F138" s="133"/>
      <c r="G138" s="133"/>
      <c r="H138" s="154"/>
      <c r="I138" s="154"/>
      <c r="J138" s="134"/>
      <c r="K138" s="134"/>
      <c r="L138" s="153"/>
    </row>
    <row r="139" spans="1:12" ht="30" customHeight="1" x14ac:dyDescent="0.35">
      <c r="A139" s="132"/>
      <c r="B139" s="132"/>
      <c r="C139" s="152"/>
      <c r="D139" s="132"/>
      <c r="E139" s="152"/>
      <c r="F139" s="133"/>
      <c r="G139" s="133"/>
      <c r="H139" s="154"/>
      <c r="I139" s="154"/>
      <c r="J139" s="134"/>
      <c r="K139" s="134"/>
      <c r="L139" s="153"/>
    </row>
    <row r="140" spans="1:12" ht="30" customHeight="1" x14ac:dyDescent="0.35">
      <c r="A140" s="132"/>
      <c r="B140" s="132"/>
      <c r="C140" s="152"/>
      <c r="D140" s="132"/>
      <c r="E140" s="152"/>
      <c r="F140" s="133"/>
      <c r="G140" s="133"/>
      <c r="H140" s="154"/>
      <c r="I140" s="154"/>
      <c r="J140" s="134"/>
      <c r="K140" s="134"/>
      <c r="L140" s="153"/>
    </row>
    <row r="141" spans="1:12" ht="30" customHeight="1" x14ac:dyDescent="0.35">
      <c r="A141" s="132"/>
      <c r="B141" s="132"/>
      <c r="C141" s="152"/>
      <c r="D141" s="132"/>
      <c r="E141" s="152"/>
      <c r="F141" s="133"/>
      <c r="G141" s="133"/>
      <c r="H141" s="154"/>
      <c r="I141" s="154"/>
      <c r="J141" s="134"/>
      <c r="K141" s="134"/>
      <c r="L141" s="153"/>
    </row>
    <row r="142" spans="1:12" ht="30" customHeight="1" x14ac:dyDescent="0.35">
      <c r="A142" s="132"/>
      <c r="B142" s="132"/>
      <c r="C142" s="152"/>
      <c r="D142" s="132"/>
      <c r="E142" s="152"/>
      <c r="F142" s="133"/>
      <c r="G142" s="133"/>
      <c r="H142" s="154"/>
      <c r="I142" s="154"/>
      <c r="J142" s="134"/>
      <c r="K142" s="134"/>
      <c r="L142" s="153"/>
    </row>
    <row r="143" spans="1:12" ht="30" customHeight="1" x14ac:dyDescent="0.35">
      <c r="A143" s="132"/>
      <c r="B143" s="132"/>
      <c r="C143" s="152"/>
      <c r="D143" s="132"/>
      <c r="E143" s="152"/>
      <c r="F143" s="133"/>
      <c r="G143" s="133"/>
      <c r="H143" s="154"/>
      <c r="I143" s="154"/>
      <c r="J143" s="134"/>
      <c r="K143" s="134"/>
      <c r="L143" s="153"/>
    </row>
    <row r="144" spans="1:12" ht="30" customHeight="1" x14ac:dyDescent="0.35">
      <c r="A144" s="132"/>
      <c r="B144" s="132"/>
      <c r="C144" s="152"/>
      <c r="D144" s="132"/>
      <c r="E144" s="152"/>
      <c r="F144" s="133"/>
      <c r="G144" s="133"/>
      <c r="H144" s="154"/>
      <c r="I144" s="154"/>
      <c r="J144" s="134"/>
      <c r="K144" s="134"/>
      <c r="L144" s="153"/>
    </row>
    <row r="145" spans="1:12" ht="30" customHeight="1" x14ac:dyDescent="0.35">
      <c r="A145" s="132"/>
      <c r="B145" s="132"/>
      <c r="C145" s="152"/>
      <c r="D145" s="132"/>
      <c r="E145" s="152"/>
      <c r="F145" s="133"/>
      <c r="G145" s="133"/>
      <c r="H145" s="154"/>
      <c r="I145" s="154"/>
      <c r="J145" s="134"/>
      <c r="K145" s="134"/>
      <c r="L145" s="153"/>
    </row>
    <row r="146" spans="1:12" ht="30" customHeight="1" x14ac:dyDescent="0.35">
      <c r="A146" s="132"/>
      <c r="B146" s="132"/>
      <c r="C146" s="152"/>
      <c r="D146" s="132"/>
      <c r="E146" s="152"/>
      <c r="F146" s="133"/>
      <c r="G146" s="133"/>
      <c r="H146" s="154"/>
      <c r="I146" s="154"/>
      <c r="J146" s="134"/>
      <c r="K146" s="134"/>
      <c r="L146" s="153"/>
    </row>
    <row r="147" spans="1:12" ht="30" customHeight="1" x14ac:dyDescent="0.35">
      <c r="A147" s="132"/>
      <c r="B147" s="132"/>
      <c r="C147" s="152"/>
      <c r="D147" s="132"/>
      <c r="E147" s="152"/>
      <c r="F147" s="133"/>
      <c r="G147" s="133"/>
      <c r="H147" s="154"/>
      <c r="I147" s="154"/>
      <c r="J147" s="134"/>
      <c r="K147" s="134"/>
      <c r="L147" s="153"/>
    </row>
    <row r="148" spans="1:12" ht="30" customHeight="1" x14ac:dyDescent="0.35">
      <c r="A148" s="132"/>
      <c r="B148" s="132"/>
      <c r="C148" s="152"/>
      <c r="D148" s="132"/>
      <c r="E148" s="152"/>
      <c r="F148" s="133"/>
      <c r="G148" s="133"/>
      <c r="H148" s="154"/>
      <c r="I148" s="154"/>
      <c r="J148" s="134"/>
      <c r="K148" s="134"/>
      <c r="L148" s="153"/>
    </row>
    <row r="149" spans="1:12" ht="30" customHeight="1" x14ac:dyDescent="0.35">
      <c r="A149" s="132"/>
      <c r="B149" s="132"/>
      <c r="C149" s="152"/>
      <c r="D149" s="132"/>
      <c r="E149" s="152"/>
      <c r="F149" s="133"/>
      <c r="G149" s="133"/>
      <c r="H149" s="154"/>
      <c r="I149" s="154"/>
      <c r="J149" s="134"/>
      <c r="K149" s="134"/>
      <c r="L149" s="153"/>
    </row>
    <row r="150" spans="1:12" ht="30" customHeight="1" x14ac:dyDescent="0.35">
      <c r="A150" s="132"/>
      <c r="B150" s="132"/>
      <c r="C150" s="152"/>
      <c r="D150" s="132"/>
      <c r="E150" s="152"/>
      <c r="F150" s="133"/>
      <c r="G150" s="133"/>
      <c r="H150" s="154"/>
      <c r="I150" s="154"/>
      <c r="J150" s="134"/>
      <c r="K150" s="134"/>
      <c r="L150" s="153"/>
    </row>
    <row r="151" spans="1:12" ht="30" customHeight="1" x14ac:dyDescent="0.35">
      <c r="A151" s="132"/>
      <c r="B151" s="132"/>
      <c r="C151" s="152"/>
      <c r="D151" s="132"/>
      <c r="E151" s="152"/>
      <c r="F151" s="133"/>
      <c r="G151" s="133"/>
      <c r="H151" s="154"/>
      <c r="I151" s="154"/>
      <c r="J151" s="134"/>
      <c r="K151" s="134"/>
      <c r="L151" s="153"/>
    </row>
    <row r="152" spans="1:12" ht="30" customHeight="1" x14ac:dyDescent="0.35">
      <c r="A152" s="132"/>
      <c r="B152" s="132"/>
      <c r="C152" s="152"/>
      <c r="D152" s="132"/>
      <c r="E152" s="152"/>
      <c r="F152" s="133"/>
      <c r="G152" s="133"/>
      <c r="H152" s="154"/>
      <c r="I152" s="154"/>
      <c r="J152" s="134"/>
      <c r="K152" s="134"/>
      <c r="L152" s="153"/>
    </row>
    <row r="153" spans="1:12" ht="30" customHeight="1" x14ac:dyDescent="0.35">
      <c r="A153" s="132"/>
      <c r="B153" s="132"/>
      <c r="C153" s="152"/>
      <c r="D153" s="132"/>
      <c r="E153" s="152"/>
      <c r="F153" s="133"/>
      <c r="G153" s="133"/>
      <c r="H153" s="154"/>
      <c r="I153" s="154"/>
      <c r="J153" s="134"/>
      <c r="K153" s="134"/>
      <c r="L153" s="153"/>
    </row>
    <row r="154" spans="1:12" ht="30" customHeight="1" x14ac:dyDescent="0.35">
      <c r="A154" s="132"/>
      <c r="B154" s="132"/>
      <c r="C154" s="152"/>
      <c r="D154" s="132"/>
      <c r="E154" s="152"/>
      <c r="F154" s="133"/>
      <c r="G154" s="133"/>
      <c r="H154" s="154"/>
      <c r="I154" s="154"/>
      <c r="J154" s="134"/>
      <c r="K154" s="134"/>
      <c r="L154" s="153"/>
    </row>
    <row r="155" spans="1:12" ht="30" customHeight="1" x14ac:dyDescent="0.35">
      <c r="A155" s="132"/>
      <c r="B155" s="132"/>
      <c r="C155" s="152"/>
      <c r="D155" s="132"/>
      <c r="E155" s="152"/>
      <c r="F155" s="133"/>
      <c r="G155" s="133"/>
      <c r="H155" s="154"/>
      <c r="I155" s="154"/>
      <c r="J155" s="134"/>
      <c r="K155" s="134"/>
      <c r="L155" s="153"/>
    </row>
    <row r="156" spans="1:12" ht="30" customHeight="1" x14ac:dyDescent="0.35">
      <c r="A156" s="132"/>
      <c r="B156" s="132"/>
      <c r="C156" s="152"/>
      <c r="D156" s="132"/>
      <c r="E156" s="152"/>
      <c r="F156" s="133"/>
      <c r="G156" s="133"/>
      <c r="H156" s="154"/>
      <c r="I156" s="154"/>
      <c r="J156" s="134"/>
      <c r="K156" s="134"/>
      <c r="L156" s="153"/>
    </row>
    <row r="157" spans="1:12" ht="30" customHeight="1" x14ac:dyDescent="0.35">
      <c r="A157" s="132"/>
      <c r="B157" s="132"/>
      <c r="C157" s="152"/>
      <c r="D157" s="132"/>
      <c r="E157" s="152"/>
      <c r="F157" s="133"/>
      <c r="G157" s="133"/>
      <c r="H157" s="154"/>
      <c r="I157" s="154"/>
      <c r="J157" s="134"/>
      <c r="K157" s="134"/>
      <c r="L157" s="153"/>
    </row>
    <row r="158" spans="1:12" ht="30" customHeight="1" x14ac:dyDescent="0.35">
      <c r="A158" s="132"/>
      <c r="B158" s="132"/>
      <c r="C158" s="152"/>
      <c r="D158" s="132"/>
      <c r="E158" s="152"/>
      <c r="F158" s="133"/>
      <c r="G158" s="133"/>
      <c r="H158" s="154"/>
      <c r="I158" s="154"/>
      <c r="J158" s="134"/>
      <c r="K158" s="134"/>
      <c r="L158" s="153"/>
    </row>
    <row r="159" spans="1:12" ht="30" customHeight="1" x14ac:dyDescent="0.35">
      <c r="A159" s="132"/>
      <c r="B159" s="132"/>
      <c r="C159" s="152"/>
      <c r="D159" s="132"/>
      <c r="E159" s="152"/>
      <c r="F159" s="133"/>
      <c r="G159" s="133"/>
      <c r="H159" s="154"/>
      <c r="I159" s="154"/>
      <c r="J159" s="134"/>
      <c r="K159" s="134"/>
      <c r="L159" s="153"/>
    </row>
    <row r="160" spans="1:12" ht="30" customHeight="1" x14ac:dyDescent="0.35">
      <c r="A160" s="132"/>
      <c r="B160" s="132"/>
      <c r="C160" s="152"/>
      <c r="D160" s="132"/>
      <c r="E160" s="152"/>
      <c r="F160" s="133"/>
      <c r="G160" s="133"/>
      <c r="H160" s="154"/>
      <c r="I160" s="154"/>
      <c r="J160" s="134"/>
      <c r="K160" s="134"/>
      <c r="L160" s="153"/>
    </row>
    <row r="161" spans="1:12" ht="30" customHeight="1" x14ac:dyDescent="0.35">
      <c r="A161" s="132"/>
      <c r="B161" s="132"/>
      <c r="C161" s="152"/>
      <c r="D161" s="132"/>
      <c r="E161" s="152"/>
      <c r="F161" s="133"/>
      <c r="G161" s="133"/>
      <c r="H161" s="154"/>
      <c r="I161" s="154"/>
      <c r="J161" s="134"/>
      <c r="K161" s="134"/>
      <c r="L161" s="153"/>
    </row>
    <row r="162" spans="1:12" ht="30" customHeight="1" x14ac:dyDescent="0.35">
      <c r="A162" s="132"/>
      <c r="B162" s="132"/>
      <c r="C162" s="152"/>
      <c r="D162" s="132"/>
      <c r="E162" s="152"/>
      <c r="F162" s="133"/>
      <c r="G162" s="133"/>
      <c r="H162" s="154"/>
      <c r="I162" s="154"/>
      <c r="J162" s="134"/>
      <c r="K162" s="134"/>
      <c r="L162" s="153"/>
    </row>
    <row r="163" spans="1:12" ht="30" customHeight="1" x14ac:dyDescent="0.35">
      <c r="A163" s="132"/>
      <c r="B163" s="132"/>
      <c r="C163" s="152"/>
      <c r="D163" s="132"/>
      <c r="E163" s="152"/>
      <c r="F163" s="133"/>
      <c r="G163" s="133"/>
      <c r="H163" s="154"/>
      <c r="I163" s="154"/>
      <c r="J163" s="134"/>
      <c r="K163" s="134"/>
      <c r="L163" s="153"/>
    </row>
    <row r="164" spans="1:12" ht="30" customHeight="1" x14ac:dyDescent="0.35">
      <c r="A164" s="132"/>
      <c r="B164" s="132"/>
      <c r="C164" s="152"/>
      <c r="D164" s="132"/>
      <c r="E164" s="152"/>
      <c r="F164" s="133"/>
      <c r="G164" s="133"/>
      <c r="H164" s="154"/>
      <c r="I164" s="154"/>
      <c r="J164" s="134"/>
      <c r="K164" s="134"/>
      <c r="L164" s="153"/>
    </row>
    <row r="165" spans="1:12" ht="30" customHeight="1" x14ac:dyDescent="0.35">
      <c r="A165" s="132"/>
      <c r="B165" s="132"/>
      <c r="C165" s="152"/>
      <c r="D165" s="132"/>
      <c r="E165" s="152"/>
      <c r="F165" s="133"/>
      <c r="G165" s="133"/>
      <c r="H165" s="154"/>
      <c r="I165" s="154"/>
      <c r="J165" s="134"/>
      <c r="K165" s="134"/>
      <c r="L165" s="153"/>
    </row>
    <row r="166" spans="1:12" ht="30" customHeight="1" x14ac:dyDescent="0.35">
      <c r="A166" s="132"/>
      <c r="B166" s="132"/>
      <c r="C166" s="152"/>
      <c r="D166" s="132"/>
      <c r="E166" s="152"/>
      <c r="F166" s="133"/>
      <c r="G166" s="133"/>
      <c r="H166" s="154"/>
      <c r="I166" s="154"/>
      <c r="J166" s="134"/>
      <c r="K166" s="134"/>
      <c r="L166" s="153"/>
    </row>
    <row r="167" spans="1:12" ht="30" customHeight="1" x14ac:dyDescent="0.35">
      <c r="A167" s="132"/>
      <c r="B167" s="132"/>
      <c r="C167" s="152"/>
      <c r="D167" s="132"/>
      <c r="E167" s="152"/>
      <c r="F167" s="133"/>
      <c r="G167" s="133"/>
      <c r="H167" s="154"/>
      <c r="I167" s="154"/>
      <c r="J167" s="134"/>
      <c r="K167" s="134"/>
      <c r="L167" s="153"/>
    </row>
    <row r="168" spans="1:12" ht="30" customHeight="1" x14ac:dyDescent="0.35">
      <c r="A168" s="132"/>
      <c r="B168" s="132"/>
      <c r="C168" s="152"/>
      <c r="D168" s="132"/>
      <c r="E168" s="152"/>
      <c r="F168" s="133"/>
      <c r="G168" s="133"/>
      <c r="H168" s="154"/>
      <c r="I168" s="154"/>
      <c r="J168" s="134"/>
      <c r="K168" s="134"/>
      <c r="L168" s="153"/>
    </row>
    <row r="169" spans="1:12" ht="30" customHeight="1" x14ac:dyDescent="0.35">
      <c r="A169" s="132"/>
      <c r="B169" s="132"/>
      <c r="C169" s="152"/>
      <c r="D169" s="132"/>
      <c r="E169" s="152"/>
      <c r="F169" s="133"/>
      <c r="G169" s="133"/>
      <c r="H169" s="154"/>
      <c r="I169" s="154"/>
      <c r="J169" s="134"/>
      <c r="K169" s="134"/>
      <c r="L169" s="153"/>
    </row>
    <row r="170" spans="1:12" ht="30" customHeight="1" x14ac:dyDescent="0.35">
      <c r="A170" s="132"/>
      <c r="B170" s="132"/>
      <c r="C170" s="152"/>
      <c r="D170" s="132"/>
      <c r="E170" s="152"/>
      <c r="F170" s="133"/>
      <c r="G170" s="133"/>
      <c r="H170" s="154"/>
      <c r="I170" s="154"/>
      <c r="J170" s="134"/>
      <c r="K170" s="134"/>
      <c r="L170" s="153"/>
    </row>
    <row r="171" spans="1:12" ht="30" customHeight="1" x14ac:dyDescent="0.35">
      <c r="A171" s="132"/>
      <c r="B171" s="132"/>
      <c r="C171" s="152"/>
      <c r="D171" s="132"/>
      <c r="E171" s="152"/>
      <c r="F171" s="133"/>
      <c r="G171" s="133"/>
      <c r="H171" s="154"/>
      <c r="I171" s="154"/>
      <c r="J171" s="134"/>
      <c r="K171" s="134"/>
      <c r="L171" s="153"/>
    </row>
    <row r="172" spans="1:12" ht="30" customHeight="1" x14ac:dyDescent="0.35">
      <c r="A172" s="132"/>
      <c r="B172" s="132"/>
      <c r="C172" s="152"/>
      <c r="D172" s="132"/>
      <c r="E172" s="152"/>
      <c r="F172" s="133"/>
      <c r="G172" s="133"/>
      <c r="H172" s="154"/>
      <c r="I172" s="154"/>
      <c r="J172" s="134"/>
      <c r="K172" s="134"/>
      <c r="L172" s="153"/>
    </row>
    <row r="173" spans="1:12" ht="30" customHeight="1" x14ac:dyDescent="0.35">
      <c r="A173" s="132"/>
      <c r="B173" s="132"/>
      <c r="C173" s="152"/>
      <c r="D173" s="132"/>
      <c r="E173" s="152"/>
      <c r="F173" s="133"/>
      <c r="G173" s="133"/>
      <c r="H173" s="154"/>
      <c r="I173" s="154"/>
      <c r="J173" s="134"/>
      <c r="K173" s="134"/>
      <c r="L173" s="153"/>
    </row>
    <row r="174" spans="1:12" ht="30" customHeight="1" x14ac:dyDescent="0.35">
      <c r="A174" s="132"/>
      <c r="B174" s="132"/>
      <c r="C174" s="152"/>
      <c r="D174" s="132"/>
      <c r="E174" s="152"/>
      <c r="F174" s="133"/>
      <c r="G174" s="133"/>
      <c r="H174" s="154"/>
      <c r="I174" s="154"/>
      <c r="J174" s="134"/>
      <c r="K174" s="134"/>
      <c r="L174" s="153"/>
    </row>
    <row r="175" spans="1:12" ht="30" customHeight="1" x14ac:dyDescent="0.35">
      <c r="A175" s="132"/>
      <c r="B175" s="132"/>
      <c r="C175" s="152"/>
      <c r="D175" s="132"/>
      <c r="E175" s="152"/>
      <c r="F175" s="133"/>
      <c r="G175" s="133"/>
      <c r="H175" s="154"/>
      <c r="I175" s="154"/>
      <c r="J175" s="134"/>
      <c r="K175" s="134"/>
      <c r="L175" s="153"/>
    </row>
    <row r="176" spans="1:12" ht="30" customHeight="1" x14ac:dyDescent="0.35">
      <c r="A176" s="132"/>
      <c r="B176" s="132"/>
      <c r="C176" s="152"/>
      <c r="D176" s="132"/>
      <c r="E176" s="152"/>
      <c r="F176" s="133"/>
      <c r="G176" s="133"/>
      <c r="H176" s="154"/>
      <c r="I176" s="154"/>
      <c r="J176" s="134"/>
      <c r="K176" s="134"/>
      <c r="L176" s="153"/>
    </row>
    <row r="177" spans="1:12" ht="30" customHeight="1" x14ac:dyDescent="0.35">
      <c r="A177" s="132"/>
      <c r="B177" s="132"/>
      <c r="C177" s="152"/>
      <c r="D177" s="132"/>
      <c r="E177" s="152"/>
      <c r="F177" s="133"/>
      <c r="G177" s="133"/>
      <c r="H177" s="154"/>
      <c r="I177" s="154"/>
      <c r="J177" s="134"/>
      <c r="K177" s="134"/>
      <c r="L177" s="153"/>
    </row>
    <row r="178" spans="1:12" ht="30" customHeight="1" x14ac:dyDescent="0.35">
      <c r="A178" s="132"/>
      <c r="B178" s="132"/>
      <c r="C178" s="152"/>
      <c r="D178" s="132"/>
      <c r="E178" s="152"/>
      <c r="F178" s="133"/>
      <c r="G178" s="133"/>
      <c r="H178" s="154"/>
      <c r="I178" s="154"/>
      <c r="J178" s="134"/>
      <c r="K178" s="134"/>
      <c r="L178" s="153"/>
    </row>
    <row r="179" spans="1:12" ht="30" customHeight="1" x14ac:dyDescent="0.35">
      <c r="A179" s="132"/>
      <c r="B179" s="132"/>
      <c r="C179" s="152"/>
      <c r="D179" s="132"/>
      <c r="E179" s="152"/>
      <c r="F179" s="133"/>
      <c r="G179" s="133"/>
      <c r="H179" s="154"/>
      <c r="I179" s="154"/>
      <c r="J179" s="134"/>
      <c r="K179" s="134"/>
      <c r="L179" s="153"/>
    </row>
    <row r="180" spans="1:12" ht="30" customHeight="1" x14ac:dyDescent="0.35">
      <c r="A180" s="132"/>
      <c r="B180" s="132"/>
      <c r="C180" s="152"/>
      <c r="D180" s="132"/>
      <c r="E180" s="152"/>
      <c r="F180" s="133"/>
      <c r="G180" s="133"/>
      <c r="H180" s="154"/>
      <c r="I180" s="154"/>
      <c r="J180" s="134"/>
      <c r="K180" s="134"/>
      <c r="L180" s="153"/>
    </row>
    <row r="181" spans="1:12" ht="30" customHeight="1" x14ac:dyDescent="0.35">
      <c r="A181" s="132"/>
      <c r="B181" s="132"/>
      <c r="C181" s="152"/>
      <c r="D181" s="132"/>
      <c r="E181" s="152"/>
      <c r="F181" s="133"/>
      <c r="G181" s="133"/>
      <c r="H181" s="154"/>
      <c r="I181" s="154"/>
      <c r="J181" s="134"/>
      <c r="K181" s="134"/>
      <c r="L181" s="153"/>
    </row>
    <row r="182" spans="1:12" ht="30" customHeight="1" x14ac:dyDescent="0.35">
      <c r="A182" s="132"/>
      <c r="B182" s="132"/>
      <c r="C182" s="152"/>
      <c r="D182" s="132"/>
      <c r="E182" s="152"/>
      <c r="F182" s="133"/>
      <c r="G182" s="133"/>
      <c r="H182" s="154"/>
      <c r="I182" s="154"/>
      <c r="J182" s="134"/>
      <c r="K182" s="134"/>
      <c r="L182" s="153"/>
    </row>
    <row r="183" spans="1:12" ht="30" customHeight="1" x14ac:dyDescent="0.35">
      <c r="A183" s="132"/>
      <c r="B183" s="132"/>
      <c r="C183" s="152"/>
      <c r="D183" s="132"/>
      <c r="E183" s="152"/>
      <c r="F183" s="133"/>
      <c r="G183" s="133"/>
      <c r="H183" s="154"/>
      <c r="I183" s="154"/>
      <c r="J183" s="134"/>
      <c r="K183" s="134"/>
      <c r="L183" s="153"/>
    </row>
    <row r="184" spans="1:12" ht="30" customHeight="1" x14ac:dyDescent="0.35">
      <c r="A184" s="132"/>
      <c r="B184" s="132"/>
      <c r="C184" s="152"/>
      <c r="D184" s="132"/>
      <c r="E184" s="152"/>
      <c r="F184" s="133"/>
      <c r="G184" s="133"/>
      <c r="H184" s="154"/>
      <c r="I184" s="154"/>
      <c r="J184" s="134"/>
      <c r="K184" s="134"/>
      <c r="L184" s="153"/>
    </row>
    <row r="185" spans="1:12" ht="30" customHeight="1" x14ac:dyDescent="0.35">
      <c r="A185" s="132"/>
      <c r="B185" s="132"/>
      <c r="C185" s="152"/>
      <c r="D185" s="132"/>
      <c r="E185" s="152"/>
      <c r="F185" s="133"/>
      <c r="G185" s="133"/>
      <c r="H185" s="154"/>
      <c r="I185" s="154"/>
      <c r="J185" s="134"/>
      <c r="K185" s="134"/>
      <c r="L185" s="153"/>
    </row>
    <row r="186" spans="1:12" ht="30" customHeight="1" x14ac:dyDescent="0.35">
      <c r="A186" s="132"/>
      <c r="B186" s="132"/>
      <c r="C186" s="152"/>
      <c r="D186" s="132"/>
      <c r="E186" s="152"/>
      <c r="F186" s="133"/>
      <c r="G186" s="133"/>
      <c r="H186" s="154"/>
      <c r="I186" s="154"/>
      <c r="J186" s="134"/>
      <c r="K186" s="134"/>
      <c r="L186" s="153"/>
    </row>
    <row r="187" spans="1:12" ht="30" customHeight="1" x14ac:dyDescent="0.35">
      <c r="A187" s="132"/>
      <c r="B187" s="132"/>
      <c r="C187" s="152"/>
      <c r="D187" s="132"/>
      <c r="E187" s="152"/>
      <c r="F187" s="133"/>
      <c r="G187" s="133"/>
      <c r="H187" s="154"/>
      <c r="I187" s="154"/>
      <c r="J187" s="134"/>
      <c r="K187" s="134"/>
      <c r="L187" s="153"/>
    </row>
    <row r="188" spans="1:12" ht="30" customHeight="1" x14ac:dyDescent="0.35">
      <c r="A188" s="132"/>
      <c r="B188" s="132"/>
      <c r="C188" s="152"/>
      <c r="D188" s="132"/>
      <c r="E188" s="152"/>
      <c r="F188" s="133"/>
      <c r="G188" s="133"/>
      <c r="H188" s="154"/>
      <c r="I188" s="154"/>
      <c r="J188" s="134"/>
      <c r="K188" s="134"/>
      <c r="L188" s="153"/>
    </row>
    <row r="189" spans="1:12" ht="30" customHeight="1" x14ac:dyDescent="0.35">
      <c r="A189" s="132"/>
      <c r="B189" s="132"/>
      <c r="C189" s="152"/>
      <c r="D189" s="132"/>
      <c r="E189" s="152"/>
      <c r="F189" s="133"/>
      <c r="G189" s="133"/>
      <c r="H189" s="154"/>
      <c r="I189" s="154"/>
      <c r="J189" s="134"/>
      <c r="K189" s="134"/>
      <c r="L189" s="153"/>
    </row>
    <row r="190" spans="1:12" ht="30" customHeight="1" x14ac:dyDescent="0.35">
      <c r="A190" s="132"/>
      <c r="B190" s="132"/>
      <c r="C190" s="152"/>
      <c r="D190" s="132"/>
      <c r="E190" s="152"/>
      <c r="F190" s="133"/>
      <c r="G190" s="133"/>
      <c r="H190" s="154"/>
      <c r="I190" s="154"/>
      <c r="J190" s="134"/>
      <c r="K190" s="134"/>
      <c r="L190" s="153"/>
    </row>
    <row r="191" spans="1:12" ht="30" customHeight="1" x14ac:dyDescent="0.35">
      <c r="A191" s="132"/>
      <c r="B191" s="132"/>
      <c r="C191" s="152"/>
      <c r="D191" s="132"/>
      <c r="E191" s="152"/>
      <c r="F191" s="133"/>
      <c r="G191" s="133"/>
      <c r="H191" s="154"/>
      <c r="I191" s="154"/>
      <c r="J191" s="134"/>
      <c r="K191" s="134"/>
      <c r="L191" s="153"/>
    </row>
    <row r="192" spans="1:12" ht="30" customHeight="1" x14ac:dyDescent="0.35">
      <c r="A192" s="132"/>
      <c r="B192" s="132"/>
      <c r="C192" s="152"/>
      <c r="D192" s="132"/>
      <c r="E192" s="152"/>
      <c r="F192" s="133"/>
      <c r="G192" s="133"/>
      <c r="H192" s="154"/>
      <c r="I192" s="154"/>
      <c r="J192" s="134"/>
      <c r="K192" s="134"/>
      <c r="L192" s="153"/>
    </row>
    <row r="193" spans="1:12" ht="30" customHeight="1" x14ac:dyDescent="0.35">
      <c r="A193" s="132"/>
      <c r="B193" s="132"/>
      <c r="C193" s="152"/>
      <c r="D193" s="132"/>
      <c r="E193" s="152"/>
      <c r="F193" s="133"/>
      <c r="G193" s="133"/>
      <c r="H193" s="154"/>
      <c r="I193" s="154"/>
      <c r="J193" s="134"/>
      <c r="K193" s="134"/>
      <c r="L193" s="153"/>
    </row>
    <row r="194" spans="1:12" ht="30" customHeight="1" x14ac:dyDescent="0.35">
      <c r="A194" s="132"/>
      <c r="B194" s="132"/>
      <c r="C194" s="152"/>
      <c r="D194" s="132"/>
      <c r="E194" s="152"/>
      <c r="F194" s="133"/>
      <c r="G194" s="133"/>
      <c r="H194" s="154"/>
      <c r="I194" s="154"/>
      <c r="J194" s="134"/>
      <c r="K194" s="134"/>
      <c r="L194" s="153"/>
    </row>
    <row r="195" spans="1:12" ht="30" customHeight="1" x14ac:dyDescent="0.35">
      <c r="A195" s="132"/>
      <c r="B195" s="132"/>
      <c r="C195" s="152"/>
      <c r="D195" s="132"/>
      <c r="E195" s="152"/>
      <c r="F195" s="133"/>
      <c r="G195" s="133"/>
      <c r="H195" s="154"/>
      <c r="I195" s="154"/>
      <c r="J195" s="134"/>
      <c r="K195" s="134"/>
      <c r="L195" s="153"/>
    </row>
    <row r="196" spans="1:12" ht="30" customHeight="1" x14ac:dyDescent="0.35">
      <c r="A196" s="132"/>
      <c r="B196" s="132"/>
      <c r="C196" s="152"/>
      <c r="D196" s="132"/>
      <c r="E196" s="152"/>
      <c r="F196" s="133"/>
      <c r="G196" s="133"/>
      <c r="H196" s="154"/>
      <c r="I196" s="154"/>
      <c r="J196" s="134"/>
      <c r="K196" s="134"/>
      <c r="L196" s="153"/>
    </row>
    <row r="197" spans="1:12" ht="30" customHeight="1" x14ac:dyDescent="0.35">
      <c r="A197" s="132"/>
      <c r="B197" s="132"/>
      <c r="C197" s="152"/>
      <c r="D197" s="132"/>
      <c r="E197" s="152"/>
      <c r="F197" s="133"/>
      <c r="G197" s="133"/>
      <c r="H197" s="154"/>
      <c r="I197" s="154"/>
      <c r="J197" s="134"/>
      <c r="K197" s="134"/>
      <c r="L197" s="153"/>
    </row>
    <row r="198" spans="1:12" ht="30" customHeight="1" x14ac:dyDescent="0.35">
      <c r="A198" s="132"/>
      <c r="B198" s="132"/>
      <c r="C198" s="152"/>
      <c r="D198" s="132"/>
      <c r="E198" s="152"/>
      <c r="F198" s="133"/>
      <c r="G198" s="133"/>
      <c r="H198" s="154"/>
      <c r="I198" s="154"/>
      <c r="J198" s="134"/>
      <c r="K198" s="134"/>
      <c r="L198" s="153"/>
    </row>
    <row r="199" spans="1:12" ht="30" customHeight="1" x14ac:dyDescent="0.35">
      <c r="A199" s="132"/>
      <c r="B199" s="132"/>
      <c r="C199" s="152"/>
      <c r="D199" s="132"/>
      <c r="E199" s="152"/>
      <c r="F199" s="133"/>
      <c r="G199" s="133"/>
      <c r="H199" s="154"/>
      <c r="I199" s="154"/>
      <c r="J199" s="134"/>
      <c r="K199" s="134"/>
      <c r="L199" s="153"/>
    </row>
    <row r="200" spans="1:12" ht="30" customHeight="1" x14ac:dyDescent="0.35">
      <c r="A200" s="132"/>
      <c r="B200" s="132"/>
      <c r="C200" s="152"/>
      <c r="D200" s="132"/>
      <c r="E200" s="152"/>
      <c r="F200" s="133"/>
      <c r="G200" s="133"/>
      <c r="H200" s="154"/>
      <c r="I200" s="154"/>
      <c r="J200" s="134"/>
      <c r="K200" s="134"/>
      <c r="L200" s="153"/>
    </row>
    <row r="201" spans="1:12" ht="30" customHeight="1" x14ac:dyDescent="0.35">
      <c r="A201" s="132"/>
      <c r="B201" s="132"/>
      <c r="C201" s="152"/>
      <c r="D201" s="132"/>
      <c r="E201" s="152"/>
      <c r="F201" s="133"/>
      <c r="G201" s="133"/>
      <c r="H201" s="154"/>
      <c r="I201" s="154"/>
      <c r="J201" s="134"/>
      <c r="K201" s="134"/>
      <c r="L201" s="153"/>
    </row>
    <row r="202" spans="1:12" ht="30" customHeight="1" x14ac:dyDescent="0.35">
      <c r="A202" s="132"/>
      <c r="B202" s="132"/>
      <c r="C202" s="152"/>
      <c r="D202" s="132"/>
      <c r="E202" s="152"/>
      <c r="F202" s="133"/>
      <c r="G202" s="133"/>
      <c r="H202" s="154"/>
      <c r="I202" s="154"/>
      <c r="J202" s="134"/>
      <c r="K202" s="134"/>
      <c r="L202" s="153"/>
    </row>
    <row r="203" spans="1:12" ht="30" customHeight="1" x14ac:dyDescent="0.35">
      <c r="A203" s="132"/>
      <c r="B203" s="132"/>
      <c r="C203" s="152"/>
      <c r="D203" s="132"/>
      <c r="E203" s="152"/>
      <c r="F203" s="133"/>
      <c r="G203" s="133"/>
      <c r="H203" s="154"/>
      <c r="I203" s="154"/>
      <c r="J203" s="134"/>
      <c r="K203" s="134"/>
      <c r="L203" s="153"/>
    </row>
    <row r="204" spans="1:12" ht="30" customHeight="1" x14ac:dyDescent="0.35">
      <c r="A204" s="132"/>
      <c r="B204" s="132"/>
      <c r="C204" s="152"/>
      <c r="D204" s="132"/>
      <c r="E204" s="152"/>
      <c r="F204" s="133"/>
      <c r="G204" s="133"/>
      <c r="H204" s="154"/>
      <c r="I204" s="154"/>
      <c r="J204" s="134"/>
      <c r="K204" s="134"/>
      <c r="L204" s="153"/>
    </row>
    <row r="205" spans="1:12" ht="30" customHeight="1" x14ac:dyDescent="0.35">
      <c r="A205" s="132"/>
      <c r="B205" s="132"/>
      <c r="C205" s="152"/>
      <c r="D205" s="132"/>
      <c r="E205" s="152"/>
      <c r="F205" s="133"/>
      <c r="G205" s="133"/>
      <c r="H205" s="154"/>
      <c r="I205" s="154"/>
      <c r="J205" s="134"/>
      <c r="K205" s="134"/>
      <c r="L205" s="153"/>
    </row>
    <row r="206" spans="1:12" ht="30" customHeight="1" x14ac:dyDescent="0.35">
      <c r="A206" s="132"/>
      <c r="B206" s="132"/>
      <c r="C206" s="152"/>
      <c r="D206" s="132"/>
      <c r="E206" s="152"/>
      <c r="F206" s="133"/>
      <c r="G206" s="133"/>
      <c r="H206" s="154"/>
      <c r="I206" s="154"/>
      <c r="J206" s="134"/>
      <c r="K206" s="134"/>
      <c r="L206" s="153"/>
    </row>
    <row r="207" spans="1:12" ht="30" customHeight="1" x14ac:dyDescent="0.35">
      <c r="A207" s="132"/>
      <c r="B207" s="132"/>
      <c r="C207" s="152"/>
      <c r="D207" s="132"/>
      <c r="E207" s="152"/>
      <c r="F207" s="133"/>
      <c r="G207" s="133"/>
      <c r="H207" s="154"/>
      <c r="I207" s="154"/>
      <c r="J207" s="134"/>
      <c r="K207" s="134"/>
      <c r="L207" s="153"/>
    </row>
    <row r="208" spans="1:12" ht="30" customHeight="1" x14ac:dyDescent="0.35">
      <c r="A208" s="132"/>
      <c r="B208" s="132"/>
      <c r="C208" s="152"/>
      <c r="D208" s="132"/>
      <c r="E208" s="152"/>
      <c r="F208" s="133"/>
      <c r="G208" s="133"/>
      <c r="H208" s="154"/>
      <c r="I208" s="154"/>
      <c r="J208" s="134"/>
      <c r="K208" s="134"/>
      <c r="L208" s="153"/>
    </row>
    <row r="209" spans="1:12" ht="30" customHeight="1" x14ac:dyDescent="0.35">
      <c r="A209" s="132"/>
      <c r="B209" s="132"/>
      <c r="C209" s="152"/>
      <c r="D209" s="132"/>
      <c r="E209" s="152"/>
      <c r="F209" s="133"/>
      <c r="G209" s="133"/>
      <c r="H209" s="154"/>
      <c r="I209" s="154"/>
      <c r="J209" s="134"/>
      <c r="K209" s="134"/>
      <c r="L209" s="153"/>
    </row>
    <row r="210" spans="1:12" ht="30" customHeight="1" x14ac:dyDescent="0.35">
      <c r="A210" s="132"/>
      <c r="B210" s="132"/>
      <c r="C210" s="152"/>
      <c r="D210" s="132"/>
      <c r="E210" s="152"/>
      <c r="F210" s="133"/>
      <c r="G210" s="133"/>
      <c r="H210" s="154"/>
      <c r="I210" s="154"/>
      <c r="J210" s="134"/>
      <c r="K210" s="134"/>
      <c r="L210" s="153"/>
    </row>
    <row r="211" spans="1:12" ht="30" customHeight="1" x14ac:dyDescent="0.35">
      <c r="A211" s="132"/>
      <c r="B211" s="132"/>
      <c r="C211" s="152"/>
      <c r="D211" s="132"/>
      <c r="E211" s="152"/>
      <c r="F211" s="133"/>
      <c r="G211" s="133"/>
      <c r="H211" s="154"/>
      <c r="I211" s="154"/>
      <c r="J211" s="134"/>
      <c r="K211" s="134"/>
      <c r="L211" s="153"/>
    </row>
    <row r="212" spans="1:12" ht="30" customHeight="1" x14ac:dyDescent="0.35">
      <c r="A212" s="132"/>
      <c r="B212" s="132"/>
      <c r="C212" s="152"/>
      <c r="D212" s="132"/>
      <c r="E212" s="152"/>
      <c r="F212" s="133"/>
      <c r="G212" s="133"/>
      <c r="H212" s="154"/>
      <c r="I212" s="154"/>
      <c r="J212" s="134"/>
      <c r="K212" s="134"/>
      <c r="L212" s="153"/>
    </row>
    <row r="213" spans="1:12" ht="30" customHeight="1" x14ac:dyDescent="0.35">
      <c r="A213" s="132"/>
      <c r="B213" s="132"/>
      <c r="C213" s="152"/>
      <c r="D213" s="132"/>
      <c r="E213" s="152"/>
      <c r="F213" s="133"/>
      <c r="G213" s="133"/>
      <c r="H213" s="154"/>
      <c r="I213" s="154"/>
      <c r="J213" s="134"/>
      <c r="K213" s="134"/>
      <c r="L213" s="153"/>
    </row>
    <row r="214" spans="1:12" ht="30" customHeight="1" x14ac:dyDescent="0.35">
      <c r="A214" s="132"/>
      <c r="B214" s="132"/>
      <c r="C214" s="152"/>
      <c r="D214" s="132"/>
      <c r="E214" s="152"/>
      <c r="F214" s="133"/>
      <c r="G214" s="133"/>
      <c r="H214" s="154"/>
      <c r="I214" s="154"/>
      <c r="J214" s="134"/>
      <c r="K214" s="134"/>
      <c r="L214" s="153"/>
    </row>
    <row r="215" spans="1:12" ht="30" customHeight="1" x14ac:dyDescent="0.35">
      <c r="A215" s="132"/>
      <c r="B215" s="132"/>
      <c r="C215" s="152"/>
      <c r="D215" s="132"/>
      <c r="E215" s="152"/>
      <c r="F215" s="133"/>
      <c r="G215" s="133"/>
      <c r="H215" s="154"/>
      <c r="I215" s="154"/>
      <c r="J215" s="134"/>
      <c r="K215" s="134"/>
      <c r="L215" s="153"/>
    </row>
    <row r="216" spans="1:12" ht="30" customHeight="1" x14ac:dyDescent="0.35">
      <c r="A216" s="132"/>
      <c r="B216" s="132"/>
      <c r="C216" s="152"/>
      <c r="D216" s="132"/>
      <c r="E216" s="152"/>
      <c r="F216" s="133"/>
      <c r="G216" s="133"/>
      <c r="H216" s="154"/>
      <c r="I216" s="154"/>
      <c r="J216" s="134"/>
      <c r="K216" s="134"/>
      <c r="L216" s="153"/>
    </row>
    <row r="217" spans="1:12" ht="30" customHeight="1" x14ac:dyDescent="0.35">
      <c r="A217" s="132"/>
      <c r="B217" s="132"/>
      <c r="C217" s="152"/>
      <c r="D217" s="132"/>
      <c r="E217" s="152"/>
      <c r="F217" s="133"/>
      <c r="G217" s="133"/>
      <c r="H217" s="154"/>
      <c r="I217" s="154"/>
      <c r="J217" s="134"/>
      <c r="K217" s="134"/>
      <c r="L217" s="153"/>
    </row>
    <row r="218" spans="1:12" ht="30" customHeight="1" x14ac:dyDescent="0.35">
      <c r="A218" s="132"/>
      <c r="B218" s="132"/>
      <c r="C218" s="152"/>
      <c r="D218" s="132"/>
      <c r="E218" s="152"/>
      <c r="F218" s="133"/>
      <c r="G218" s="133"/>
      <c r="H218" s="154"/>
      <c r="I218" s="154"/>
      <c r="J218" s="134"/>
      <c r="K218" s="134"/>
      <c r="L218" s="153"/>
    </row>
    <row r="219" spans="1:12" ht="30" customHeight="1" x14ac:dyDescent="0.35">
      <c r="A219" s="132"/>
      <c r="B219" s="132"/>
      <c r="C219" s="152"/>
      <c r="D219" s="132"/>
      <c r="E219" s="152"/>
      <c r="F219" s="133"/>
      <c r="G219" s="133"/>
      <c r="H219" s="154"/>
      <c r="I219" s="154"/>
      <c r="J219" s="134"/>
      <c r="K219" s="134"/>
      <c r="L219" s="153"/>
    </row>
    <row r="220" spans="1:12" ht="30" customHeight="1" x14ac:dyDescent="0.35">
      <c r="A220" s="132"/>
      <c r="B220" s="132"/>
      <c r="C220" s="152"/>
      <c r="D220" s="132"/>
      <c r="E220" s="152"/>
      <c r="F220" s="133"/>
      <c r="G220" s="133"/>
      <c r="H220" s="154"/>
      <c r="I220" s="154"/>
      <c r="J220" s="134"/>
      <c r="K220" s="134"/>
      <c r="L220" s="153"/>
    </row>
    <row r="221" spans="1:12" ht="30" customHeight="1" x14ac:dyDescent="0.35">
      <c r="A221" s="132"/>
      <c r="B221" s="132"/>
      <c r="C221" s="152"/>
      <c r="D221" s="132"/>
      <c r="E221" s="152"/>
      <c r="F221" s="133"/>
      <c r="G221" s="133"/>
      <c r="H221" s="154"/>
      <c r="I221" s="154"/>
      <c r="J221" s="134"/>
      <c r="K221" s="134"/>
      <c r="L221" s="153"/>
    </row>
    <row r="222" spans="1:12" ht="30" customHeight="1" x14ac:dyDescent="0.35">
      <c r="A222" s="132"/>
      <c r="B222" s="132"/>
      <c r="C222" s="152"/>
      <c r="D222" s="132"/>
      <c r="E222" s="152"/>
      <c r="F222" s="133"/>
      <c r="G222" s="133"/>
      <c r="H222" s="154"/>
      <c r="I222" s="154"/>
      <c r="J222" s="134"/>
      <c r="K222" s="134"/>
      <c r="L222" s="153"/>
    </row>
    <row r="223" spans="1:12" ht="30" customHeight="1" x14ac:dyDescent="0.35">
      <c r="A223" s="132"/>
      <c r="B223" s="132"/>
      <c r="C223" s="152"/>
      <c r="D223" s="132"/>
      <c r="E223" s="152"/>
      <c r="F223" s="133"/>
      <c r="G223" s="133"/>
      <c r="H223" s="154"/>
      <c r="I223" s="154"/>
      <c r="J223" s="134"/>
      <c r="K223" s="134"/>
      <c r="L223" s="153"/>
    </row>
    <row r="224" spans="1:12" ht="30" customHeight="1" x14ac:dyDescent="0.35">
      <c r="A224" s="132"/>
      <c r="B224" s="132"/>
      <c r="C224" s="152"/>
      <c r="D224" s="132"/>
      <c r="E224" s="152"/>
      <c r="F224" s="133"/>
      <c r="G224" s="133"/>
      <c r="H224" s="154"/>
      <c r="I224" s="154"/>
      <c r="J224" s="134"/>
      <c r="K224" s="134"/>
      <c r="L224" s="153"/>
    </row>
    <row r="225" spans="1:12" ht="30" customHeight="1" x14ac:dyDescent="0.35">
      <c r="A225" s="132"/>
      <c r="B225" s="132"/>
      <c r="C225" s="152"/>
      <c r="D225" s="132"/>
      <c r="E225" s="152"/>
      <c r="F225" s="133"/>
      <c r="G225" s="133"/>
      <c r="H225" s="154"/>
      <c r="I225" s="154"/>
      <c r="J225" s="134"/>
      <c r="K225" s="134"/>
      <c r="L225" s="153"/>
    </row>
    <row r="226" spans="1:12" ht="30" customHeight="1" x14ac:dyDescent="0.35">
      <c r="A226" s="132"/>
      <c r="B226" s="132"/>
      <c r="C226" s="152"/>
      <c r="D226" s="132"/>
      <c r="E226" s="152"/>
      <c r="F226" s="133"/>
      <c r="G226" s="133"/>
      <c r="H226" s="154"/>
      <c r="I226" s="154"/>
      <c r="J226" s="134"/>
      <c r="K226" s="134"/>
      <c r="L226" s="153"/>
    </row>
    <row r="227" spans="1:12" ht="30" customHeight="1" x14ac:dyDescent="0.35">
      <c r="A227" s="132"/>
      <c r="B227" s="132"/>
      <c r="C227" s="152"/>
      <c r="D227" s="132"/>
      <c r="E227" s="152"/>
      <c r="F227" s="133"/>
      <c r="G227" s="133"/>
      <c r="H227" s="154"/>
      <c r="I227" s="154"/>
      <c r="J227" s="134"/>
      <c r="K227" s="134"/>
      <c r="L227" s="153"/>
    </row>
    <row r="228" spans="1:12" ht="30" customHeight="1" x14ac:dyDescent="0.35">
      <c r="A228" s="132"/>
      <c r="B228" s="132"/>
      <c r="C228" s="152"/>
      <c r="D228" s="132"/>
      <c r="E228" s="152"/>
      <c r="F228" s="133"/>
      <c r="G228" s="133"/>
      <c r="H228" s="154"/>
      <c r="I228" s="154"/>
      <c r="J228" s="134"/>
      <c r="K228" s="134"/>
      <c r="L228" s="153"/>
    </row>
    <row r="229" spans="1:12" ht="30" customHeight="1" x14ac:dyDescent="0.35">
      <c r="A229" s="132"/>
      <c r="B229" s="132"/>
      <c r="C229" s="152"/>
      <c r="D229" s="132"/>
      <c r="E229" s="152"/>
      <c r="F229" s="133"/>
      <c r="G229" s="133"/>
      <c r="H229" s="154"/>
      <c r="I229" s="154"/>
      <c r="J229" s="134"/>
      <c r="K229" s="134"/>
      <c r="L229" s="153"/>
    </row>
    <row r="230" spans="1:12" ht="30" customHeight="1" x14ac:dyDescent="0.35">
      <c r="A230" s="132"/>
      <c r="B230" s="132"/>
      <c r="C230" s="152"/>
      <c r="D230" s="132"/>
      <c r="E230" s="152"/>
      <c r="F230" s="133"/>
      <c r="G230" s="133"/>
      <c r="H230" s="154"/>
      <c r="I230" s="154"/>
      <c r="J230" s="134"/>
      <c r="K230" s="134"/>
      <c r="L230" s="153"/>
    </row>
    <row r="231" spans="1:12" ht="30" customHeight="1" x14ac:dyDescent="0.35">
      <c r="A231" s="132"/>
      <c r="B231" s="132"/>
      <c r="C231" s="152"/>
      <c r="D231" s="132"/>
      <c r="E231" s="152"/>
      <c r="F231" s="133"/>
      <c r="G231" s="133"/>
      <c r="H231" s="154"/>
      <c r="I231" s="154"/>
      <c r="J231" s="134"/>
      <c r="K231" s="134"/>
      <c r="L231" s="153"/>
    </row>
    <row r="232" spans="1:12" ht="30" customHeight="1" x14ac:dyDescent="0.35">
      <c r="A232" s="132"/>
      <c r="B232" s="132"/>
      <c r="C232" s="152"/>
      <c r="D232" s="132"/>
      <c r="E232" s="152"/>
      <c r="F232" s="133"/>
      <c r="G232" s="133"/>
      <c r="H232" s="154"/>
      <c r="I232" s="154"/>
      <c r="J232" s="134"/>
      <c r="K232" s="134"/>
      <c r="L232" s="153"/>
    </row>
    <row r="233" spans="1:12" ht="30" customHeight="1" x14ac:dyDescent="0.35">
      <c r="A233" s="132"/>
      <c r="B233" s="132"/>
      <c r="C233" s="152"/>
      <c r="D233" s="132"/>
      <c r="E233" s="152"/>
      <c r="F233" s="133"/>
      <c r="G233" s="133"/>
      <c r="H233" s="154"/>
      <c r="I233" s="154"/>
      <c r="J233" s="134"/>
      <c r="K233" s="134"/>
      <c r="L233" s="153"/>
    </row>
    <row r="234" spans="1:12" ht="30" customHeight="1" x14ac:dyDescent="0.35">
      <c r="A234" s="132"/>
      <c r="B234" s="132"/>
      <c r="C234" s="152"/>
      <c r="D234" s="132"/>
      <c r="E234" s="152"/>
      <c r="F234" s="133"/>
      <c r="G234" s="133"/>
      <c r="H234" s="154"/>
      <c r="I234" s="154"/>
      <c r="J234" s="134"/>
      <c r="K234" s="134"/>
      <c r="L234" s="153"/>
    </row>
    <row r="235" spans="1:12" ht="30" customHeight="1" x14ac:dyDescent="0.35">
      <c r="A235" s="132"/>
      <c r="B235" s="132"/>
      <c r="C235" s="152"/>
      <c r="D235" s="132"/>
      <c r="E235" s="152"/>
      <c r="F235" s="133"/>
      <c r="G235" s="133"/>
      <c r="H235" s="154"/>
      <c r="I235" s="154"/>
      <c r="J235" s="134"/>
      <c r="K235" s="134"/>
      <c r="L235" s="153"/>
    </row>
    <row r="236" spans="1:12" ht="30" customHeight="1" x14ac:dyDescent="0.35">
      <c r="A236" s="132"/>
      <c r="B236" s="132"/>
      <c r="C236" s="152"/>
      <c r="D236" s="132"/>
      <c r="E236" s="152"/>
      <c r="F236" s="133"/>
      <c r="G236" s="133"/>
      <c r="H236" s="154"/>
      <c r="I236" s="154"/>
      <c r="J236" s="134"/>
      <c r="K236" s="134"/>
      <c r="L236" s="153"/>
    </row>
    <row r="237" spans="1:12" ht="30" customHeight="1" x14ac:dyDescent="0.35">
      <c r="A237" s="132"/>
      <c r="B237" s="132"/>
      <c r="C237" s="152"/>
      <c r="D237" s="132"/>
      <c r="E237" s="152"/>
      <c r="F237" s="133"/>
      <c r="G237" s="133"/>
      <c r="H237" s="154"/>
      <c r="I237" s="154"/>
      <c r="J237" s="134"/>
      <c r="K237" s="134"/>
      <c r="L237" s="153"/>
    </row>
    <row r="238" spans="1:12" ht="30" customHeight="1" x14ac:dyDescent="0.35">
      <c r="A238" s="132"/>
      <c r="B238" s="132"/>
      <c r="C238" s="152"/>
      <c r="D238" s="132"/>
      <c r="E238" s="152"/>
      <c r="F238" s="133"/>
      <c r="G238" s="133"/>
      <c r="H238" s="154"/>
      <c r="I238" s="154"/>
      <c r="J238" s="134"/>
      <c r="K238" s="134"/>
      <c r="L238" s="153"/>
    </row>
    <row r="239" spans="1:12" ht="30" customHeight="1" x14ac:dyDescent="0.35">
      <c r="A239" s="132"/>
      <c r="B239" s="132"/>
      <c r="C239" s="152"/>
      <c r="D239" s="132"/>
      <c r="E239" s="152"/>
      <c r="F239" s="133"/>
      <c r="G239" s="133"/>
      <c r="H239" s="154"/>
      <c r="I239" s="154"/>
      <c r="J239" s="134"/>
      <c r="K239" s="134"/>
      <c r="L239" s="153"/>
    </row>
    <row r="240" spans="1:12" ht="30" customHeight="1" x14ac:dyDescent="0.35">
      <c r="A240" s="132"/>
      <c r="B240" s="132"/>
      <c r="C240" s="152"/>
      <c r="D240" s="132"/>
      <c r="E240" s="152"/>
      <c r="F240" s="133"/>
      <c r="G240" s="133"/>
      <c r="H240" s="154"/>
      <c r="I240" s="154"/>
      <c r="J240" s="134"/>
      <c r="K240" s="134"/>
      <c r="L240" s="153"/>
    </row>
    <row r="241" spans="1:12" ht="30" customHeight="1" x14ac:dyDescent="0.35">
      <c r="A241" s="132"/>
      <c r="B241" s="132"/>
      <c r="C241" s="152"/>
      <c r="D241" s="132"/>
      <c r="E241" s="152"/>
      <c r="F241" s="133"/>
      <c r="G241" s="133"/>
      <c r="H241" s="154"/>
      <c r="I241" s="154"/>
      <c r="J241" s="134"/>
      <c r="K241" s="134"/>
      <c r="L241" s="153"/>
    </row>
    <row r="242" spans="1:12" ht="30" customHeight="1" x14ac:dyDescent="0.35">
      <c r="A242" s="132"/>
      <c r="B242" s="132"/>
      <c r="C242" s="152"/>
      <c r="D242" s="132"/>
      <c r="E242" s="152"/>
      <c r="F242" s="133"/>
      <c r="G242" s="133"/>
      <c r="H242" s="154"/>
      <c r="I242" s="154"/>
      <c r="J242" s="134"/>
      <c r="K242" s="134"/>
      <c r="L242" s="153"/>
    </row>
    <row r="243" spans="1:12" ht="30" customHeight="1" x14ac:dyDescent="0.35">
      <c r="A243" s="132"/>
      <c r="B243" s="132"/>
      <c r="C243" s="152"/>
      <c r="D243" s="132"/>
      <c r="E243" s="152"/>
      <c r="F243" s="133"/>
      <c r="G243" s="133"/>
      <c r="H243" s="154"/>
      <c r="I243" s="154"/>
      <c r="J243" s="134"/>
      <c r="K243" s="134"/>
      <c r="L243" s="153"/>
    </row>
    <row r="244" spans="1:12" ht="30" customHeight="1" x14ac:dyDescent="0.35">
      <c r="A244" s="132"/>
      <c r="B244" s="132"/>
      <c r="C244" s="152"/>
      <c r="D244" s="132"/>
      <c r="E244" s="152"/>
      <c r="F244" s="133"/>
      <c r="G244" s="133"/>
      <c r="H244" s="154"/>
      <c r="I244" s="154"/>
      <c r="J244" s="134"/>
      <c r="K244" s="134"/>
      <c r="L244" s="153"/>
    </row>
    <row r="245" spans="1:12" ht="30" customHeight="1" x14ac:dyDescent="0.35">
      <c r="A245" s="132"/>
      <c r="B245" s="132"/>
      <c r="C245" s="152"/>
      <c r="D245" s="132"/>
      <c r="E245" s="152"/>
      <c r="F245" s="133"/>
      <c r="G245" s="133"/>
      <c r="H245" s="154"/>
      <c r="I245" s="154"/>
      <c r="J245" s="134"/>
      <c r="K245" s="134"/>
      <c r="L245" s="153"/>
    </row>
    <row r="246" spans="1:12" ht="30" customHeight="1" x14ac:dyDescent="0.35">
      <c r="A246" s="132"/>
      <c r="B246" s="132"/>
      <c r="C246" s="152"/>
      <c r="D246" s="132"/>
      <c r="E246" s="152"/>
      <c r="F246" s="133"/>
      <c r="G246" s="133"/>
      <c r="H246" s="154"/>
      <c r="I246" s="154"/>
      <c r="J246" s="134"/>
      <c r="K246" s="134"/>
      <c r="L246" s="153"/>
    </row>
    <row r="247" spans="1:12" ht="30" customHeight="1" x14ac:dyDescent="0.35">
      <c r="A247" s="132"/>
      <c r="B247" s="132"/>
      <c r="C247" s="152"/>
      <c r="D247" s="132"/>
      <c r="E247" s="152"/>
      <c r="F247" s="133"/>
      <c r="G247" s="133"/>
      <c r="H247" s="154"/>
      <c r="I247" s="154"/>
      <c r="J247" s="134"/>
      <c r="K247" s="134"/>
      <c r="L247" s="153"/>
    </row>
    <row r="248" spans="1:12" ht="30" customHeight="1" x14ac:dyDescent="0.35">
      <c r="A248" s="132"/>
      <c r="B248" s="132"/>
      <c r="C248" s="152"/>
      <c r="D248" s="132"/>
      <c r="E248" s="152"/>
      <c r="F248" s="133"/>
      <c r="G248" s="133"/>
      <c r="H248" s="154"/>
      <c r="I248" s="154"/>
      <c r="J248" s="134"/>
      <c r="K248" s="134"/>
      <c r="L248" s="153"/>
    </row>
    <row r="249" spans="1:12" ht="30" customHeight="1" x14ac:dyDescent="0.35">
      <c r="A249" s="132"/>
      <c r="B249" s="132"/>
      <c r="C249" s="152"/>
      <c r="D249" s="132"/>
      <c r="E249" s="152"/>
      <c r="F249" s="133"/>
      <c r="G249" s="133"/>
      <c r="H249" s="154"/>
      <c r="I249" s="154"/>
      <c r="J249" s="134"/>
      <c r="K249" s="134"/>
      <c r="L249" s="153"/>
    </row>
    <row r="250" spans="1:12" ht="30" customHeight="1" x14ac:dyDescent="0.35">
      <c r="A250" s="132"/>
      <c r="B250" s="132"/>
      <c r="C250" s="152"/>
      <c r="D250" s="132"/>
      <c r="E250" s="152"/>
      <c r="F250" s="133"/>
      <c r="G250" s="133"/>
      <c r="H250" s="154"/>
      <c r="I250" s="154"/>
      <c r="J250" s="134"/>
      <c r="K250" s="134"/>
      <c r="L250" s="153"/>
    </row>
    <row r="251" spans="1:12" ht="30" customHeight="1" x14ac:dyDescent="0.35">
      <c r="A251" s="132"/>
      <c r="B251" s="132"/>
      <c r="C251" s="152"/>
      <c r="D251" s="132"/>
      <c r="E251" s="152"/>
      <c r="F251" s="133"/>
      <c r="G251" s="133"/>
      <c r="H251" s="154"/>
      <c r="I251" s="154"/>
      <c r="J251" s="134"/>
      <c r="K251" s="134"/>
      <c r="L251" s="153"/>
    </row>
    <row r="252" spans="1:12" ht="30" customHeight="1" x14ac:dyDescent="0.35">
      <c r="A252" s="132"/>
      <c r="B252" s="132"/>
      <c r="C252" s="152"/>
      <c r="D252" s="132"/>
      <c r="E252" s="152"/>
      <c r="F252" s="133"/>
      <c r="G252" s="133"/>
      <c r="H252" s="154"/>
      <c r="I252" s="154"/>
      <c r="J252" s="134"/>
      <c r="K252" s="134"/>
      <c r="L252" s="153"/>
    </row>
    <row r="253" spans="1:12" ht="30" customHeight="1" x14ac:dyDescent="0.35">
      <c r="A253" s="132"/>
      <c r="B253" s="132"/>
      <c r="C253" s="152"/>
      <c r="D253" s="132"/>
      <c r="E253" s="152"/>
      <c r="F253" s="133"/>
      <c r="G253" s="133"/>
      <c r="H253" s="154"/>
      <c r="I253" s="154"/>
      <c r="J253" s="134"/>
      <c r="K253" s="134"/>
      <c r="L253" s="153"/>
    </row>
    <row r="254" spans="1:12" ht="30" customHeight="1" x14ac:dyDescent="0.35">
      <c r="A254" s="132"/>
      <c r="B254" s="132"/>
      <c r="C254" s="152"/>
      <c r="D254" s="132"/>
      <c r="E254" s="152"/>
      <c r="F254" s="133"/>
      <c r="G254" s="133"/>
      <c r="H254" s="154"/>
      <c r="I254" s="154"/>
      <c r="J254" s="134"/>
      <c r="K254" s="134"/>
      <c r="L254" s="153"/>
    </row>
    <row r="255" spans="1:12" ht="30" customHeight="1" x14ac:dyDescent="0.35">
      <c r="A255" s="132"/>
      <c r="B255" s="132"/>
      <c r="C255" s="152"/>
      <c r="D255" s="132"/>
      <c r="E255" s="152"/>
      <c r="F255" s="133"/>
      <c r="G255" s="133"/>
      <c r="H255" s="154"/>
      <c r="I255" s="154"/>
      <c r="J255" s="134"/>
      <c r="K255" s="134"/>
      <c r="L255" s="153"/>
    </row>
    <row r="256" spans="1:12" ht="30" customHeight="1" x14ac:dyDescent="0.35">
      <c r="A256" s="132"/>
      <c r="B256" s="132"/>
      <c r="C256" s="152"/>
      <c r="D256" s="132"/>
      <c r="E256" s="152"/>
      <c r="F256" s="133"/>
      <c r="G256" s="133"/>
      <c r="H256" s="154"/>
      <c r="I256" s="154"/>
      <c r="J256" s="134"/>
      <c r="K256" s="134"/>
      <c r="L256" s="153"/>
    </row>
    <row r="257" spans="1:12" ht="30" customHeight="1" x14ac:dyDescent="0.35">
      <c r="A257" s="132"/>
      <c r="B257" s="132"/>
      <c r="C257" s="152"/>
      <c r="D257" s="132"/>
      <c r="E257" s="152"/>
      <c r="F257" s="133"/>
      <c r="G257" s="133"/>
      <c r="H257" s="154"/>
      <c r="I257" s="154"/>
      <c r="J257" s="134"/>
      <c r="K257" s="134"/>
      <c r="L257" s="153"/>
    </row>
    <row r="258" spans="1:12" ht="30" customHeight="1" x14ac:dyDescent="0.35">
      <c r="A258" s="132"/>
      <c r="B258" s="132"/>
      <c r="C258" s="152"/>
      <c r="D258" s="132"/>
      <c r="E258" s="152"/>
      <c r="F258" s="133"/>
      <c r="G258" s="133"/>
      <c r="H258" s="154"/>
      <c r="I258" s="154"/>
      <c r="J258" s="134"/>
      <c r="K258" s="134"/>
      <c r="L258" s="153"/>
    </row>
    <row r="259" spans="1:12" ht="30" customHeight="1" x14ac:dyDescent="0.35">
      <c r="A259" s="132"/>
      <c r="B259" s="132"/>
      <c r="C259" s="152"/>
      <c r="D259" s="132"/>
      <c r="E259" s="152"/>
      <c r="F259" s="133"/>
      <c r="G259" s="133"/>
      <c r="H259" s="154"/>
      <c r="I259" s="154"/>
      <c r="J259" s="134"/>
      <c r="K259" s="134"/>
      <c r="L259" s="153"/>
    </row>
    <row r="260" spans="1:12" ht="30" customHeight="1" x14ac:dyDescent="0.35">
      <c r="A260" s="132"/>
      <c r="B260" s="132"/>
      <c r="C260" s="152"/>
      <c r="D260" s="132"/>
      <c r="E260" s="152"/>
      <c r="F260" s="133"/>
      <c r="G260" s="133"/>
      <c r="H260" s="154"/>
      <c r="I260" s="154"/>
      <c r="J260" s="134"/>
      <c r="K260" s="134"/>
      <c r="L260" s="153"/>
    </row>
    <row r="261" spans="1:12" ht="30" customHeight="1" x14ac:dyDescent="0.35">
      <c r="A261" s="132"/>
      <c r="B261" s="132"/>
      <c r="C261" s="152"/>
      <c r="D261" s="132"/>
      <c r="E261" s="152"/>
      <c r="F261" s="133"/>
      <c r="G261" s="133"/>
      <c r="H261" s="154"/>
      <c r="I261" s="154"/>
      <c r="J261" s="134"/>
      <c r="K261" s="134"/>
      <c r="L261" s="153"/>
    </row>
    <row r="262" spans="1:12" ht="30" customHeight="1" x14ac:dyDescent="0.35">
      <c r="A262" s="132"/>
      <c r="B262" s="132"/>
      <c r="C262" s="152"/>
      <c r="D262" s="132"/>
      <c r="E262" s="152"/>
      <c r="F262" s="133"/>
      <c r="G262" s="133"/>
      <c r="H262" s="154"/>
      <c r="I262" s="154"/>
      <c r="J262" s="134"/>
      <c r="K262" s="134"/>
      <c r="L262" s="153"/>
    </row>
    <row r="263" spans="1:12" ht="30" customHeight="1" x14ac:dyDescent="0.35">
      <c r="A263" s="132"/>
      <c r="B263" s="132"/>
      <c r="C263" s="152"/>
      <c r="D263" s="132"/>
      <c r="E263" s="152"/>
      <c r="F263" s="133"/>
      <c r="G263" s="133"/>
      <c r="H263" s="154"/>
      <c r="I263" s="154"/>
      <c r="J263" s="134"/>
      <c r="K263" s="134"/>
      <c r="L263" s="153"/>
    </row>
    <row r="264" spans="1:12" ht="30" customHeight="1" x14ac:dyDescent="0.35">
      <c r="A264" s="132"/>
      <c r="B264" s="132"/>
      <c r="C264" s="152"/>
      <c r="D264" s="132"/>
      <c r="E264" s="152"/>
      <c r="F264" s="133"/>
      <c r="G264" s="133"/>
      <c r="H264" s="154"/>
      <c r="I264" s="154"/>
      <c r="J264" s="134"/>
      <c r="K264" s="134"/>
      <c r="L264" s="153"/>
    </row>
    <row r="265" spans="1:12" ht="30" customHeight="1" x14ac:dyDescent="0.35">
      <c r="A265" s="132"/>
      <c r="B265" s="132"/>
      <c r="C265" s="152"/>
      <c r="D265" s="132"/>
      <c r="E265" s="152"/>
      <c r="F265" s="133"/>
      <c r="G265" s="133"/>
      <c r="H265" s="154"/>
      <c r="I265" s="154"/>
      <c r="J265" s="134"/>
      <c r="K265" s="134"/>
      <c r="L265" s="153"/>
    </row>
    <row r="266" spans="1:12" ht="30" customHeight="1" x14ac:dyDescent="0.35">
      <c r="A266" s="132"/>
      <c r="B266" s="132"/>
      <c r="C266" s="152"/>
      <c r="D266" s="132"/>
      <c r="E266" s="152"/>
      <c r="F266" s="133"/>
      <c r="G266" s="133"/>
      <c r="H266" s="154"/>
      <c r="I266" s="154"/>
      <c r="J266" s="134"/>
      <c r="K266" s="134"/>
      <c r="L266" s="153"/>
    </row>
    <row r="267" spans="1:12" ht="30" customHeight="1" x14ac:dyDescent="0.35">
      <c r="A267" s="132"/>
      <c r="B267" s="132"/>
      <c r="C267" s="152"/>
      <c r="D267" s="132"/>
      <c r="E267" s="152"/>
      <c r="F267" s="133"/>
      <c r="G267" s="133"/>
      <c r="H267" s="154"/>
      <c r="I267" s="154"/>
      <c r="J267" s="134"/>
      <c r="K267" s="134"/>
      <c r="L267" s="153"/>
    </row>
    <row r="268" spans="1:12" ht="30" customHeight="1" x14ac:dyDescent="0.35">
      <c r="A268" s="132"/>
      <c r="B268" s="132"/>
      <c r="C268" s="152"/>
      <c r="D268" s="132"/>
      <c r="E268" s="152"/>
      <c r="F268" s="133"/>
      <c r="G268" s="133"/>
      <c r="H268" s="154"/>
      <c r="I268" s="154"/>
      <c r="J268" s="134"/>
      <c r="K268" s="134"/>
      <c r="L268" s="153"/>
    </row>
    <row r="269" spans="1:12" ht="30" customHeight="1" x14ac:dyDescent="0.35">
      <c r="A269" s="132"/>
      <c r="B269" s="132"/>
      <c r="C269" s="152"/>
      <c r="D269" s="132"/>
      <c r="E269" s="152"/>
      <c r="F269" s="133"/>
      <c r="G269" s="133"/>
      <c r="H269" s="154"/>
      <c r="I269" s="154"/>
      <c r="J269" s="134"/>
      <c r="K269" s="134"/>
      <c r="L269" s="153"/>
    </row>
    <row r="270" spans="1:12" ht="30" customHeight="1" x14ac:dyDescent="0.35">
      <c r="A270" s="132"/>
      <c r="B270" s="132"/>
      <c r="C270" s="152"/>
      <c r="D270" s="132"/>
      <c r="E270" s="152"/>
      <c r="F270" s="133"/>
      <c r="G270" s="133"/>
      <c r="H270" s="154"/>
      <c r="I270" s="154"/>
      <c r="J270" s="134"/>
      <c r="K270" s="134"/>
      <c r="L270" s="153"/>
    </row>
    <row r="271" spans="1:12" ht="30" customHeight="1" x14ac:dyDescent="0.35">
      <c r="A271" s="132"/>
      <c r="B271" s="132"/>
      <c r="C271" s="152"/>
      <c r="D271" s="132"/>
      <c r="E271" s="152"/>
      <c r="F271" s="133"/>
      <c r="G271" s="133"/>
      <c r="H271" s="154"/>
      <c r="I271" s="154"/>
      <c r="J271" s="134"/>
      <c r="K271" s="134"/>
      <c r="L271" s="153"/>
    </row>
    <row r="272" spans="1:12" ht="30" customHeight="1" x14ac:dyDescent="0.35">
      <c r="A272" s="132"/>
      <c r="B272" s="132"/>
      <c r="C272" s="152"/>
      <c r="D272" s="132"/>
      <c r="E272" s="152"/>
      <c r="F272" s="133"/>
      <c r="G272" s="133"/>
      <c r="H272" s="154"/>
      <c r="I272" s="154"/>
      <c r="J272" s="134"/>
      <c r="K272" s="134"/>
      <c r="L272" s="153"/>
    </row>
    <row r="273" spans="1:12" ht="30" customHeight="1" x14ac:dyDescent="0.35">
      <c r="A273" s="132"/>
      <c r="B273" s="132"/>
      <c r="C273" s="152"/>
      <c r="D273" s="132"/>
      <c r="E273" s="152"/>
      <c r="F273" s="133"/>
      <c r="G273" s="133"/>
      <c r="H273" s="154"/>
      <c r="I273" s="154"/>
      <c r="J273" s="134"/>
      <c r="K273" s="134"/>
      <c r="L273" s="153"/>
    </row>
    <row r="274" spans="1:12" ht="30" customHeight="1" x14ac:dyDescent="0.35">
      <c r="A274" s="132"/>
      <c r="B274" s="132"/>
      <c r="C274" s="152"/>
      <c r="D274" s="132"/>
      <c r="E274" s="152"/>
      <c r="F274" s="133"/>
      <c r="G274" s="133"/>
      <c r="H274" s="154"/>
      <c r="I274" s="154"/>
      <c r="J274" s="134"/>
      <c r="K274" s="134"/>
      <c r="L274" s="153"/>
    </row>
    <row r="275" spans="1:12" ht="30" customHeight="1" x14ac:dyDescent="0.35">
      <c r="A275" s="132"/>
      <c r="B275" s="132"/>
      <c r="C275" s="152"/>
      <c r="D275" s="132"/>
      <c r="E275" s="152"/>
      <c r="F275" s="133"/>
      <c r="G275" s="133"/>
      <c r="H275" s="154"/>
      <c r="I275" s="154"/>
      <c r="J275" s="134"/>
      <c r="K275" s="134"/>
      <c r="L275" s="153"/>
    </row>
    <row r="276" spans="1:12" ht="30" customHeight="1" x14ac:dyDescent="0.35">
      <c r="A276" s="132"/>
      <c r="B276" s="132"/>
      <c r="C276" s="152"/>
      <c r="D276" s="132"/>
      <c r="E276" s="152"/>
      <c r="F276" s="133"/>
      <c r="G276" s="133"/>
      <c r="H276" s="154"/>
      <c r="I276" s="154"/>
      <c r="J276" s="134"/>
      <c r="K276" s="134"/>
      <c r="L276" s="153"/>
    </row>
    <row r="277" spans="1:12" ht="30" customHeight="1" x14ac:dyDescent="0.35">
      <c r="A277" s="132"/>
      <c r="B277" s="132"/>
      <c r="C277" s="152"/>
      <c r="D277" s="132"/>
      <c r="E277" s="152"/>
      <c r="F277" s="133"/>
      <c r="G277" s="133"/>
      <c r="H277" s="154"/>
      <c r="I277" s="154"/>
      <c r="J277" s="134"/>
      <c r="K277" s="134"/>
      <c r="L277" s="153"/>
    </row>
    <row r="278" spans="1:12" ht="30" customHeight="1" x14ac:dyDescent="0.35">
      <c r="A278" s="132"/>
      <c r="B278" s="132"/>
      <c r="C278" s="152"/>
      <c r="D278" s="132"/>
      <c r="E278" s="152"/>
      <c r="F278" s="133"/>
      <c r="G278" s="133"/>
      <c r="H278" s="154"/>
      <c r="I278" s="154"/>
      <c r="J278" s="134"/>
      <c r="K278" s="134"/>
      <c r="L278" s="153"/>
    </row>
    <row r="279" spans="1:12" ht="30" customHeight="1" x14ac:dyDescent="0.35">
      <c r="A279" s="132"/>
      <c r="B279" s="132"/>
      <c r="C279" s="152"/>
      <c r="D279" s="132"/>
      <c r="E279" s="152"/>
      <c r="F279" s="133"/>
      <c r="G279" s="133"/>
      <c r="H279" s="154"/>
      <c r="I279" s="154"/>
      <c r="J279" s="134"/>
      <c r="K279" s="134"/>
      <c r="L279" s="153"/>
    </row>
    <row r="280" spans="1:12" ht="30" customHeight="1" x14ac:dyDescent="0.35">
      <c r="A280" s="132"/>
      <c r="B280" s="132"/>
      <c r="C280" s="152"/>
      <c r="D280" s="132"/>
      <c r="E280" s="152"/>
      <c r="F280" s="133"/>
      <c r="G280" s="133"/>
      <c r="H280" s="154"/>
      <c r="I280" s="154"/>
      <c r="J280" s="134"/>
      <c r="K280" s="134"/>
      <c r="L280" s="153"/>
    </row>
    <row r="281" spans="1:12" ht="30" customHeight="1" x14ac:dyDescent="0.35">
      <c r="A281" s="132"/>
      <c r="B281" s="132"/>
      <c r="C281" s="152"/>
      <c r="D281" s="132"/>
      <c r="E281" s="152"/>
      <c r="F281" s="133"/>
      <c r="G281" s="133"/>
      <c r="H281" s="154"/>
      <c r="I281" s="154"/>
      <c r="J281" s="134"/>
      <c r="K281" s="134"/>
      <c r="L281" s="153"/>
    </row>
    <row r="282" spans="1:12" ht="30" customHeight="1" x14ac:dyDescent="0.35">
      <c r="A282" s="132"/>
      <c r="B282" s="132"/>
      <c r="C282" s="152"/>
      <c r="D282" s="132"/>
      <c r="E282" s="152"/>
      <c r="F282" s="133"/>
      <c r="G282" s="133"/>
      <c r="H282" s="154"/>
      <c r="I282" s="154"/>
      <c r="J282" s="134"/>
      <c r="K282" s="134"/>
      <c r="L282" s="153"/>
    </row>
    <row r="283" spans="1:12" ht="30" customHeight="1" x14ac:dyDescent="0.35">
      <c r="A283" s="132"/>
      <c r="B283" s="132"/>
      <c r="C283" s="152"/>
      <c r="D283" s="132"/>
      <c r="E283" s="152"/>
      <c r="F283" s="133"/>
      <c r="G283" s="133"/>
      <c r="H283" s="154"/>
      <c r="I283" s="154"/>
      <c r="J283" s="134"/>
      <c r="K283" s="134"/>
      <c r="L283" s="153"/>
    </row>
    <row r="284" spans="1:12" ht="30" customHeight="1" x14ac:dyDescent="0.35">
      <c r="A284" s="132"/>
      <c r="B284" s="132"/>
      <c r="C284" s="152"/>
      <c r="D284" s="132"/>
      <c r="E284" s="152"/>
      <c r="F284" s="133"/>
      <c r="G284" s="133"/>
      <c r="H284" s="154"/>
      <c r="I284" s="154"/>
      <c r="J284" s="134"/>
      <c r="K284" s="134"/>
      <c r="L284" s="153"/>
    </row>
    <row r="285" spans="1:12" ht="30" customHeight="1" x14ac:dyDescent="0.35">
      <c r="A285" s="132"/>
      <c r="B285" s="132"/>
      <c r="C285" s="152"/>
      <c r="D285" s="132"/>
      <c r="E285" s="152"/>
      <c r="F285" s="133"/>
      <c r="G285" s="133"/>
      <c r="H285" s="154"/>
      <c r="I285" s="154"/>
      <c r="J285" s="134"/>
      <c r="K285" s="134"/>
      <c r="L285" s="153"/>
    </row>
    <row r="286" spans="1:12" ht="30" customHeight="1" x14ac:dyDescent="0.35">
      <c r="A286" s="132"/>
      <c r="B286" s="132"/>
      <c r="C286" s="152"/>
      <c r="D286" s="132"/>
      <c r="E286" s="152"/>
      <c r="F286" s="133"/>
      <c r="G286" s="133"/>
      <c r="H286" s="154"/>
      <c r="I286" s="154"/>
      <c r="J286" s="134"/>
      <c r="K286" s="134"/>
      <c r="L286" s="153"/>
    </row>
    <row r="287" spans="1:12" ht="30" customHeight="1" x14ac:dyDescent="0.35">
      <c r="A287" s="132"/>
      <c r="B287" s="132"/>
      <c r="C287" s="152"/>
      <c r="D287" s="132"/>
      <c r="E287" s="152"/>
      <c r="F287" s="133"/>
      <c r="G287" s="133"/>
      <c r="H287" s="154"/>
      <c r="I287" s="154"/>
      <c r="J287" s="134"/>
      <c r="K287" s="134"/>
      <c r="L287" s="153"/>
    </row>
    <row r="288" spans="1:12" ht="30" customHeight="1" x14ac:dyDescent="0.35">
      <c r="A288" s="132"/>
      <c r="B288" s="132"/>
      <c r="C288" s="152"/>
      <c r="D288" s="132"/>
      <c r="E288" s="152"/>
      <c r="F288" s="133"/>
      <c r="G288" s="133"/>
      <c r="H288" s="154"/>
      <c r="I288" s="154"/>
      <c r="J288" s="134"/>
      <c r="K288" s="134"/>
      <c r="L288" s="153"/>
    </row>
    <row r="289" spans="1:12" ht="30" customHeight="1" x14ac:dyDescent="0.35">
      <c r="A289" s="132"/>
      <c r="B289" s="132"/>
      <c r="C289" s="152"/>
      <c r="D289" s="132"/>
      <c r="E289" s="152"/>
      <c r="F289" s="133"/>
      <c r="G289" s="133"/>
      <c r="H289" s="154"/>
      <c r="I289" s="154"/>
      <c r="J289" s="134"/>
      <c r="K289" s="134"/>
      <c r="L289" s="153"/>
    </row>
    <row r="290" spans="1:12" ht="30" customHeight="1" x14ac:dyDescent="0.35">
      <c r="A290" s="132"/>
      <c r="B290" s="132"/>
      <c r="C290" s="152"/>
      <c r="D290" s="132"/>
      <c r="E290" s="152"/>
      <c r="F290" s="133"/>
      <c r="G290" s="133"/>
      <c r="H290" s="154"/>
      <c r="I290" s="154"/>
      <c r="J290" s="134"/>
      <c r="K290" s="134"/>
      <c r="L290" s="153"/>
    </row>
    <row r="291" spans="1:12" ht="30" customHeight="1" x14ac:dyDescent="0.35">
      <c r="A291" s="132"/>
      <c r="B291" s="132"/>
      <c r="C291" s="152"/>
      <c r="D291" s="132"/>
      <c r="E291" s="152"/>
      <c r="F291" s="133"/>
      <c r="G291" s="133"/>
      <c r="H291" s="154"/>
      <c r="I291" s="154"/>
      <c r="J291" s="134"/>
      <c r="K291" s="134"/>
      <c r="L291" s="153"/>
    </row>
    <row r="292" spans="1:12" ht="30" customHeight="1" x14ac:dyDescent="0.35">
      <c r="A292" s="132"/>
      <c r="B292" s="132"/>
      <c r="C292" s="152"/>
      <c r="D292" s="132"/>
      <c r="E292" s="152"/>
      <c r="F292" s="133"/>
      <c r="G292" s="133"/>
      <c r="H292" s="154"/>
      <c r="I292" s="154"/>
      <c r="J292" s="134"/>
      <c r="K292" s="134"/>
      <c r="L292" s="153"/>
    </row>
    <row r="293" spans="1:12" ht="30" customHeight="1" x14ac:dyDescent="0.35">
      <c r="A293" s="132"/>
      <c r="B293" s="132"/>
      <c r="C293" s="152"/>
      <c r="D293" s="132"/>
      <c r="E293" s="152"/>
      <c r="F293" s="133"/>
      <c r="G293" s="133"/>
      <c r="H293" s="154"/>
      <c r="I293" s="154"/>
      <c r="J293" s="134"/>
      <c r="K293" s="134"/>
      <c r="L293" s="153"/>
    </row>
    <row r="294" spans="1:12" ht="30" customHeight="1" x14ac:dyDescent="0.35">
      <c r="A294" s="132"/>
      <c r="B294" s="132"/>
      <c r="C294" s="152"/>
      <c r="D294" s="132"/>
      <c r="E294" s="152"/>
      <c r="F294" s="133"/>
      <c r="G294" s="133"/>
      <c r="H294" s="154"/>
      <c r="I294" s="154"/>
      <c r="J294" s="134"/>
      <c r="K294" s="134"/>
      <c r="L294" s="153"/>
    </row>
    <row r="295" spans="1:12" ht="30" customHeight="1" x14ac:dyDescent="0.35">
      <c r="A295" s="132"/>
      <c r="B295" s="132"/>
      <c r="C295" s="152"/>
      <c r="D295" s="132"/>
      <c r="E295" s="152"/>
      <c r="F295" s="133"/>
      <c r="G295" s="133"/>
      <c r="H295" s="154"/>
      <c r="I295" s="154"/>
      <c r="J295" s="134"/>
      <c r="K295" s="134"/>
      <c r="L295" s="153"/>
    </row>
    <row r="296" spans="1:12" ht="30" customHeight="1" x14ac:dyDescent="0.35">
      <c r="A296" s="132"/>
      <c r="B296" s="132"/>
      <c r="C296" s="152"/>
      <c r="D296" s="132"/>
      <c r="E296" s="152"/>
      <c r="F296" s="133"/>
      <c r="G296" s="133"/>
      <c r="H296" s="154"/>
      <c r="I296" s="154"/>
      <c r="J296" s="134"/>
      <c r="K296" s="134"/>
      <c r="L296" s="153"/>
    </row>
    <row r="297" spans="1:12" ht="30" customHeight="1" x14ac:dyDescent="0.35">
      <c r="A297" s="132"/>
      <c r="B297" s="132"/>
      <c r="C297" s="152"/>
      <c r="D297" s="132"/>
      <c r="E297" s="152"/>
      <c r="F297" s="133"/>
      <c r="G297" s="133"/>
      <c r="H297" s="154"/>
      <c r="I297" s="154"/>
      <c r="J297" s="134"/>
      <c r="K297" s="134"/>
      <c r="L297" s="153"/>
    </row>
    <row r="298" spans="1:12" ht="30" customHeight="1" x14ac:dyDescent="0.35">
      <c r="A298" s="132"/>
      <c r="B298" s="132"/>
      <c r="C298" s="152"/>
      <c r="D298" s="132"/>
      <c r="E298" s="152"/>
      <c r="F298" s="133"/>
      <c r="G298" s="133"/>
      <c r="H298" s="154"/>
      <c r="I298" s="154"/>
      <c r="J298" s="134"/>
      <c r="K298" s="134"/>
      <c r="L298" s="153"/>
    </row>
    <row r="299" spans="1:12" ht="30" customHeight="1" x14ac:dyDescent="0.35">
      <c r="A299" s="132"/>
      <c r="B299" s="132"/>
      <c r="C299" s="152"/>
      <c r="D299" s="132"/>
      <c r="E299" s="152"/>
      <c r="F299" s="133"/>
      <c r="G299" s="133"/>
      <c r="H299" s="154"/>
      <c r="I299" s="154"/>
      <c r="J299" s="134"/>
      <c r="K299" s="134"/>
      <c r="L299" s="153"/>
    </row>
    <row r="300" spans="1:12" ht="30" customHeight="1" x14ac:dyDescent="0.35">
      <c r="A300" s="132"/>
      <c r="B300" s="132"/>
      <c r="C300" s="152"/>
      <c r="D300" s="132"/>
      <c r="E300" s="152"/>
      <c r="F300" s="133"/>
      <c r="G300" s="133"/>
      <c r="H300" s="154"/>
      <c r="I300" s="154"/>
      <c r="J300" s="134"/>
      <c r="K300" s="134"/>
      <c r="L300" s="153"/>
    </row>
    <row r="301" spans="1:12" ht="30" customHeight="1" x14ac:dyDescent="0.35">
      <c r="A301" s="132"/>
      <c r="B301" s="132"/>
      <c r="C301" s="152"/>
      <c r="D301" s="132"/>
      <c r="E301" s="152"/>
      <c r="F301" s="133"/>
      <c r="G301" s="133"/>
      <c r="H301" s="154"/>
      <c r="I301" s="154"/>
      <c r="J301" s="134"/>
      <c r="K301" s="134"/>
      <c r="L301" s="153"/>
    </row>
    <row r="302" spans="1:12" ht="30" customHeight="1" x14ac:dyDescent="0.35">
      <c r="A302" s="132"/>
      <c r="B302" s="132"/>
      <c r="C302" s="152"/>
      <c r="D302" s="132"/>
      <c r="E302" s="152"/>
      <c r="F302" s="133"/>
      <c r="G302" s="133"/>
      <c r="H302" s="154"/>
      <c r="I302" s="154"/>
      <c r="J302" s="134"/>
      <c r="K302" s="134"/>
      <c r="L302" s="153"/>
    </row>
    <row r="303" spans="1:12" ht="30" customHeight="1" x14ac:dyDescent="0.35">
      <c r="A303" s="132"/>
      <c r="B303" s="132"/>
      <c r="C303" s="152"/>
      <c r="D303" s="132"/>
      <c r="E303" s="152"/>
      <c r="F303" s="133"/>
      <c r="G303" s="133"/>
      <c r="H303" s="154"/>
      <c r="I303" s="154"/>
      <c r="J303" s="134"/>
      <c r="K303" s="134"/>
      <c r="L303" s="153"/>
    </row>
    <row r="304" spans="1:12" ht="30" customHeight="1" x14ac:dyDescent="0.35">
      <c r="A304" s="132"/>
      <c r="B304" s="132"/>
      <c r="C304" s="152"/>
      <c r="D304" s="132"/>
      <c r="E304" s="152"/>
      <c r="F304" s="133"/>
      <c r="G304" s="133"/>
      <c r="H304" s="154"/>
      <c r="I304" s="154"/>
      <c r="J304" s="134"/>
      <c r="K304" s="134"/>
      <c r="L304" s="153"/>
    </row>
    <row r="305" spans="1:12" ht="30" customHeight="1" x14ac:dyDescent="0.35">
      <c r="A305" s="132"/>
      <c r="B305" s="132"/>
      <c r="C305" s="152"/>
      <c r="D305" s="132"/>
      <c r="E305" s="152"/>
      <c r="F305" s="133"/>
      <c r="G305" s="133"/>
      <c r="H305" s="154"/>
      <c r="I305" s="154"/>
      <c r="J305" s="134"/>
      <c r="K305" s="134"/>
      <c r="L305" s="153"/>
    </row>
    <row r="306" spans="1:12" ht="30" customHeight="1" x14ac:dyDescent="0.35">
      <c r="A306" s="132"/>
      <c r="B306" s="132"/>
      <c r="C306" s="152"/>
      <c r="D306" s="132"/>
      <c r="E306" s="152"/>
      <c r="F306" s="133"/>
      <c r="G306" s="133"/>
      <c r="H306" s="154"/>
      <c r="I306" s="154"/>
      <c r="J306" s="134"/>
      <c r="K306" s="134"/>
      <c r="L306" s="153"/>
    </row>
    <row r="307" spans="1:12" ht="30" customHeight="1" x14ac:dyDescent="0.35">
      <c r="A307" s="132"/>
      <c r="B307" s="132"/>
      <c r="C307" s="152"/>
      <c r="D307" s="132"/>
      <c r="E307" s="152"/>
      <c r="F307" s="133"/>
      <c r="G307" s="133"/>
      <c r="H307" s="154"/>
      <c r="I307" s="154"/>
      <c r="J307" s="134"/>
      <c r="K307" s="134"/>
      <c r="L307" s="153"/>
    </row>
    <row r="308" spans="1:12" ht="30" customHeight="1" x14ac:dyDescent="0.35">
      <c r="A308" s="132"/>
      <c r="B308" s="132"/>
      <c r="C308" s="152"/>
      <c r="D308" s="132"/>
      <c r="E308" s="152"/>
      <c r="F308" s="133"/>
      <c r="G308" s="133"/>
      <c r="H308" s="154"/>
      <c r="I308" s="154"/>
      <c r="J308" s="134"/>
      <c r="K308" s="134"/>
      <c r="L308" s="153"/>
    </row>
    <row r="309" spans="1:12" ht="30" customHeight="1" x14ac:dyDescent="0.35">
      <c r="A309" s="132"/>
      <c r="B309" s="132"/>
      <c r="C309" s="152"/>
      <c r="D309" s="132"/>
      <c r="E309" s="152"/>
      <c r="F309" s="133"/>
      <c r="G309" s="133"/>
      <c r="H309" s="154"/>
      <c r="I309" s="154"/>
      <c r="J309" s="134"/>
      <c r="K309" s="134"/>
      <c r="L309" s="153"/>
    </row>
    <row r="310" spans="1:12" ht="30" customHeight="1" x14ac:dyDescent="0.35">
      <c r="A310" s="132"/>
      <c r="B310" s="132"/>
      <c r="C310" s="152"/>
      <c r="D310" s="132"/>
      <c r="E310" s="152"/>
      <c r="F310" s="133"/>
      <c r="G310" s="133"/>
      <c r="H310" s="154"/>
      <c r="I310" s="154"/>
      <c r="J310" s="134"/>
      <c r="K310" s="134"/>
      <c r="L310" s="153"/>
    </row>
    <row r="311" spans="1:12" ht="30" customHeight="1" x14ac:dyDescent="0.35">
      <c r="A311" s="132"/>
      <c r="B311" s="132"/>
      <c r="C311" s="152"/>
      <c r="D311" s="132"/>
      <c r="E311" s="152"/>
      <c r="F311" s="133"/>
      <c r="G311" s="133"/>
      <c r="H311" s="154"/>
      <c r="I311" s="154"/>
      <c r="J311" s="134"/>
      <c r="K311" s="134"/>
      <c r="L311" s="153"/>
    </row>
    <row r="312" spans="1:12" ht="30" customHeight="1" x14ac:dyDescent="0.35">
      <c r="A312" s="132"/>
      <c r="B312" s="132"/>
      <c r="C312" s="152"/>
      <c r="D312" s="132"/>
      <c r="E312" s="152"/>
      <c r="F312" s="133"/>
      <c r="G312" s="133"/>
      <c r="H312" s="154"/>
      <c r="I312" s="154"/>
      <c r="J312" s="134"/>
      <c r="K312" s="134"/>
      <c r="L312" s="153"/>
    </row>
    <row r="313" spans="1:12" ht="30" customHeight="1" x14ac:dyDescent="0.35">
      <c r="A313" s="132"/>
      <c r="B313" s="132"/>
      <c r="C313" s="152"/>
      <c r="D313" s="132"/>
      <c r="E313" s="152"/>
      <c r="F313" s="133"/>
      <c r="G313" s="133"/>
      <c r="H313" s="154"/>
      <c r="I313" s="154"/>
      <c r="J313" s="134"/>
      <c r="K313" s="134"/>
      <c r="L313" s="153"/>
    </row>
    <row r="314" spans="1:12" ht="30" customHeight="1" x14ac:dyDescent="0.35">
      <c r="A314" s="132"/>
      <c r="B314" s="132"/>
      <c r="C314" s="152"/>
      <c r="D314" s="132"/>
      <c r="E314" s="152"/>
      <c r="F314" s="133"/>
      <c r="G314" s="133"/>
      <c r="H314" s="154"/>
      <c r="I314" s="154"/>
      <c r="J314" s="134"/>
      <c r="K314" s="134"/>
      <c r="L314" s="153"/>
    </row>
    <row r="315" spans="1:12" ht="30" customHeight="1" x14ac:dyDescent="0.35">
      <c r="A315" s="132"/>
      <c r="B315" s="132"/>
      <c r="C315" s="152"/>
      <c r="D315" s="132"/>
      <c r="E315" s="152"/>
      <c r="F315" s="133"/>
      <c r="G315" s="133"/>
      <c r="H315" s="154"/>
      <c r="I315" s="154"/>
      <c r="J315" s="134"/>
      <c r="K315" s="134"/>
      <c r="L315" s="153"/>
    </row>
    <row r="316" spans="1:12" ht="30" customHeight="1" x14ac:dyDescent="0.35">
      <c r="A316" s="132"/>
      <c r="B316" s="132"/>
      <c r="C316" s="152"/>
      <c r="D316" s="132"/>
      <c r="E316" s="152"/>
      <c r="F316" s="133"/>
      <c r="G316" s="133"/>
      <c r="H316" s="154"/>
      <c r="I316" s="154"/>
      <c r="J316" s="134"/>
      <c r="K316" s="134"/>
      <c r="L316" s="153"/>
    </row>
    <row r="317" spans="1:12" ht="30" customHeight="1" x14ac:dyDescent="0.35">
      <c r="A317" s="132"/>
      <c r="B317" s="132"/>
      <c r="C317" s="152"/>
      <c r="D317" s="132"/>
      <c r="E317" s="152"/>
      <c r="F317" s="133"/>
      <c r="G317" s="133"/>
      <c r="H317" s="154"/>
      <c r="I317" s="154"/>
      <c r="J317" s="134"/>
      <c r="K317" s="134"/>
      <c r="L317" s="153"/>
    </row>
    <row r="318" spans="1:12" ht="30" customHeight="1" x14ac:dyDescent="0.35">
      <c r="A318" s="132"/>
      <c r="B318" s="132"/>
      <c r="C318" s="152"/>
      <c r="D318" s="132"/>
      <c r="E318" s="152"/>
      <c r="F318" s="133"/>
      <c r="G318" s="133"/>
      <c r="H318" s="154"/>
      <c r="I318" s="154"/>
      <c r="J318" s="134"/>
      <c r="K318" s="134"/>
      <c r="L318" s="153"/>
    </row>
    <row r="319" spans="1:12" ht="30" customHeight="1" x14ac:dyDescent="0.35">
      <c r="A319" s="132"/>
      <c r="B319" s="132"/>
      <c r="C319" s="152"/>
      <c r="D319" s="132"/>
      <c r="E319" s="152"/>
      <c r="F319" s="133"/>
      <c r="G319" s="133"/>
      <c r="H319" s="154"/>
      <c r="I319" s="154"/>
      <c r="J319" s="134"/>
      <c r="K319" s="134"/>
      <c r="L319" s="153"/>
    </row>
    <row r="320" spans="1:12" ht="30" customHeight="1" x14ac:dyDescent="0.35">
      <c r="A320" s="132"/>
      <c r="B320" s="132"/>
      <c r="C320" s="152"/>
      <c r="D320" s="132"/>
      <c r="E320" s="152"/>
      <c r="F320" s="133"/>
      <c r="G320" s="133"/>
      <c r="H320" s="154"/>
      <c r="I320" s="154"/>
      <c r="J320" s="134"/>
      <c r="K320" s="134"/>
      <c r="L320" s="153"/>
    </row>
    <row r="321" spans="1:12" ht="30" customHeight="1" x14ac:dyDescent="0.35">
      <c r="A321" s="132"/>
      <c r="B321" s="132"/>
      <c r="C321" s="152"/>
      <c r="D321" s="132"/>
      <c r="E321" s="152"/>
      <c r="F321" s="133"/>
      <c r="G321" s="133"/>
      <c r="H321" s="154"/>
      <c r="I321" s="154"/>
      <c r="J321" s="134"/>
      <c r="K321" s="134"/>
      <c r="L321" s="153"/>
    </row>
    <row r="322" spans="1:12" ht="30" customHeight="1" x14ac:dyDescent="0.35">
      <c r="A322" s="132"/>
      <c r="B322" s="132"/>
      <c r="C322" s="152"/>
      <c r="D322" s="132"/>
      <c r="E322" s="152"/>
      <c r="F322" s="133"/>
      <c r="G322" s="133"/>
      <c r="H322" s="154"/>
      <c r="I322" s="154"/>
      <c r="J322" s="134"/>
      <c r="K322" s="134"/>
      <c r="L322" s="153"/>
    </row>
    <row r="323" spans="1:12" ht="30" customHeight="1" x14ac:dyDescent="0.35">
      <c r="A323" s="132"/>
      <c r="B323" s="132"/>
      <c r="C323" s="152"/>
      <c r="D323" s="132"/>
      <c r="E323" s="152"/>
      <c r="F323" s="133"/>
      <c r="G323" s="133"/>
      <c r="H323" s="154"/>
      <c r="I323" s="154"/>
      <c r="J323" s="134"/>
      <c r="K323" s="134"/>
      <c r="L323" s="153"/>
    </row>
    <row r="324" spans="1:12" ht="30" customHeight="1" x14ac:dyDescent="0.35">
      <c r="A324" s="132"/>
      <c r="B324" s="132"/>
      <c r="C324" s="152"/>
      <c r="D324" s="132"/>
      <c r="E324" s="152"/>
      <c r="F324" s="133"/>
      <c r="G324" s="133"/>
      <c r="H324" s="154"/>
      <c r="I324" s="154"/>
      <c r="J324" s="134"/>
      <c r="K324" s="134"/>
      <c r="L324" s="153"/>
    </row>
    <row r="325" spans="1:12" ht="30" customHeight="1" x14ac:dyDescent="0.35">
      <c r="A325" s="132"/>
      <c r="B325" s="132"/>
      <c r="C325" s="152"/>
      <c r="D325" s="132"/>
      <c r="E325" s="152"/>
      <c r="F325" s="133"/>
      <c r="G325" s="133"/>
      <c r="H325" s="154"/>
      <c r="I325" s="154"/>
      <c r="J325" s="134"/>
      <c r="K325" s="134"/>
      <c r="L325" s="153"/>
    </row>
    <row r="326" spans="1:12" ht="30" customHeight="1" x14ac:dyDescent="0.35">
      <c r="A326" s="132"/>
      <c r="B326" s="132"/>
      <c r="C326" s="152"/>
      <c r="D326" s="132"/>
      <c r="E326" s="152"/>
      <c r="F326" s="133"/>
      <c r="G326" s="133"/>
      <c r="H326" s="154"/>
      <c r="I326" s="154"/>
      <c r="J326" s="134"/>
      <c r="K326" s="134"/>
      <c r="L326" s="153"/>
    </row>
    <row r="327" spans="1:12" ht="30" customHeight="1" x14ac:dyDescent="0.35">
      <c r="A327" s="132"/>
      <c r="B327" s="132"/>
      <c r="C327" s="152"/>
      <c r="D327" s="132"/>
      <c r="E327" s="152"/>
      <c r="F327" s="133"/>
      <c r="G327" s="133"/>
      <c r="H327" s="154"/>
      <c r="I327" s="154"/>
      <c r="J327" s="134"/>
      <c r="K327" s="134"/>
      <c r="L327" s="153"/>
    </row>
    <row r="328" spans="1:12" ht="30" customHeight="1" x14ac:dyDescent="0.35">
      <c r="A328" s="132"/>
      <c r="B328" s="132"/>
      <c r="C328" s="152"/>
      <c r="D328" s="132"/>
      <c r="E328" s="152"/>
      <c r="F328" s="133"/>
      <c r="G328" s="133"/>
      <c r="H328" s="154"/>
      <c r="I328" s="154"/>
      <c r="J328" s="134"/>
      <c r="K328" s="134"/>
      <c r="L328" s="153"/>
    </row>
    <row r="329" spans="1:12" ht="30" customHeight="1" x14ac:dyDescent="0.35">
      <c r="A329" s="132"/>
      <c r="B329" s="132"/>
      <c r="C329" s="152"/>
      <c r="D329" s="132"/>
      <c r="E329" s="152"/>
      <c r="F329" s="133"/>
      <c r="G329" s="133"/>
      <c r="H329" s="154"/>
      <c r="I329" s="154"/>
      <c r="J329" s="134"/>
      <c r="K329" s="134"/>
      <c r="L329" s="153"/>
    </row>
    <row r="330" spans="1:12" ht="30" customHeight="1" x14ac:dyDescent="0.35">
      <c r="A330" s="132"/>
      <c r="B330" s="132"/>
      <c r="C330" s="152"/>
      <c r="D330" s="132"/>
      <c r="E330" s="152"/>
      <c r="F330" s="133"/>
      <c r="G330" s="133"/>
      <c r="H330" s="154"/>
      <c r="I330" s="154"/>
      <c r="J330" s="134"/>
      <c r="K330" s="134"/>
      <c r="L330" s="153"/>
    </row>
    <row r="331" spans="1:12" ht="30" customHeight="1" x14ac:dyDescent="0.35">
      <c r="A331" s="132"/>
      <c r="B331" s="132"/>
      <c r="C331" s="152"/>
      <c r="D331" s="132"/>
      <c r="E331" s="152"/>
      <c r="F331" s="133"/>
      <c r="G331" s="133"/>
      <c r="H331" s="154"/>
      <c r="I331" s="154"/>
      <c r="J331" s="134"/>
      <c r="K331" s="134"/>
      <c r="L331" s="153"/>
    </row>
    <row r="332" spans="1:12" ht="30" customHeight="1" x14ac:dyDescent="0.35">
      <c r="A332" s="132"/>
      <c r="B332" s="132"/>
      <c r="C332" s="152"/>
      <c r="D332" s="132"/>
      <c r="E332" s="152"/>
      <c r="F332" s="133"/>
      <c r="G332" s="133"/>
      <c r="H332" s="154"/>
      <c r="I332" s="154"/>
      <c r="J332" s="134"/>
      <c r="K332" s="134"/>
      <c r="L332" s="153"/>
    </row>
    <row r="333" spans="1:12" ht="30" customHeight="1" x14ac:dyDescent="0.35">
      <c r="A333" s="132"/>
      <c r="B333" s="132"/>
      <c r="C333" s="152"/>
      <c r="D333" s="132"/>
      <c r="E333" s="152"/>
      <c r="F333" s="133"/>
      <c r="G333" s="133"/>
      <c r="H333" s="154"/>
      <c r="I333" s="154"/>
      <c r="J333" s="134"/>
      <c r="K333" s="134"/>
      <c r="L333" s="153"/>
    </row>
    <row r="334" spans="1:12" ht="30" customHeight="1" x14ac:dyDescent="0.35">
      <c r="A334" s="132"/>
      <c r="B334" s="132"/>
      <c r="C334" s="152"/>
      <c r="D334" s="132"/>
      <c r="E334" s="152"/>
      <c r="F334" s="133"/>
      <c r="G334" s="133"/>
      <c r="H334" s="154"/>
      <c r="I334" s="154"/>
      <c r="J334" s="134"/>
      <c r="K334" s="134"/>
      <c r="L334" s="153"/>
    </row>
    <row r="335" spans="1:12" ht="30" customHeight="1" x14ac:dyDescent="0.35">
      <c r="A335" s="132"/>
      <c r="B335" s="132"/>
      <c r="C335" s="152"/>
      <c r="D335" s="132"/>
      <c r="E335" s="152"/>
      <c r="F335" s="133"/>
      <c r="G335" s="133"/>
      <c r="H335" s="154"/>
      <c r="I335" s="154"/>
      <c r="J335" s="134"/>
      <c r="K335" s="134"/>
      <c r="L335" s="153"/>
    </row>
    <row r="336" spans="1:12" ht="30" customHeight="1" x14ac:dyDescent="0.35">
      <c r="A336" s="132"/>
      <c r="B336" s="132"/>
      <c r="C336" s="152"/>
      <c r="D336" s="132"/>
      <c r="E336" s="152"/>
      <c r="F336" s="133"/>
      <c r="G336" s="133"/>
      <c r="H336" s="154"/>
      <c r="I336" s="154"/>
      <c r="J336" s="134"/>
      <c r="K336" s="134"/>
      <c r="L336" s="153"/>
    </row>
    <row r="337" spans="1:12" ht="30" customHeight="1" x14ac:dyDescent="0.35">
      <c r="A337" s="132"/>
      <c r="B337" s="132"/>
      <c r="C337" s="152"/>
      <c r="D337" s="132"/>
      <c r="E337" s="152"/>
      <c r="F337" s="133"/>
      <c r="G337" s="133"/>
      <c r="H337" s="154"/>
      <c r="I337" s="154"/>
      <c r="J337" s="134"/>
      <c r="K337" s="134"/>
      <c r="L337" s="153"/>
    </row>
    <row r="338" spans="1:12" ht="30" customHeight="1" x14ac:dyDescent="0.35">
      <c r="A338" s="132"/>
      <c r="B338" s="132"/>
      <c r="C338" s="152"/>
      <c r="D338" s="132"/>
      <c r="E338" s="152"/>
      <c r="F338" s="133"/>
      <c r="G338" s="133"/>
      <c r="H338" s="154"/>
      <c r="I338" s="154"/>
      <c r="J338" s="134"/>
      <c r="K338" s="134"/>
      <c r="L338" s="153"/>
    </row>
    <row r="339" spans="1:12" ht="30" customHeight="1" x14ac:dyDescent="0.35">
      <c r="A339" s="132"/>
      <c r="B339" s="132"/>
      <c r="C339" s="152"/>
      <c r="D339" s="132"/>
      <c r="E339" s="152"/>
      <c r="F339" s="133"/>
      <c r="G339" s="133"/>
      <c r="H339" s="154"/>
      <c r="I339" s="154"/>
      <c r="J339" s="134"/>
      <c r="K339" s="134"/>
      <c r="L339" s="153"/>
    </row>
    <row r="340" spans="1:12" ht="30" customHeight="1" x14ac:dyDescent="0.35">
      <c r="A340" s="132"/>
      <c r="B340" s="132"/>
      <c r="C340" s="152"/>
      <c r="D340" s="132"/>
      <c r="E340" s="152"/>
      <c r="F340" s="133"/>
      <c r="G340" s="133"/>
      <c r="H340" s="154"/>
      <c r="I340" s="154"/>
      <c r="J340" s="134"/>
      <c r="K340" s="134"/>
      <c r="L340" s="153"/>
    </row>
    <row r="341" spans="1:12" ht="30" customHeight="1" x14ac:dyDescent="0.35">
      <c r="A341" s="132"/>
      <c r="B341" s="132"/>
      <c r="C341" s="152"/>
      <c r="D341" s="132"/>
      <c r="E341" s="152"/>
      <c r="F341" s="133"/>
      <c r="G341" s="133"/>
      <c r="H341" s="154"/>
      <c r="I341" s="154"/>
      <c r="J341" s="134"/>
      <c r="K341" s="134"/>
      <c r="L341" s="153"/>
    </row>
    <row r="342" spans="1:12" ht="30" customHeight="1" x14ac:dyDescent="0.35">
      <c r="A342" s="132"/>
      <c r="B342" s="132"/>
      <c r="C342" s="152"/>
      <c r="D342" s="132"/>
      <c r="E342" s="152"/>
      <c r="F342" s="133"/>
      <c r="G342" s="133"/>
      <c r="H342" s="154"/>
      <c r="I342" s="154"/>
      <c r="J342" s="134"/>
      <c r="K342" s="134"/>
      <c r="L342" s="153"/>
    </row>
    <row r="343" spans="1:12" ht="30" customHeight="1" x14ac:dyDescent="0.35">
      <c r="A343" s="132"/>
      <c r="B343" s="132"/>
      <c r="C343" s="152"/>
      <c r="D343" s="132"/>
      <c r="E343" s="152"/>
      <c r="F343" s="133"/>
      <c r="G343" s="133"/>
      <c r="H343" s="154"/>
      <c r="I343" s="154"/>
      <c r="J343" s="134"/>
      <c r="K343" s="134"/>
      <c r="L343" s="153"/>
    </row>
    <row r="344" spans="1:12" ht="30" customHeight="1" x14ac:dyDescent="0.35">
      <c r="A344" s="132"/>
      <c r="B344" s="132"/>
      <c r="C344" s="152"/>
      <c r="D344" s="132"/>
      <c r="E344" s="152"/>
      <c r="F344" s="133"/>
      <c r="G344" s="133"/>
      <c r="H344" s="154"/>
      <c r="I344" s="154"/>
      <c r="J344" s="134"/>
      <c r="K344" s="134"/>
      <c r="L344" s="153"/>
    </row>
    <row r="345" spans="1:12" ht="30" customHeight="1" x14ac:dyDescent="0.35">
      <c r="A345" s="132"/>
      <c r="B345" s="132"/>
      <c r="C345" s="152"/>
      <c r="D345" s="132"/>
      <c r="E345" s="152"/>
      <c r="F345" s="133"/>
      <c r="G345" s="133"/>
      <c r="H345" s="154"/>
      <c r="I345" s="154"/>
      <c r="J345" s="134"/>
      <c r="K345" s="134"/>
      <c r="L345" s="153"/>
    </row>
    <row r="346" spans="1:12" ht="30" customHeight="1" x14ac:dyDescent="0.35">
      <c r="A346" s="132"/>
      <c r="B346" s="132"/>
      <c r="C346" s="152"/>
      <c r="D346" s="132"/>
      <c r="E346" s="152"/>
      <c r="F346" s="133"/>
      <c r="G346" s="133"/>
      <c r="H346" s="154"/>
      <c r="I346" s="154"/>
      <c r="J346" s="134"/>
      <c r="K346" s="134"/>
      <c r="L346" s="153"/>
    </row>
    <row r="347" spans="1:12" ht="30" customHeight="1" x14ac:dyDescent="0.35">
      <c r="A347" s="132"/>
      <c r="B347" s="132"/>
      <c r="C347" s="152"/>
      <c r="D347" s="132"/>
      <c r="E347" s="152"/>
      <c r="F347" s="133"/>
      <c r="G347" s="133"/>
      <c r="H347" s="154"/>
      <c r="I347" s="154"/>
      <c r="J347" s="134"/>
      <c r="K347" s="134"/>
      <c r="L347" s="153"/>
    </row>
    <row r="348" spans="1:12" ht="30" customHeight="1" x14ac:dyDescent="0.35">
      <c r="A348" s="132"/>
      <c r="B348" s="132"/>
      <c r="C348" s="152"/>
      <c r="D348" s="132"/>
      <c r="E348" s="152"/>
      <c r="F348" s="133"/>
      <c r="G348" s="133"/>
      <c r="H348" s="154"/>
      <c r="I348" s="154"/>
      <c r="J348" s="134"/>
      <c r="K348" s="134"/>
      <c r="L348" s="153"/>
    </row>
    <row r="349" spans="1:12" ht="30" customHeight="1" x14ac:dyDescent="0.35">
      <c r="A349" s="132"/>
      <c r="B349" s="132"/>
      <c r="C349" s="152"/>
      <c r="D349" s="132"/>
      <c r="E349" s="152"/>
      <c r="F349" s="133"/>
      <c r="G349" s="133"/>
      <c r="H349" s="154"/>
      <c r="I349" s="154"/>
      <c r="J349" s="134"/>
      <c r="K349" s="134"/>
      <c r="L349" s="153"/>
    </row>
    <row r="350" spans="1:12" ht="30" customHeight="1" x14ac:dyDescent="0.35">
      <c r="A350" s="132"/>
      <c r="B350" s="132"/>
      <c r="C350" s="152"/>
      <c r="D350" s="132"/>
      <c r="E350" s="152"/>
      <c r="F350" s="133"/>
      <c r="G350" s="133"/>
      <c r="H350" s="154"/>
      <c r="I350" s="154"/>
      <c r="J350" s="134"/>
      <c r="K350" s="134"/>
      <c r="L350" s="153"/>
    </row>
    <row r="351" spans="1:12" ht="30" customHeight="1" x14ac:dyDescent="0.35">
      <c r="A351" s="132"/>
      <c r="B351" s="132"/>
      <c r="C351" s="152"/>
      <c r="D351" s="132"/>
      <c r="E351" s="152"/>
      <c r="F351" s="133"/>
      <c r="G351" s="133"/>
      <c r="H351" s="154"/>
      <c r="I351" s="154"/>
      <c r="J351" s="134"/>
      <c r="K351" s="134"/>
      <c r="L351" s="153"/>
    </row>
    <row r="352" spans="1:12" ht="30" customHeight="1" x14ac:dyDescent="0.35">
      <c r="A352" s="132"/>
      <c r="B352" s="132"/>
      <c r="C352" s="152"/>
      <c r="D352" s="132"/>
      <c r="E352" s="152"/>
      <c r="F352" s="133"/>
      <c r="G352" s="133"/>
      <c r="H352" s="154"/>
      <c r="I352" s="154"/>
      <c r="J352" s="134"/>
      <c r="K352" s="134"/>
      <c r="L352" s="153"/>
    </row>
    <row r="353" spans="1:12" ht="30" customHeight="1" x14ac:dyDescent="0.35">
      <c r="A353" s="132"/>
      <c r="B353" s="132"/>
      <c r="C353" s="152"/>
      <c r="D353" s="132"/>
      <c r="E353" s="152"/>
      <c r="F353" s="133"/>
      <c r="G353" s="133"/>
      <c r="H353" s="154"/>
      <c r="I353" s="154"/>
      <c r="J353" s="134"/>
      <c r="K353" s="134"/>
      <c r="L353" s="153"/>
    </row>
    <row r="354" spans="1:12" ht="30" customHeight="1" x14ac:dyDescent="0.35">
      <c r="A354" s="132"/>
      <c r="B354" s="132"/>
      <c r="C354" s="152"/>
      <c r="D354" s="132"/>
      <c r="E354" s="152"/>
      <c r="F354" s="133"/>
      <c r="G354" s="133"/>
      <c r="H354" s="154"/>
      <c r="I354" s="154"/>
      <c r="J354" s="134"/>
      <c r="K354" s="134"/>
      <c r="L354" s="153"/>
    </row>
    <row r="355" spans="1:12" ht="30" customHeight="1" x14ac:dyDescent="0.35">
      <c r="A355" s="132"/>
      <c r="B355" s="132"/>
      <c r="C355" s="152"/>
      <c r="D355" s="132"/>
      <c r="E355" s="152"/>
      <c r="F355" s="133"/>
      <c r="G355" s="133"/>
      <c r="H355" s="154"/>
      <c r="I355" s="154"/>
      <c r="J355" s="134"/>
      <c r="K355" s="134"/>
      <c r="L355" s="153"/>
    </row>
    <row r="356" spans="1:12" ht="30" customHeight="1" x14ac:dyDescent="0.35">
      <c r="A356" s="132"/>
      <c r="B356" s="132"/>
      <c r="C356" s="152"/>
      <c r="D356" s="132"/>
      <c r="E356" s="152"/>
      <c r="F356" s="133"/>
      <c r="G356" s="133"/>
      <c r="H356" s="154"/>
      <c r="I356" s="154"/>
      <c r="J356" s="134"/>
      <c r="K356" s="134"/>
      <c r="L356" s="153"/>
    </row>
    <row r="357" spans="1:12" ht="30" customHeight="1" x14ac:dyDescent="0.35">
      <c r="A357" s="132"/>
      <c r="B357" s="132"/>
      <c r="C357" s="152"/>
      <c r="D357" s="132"/>
      <c r="E357" s="152"/>
      <c r="F357" s="133"/>
      <c r="G357" s="133"/>
      <c r="H357" s="154"/>
      <c r="I357" s="154"/>
      <c r="J357" s="134"/>
      <c r="K357" s="134"/>
      <c r="L357" s="153"/>
    </row>
    <row r="358" spans="1:12" ht="30" customHeight="1" x14ac:dyDescent="0.35">
      <c r="A358" s="132"/>
      <c r="B358" s="132"/>
      <c r="C358" s="152"/>
      <c r="D358" s="132"/>
      <c r="E358" s="152"/>
      <c r="F358" s="133"/>
      <c r="G358" s="133"/>
      <c r="H358" s="154"/>
      <c r="I358" s="154"/>
      <c r="J358" s="134"/>
      <c r="K358" s="134"/>
      <c r="L358" s="153"/>
    </row>
    <row r="359" spans="1:12" ht="30" customHeight="1" x14ac:dyDescent="0.35">
      <c r="A359" s="132"/>
      <c r="B359" s="132"/>
      <c r="C359" s="152"/>
      <c r="D359" s="132"/>
      <c r="E359" s="152"/>
      <c r="F359" s="133"/>
      <c r="G359" s="133"/>
      <c r="H359" s="154"/>
      <c r="I359" s="154"/>
      <c r="J359" s="134"/>
      <c r="K359" s="134"/>
      <c r="L359" s="153"/>
    </row>
    <row r="360" spans="1:12" ht="30" customHeight="1" x14ac:dyDescent="0.35">
      <c r="A360" s="132"/>
      <c r="B360" s="132"/>
      <c r="C360" s="152"/>
      <c r="D360" s="132"/>
      <c r="E360" s="152"/>
      <c r="F360" s="133"/>
      <c r="G360" s="133"/>
      <c r="H360" s="154"/>
      <c r="I360" s="154"/>
      <c r="J360" s="134"/>
      <c r="K360" s="134"/>
      <c r="L360" s="153"/>
    </row>
    <row r="361" spans="1:12" ht="30" customHeight="1" x14ac:dyDescent="0.35">
      <c r="A361" s="132"/>
      <c r="B361" s="132"/>
      <c r="C361" s="152"/>
      <c r="D361" s="132"/>
      <c r="E361" s="152"/>
      <c r="F361" s="133"/>
      <c r="G361" s="133"/>
      <c r="H361" s="154"/>
      <c r="I361" s="154"/>
      <c r="J361" s="134"/>
      <c r="K361" s="134"/>
      <c r="L361" s="153"/>
    </row>
    <row r="362" spans="1:12" ht="30" customHeight="1" x14ac:dyDescent="0.35">
      <c r="A362" s="132"/>
      <c r="B362" s="132"/>
      <c r="C362" s="152"/>
      <c r="D362" s="132"/>
      <c r="E362" s="152"/>
      <c r="F362" s="133"/>
      <c r="G362" s="133"/>
      <c r="H362" s="154"/>
      <c r="I362" s="154"/>
      <c r="J362" s="134"/>
      <c r="K362" s="134"/>
      <c r="L362" s="153"/>
    </row>
    <row r="363" spans="1:12" ht="30" customHeight="1" x14ac:dyDescent="0.35">
      <c r="A363" s="132"/>
      <c r="B363" s="132"/>
      <c r="C363" s="152"/>
      <c r="D363" s="132"/>
      <c r="E363" s="152"/>
      <c r="F363" s="133"/>
      <c r="G363" s="133"/>
      <c r="H363" s="154"/>
      <c r="I363" s="154"/>
      <c r="J363" s="134"/>
      <c r="K363" s="134"/>
      <c r="L363" s="153"/>
    </row>
    <row r="364" spans="1:12" ht="30" customHeight="1" x14ac:dyDescent="0.35">
      <c r="A364" s="132"/>
      <c r="B364" s="132"/>
      <c r="C364" s="152"/>
      <c r="D364" s="132"/>
      <c r="E364" s="152"/>
      <c r="F364" s="133"/>
      <c r="G364" s="133"/>
      <c r="H364" s="154"/>
      <c r="I364" s="154"/>
      <c r="J364" s="134"/>
      <c r="K364" s="134"/>
      <c r="L364" s="153"/>
    </row>
    <row r="365" spans="1:12" ht="30" customHeight="1" x14ac:dyDescent="0.35">
      <c r="A365" s="132"/>
      <c r="B365" s="132"/>
      <c r="C365" s="152"/>
      <c r="D365" s="132"/>
      <c r="E365" s="152"/>
      <c r="F365" s="133"/>
      <c r="G365" s="133"/>
      <c r="H365" s="154"/>
      <c r="I365" s="154"/>
      <c r="J365" s="134"/>
      <c r="K365" s="134"/>
      <c r="L365" s="153"/>
    </row>
    <row r="366" spans="1:12" ht="30" customHeight="1" x14ac:dyDescent="0.35">
      <c r="A366" s="132"/>
      <c r="B366" s="132"/>
      <c r="C366" s="152"/>
      <c r="D366" s="132"/>
      <c r="E366" s="152"/>
      <c r="F366" s="133"/>
      <c r="G366" s="133"/>
      <c r="H366" s="154"/>
      <c r="I366" s="154"/>
      <c r="J366" s="134"/>
      <c r="K366" s="134"/>
      <c r="L366" s="153"/>
    </row>
    <row r="367" spans="1:12" ht="30" customHeight="1" x14ac:dyDescent="0.35">
      <c r="A367" s="132"/>
      <c r="B367" s="132"/>
      <c r="C367" s="152"/>
      <c r="D367" s="132"/>
      <c r="E367" s="152"/>
      <c r="F367" s="133"/>
      <c r="G367" s="133"/>
      <c r="H367" s="154"/>
      <c r="I367" s="154"/>
      <c r="J367" s="134"/>
      <c r="K367" s="134"/>
      <c r="L367" s="153"/>
    </row>
    <row r="368" spans="1:12" ht="30" customHeight="1" x14ac:dyDescent="0.35">
      <c r="A368" s="132"/>
      <c r="B368" s="132"/>
      <c r="C368" s="152"/>
      <c r="D368" s="132"/>
      <c r="E368" s="152"/>
      <c r="F368" s="133"/>
      <c r="G368" s="133"/>
      <c r="H368" s="154"/>
      <c r="I368" s="154"/>
      <c r="J368" s="134"/>
      <c r="K368" s="134"/>
      <c r="L368" s="153"/>
    </row>
    <row r="369" spans="1:12" ht="30" customHeight="1" x14ac:dyDescent="0.35">
      <c r="A369" s="132"/>
      <c r="B369" s="132"/>
      <c r="C369" s="152"/>
      <c r="D369" s="132"/>
      <c r="E369" s="152"/>
      <c r="F369" s="133"/>
      <c r="G369" s="133"/>
      <c r="H369" s="154"/>
      <c r="I369" s="154"/>
      <c r="J369" s="134"/>
      <c r="K369" s="134"/>
      <c r="L369" s="153"/>
    </row>
    <row r="370" spans="1:12" ht="30" customHeight="1" x14ac:dyDescent="0.35">
      <c r="A370" s="132"/>
      <c r="B370" s="132"/>
      <c r="C370" s="152"/>
      <c r="D370" s="132"/>
      <c r="E370" s="152"/>
      <c r="F370" s="133"/>
      <c r="G370" s="133"/>
      <c r="H370" s="154"/>
      <c r="I370" s="154"/>
      <c r="J370" s="134"/>
      <c r="K370" s="134"/>
      <c r="L370" s="153"/>
    </row>
    <row r="371" spans="1:12" ht="30" customHeight="1" x14ac:dyDescent="0.35">
      <c r="A371" s="132"/>
      <c r="B371" s="132"/>
      <c r="C371" s="152"/>
      <c r="D371" s="132"/>
      <c r="E371" s="152"/>
      <c r="F371" s="133"/>
      <c r="G371" s="133"/>
      <c r="H371" s="154"/>
      <c r="I371" s="154"/>
      <c r="J371" s="134"/>
      <c r="K371" s="134"/>
      <c r="L371" s="153"/>
    </row>
    <row r="372" spans="1:12" ht="30" customHeight="1" x14ac:dyDescent="0.35">
      <c r="A372" s="132"/>
      <c r="B372" s="132"/>
      <c r="C372" s="152"/>
      <c r="D372" s="132"/>
      <c r="E372" s="152"/>
      <c r="F372" s="133"/>
      <c r="G372" s="133"/>
      <c r="H372" s="154"/>
      <c r="I372" s="154"/>
      <c r="J372" s="134"/>
      <c r="K372" s="134"/>
      <c r="L372" s="153"/>
    </row>
    <row r="373" spans="1:12" ht="30" customHeight="1" x14ac:dyDescent="0.35">
      <c r="A373" s="132"/>
      <c r="B373" s="132"/>
      <c r="C373" s="152"/>
      <c r="D373" s="132"/>
      <c r="E373" s="152"/>
      <c r="F373" s="133"/>
      <c r="G373" s="133"/>
      <c r="H373" s="154"/>
      <c r="I373" s="154"/>
      <c r="J373" s="134"/>
      <c r="K373" s="134"/>
      <c r="L373" s="153"/>
    </row>
    <row r="374" spans="1:12" ht="30" customHeight="1" x14ac:dyDescent="0.35">
      <c r="A374" s="132"/>
      <c r="B374" s="132"/>
      <c r="C374" s="152"/>
      <c r="D374" s="132"/>
      <c r="E374" s="152"/>
      <c r="F374" s="133"/>
      <c r="G374" s="133"/>
      <c r="H374" s="154"/>
      <c r="I374" s="154"/>
      <c r="J374" s="134"/>
      <c r="K374" s="134"/>
      <c r="L374" s="153"/>
    </row>
    <row r="375" spans="1:12" ht="30" customHeight="1" x14ac:dyDescent="0.35">
      <c r="A375" s="132"/>
      <c r="B375" s="132"/>
      <c r="C375" s="152"/>
      <c r="D375" s="132"/>
      <c r="E375" s="152"/>
      <c r="F375" s="133"/>
      <c r="G375" s="133"/>
      <c r="H375" s="154"/>
      <c r="I375" s="154"/>
      <c r="J375" s="134"/>
      <c r="K375" s="134"/>
      <c r="L375" s="153"/>
    </row>
    <row r="376" spans="1:12" ht="30" customHeight="1" x14ac:dyDescent="0.35">
      <c r="A376" s="132"/>
      <c r="B376" s="132"/>
      <c r="C376" s="152"/>
      <c r="D376" s="132"/>
      <c r="E376" s="152"/>
      <c r="F376" s="133"/>
      <c r="G376" s="133"/>
      <c r="H376" s="154"/>
      <c r="I376" s="154"/>
      <c r="J376" s="134"/>
      <c r="K376" s="134"/>
      <c r="L376" s="153"/>
    </row>
    <row r="377" spans="1:12" ht="30" customHeight="1" x14ac:dyDescent="0.35">
      <c r="A377" s="132"/>
      <c r="B377" s="132"/>
      <c r="C377" s="152"/>
      <c r="D377" s="132"/>
      <c r="E377" s="152"/>
      <c r="F377" s="133"/>
      <c r="G377" s="133"/>
      <c r="H377" s="154"/>
      <c r="I377" s="154"/>
      <c r="J377" s="134"/>
      <c r="K377" s="134"/>
      <c r="L377" s="153"/>
    </row>
    <row r="378" spans="1:12" ht="30" customHeight="1" x14ac:dyDescent="0.35">
      <c r="A378" s="132"/>
      <c r="B378" s="132"/>
      <c r="C378" s="152"/>
      <c r="D378" s="132"/>
      <c r="E378" s="152"/>
      <c r="F378" s="133"/>
      <c r="G378" s="133"/>
      <c r="H378" s="154"/>
      <c r="I378" s="154"/>
      <c r="J378" s="134"/>
      <c r="K378" s="134"/>
      <c r="L378" s="153"/>
    </row>
    <row r="379" spans="1:12" ht="30" customHeight="1" x14ac:dyDescent="0.35">
      <c r="A379" s="132"/>
      <c r="B379" s="132"/>
      <c r="C379" s="152"/>
      <c r="D379" s="132"/>
      <c r="E379" s="152"/>
      <c r="F379" s="133"/>
      <c r="G379" s="133"/>
      <c r="H379" s="154"/>
      <c r="I379" s="154"/>
      <c r="J379" s="134"/>
      <c r="K379" s="134"/>
      <c r="L379" s="153"/>
    </row>
    <row r="380" spans="1:12" ht="30" customHeight="1" x14ac:dyDescent="0.35">
      <c r="A380" s="132"/>
      <c r="B380" s="132"/>
      <c r="C380" s="152"/>
      <c r="D380" s="132"/>
      <c r="E380" s="152"/>
      <c r="F380" s="133"/>
      <c r="G380" s="133"/>
      <c r="H380" s="154"/>
      <c r="I380" s="154"/>
      <c r="J380" s="134"/>
      <c r="K380" s="134"/>
      <c r="L380" s="153"/>
    </row>
    <row r="381" spans="1:12" ht="30" customHeight="1" x14ac:dyDescent="0.35">
      <c r="A381" s="132"/>
      <c r="B381" s="132"/>
      <c r="C381" s="152"/>
      <c r="D381" s="132"/>
      <c r="E381" s="152"/>
      <c r="F381" s="133"/>
      <c r="G381" s="133"/>
      <c r="H381" s="154"/>
      <c r="I381" s="154"/>
      <c r="J381" s="134"/>
      <c r="K381" s="134"/>
      <c r="L381" s="153"/>
    </row>
    <row r="382" spans="1:12" ht="30" customHeight="1" x14ac:dyDescent="0.35">
      <c r="A382" s="132"/>
      <c r="B382" s="132"/>
      <c r="C382" s="152"/>
      <c r="D382" s="132"/>
      <c r="E382" s="152"/>
      <c r="F382" s="133"/>
      <c r="G382" s="133"/>
      <c r="H382" s="154"/>
      <c r="I382" s="154"/>
      <c r="J382" s="134"/>
      <c r="K382" s="134"/>
      <c r="L382" s="153"/>
    </row>
    <row r="383" spans="1:12" ht="30" customHeight="1" x14ac:dyDescent="0.35">
      <c r="A383" s="132"/>
      <c r="B383" s="132"/>
      <c r="C383" s="152"/>
      <c r="D383" s="132"/>
      <c r="E383" s="152"/>
      <c r="F383" s="133"/>
      <c r="G383" s="133"/>
      <c r="H383" s="154"/>
      <c r="I383" s="154"/>
      <c r="J383" s="134"/>
      <c r="K383" s="134"/>
      <c r="L383" s="153"/>
    </row>
    <row r="384" spans="1:12" ht="30" customHeight="1" x14ac:dyDescent="0.35">
      <c r="A384" s="132"/>
      <c r="B384" s="132"/>
      <c r="C384" s="152"/>
      <c r="D384" s="132"/>
      <c r="E384" s="152"/>
      <c r="F384" s="133"/>
      <c r="G384" s="133"/>
      <c r="H384" s="154"/>
      <c r="I384" s="154"/>
      <c r="J384" s="134"/>
      <c r="K384" s="134"/>
      <c r="L384" s="153"/>
    </row>
    <row r="385" spans="1:12" ht="30" customHeight="1" x14ac:dyDescent="0.35">
      <c r="A385" s="132"/>
      <c r="B385" s="132"/>
      <c r="C385" s="152"/>
      <c r="D385" s="132"/>
      <c r="E385" s="152"/>
      <c r="F385" s="133"/>
      <c r="G385" s="133"/>
      <c r="H385" s="154"/>
      <c r="I385" s="154"/>
      <c r="J385" s="134"/>
      <c r="K385" s="134"/>
      <c r="L385" s="153"/>
    </row>
    <row r="386" spans="1:12" ht="30" customHeight="1" x14ac:dyDescent="0.35">
      <c r="A386" s="132"/>
      <c r="B386" s="132"/>
      <c r="C386" s="152"/>
      <c r="D386" s="132"/>
      <c r="E386" s="152"/>
      <c r="F386" s="133"/>
      <c r="G386" s="133"/>
      <c r="H386" s="154"/>
      <c r="I386" s="154"/>
      <c r="J386" s="134"/>
      <c r="K386" s="134"/>
      <c r="L386" s="153"/>
    </row>
    <row r="387" spans="1:12" ht="30" customHeight="1" x14ac:dyDescent="0.35">
      <c r="A387" s="132"/>
      <c r="B387" s="132"/>
      <c r="C387" s="152"/>
      <c r="D387" s="132"/>
      <c r="E387" s="152"/>
      <c r="F387" s="133"/>
      <c r="G387" s="133"/>
      <c r="H387" s="154"/>
      <c r="I387" s="154"/>
      <c r="J387" s="134"/>
      <c r="K387" s="134"/>
      <c r="L387" s="153"/>
    </row>
    <row r="388" spans="1:12" ht="30" customHeight="1" x14ac:dyDescent="0.35">
      <c r="A388" s="132"/>
      <c r="B388" s="132"/>
      <c r="C388" s="152"/>
      <c r="D388" s="132"/>
      <c r="E388" s="152"/>
      <c r="F388" s="133"/>
      <c r="G388" s="133"/>
      <c r="H388" s="154"/>
      <c r="I388" s="154"/>
      <c r="J388" s="134"/>
      <c r="K388" s="134"/>
      <c r="L388" s="153"/>
    </row>
    <row r="389" spans="1:12" ht="30" customHeight="1" x14ac:dyDescent="0.35">
      <c r="A389" s="132"/>
      <c r="B389" s="132"/>
      <c r="C389" s="152"/>
      <c r="D389" s="132"/>
      <c r="E389" s="152"/>
      <c r="F389" s="133"/>
      <c r="G389" s="133"/>
      <c r="H389" s="154"/>
      <c r="I389" s="154"/>
      <c r="J389" s="134"/>
      <c r="K389" s="134"/>
      <c r="L389" s="153"/>
    </row>
    <row r="390" spans="1:12" ht="30" customHeight="1" x14ac:dyDescent="0.35">
      <c r="A390" s="132"/>
      <c r="B390" s="132"/>
      <c r="C390" s="152"/>
      <c r="D390" s="132"/>
      <c r="E390" s="152"/>
      <c r="F390" s="133"/>
      <c r="G390" s="133"/>
      <c r="H390" s="154"/>
      <c r="I390" s="154"/>
      <c r="J390" s="134"/>
      <c r="K390" s="134"/>
      <c r="L390" s="153"/>
    </row>
    <row r="391" spans="1:12" ht="30" customHeight="1" x14ac:dyDescent="0.35">
      <c r="A391" s="132"/>
      <c r="B391" s="132"/>
      <c r="C391" s="152"/>
      <c r="D391" s="132"/>
      <c r="E391" s="152"/>
      <c r="F391" s="133"/>
      <c r="G391" s="133"/>
      <c r="H391" s="154"/>
      <c r="I391" s="154"/>
      <c r="J391" s="134"/>
      <c r="K391" s="134"/>
      <c r="L391" s="153"/>
    </row>
    <row r="392" spans="1:12" ht="30" customHeight="1" x14ac:dyDescent="0.35">
      <c r="A392" s="132"/>
      <c r="B392" s="132"/>
      <c r="C392" s="152"/>
      <c r="D392" s="132"/>
      <c r="E392" s="152"/>
      <c r="F392" s="133"/>
      <c r="G392" s="133"/>
      <c r="H392" s="154"/>
      <c r="I392" s="154"/>
      <c r="J392" s="134"/>
      <c r="K392" s="134"/>
      <c r="L392" s="153"/>
    </row>
    <row r="393" spans="1:12" ht="30" customHeight="1" x14ac:dyDescent="0.35">
      <c r="A393" s="132"/>
      <c r="B393" s="132"/>
      <c r="C393" s="152"/>
      <c r="D393" s="132"/>
      <c r="E393" s="152"/>
      <c r="F393" s="133"/>
      <c r="G393" s="133"/>
      <c r="H393" s="154"/>
      <c r="I393" s="154"/>
      <c r="J393" s="134"/>
      <c r="K393" s="134"/>
      <c r="L393" s="153"/>
    </row>
    <row r="394" spans="1:12" ht="30" customHeight="1" x14ac:dyDescent="0.35">
      <c r="A394" s="132"/>
      <c r="B394" s="132"/>
      <c r="C394" s="152"/>
      <c r="D394" s="132"/>
      <c r="E394" s="152"/>
      <c r="F394" s="133"/>
      <c r="G394" s="133"/>
      <c r="H394" s="154"/>
      <c r="I394" s="154"/>
      <c r="J394" s="134"/>
      <c r="K394" s="134"/>
      <c r="L394" s="153"/>
    </row>
    <row r="395" spans="1:12" ht="30" customHeight="1" x14ac:dyDescent="0.35">
      <c r="A395" s="132"/>
      <c r="B395" s="132"/>
      <c r="C395" s="152"/>
      <c r="D395" s="132"/>
      <c r="E395" s="152"/>
      <c r="F395" s="133"/>
      <c r="G395" s="133"/>
      <c r="H395" s="154"/>
      <c r="I395" s="154"/>
      <c r="J395" s="134"/>
      <c r="K395" s="134"/>
      <c r="L395" s="153"/>
    </row>
    <row r="396" spans="1:12" ht="30" customHeight="1" x14ac:dyDescent="0.35">
      <c r="A396" s="132"/>
      <c r="B396" s="132"/>
      <c r="C396" s="152"/>
      <c r="D396" s="132"/>
      <c r="E396" s="152"/>
      <c r="F396" s="133"/>
      <c r="G396" s="133"/>
      <c r="H396" s="154"/>
      <c r="I396" s="154"/>
      <c r="J396" s="134"/>
      <c r="K396" s="134"/>
      <c r="L396" s="153"/>
    </row>
    <row r="397" spans="1:12" ht="30" customHeight="1" x14ac:dyDescent="0.35">
      <c r="A397" s="132"/>
      <c r="B397" s="132"/>
      <c r="C397" s="152"/>
      <c r="D397" s="132"/>
      <c r="E397" s="152"/>
      <c r="F397" s="133"/>
      <c r="G397" s="133"/>
      <c r="H397" s="154"/>
      <c r="I397" s="154"/>
      <c r="J397" s="134"/>
      <c r="K397" s="134"/>
      <c r="L397" s="153"/>
    </row>
    <row r="398" spans="1:12" ht="30" customHeight="1" x14ac:dyDescent="0.35">
      <c r="A398" s="132"/>
      <c r="B398" s="132"/>
      <c r="C398" s="152"/>
      <c r="D398" s="132"/>
      <c r="E398" s="152"/>
      <c r="F398" s="133"/>
      <c r="G398" s="133"/>
      <c r="H398" s="154"/>
      <c r="I398" s="154"/>
      <c r="J398" s="134"/>
      <c r="K398" s="134"/>
      <c r="L398" s="153"/>
    </row>
    <row r="399" spans="1:12" ht="30" customHeight="1" x14ac:dyDescent="0.35">
      <c r="A399" s="132"/>
      <c r="B399" s="132"/>
      <c r="C399" s="152"/>
      <c r="D399" s="132"/>
      <c r="E399" s="152"/>
      <c r="F399" s="133"/>
      <c r="G399" s="133"/>
      <c r="H399" s="154"/>
      <c r="I399" s="154"/>
      <c r="J399" s="134"/>
      <c r="K399" s="134"/>
      <c r="L399" s="153"/>
    </row>
    <row r="400" spans="1:12" ht="30" customHeight="1" x14ac:dyDescent="0.35">
      <c r="A400" s="132"/>
      <c r="B400" s="132"/>
      <c r="C400" s="152"/>
      <c r="D400" s="132"/>
      <c r="E400" s="152"/>
      <c r="F400" s="133"/>
      <c r="G400" s="133"/>
      <c r="H400" s="154"/>
      <c r="I400" s="154"/>
      <c r="J400" s="134"/>
      <c r="K400" s="134"/>
      <c r="L400" s="153"/>
    </row>
    <row r="401" spans="1:12" ht="30" customHeight="1" x14ac:dyDescent="0.35">
      <c r="A401" s="132"/>
      <c r="B401" s="132"/>
      <c r="C401" s="152"/>
      <c r="D401" s="132"/>
      <c r="E401" s="152"/>
      <c r="F401" s="133"/>
      <c r="G401" s="133"/>
      <c r="H401" s="154"/>
      <c r="I401" s="154"/>
      <c r="J401" s="134"/>
      <c r="K401" s="134"/>
      <c r="L401" s="153"/>
    </row>
    <row r="402" spans="1:12" ht="30" customHeight="1" x14ac:dyDescent="0.35">
      <c r="A402" s="132"/>
      <c r="B402" s="132"/>
      <c r="C402" s="152"/>
      <c r="D402" s="132"/>
      <c r="E402" s="152"/>
      <c r="F402" s="133"/>
      <c r="G402" s="133"/>
      <c r="H402" s="154"/>
      <c r="I402" s="154"/>
      <c r="J402" s="134"/>
      <c r="K402" s="134"/>
      <c r="L402" s="153"/>
    </row>
    <row r="403" spans="1:12" ht="30" customHeight="1" x14ac:dyDescent="0.35">
      <c r="A403" s="132"/>
      <c r="B403" s="132"/>
      <c r="C403" s="152"/>
      <c r="D403" s="132"/>
      <c r="E403" s="152"/>
      <c r="F403" s="133"/>
      <c r="G403" s="133"/>
      <c r="H403" s="154"/>
      <c r="I403" s="154"/>
      <c r="J403" s="134"/>
      <c r="K403" s="134"/>
      <c r="L403" s="153"/>
    </row>
    <row r="404" spans="1:12" ht="30" customHeight="1" x14ac:dyDescent="0.35">
      <c r="A404" s="132"/>
      <c r="B404" s="132"/>
      <c r="C404" s="152"/>
      <c r="D404" s="132"/>
      <c r="E404" s="152"/>
      <c r="F404" s="133"/>
      <c r="G404" s="133"/>
      <c r="H404" s="154"/>
      <c r="I404" s="154"/>
      <c r="J404" s="134"/>
      <c r="K404" s="134"/>
      <c r="L404" s="153"/>
    </row>
    <row r="405" spans="1:12" ht="30" customHeight="1" x14ac:dyDescent="0.35">
      <c r="A405" s="132"/>
      <c r="B405" s="132"/>
      <c r="C405" s="152"/>
      <c r="D405" s="132"/>
      <c r="E405" s="152"/>
      <c r="F405" s="133"/>
      <c r="G405" s="133"/>
      <c r="H405" s="154"/>
      <c r="I405" s="154"/>
      <c r="J405" s="134"/>
      <c r="K405" s="134"/>
      <c r="L405" s="153"/>
    </row>
    <row r="406" spans="1:12" ht="30" customHeight="1" x14ac:dyDescent="0.35">
      <c r="A406" s="132"/>
      <c r="B406" s="132"/>
      <c r="C406" s="152"/>
      <c r="D406" s="132"/>
      <c r="E406" s="152"/>
      <c r="F406" s="133"/>
      <c r="G406" s="133"/>
      <c r="H406" s="154"/>
      <c r="I406" s="154"/>
      <c r="J406" s="134"/>
      <c r="K406" s="134"/>
      <c r="L406" s="153"/>
    </row>
    <row r="407" spans="1:12" ht="30" customHeight="1" x14ac:dyDescent="0.35">
      <c r="A407" s="132"/>
      <c r="B407" s="132"/>
      <c r="C407" s="152"/>
      <c r="D407" s="132"/>
      <c r="E407" s="152"/>
      <c r="F407" s="133"/>
      <c r="G407" s="133"/>
      <c r="H407" s="154"/>
      <c r="I407" s="154"/>
      <c r="J407" s="134"/>
      <c r="K407" s="134"/>
      <c r="L407" s="153"/>
    </row>
    <row r="408" spans="1:12" ht="30" customHeight="1" x14ac:dyDescent="0.35">
      <c r="A408" s="132"/>
      <c r="B408" s="132"/>
      <c r="C408" s="152"/>
      <c r="D408" s="132"/>
      <c r="E408" s="152"/>
      <c r="F408" s="133"/>
      <c r="G408" s="133"/>
      <c r="H408" s="154"/>
      <c r="I408" s="154"/>
      <c r="J408" s="134"/>
      <c r="K408" s="134"/>
      <c r="L408" s="153"/>
    </row>
    <row r="409" spans="1:12" ht="30" customHeight="1" x14ac:dyDescent="0.35">
      <c r="A409" s="132"/>
      <c r="B409" s="132"/>
      <c r="C409" s="152"/>
      <c r="D409" s="132"/>
      <c r="E409" s="152"/>
      <c r="F409" s="133"/>
      <c r="G409" s="133"/>
      <c r="H409" s="154"/>
      <c r="I409" s="154"/>
      <c r="J409" s="134"/>
      <c r="K409" s="134"/>
      <c r="L409" s="153"/>
    </row>
    <row r="410" spans="1:12" ht="30" customHeight="1" x14ac:dyDescent="0.35">
      <c r="A410" s="132"/>
      <c r="B410" s="132"/>
      <c r="C410" s="152"/>
      <c r="D410" s="132"/>
      <c r="E410" s="152"/>
      <c r="F410" s="133"/>
      <c r="G410" s="133"/>
      <c r="H410" s="154"/>
      <c r="I410" s="154"/>
      <c r="J410" s="134"/>
      <c r="K410" s="134"/>
      <c r="L410" s="153"/>
    </row>
    <row r="411" spans="1:12" ht="30" customHeight="1" x14ac:dyDescent="0.35">
      <c r="A411" s="132"/>
      <c r="B411" s="132"/>
      <c r="C411" s="152"/>
      <c r="D411" s="132"/>
      <c r="E411" s="152"/>
      <c r="F411" s="133"/>
      <c r="G411" s="133"/>
      <c r="H411" s="154"/>
      <c r="I411" s="154"/>
      <c r="J411" s="134"/>
      <c r="K411" s="134"/>
      <c r="L411" s="153"/>
    </row>
    <row r="412" spans="1:12" ht="30" customHeight="1" x14ac:dyDescent="0.35">
      <c r="A412" s="132"/>
      <c r="B412" s="132"/>
      <c r="C412" s="152"/>
      <c r="D412" s="132"/>
      <c r="E412" s="152"/>
      <c r="F412" s="133"/>
      <c r="G412" s="133"/>
      <c r="H412" s="154"/>
      <c r="I412" s="154"/>
      <c r="J412" s="134"/>
      <c r="K412" s="134"/>
      <c r="L412" s="153"/>
    </row>
    <row r="413" spans="1:12" ht="30" customHeight="1" x14ac:dyDescent="0.35">
      <c r="A413" s="132"/>
      <c r="B413" s="132"/>
      <c r="C413" s="152"/>
      <c r="D413" s="132"/>
      <c r="E413" s="152"/>
      <c r="F413" s="133"/>
      <c r="G413" s="133"/>
      <c r="H413" s="154"/>
      <c r="I413" s="154"/>
      <c r="J413" s="134"/>
      <c r="K413" s="134"/>
      <c r="L413" s="153"/>
    </row>
    <row r="414" spans="1:12" ht="30" customHeight="1" x14ac:dyDescent="0.35">
      <c r="A414" s="132"/>
      <c r="B414" s="132"/>
      <c r="C414" s="152"/>
      <c r="D414" s="132"/>
      <c r="E414" s="152"/>
      <c r="F414" s="133"/>
      <c r="G414" s="133"/>
      <c r="H414" s="154"/>
      <c r="I414" s="154"/>
      <c r="J414" s="134"/>
      <c r="K414" s="134"/>
      <c r="L414" s="153"/>
    </row>
    <row r="415" spans="1:12" ht="30" customHeight="1" x14ac:dyDescent="0.35">
      <c r="A415" s="132"/>
      <c r="B415" s="132"/>
      <c r="C415" s="152"/>
      <c r="D415" s="132"/>
      <c r="E415" s="152"/>
      <c r="F415" s="133"/>
      <c r="G415" s="133"/>
      <c r="H415" s="154"/>
      <c r="I415" s="154"/>
      <c r="J415" s="134"/>
      <c r="K415" s="134"/>
      <c r="L415" s="153"/>
    </row>
    <row r="416" spans="1:12" ht="30" customHeight="1" x14ac:dyDescent="0.35">
      <c r="A416" s="132"/>
      <c r="B416" s="132"/>
      <c r="C416" s="152"/>
      <c r="D416" s="132"/>
      <c r="E416" s="152"/>
      <c r="F416" s="133"/>
      <c r="G416" s="133"/>
      <c r="H416" s="154"/>
      <c r="I416" s="154"/>
      <c r="J416" s="134"/>
      <c r="K416" s="134"/>
      <c r="L416" s="153"/>
    </row>
    <row r="417" spans="1:12" ht="30" customHeight="1" x14ac:dyDescent="0.35">
      <c r="A417" s="132"/>
      <c r="B417" s="132"/>
      <c r="C417" s="152"/>
      <c r="D417" s="132"/>
      <c r="E417" s="152"/>
      <c r="F417" s="133"/>
      <c r="G417" s="133"/>
      <c r="H417" s="154"/>
      <c r="I417" s="154"/>
      <c r="J417" s="134"/>
      <c r="K417" s="134"/>
      <c r="L417" s="153"/>
    </row>
    <row r="418" spans="1:12" ht="30" customHeight="1" x14ac:dyDescent="0.35">
      <c r="A418" s="132"/>
      <c r="B418" s="132"/>
      <c r="C418" s="152"/>
      <c r="D418" s="132"/>
      <c r="E418" s="152"/>
      <c r="F418" s="133"/>
      <c r="G418" s="133"/>
      <c r="H418" s="154"/>
      <c r="I418" s="154"/>
      <c r="J418" s="134"/>
      <c r="K418" s="134"/>
      <c r="L418" s="153"/>
    </row>
    <row r="419" spans="1:12" ht="30" customHeight="1" x14ac:dyDescent="0.35">
      <c r="A419" s="132"/>
      <c r="B419" s="132"/>
      <c r="C419" s="152"/>
      <c r="D419" s="132"/>
      <c r="E419" s="152"/>
      <c r="F419" s="133"/>
      <c r="G419" s="133"/>
      <c r="H419" s="154"/>
      <c r="I419" s="154"/>
      <c r="J419" s="134"/>
      <c r="K419" s="134"/>
      <c r="L419" s="153"/>
    </row>
    <row r="420" spans="1:12" ht="30" customHeight="1" x14ac:dyDescent="0.35">
      <c r="A420" s="132"/>
      <c r="B420" s="132"/>
      <c r="C420" s="152"/>
      <c r="D420" s="132"/>
      <c r="E420" s="152"/>
      <c r="F420" s="133"/>
      <c r="G420" s="133"/>
      <c r="H420" s="154"/>
      <c r="I420" s="154"/>
      <c r="J420" s="134"/>
      <c r="K420" s="134"/>
      <c r="L420" s="153"/>
    </row>
    <row r="421" spans="1:12" ht="30" customHeight="1" x14ac:dyDescent="0.35">
      <c r="A421" s="132"/>
      <c r="B421" s="132"/>
      <c r="C421" s="152"/>
      <c r="D421" s="132"/>
      <c r="E421" s="152"/>
      <c r="F421" s="133"/>
      <c r="G421" s="133"/>
      <c r="H421" s="154"/>
      <c r="I421" s="154"/>
      <c r="J421" s="134"/>
      <c r="K421" s="134"/>
      <c r="L421" s="153"/>
    </row>
    <row r="422" spans="1:12" ht="30" customHeight="1" x14ac:dyDescent="0.35">
      <c r="A422" s="132"/>
      <c r="B422" s="132"/>
      <c r="C422" s="152"/>
      <c r="D422" s="132"/>
      <c r="E422" s="152"/>
      <c r="F422" s="133"/>
      <c r="G422" s="133"/>
      <c r="H422" s="154"/>
      <c r="I422" s="154"/>
      <c r="J422" s="134"/>
      <c r="K422" s="134"/>
      <c r="L422" s="153"/>
    </row>
    <row r="423" spans="1:12" ht="30" customHeight="1" x14ac:dyDescent="0.35">
      <c r="A423" s="132"/>
      <c r="B423" s="132"/>
      <c r="C423" s="152"/>
      <c r="D423" s="132"/>
      <c r="E423" s="152"/>
      <c r="F423" s="133"/>
      <c r="G423" s="133"/>
      <c r="H423" s="154"/>
      <c r="I423" s="154"/>
      <c r="J423" s="134"/>
      <c r="K423" s="134"/>
      <c r="L423" s="153"/>
    </row>
    <row r="424" spans="1:12" ht="30" customHeight="1" x14ac:dyDescent="0.35">
      <c r="A424" s="132"/>
      <c r="B424" s="132"/>
      <c r="C424" s="152"/>
      <c r="D424" s="132"/>
      <c r="E424" s="152"/>
      <c r="F424" s="133"/>
      <c r="G424" s="133"/>
      <c r="H424" s="154"/>
      <c r="I424" s="154"/>
      <c r="J424" s="134"/>
      <c r="K424" s="134"/>
      <c r="L424" s="153"/>
    </row>
    <row r="425" spans="1:12" ht="30" customHeight="1" x14ac:dyDescent="0.35">
      <c r="A425" s="132"/>
      <c r="B425" s="132"/>
      <c r="C425" s="152"/>
      <c r="D425" s="132"/>
      <c r="E425" s="152"/>
      <c r="F425" s="133"/>
      <c r="G425" s="133"/>
      <c r="H425" s="154"/>
      <c r="I425" s="154"/>
      <c r="J425" s="134"/>
      <c r="K425" s="134"/>
      <c r="L425" s="153"/>
    </row>
    <row r="426" spans="1:12" ht="30" customHeight="1" x14ac:dyDescent="0.35">
      <c r="A426" s="132"/>
      <c r="B426" s="132"/>
      <c r="C426" s="152"/>
      <c r="D426" s="132"/>
      <c r="E426" s="152"/>
      <c r="F426" s="133"/>
      <c r="G426" s="133"/>
      <c r="H426" s="154"/>
      <c r="I426" s="154"/>
      <c r="J426" s="134"/>
      <c r="K426" s="134"/>
      <c r="L426" s="153"/>
    </row>
    <row r="427" spans="1:12" ht="30" customHeight="1" x14ac:dyDescent="0.35">
      <c r="A427" s="132"/>
      <c r="B427" s="132"/>
      <c r="C427" s="152"/>
      <c r="D427" s="132"/>
      <c r="E427" s="152"/>
      <c r="F427" s="133"/>
      <c r="G427" s="133"/>
      <c r="H427" s="154"/>
      <c r="I427" s="154"/>
      <c r="J427" s="134"/>
      <c r="K427" s="134"/>
      <c r="L427" s="153"/>
    </row>
    <row r="428" spans="1:12" ht="30" customHeight="1" x14ac:dyDescent="0.35">
      <c r="A428" s="132"/>
      <c r="B428" s="132"/>
      <c r="C428" s="152"/>
      <c r="D428" s="132"/>
      <c r="E428" s="152"/>
      <c r="F428" s="133"/>
      <c r="G428" s="133"/>
      <c r="H428" s="154"/>
      <c r="I428" s="154"/>
      <c r="J428" s="134"/>
      <c r="K428" s="134"/>
      <c r="L428" s="153"/>
    </row>
    <row r="429" spans="1:12" ht="30" customHeight="1" x14ac:dyDescent="0.35">
      <c r="A429" s="132"/>
      <c r="B429" s="132"/>
      <c r="C429" s="152"/>
      <c r="D429" s="132"/>
      <c r="E429" s="152"/>
      <c r="F429" s="133"/>
      <c r="G429" s="133"/>
      <c r="H429" s="154"/>
      <c r="I429" s="154"/>
      <c r="J429" s="134"/>
      <c r="K429" s="134"/>
      <c r="L429" s="153"/>
    </row>
    <row r="430" spans="1:12" ht="30" customHeight="1" x14ac:dyDescent="0.35">
      <c r="A430" s="132"/>
      <c r="B430" s="132"/>
      <c r="C430" s="152"/>
      <c r="D430" s="132"/>
      <c r="E430" s="152"/>
      <c r="F430" s="133"/>
      <c r="G430" s="133"/>
      <c r="H430" s="154"/>
      <c r="I430" s="154"/>
      <c r="J430" s="134"/>
      <c r="K430" s="134"/>
      <c r="L430" s="153"/>
    </row>
    <row r="431" spans="1:12" ht="30" customHeight="1" x14ac:dyDescent="0.35">
      <c r="A431" s="132"/>
      <c r="B431" s="132"/>
      <c r="C431" s="152"/>
      <c r="D431" s="132"/>
      <c r="E431" s="152"/>
      <c r="F431" s="133"/>
      <c r="G431" s="133"/>
      <c r="H431" s="154"/>
      <c r="I431" s="154"/>
      <c r="J431" s="134"/>
      <c r="K431" s="134"/>
      <c r="L431" s="153"/>
    </row>
    <row r="432" spans="1:12" ht="30" customHeight="1" x14ac:dyDescent="0.35">
      <c r="A432" s="132"/>
      <c r="B432" s="132"/>
      <c r="C432" s="152"/>
      <c r="D432" s="132"/>
      <c r="E432" s="152"/>
      <c r="F432" s="133"/>
      <c r="G432" s="133"/>
      <c r="H432" s="154"/>
      <c r="I432" s="154"/>
      <c r="J432" s="134"/>
      <c r="K432" s="134"/>
      <c r="L432" s="153"/>
    </row>
    <row r="433" spans="1:12" ht="30" customHeight="1" x14ac:dyDescent="0.35">
      <c r="A433" s="132"/>
      <c r="B433" s="132"/>
      <c r="C433" s="152"/>
      <c r="D433" s="132"/>
      <c r="E433" s="152"/>
      <c r="F433" s="133"/>
      <c r="G433" s="133"/>
      <c r="H433" s="154"/>
      <c r="I433" s="154"/>
      <c r="J433" s="134"/>
      <c r="K433" s="134"/>
      <c r="L433" s="153"/>
    </row>
    <row r="434" spans="1:12" ht="30" customHeight="1" x14ac:dyDescent="0.35">
      <c r="A434" s="132"/>
      <c r="B434" s="132"/>
      <c r="C434" s="152"/>
      <c r="D434" s="132"/>
      <c r="E434" s="152"/>
      <c r="F434" s="133"/>
      <c r="G434" s="133"/>
      <c r="H434" s="154"/>
      <c r="I434" s="154"/>
      <c r="J434" s="134"/>
      <c r="K434" s="134"/>
      <c r="L434" s="153"/>
    </row>
    <row r="435" spans="1:12" ht="30" customHeight="1" x14ac:dyDescent="0.35">
      <c r="A435" s="132"/>
      <c r="B435" s="132"/>
      <c r="C435" s="152"/>
      <c r="D435" s="132"/>
      <c r="E435" s="152"/>
      <c r="F435" s="133"/>
      <c r="G435" s="133"/>
      <c r="H435" s="154"/>
      <c r="I435" s="154"/>
      <c r="J435" s="134"/>
      <c r="K435" s="134"/>
      <c r="L435" s="153"/>
    </row>
    <row r="436" spans="1:12" ht="30" customHeight="1" x14ac:dyDescent="0.35">
      <c r="A436" s="132"/>
      <c r="B436" s="132"/>
      <c r="C436" s="152"/>
      <c r="D436" s="132"/>
      <c r="E436" s="152"/>
      <c r="F436" s="133"/>
      <c r="G436" s="133"/>
      <c r="H436" s="154"/>
      <c r="I436" s="154"/>
      <c r="J436" s="134"/>
      <c r="K436" s="134"/>
      <c r="L436" s="153"/>
    </row>
    <row r="437" spans="1:12" ht="30" customHeight="1" x14ac:dyDescent="0.35">
      <c r="A437" s="132"/>
      <c r="B437" s="132"/>
      <c r="C437" s="152"/>
      <c r="D437" s="132"/>
      <c r="E437" s="152"/>
      <c r="F437" s="133"/>
      <c r="G437" s="133"/>
      <c r="H437" s="154"/>
      <c r="I437" s="154"/>
      <c r="J437" s="134"/>
      <c r="K437" s="134"/>
      <c r="L437" s="153"/>
    </row>
    <row r="438" spans="1:12" ht="30" customHeight="1" x14ac:dyDescent="0.35">
      <c r="A438" s="132"/>
      <c r="B438" s="132"/>
      <c r="C438" s="152"/>
      <c r="D438" s="132"/>
      <c r="E438" s="152"/>
      <c r="F438" s="133"/>
      <c r="G438" s="133"/>
      <c r="H438" s="154"/>
      <c r="I438" s="154"/>
      <c r="J438" s="134"/>
      <c r="K438" s="134"/>
      <c r="L438" s="153"/>
    </row>
    <row r="439" spans="1:12" ht="30" customHeight="1" x14ac:dyDescent="0.35">
      <c r="A439" s="132"/>
      <c r="B439" s="132"/>
      <c r="C439" s="152"/>
      <c r="D439" s="132"/>
      <c r="E439" s="152"/>
      <c r="F439" s="133"/>
      <c r="G439" s="133"/>
      <c r="H439" s="154"/>
      <c r="I439" s="154"/>
      <c r="J439" s="134"/>
      <c r="K439" s="134"/>
      <c r="L439" s="153"/>
    </row>
    <row r="440" spans="1:12" ht="30" customHeight="1" x14ac:dyDescent="0.35">
      <c r="A440" s="132"/>
      <c r="B440" s="132"/>
      <c r="C440" s="152"/>
      <c r="D440" s="132"/>
      <c r="E440" s="152"/>
      <c r="F440" s="133"/>
      <c r="G440" s="133"/>
      <c r="H440" s="154"/>
      <c r="I440" s="154"/>
      <c r="J440" s="134"/>
      <c r="K440" s="134"/>
      <c r="L440" s="153"/>
    </row>
    <row r="441" spans="1:12" ht="30" customHeight="1" x14ac:dyDescent="0.35">
      <c r="A441" s="132"/>
      <c r="B441" s="132"/>
      <c r="C441" s="152"/>
      <c r="D441" s="132"/>
      <c r="E441" s="152"/>
      <c r="F441" s="133"/>
      <c r="G441" s="133"/>
      <c r="H441" s="154"/>
      <c r="I441" s="154"/>
      <c r="J441" s="134"/>
      <c r="K441" s="134"/>
      <c r="L441" s="153"/>
    </row>
    <row r="442" spans="1:12" ht="30" customHeight="1" x14ac:dyDescent="0.35">
      <c r="A442" s="132"/>
      <c r="B442" s="132"/>
      <c r="C442" s="152"/>
      <c r="D442" s="132"/>
      <c r="E442" s="152"/>
      <c r="F442" s="133"/>
      <c r="G442" s="133"/>
      <c r="H442" s="154"/>
      <c r="I442" s="154"/>
      <c r="J442" s="134"/>
      <c r="K442" s="134"/>
      <c r="L442" s="153"/>
    </row>
    <row r="443" spans="1:12" ht="30" customHeight="1" x14ac:dyDescent="0.35">
      <c r="A443" s="132"/>
      <c r="B443" s="132"/>
      <c r="C443" s="152"/>
      <c r="D443" s="132"/>
      <c r="E443" s="152"/>
      <c r="F443" s="133"/>
      <c r="G443" s="133"/>
      <c r="H443" s="154"/>
      <c r="I443" s="154"/>
      <c r="J443" s="134"/>
      <c r="K443" s="134"/>
      <c r="L443" s="153"/>
    </row>
    <row r="444" spans="1:12" ht="30" customHeight="1" x14ac:dyDescent="0.35">
      <c r="A444" s="132"/>
      <c r="B444" s="132"/>
      <c r="C444" s="152"/>
      <c r="D444" s="132"/>
      <c r="E444" s="152"/>
      <c r="F444" s="133"/>
      <c r="G444" s="133"/>
      <c r="H444" s="154"/>
      <c r="I444" s="154"/>
      <c r="J444" s="134"/>
      <c r="K444" s="134"/>
      <c r="L444" s="153"/>
    </row>
    <row r="445" spans="1:12" ht="30" customHeight="1" x14ac:dyDescent="0.35">
      <c r="A445" s="132"/>
      <c r="B445" s="132"/>
      <c r="C445" s="152"/>
      <c r="D445" s="132"/>
      <c r="E445" s="152"/>
      <c r="F445" s="133"/>
      <c r="G445" s="133"/>
      <c r="H445" s="154"/>
      <c r="I445" s="154"/>
      <c r="J445" s="134"/>
      <c r="K445" s="134"/>
      <c r="L445" s="153"/>
    </row>
    <row r="446" spans="1:12" ht="30" customHeight="1" x14ac:dyDescent="0.35">
      <c r="A446" s="132"/>
      <c r="B446" s="132"/>
      <c r="C446" s="152"/>
      <c r="D446" s="132"/>
      <c r="E446" s="152"/>
      <c r="F446" s="133"/>
      <c r="G446" s="133"/>
      <c r="H446" s="154"/>
      <c r="I446" s="154"/>
      <c r="J446" s="134"/>
      <c r="K446" s="134"/>
      <c r="L446" s="153"/>
    </row>
    <row r="447" spans="1:12" ht="30" customHeight="1" x14ac:dyDescent="0.35">
      <c r="A447" s="132"/>
      <c r="B447" s="132"/>
      <c r="C447" s="152"/>
      <c r="D447" s="132"/>
      <c r="E447" s="152"/>
      <c r="F447" s="133"/>
      <c r="G447" s="133"/>
      <c r="H447" s="154"/>
      <c r="I447" s="154"/>
      <c r="J447" s="134"/>
      <c r="K447" s="134"/>
      <c r="L447" s="153"/>
    </row>
    <row r="448" spans="1:12" ht="30" customHeight="1" x14ac:dyDescent="0.35">
      <c r="A448" s="132"/>
      <c r="B448" s="132"/>
      <c r="C448" s="152"/>
      <c r="D448" s="132"/>
      <c r="E448" s="152"/>
      <c r="F448" s="133"/>
      <c r="G448" s="133"/>
      <c r="H448" s="154"/>
      <c r="I448" s="154"/>
      <c r="J448" s="134"/>
      <c r="K448" s="134"/>
      <c r="L448" s="153"/>
    </row>
    <row r="449" spans="1:12" ht="30" customHeight="1" x14ac:dyDescent="0.35">
      <c r="A449" s="132"/>
      <c r="B449" s="132"/>
      <c r="C449" s="152"/>
      <c r="D449" s="132"/>
      <c r="E449" s="152"/>
      <c r="F449" s="133"/>
      <c r="G449" s="133"/>
      <c r="H449" s="154"/>
      <c r="I449" s="154"/>
      <c r="J449" s="134"/>
      <c r="K449" s="134"/>
      <c r="L449" s="153"/>
    </row>
    <row r="450" spans="1:12" ht="30" customHeight="1" x14ac:dyDescent="0.35">
      <c r="A450" s="132"/>
      <c r="B450" s="132"/>
      <c r="C450" s="152"/>
      <c r="D450" s="132"/>
      <c r="E450" s="152"/>
      <c r="F450" s="133"/>
      <c r="G450" s="133"/>
      <c r="H450" s="154"/>
      <c r="I450" s="154"/>
      <c r="J450" s="134"/>
      <c r="K450" s="134"/>
      <c r="L450" s="153"/>
    </row>
    <row r="451" spans="1:12" ht="30" customHeight="1" x14ac:dyDescent="0.35">
      <c r="A451" s="132"/>
      <c r="B451" s="132"/>
      <c r="C451" s="152"/>
      <c r="D451" s="132"/>
      <c r="E451" s="152"/>
      <c r="F451" s="133"/>
      <c r="G451" s="133"/>
      <c r="H451" s="154"/>
      <c r="I451" s="154"/>
      <c r="J451" s="134"/>
      <c r="K451" s="134"/>
      <c r="L451" s="153"/>
    </row>
    <row r="452" spans="1:12" ht="30" customHeight="1" x14ac:dyDescent="0.35">
      <c r="A452" s="132"/>
      <c r="B452" s="132"/>
      <c r="C452" s="152"/>
      <c r="D452" s="132"/>
      <c r="E452" s="152"/>
      <c r="F452" s="133"/>
      <c r="G452" s="133"/>
      <c r="H452" s="154"/>
      <c r="I452" s="154"/>
      <c r="J452" s="134"/>
      <c r="K452" s="134"/>
      <c r="L452" s="153"/>
    </row>
    <row r="453" spans="1:12" ht="30" customHeight="1" x14ac:dyDescent="0.35">
      <c r="A453" s="132"/>
      <c r="B453" s="132"/>
      <c r="C453" s="152"/>
      <c r="D453" s="132"/>
      <c r="E453" s="152"/>
      <c r="F453" s="133"/>
      <c r="G453" s="133"/>
      <c r="H453" s="154"/>
      <c r="I453" s="154"/>
      <c r="J453" s="134"/>
      <c r="K453" s="134"/>
      <c r="L453" s="153"/>
    </row>
    <row r="454" spans="1:12" ht="30" customHeight="1" x14ac:dyDescent="0.35">
      <c r="A454" s="132"/>
      <c r="B454" s="132"/>
      <c r="C454" s="152"/>
      <c r="D454" s="132"/>
      <c r="E454" s="152"/>
      <c r="F454" s="133"/>
      <c r="G454" s="133"/>
      <c r="H454" s="154"/>
      <c r="I454" s="154"/>
      <c r="J454" s="134"/>
      <c r="K454" s="134"/>
      <c r="L454" s="153"/>
    </row>
    <row r="455" spans="1:12" ht="30" customHeight="1" x14ac:dyDescent="0.35">
      <c r="A455" s="132"/>
      <c r="B455" s="132"/>
      <c r="C455" s="152"/>
      <c r="D455" s="132"/>
      <c r="E455" s="152"/>
      <c r="F455" s="133"/>
      <c r="G455" s="133"/>
      <c r="H455" s="154"/>
      <c r="I455" s="154"/>
      <c r="J455" s="134"/>
      <c r="K455" s="134"/>
      <c r="L455" s="153"/>
    </row>
    <row r="456" spans="1:12" ht="30" customHeight="1" x14ac:dyDescent="0.35">
      <c r="A456" s="132"/>
      <c r="B456" s="132"/>
      <c r="C456" s="152"/>
      <c r="D456" s="132"/>
      <c r="E456" s="152"/>
      <c r="F456" s="133"/>
      <c r="G456" s="133"/>
      <c r="H456" s="154"/>
      <c r="I456" s="154"/>
      <c r="J456" s="134"/>
      <c r="K456" s="134"/>
      <c r="L456" s="153"/>
    </row>
    <row r="457" spans="1:12" ht="30" customHeight="1" x14ac:dyDescent="0.35">
      <c r="A457" s="132"/>
      <c r="B457" s="132"/>
      <c r="C457" s="152"/>
      <c r="D457" s="132"/>
      <c r="E457" s="152"/>
      <c r="F457" s="133"/>
      <c r="G457" s="133"/>
      <c r="H457" s="154"/>
      <c r="I457" s="154"/>
      <c r="J457" s="134"/>
      <c r="K457" s="134"/>
      <c r="L457" s="153"/>
    </row>
    <row r="458" spans="1:12" ht="30" customHeight="1" x14ac:dyDescent="0.35">
      <c r="A458" s="132"/>
      <c r="B458" s="132"/>
      <c r="C458" s="152"/>
      <c r="D458" s="132"/>
      <c r="E458" s="152"/>
      <c r="F458" s="133"/>
      <c r="G458" s="133"/>
      <c r="H458" s="154"/>
      <c r="I458" s="154"/>
      <c r="J458" s="134"/>
      <c r="K458" s="134"/>
      <c r="L458" s="153"/>
    </row>
    <row r="459" spans="1:12" ht="30" customHeight="1" x14ac:dyDescent="0.35">
      <c r="A459" s="132"/>
      <c r="B459" s="132"/>
      <c r="C459" s="152"/>
      <c r="D459" s="132"/>
      <c r="E459" s="152"/>
      <c r="F459" s="133"/>
      <c r="G459" s="133"/>
      <c r="H459" s="154"/>
      <c r="I459" s="154"/>
      <c r="J459" s="134"/>
      <c r="K459" s="134"/>
      <c r="L459" s="153"/>
    </row>
    <row r="460" spans="1:12" ht="30" customHeight="1" x14ac:dyDescent="0.35">
      <c r="A460" s="132"/>
      <c r="B460" s="132"/>
      <c r="C460" s="152"/>
      <c r="D460" s="132"/>
      <c r="E460" s="152"/>
      <c r="F460" s="133"/>
      <c r="G460" s="133"/>
      <c r="H460" s="154"/>
      <c r="I460" s="154"/>
      <c r="J460" s="134"/>
      <c r="K460" s="134"/>
      <c r="L460" s="153"/>
    </row>
    <row r="461" spans="1:12" ht="30" customHeight="1" x14ac:dyDescent="0.35">
      <c r="A461" s="132"/>
      <c r="B461" s="132"/>
      <c r="C461" s="152"/>
      <c r="D461" s="132"/>
      <c r="E461" s="152"/>
      <c r="F461" s="133"/>
      <c r="G461" s="133"/>
      <c r="H461" s="154"/>
      <c r="I461" s="154"/>
      <c r="J461" s="134"/>
      <c r="K461" s="134"/>
      <c r="L461" s="153"/>
    </row>
    <row r="462" spans="1:12" ht="30" customHeight="1" x14ac:dyDescent="0.35">
      <c r="A462" s="132"/>
      <c r="B462" s="132"/>
      <c r="C462" s="152"/>
      <c r="D462" s="132"/>
      <c r="E462" s="152"/>
      <c r="F462" s="133"/>
      <c r="G462" s="133"/>
      <c r="H462" s="154"/>
      <c r="I462" s="154"/>
      <c r="J462" s="134"/>
      <c r="K462" s="134"/>
      <c r="L462" s="153"/>
    </row>
    <row r="463" spans="1:12" ht="30" customHeight="1" x14ac:dyDescent="0.35">
      <c r="A463" s="132"/>
      <c r="B463" s="132"/>
      <c r="C463" s="152"/>
      <c r="D463" s="132"/>
      <c r="E463" s="152"/>
      <c r="F463" s="133"/>
      <c r="G463" s="133"/>
      <c r="H463" s="154"/>
      <c r="I463" s="154"/>
      <c r="J463" s="134"/>
      <c r="K463" s="134"/>
      <c r="L463" s="153"/>
    </row>
    <row r="464" spans="1:12" ht="30" customHeight="1" x14ac:dyDescent="0.35">
      <c r="A464" s="132"/>
      <c r="B464" s="132"/>
      <c r="C464" s="152"/>
      <c r="D464" s="132"/>
      <c r="E464" s="152"/>
      <c r="F464" s="133"/>
      <c r="G464" s="133"/>
      <c r="H464" s="154"/>
      <c r="I464" s="154"/>
      <c r="J464" s="134"/>
      <c r="K464" s="134"/>
      <c r="L464" s="153"/>
    </row>
    <row r="465" spans="1:12" ht="30" customHeight="1" x14ac:dyDescent="0.35">
      <c r="A465" s="132"/>
      <c r="B465" s="132"/>
      <c r="C465" s="152"/>
      <c r="D465" s="132"/>
      <c r="E465" s="152"/>
      <c r="F465" s="133"/>
      <c r="G465" s="133"/>
      <c r="H465" s="154"/>
      <c r="I465" s="154"/>
      <c r="J465" s="134"/>
      <c r="K465" s="134"/>
      <c r="L465" s="153"/>
    </row>
    <row r="466" spans="1:12" ht="30" customHeight="1" x14ac:dyDescent="0.35">
      <c r="A466" s="132"/>
      <c r="B466" s="132"/>
      <c r="C466" s="152"/>
      <c r="D466" s="132"/>
      <c r="E466" s="152"/>
      <c r="F466" s="133"/>
      <c r="G466" s="133"/>
      <c r="H466" s="154"/>
      <c r="I466" s="154"/>
      <c r="J466" s="134"/>
      <c r="K466" s="134"/>
      <c r="L466" s="153"/>
    </row>
    <row r="467" spans="1:12" ht="30" customHeight="1" x14ac:dyDescent="0.35">
      <c r="A467" s="132"/>
      <c r="B467" s="132"/>
      <c r="C467" s="152"/>
      <c r="D467" s="132"/>
      <c r="E467" s="152"/>
      <c r="F467" s="133"/>
      <c r="G467" s="133"/>
      <c r="H467" s="154"/>
      <c r="I467" s="154"/>
      <c r="J467" s="134"/>
      <c r="K467" s="134"/>
      <c r="L467" s="153"/>
    </row>
    <row r="468" spans="1:12" ht="30" customHeight="1" x14ac:dyDescent="0.35">
      <c r="A468" s="132"/>
      <c r="B468" s="132"/>
      <c r="C468" s="152"/>
      <c r="D468" s="132"/>
      <c r="E468" s="152"/>
      <c r="F468" s="133"/>
      <c r="G468" s="133"/>
      <c r="H468" s="154"/>
      <c r="I468" s="154"/>
      <c r="J468" s="134"/>
      <c r="K468" s="134"/>
      <c r="L468" s="153"/>
    </row>
    <row r="469" spans="1:12" ht="30" customHeight="1" x14ac:dyDescent="0.35">
      <c r="A469" s="132"/>
      <c r="B469" s="132"/>
      <c r="C469" s="152"/>
      <c r="D469" s="132"/>
      <c r="E469" s="152"/>
      <c r="F469" s="133"/>
      <c r="G469" s="133"/>
      <c r="H469" s="154"/>
      <c r="I469" s="154"/>
      <c r="J469" s="134"/>
      <c r="K469" s="134"/>
      <c r="L469" s="153"/>
    </row>
    <row r="470" spans="1:12" ht="30" customHeight="1" x14ac:dyDescent="0.35">
      <c r="A470" s="132"/>
      <c r="B470" s="132"/>
      <c r="C470" s="152"/>
      <c r="D470" s="132"/>
      <c r="E470" s="152"/>
      <c r="F470" s="133"/>
      <c r="G470" s="133"/>
      <c r="H470" s="154"/>
      <c r="I470" s="154"/>
      <c r="J470" s="134"/>
      <c r="K470" s="134"/>
      <c r="L470" s="153"/>
    </row>
    <row r="471" spans="1:12" ht="30" customHeight="1" x14ac:dyDescent="0.35">
      <c r="A471" s="132"/>
      <c r="B471" s="132"/>
      <c r="C471" s="152"/>
      <c r="D471" s="132"/>
      <c r="E471" s="152"/>
      <c r="F471" s="133"/>
      <c r="G471" s="133"/>
      <c r="H471" s="154"/>
      <c r="I471" s="154"/>
      <c r="J471" s="134"/>
      <c r="K471" s="134"/>
      <c r="L471" s="153"/>
    </row>
    <row r="472" spans="1:12" ht="30" customHeight="1" x14ac:dyDescent="0.35">
      <c r="A472" s="132"/>
      <c r="B472" s="132"/>
      <c r="C472" s="152"/>
      <c r="D472" s="132"/>
      <c r="E472" s="152"/>
      <c r="F472" s="133"/>
      <c r="G472" s="133"/>
      <c r="H472" s="154"/>
      <c r="I472" s="154"/>
      <c r="J472" s="134"/>
      <c r="K472" s="134"/>
      <c r="L472" s="153"/>
    </row>
    <row r="473" spans="1:12" ht="30" customHeight="1" x14ac:dyDescent="0.35">
      <c r="A473" s="132"/>
      <c r="B473" s="132"/>
      <c r="C473" s="152"/>
      <c r="D473" s="132"/>
      <c r="E473" s="152"/>
      <c r="F473" s="133"/>
      <c r="G473" s="133"/>
      <c r="H473" s="154"/>
      <c r="I473" s="154"/>
      <c r="J473" s="134"/>
      <c r="K473" s="134"/>
      <c r="L473" s="153"/>
    </row>
    <row r="474" spans="1:12" ht="30" customHeight="1" x14ac:dyDescent="0.35">
      <c r="A474" s="132"/>
      <c r="B474" s="132"/>
      <c r="C474" s="152"/>
      <c r="D474" s="132"/>
      <c r="E474" s="152"/>
      <c r="F474" s="133"/>
      <c r="G474" s="133"/>
      <c r="H474" s="154"/>
      <c r="I474" s="154"/>
      <c r="J474" s="134"/>
      <c r="K474" s="134"/>
      <c r="L474" s="153"/>
    </row>
    <row r="475" spans="1:12" ht="30" customHeight="1" x14ac:dyDescent="0.35">
      <c r="A475" s="132"/>
      <c r="B475" s="132"/>
      <c r="C475" s="152"/>
      <c r="D475" s="132"/>
      <c r="E475" s="152"/>
      <c r="F475" s="133"/>
      <c r="G475" s="133"/>
      <c r="H475" s="154"/>
      <c r="I475" s="154"/>
      <c r="J475" s="134"/>
      <c r="K475" s="134"/>
      <c r="L475" s="153"/>
    </row>
    <row r="476" spans="1:12" ht="30" customHeight="1" x14ac:dyDescent="0.35">
      <c r="A476" s="132"/>
      <c r="B476" s="132"/>
      <c r="C476" s="152"/>
      <c r="D476" s="132"/>
      <c r="E476" s="152"/>
      <c r="F476" s="133"/>
      <c r="G476" s="133"/>
      <c r="H476" s="154"/>
      <c r="I476" s="154"/>
      <c r="J476" s="134"/>
      <c r="K476" s="134"/>
      <c r="L476" s="153"/>
    </row>
    <row r="477" spans="1:12" ht="30" customHeight="1" x14ac:dyDescent="0.35">
      <c r="A477" s="132"/>
      <c r="B477" s="132"/>
      <c r="C477" s="152"/>
      <c r="D477" s="132"/>
      <c r="E477" s="152"/>
      <c r="F477" s="133"/>
      <c r="G477" s="133"/>
      <c r="H477" s="154"/>
      <c r="I477" s="154"/>
      <c r="J477" s="134"/>
      <c r="K477" s="134"/>
      <c r="L477" s="153"/>
    </row>
    <row r="478" spans="1:12" ht="30" customHeight="1" x14ac:dyDescent="0.35">
      <c r="A478" s="132"/>
      <c r="B478" s="132"/>
      <c r="C478" s="152"/>
      <c r="D478" s="132"/>
      <c r="E478" s="152"/>
      <c r="F478" s="133"/>
      <c r="G478" s="133"/>
      <c r="H478" s="154"/>
      <c r="I478" s="154"/>
      <c r="J478" s="134"/>
      <c r="K478" s="134"/>
      <c r="L478" s="153"/>
    </row>
    <row r="479" spans="1:12" ht="30" customHeight="1" x14ac:dyDescent="0.35">
      <c r="A479" s="132"/>
      <c r="B479" s="132"/>
      <c r="C479" s="152"/>
      <c r="D479" s="132"/>
      <c r="E479" s="152"/>
      <c r="F479" s="133"/>
      <c r="G479" s="133"/>
      <c r="H479" s="154"/>
      <c r="I479" s="154"/>
      <c r="J479" s="134"/>
      <c r="K479" s="134"/>
      <c r="L479" s="153"/>
    </row>
    <row r="480" spans="1:12" ht="30" customHeight="1" x14ac:dyDescent="0.35">
      <c r="A480" s="132"/>
      <c r="B480" s="132"/>
      <c r="C480" s="152"/>
      <c r="D480" s="132"/>
      <c r="E480" s="152"/>
      <c r="F480" s="133"/>
      <c r="G480" s="133"/>
      <c r="H480" s="154"/>
      <c r="I480" s="154"/>
      <c r="J480" s="134"/>
      <c r="K480" s="134"/>
      <c r="L480" s="153"/>
    </row>
    <row r="481" spans="1:12" ht="30" customHeight="1" x14ac:dyDescent="0.35">
      <c r="A481" s="132"/>
      <c r="B481" s="132"/>
      <c r="C481" s="152"/>
      <c r="D481" s="132"/>
      <c r="E481" s="152"/>
      <c r="F481" s="133"/>
      <c r="G481" s="133"/>
      <c r="H481" s="154"/>
      <c r="I481" s="154"/>
      <c r="J481" s="134"/>
      <c r="K481" s="134"/>
      <c r="L481" s="153"/>
    </row>
    <row r="482" spans="1:12" ht="30" customHeight="1" x14ac:dyDescent="0.35">
      <c r="A482" s="132"/>
      <c r="B482" s="132"/>
      <c r="C482" s="152"/>
      <c r="D482" s="132"/>
      <c r="E482" s="152"/>
      <c r="F482" s="133"/>
      <c r="G482" s="133"/>
      <c r="H482" s="154"/>
      <c r="I482" s="154"/>
      <c r="J482" s="134"/>
      <c r="K482" s="134"/>
      <c r="L482" s="153"/>
    </row>
    <row r="483" spans="1:12" ht="30" customHeight="1" x14ac:dyDescent="0.35">
      <c r="A483" s="132"/>
      <c r="B483" s="132"/>
      <c r="C483" s="152"/>
      <c r="D483" s="132"/>
      <c r="E483" s="152"/>
      <c r="F483" s="133"/>
      <c r="G483" s="133"/>
      <c r="H483" s="154"/>
      <c r="I483" s="154"/>
      <c r="J483" s="134"/>
      <c r="K483" s="134"/>
      <c r="L483" s="153"/>
    </row>
    <row r="484" spans="1:12" ht="30" customHeight="1" x14ac:dyDescent="0.35">
      <c r="A484" s="132"/>
      <c r="B484" s="132"/>
      <c r="C484" s="152"/>
      <c r="D484" s="132"/>
      <c r="E484" s="152"/>
      <c r="F484" s="133"/>
      <c r="G484" s="133"/>
      <c r="H484" s="154"/>
      <c r="I484" s="154"/>
      <c r="J484" s="134"/>
      <c r="K484" s="134"/>
      <c r="L484" s="153"/>
    </row>
    <row r="485" spans="1:12" ht="30" customHeight="1" x14ac:dyDescent="0.35">
      <c r="A485" s="132"/>
      <c r="B485" s="132"/>
      <c r="C485" s="152"/>
      <c r="D485" s="132"/>
      <c r="E485" s="152"/>
      <c r="F485" s="133"/>
      <c r="G485" s="133"/>
      <c r="H485" s="154"/>
      <c r="I485" s="154"/>
      <c r="J485" s="134"/>
      <c r="K485" s="134"/>
      <c r="L485" s="153"/>
    </row>
    <row r="486" spans="1:12" ht="30" customHeight="1" x14ac:dyDescent="0.35">
      <c r="A486" s="132"/>
      <c r="B486" s="132"/>
      <c r="C486" s="152"/>
      <c r="D486" s="132"/>
      <c r="E486" s="152"/>
      <c r="F486" s="133"/>
      <c r="G486" s="133"/>
      <c r="H486" s="154"/>
      <c r="I486" s="154"/>
      <c r="J486" s="134"/>
      <c r="K486" s="134"/>
      <c r="L486" s="153"/>
    </row>
    <row r="487" spans="1:12" ht="30" customHeight="1" x14ac:dyDescent="0.35">
      <c r="A487" s="132"/>
      <c r="B487" s="132"/>
      <c r="C487" s="152"/>
      <c r="D487" s="132"/>
      <c r="E487" s="152"/>
      <c r="F487" s="133"/>
      <c r="G487" s="133"/>
      <c r="H487" s="154"/>
      <c r="I487" s="154"/>
      <c r="J487" s="134"/>
      <c r="K487" s="134"/>
      <c r="L487" s="153"/>
    </row>
    <row r="488" spans="1:12" ht="30" customHeight="1" x14ac:dyDescent="0.35">
      <c r="A488" s="132"/>
      <c r="B488" s="132"/>
      <c r="C488" s="152"/>
      <c r="D488" s="132"/>
      <c r="E488" s="152"/>
      <c r="F488" s="133"/>
      <c r="G488" s="133"/>
      <c r="H488" s="154"/>
      <c r="I488" s="154"/>
      <c r="J488" s="134"/>
      <c r="K488" s="134"/>
      <c r="L488" s="153"/>
    </row>
    <row r="489" spans="1:12" ht="30" customHeight="1" x14ac:dyDescent="0.35">
      <c r="A489" s="132"/>
      <c r="B489" s="132"/>
      <c r="C489" s="152"/>
      <c r="D489" s="132"/>
      <c r="E489" s="152"/>
      <c r="F489" s="133"/>
      <c r="G489" s="133"/>
      <c r="H489" s="154"/>
      <c r="I489" s="154"/>
      <c r="J489" s="134"/>
      <c r="K489" s="134"/>
      <c r="L489" s="153"/>
    </row>
    <row r="490" spans="1:12" ht="30" customHeight="1" x14ac:dyDescent="0.35">
      <c r="A490" s="132"/>
      <c r="B490" s="132"/>
      <c r="C490" s="152"/>
      <c r="D490" s="132"/>
      <c r="E490" s="152"/>
      <c r="F490" s="133"/>
      <c r="G490" s="133"/>
      <c r="H490" s="154"/>
      <c r="I490" s="154"/>
      <c r="J490" s="134"/>
      <c r="K490" s="134"/>
      <c r="L490" s="153"/>
    </row>
    <row r="491" spans="1:12" ht="30" customHeight="1" x14ac:dyDescent="0.35">
      <c r="A491" s="132"/>
      <c r="B491" s="132"/>
      <c r="C491" s="152"/>
      <c r="D491" s="132"/>
      <c r="E491" s="152"/>
      <c r="F491" s="133"/>
      <c r="G491" s="133"/>
      <c r="H491" s="154"/>
      <c r="I491" s="154"/>
      <c r="J491" s="134"/>
      <c r="K491" s="134"/>
      <c r="L491" s="153"/>
    </row>
    <row r="492" spans="1:12" ht="30" customHeight="1" x14ac:dyDescent="0.35">
      <c r="A492" s="132"/>
      <c r="B492" s="132"/>
      <c r="C492" s="152"/>
      <c r="D492" s="132"/>
      <c r="E492" s="152"/>
      <c r="F492" s="133"/>
      <c r="G492" s="133"/>
      <c r="H492" s="154"/>
      <c r="I492" s="154"/>
      <c r="J492" s="134"/>
      <c r="K492" s="134"/>
      <c r="L492" s="153"/>
    </row>
    <row r="493" spans="1:12" ht="30" customHeight="1" x14ac:dyDescent="0.35">
      <c r="A493" s="132"/>
      <c r="B493" s="132"/>
      <c r="C493" s="152"/>
      <c r="D493" s="132"/>
      <c r="E493" s="152"/>
      <c r="F493" s="133"/>
      <c r="G493" s="133"/>
      <c r="H493" s="154"/>
      <c r="I493" s="154"/>
      <c r="J493" s="134"/>
      <c r="K493" s="134"/>
      <c r="L493" s="153"/>
    </row>
    <row r="494" spans="1:12" ht="30" customHeight="1" x14ac:dyDescent="0.35">
      <c r="A494" s="132"/>
      <c r="B494" s="132"/>
      <c r="C494" s="152"/>
      <c r="D494" s="132"/>
      <c r="E494" s="152"/>
      <c r="F494" s="133"/>
      <c r="G494" s="133"/>
      <c r="H494" s="154"/>
      <c r="I494" s="154"/>
      <c r="J494" s="134"/>
      <c r="K494" s="134"/>
      <c r="L494" s="153"/>
    </row>
    <row r="495" spans="1:12" ht="30" customHeight="1" x14ac:dyDescent="0.35">
      <c r="A495" s="132"/>
      <c r="B495" s="132"/>
      <c r="C495" s="152"/>
      <c r="D495" s="132"/>
      <c r="E495" s="152"/>
      <c r="F495" s="133"/>
      <c r="G495" s="133"/>
      <c r="H495" s="154"/>
      <c r="I495" s="154"/>
      <c r="J495" s="134"/>
      <c r="K495" s="134"/>
      <c r="L495" s="153"/>
    </row>
    <row r="496" spans="1:12" ht="30" customHeight="1" x14ac:dyDescent="0.35">
      <c r="A496" s="132"/>
      <c r="B496" s="132"/>
      <c r="C496" s="152"/>
      <c r="D496" s="132"/>
      <c r="E496" s="152"/>
      <c r="F496" s="133"/>
      <c r="G496" s="133"/>
      <c r="H496" s="154"/>
      <c r="I496" s="154"/>
      <c r="J496" s="134"/>
      <c r="K496" s="134"/>
      <c r="L496" s="153"/>
    </row>
    <row r="497" spans="1:12" ht="30" customHeight="1" x14ac:dyDescent="0.35">
      <c r="A497" s="132"/>
      <c r="B497" s="132"/>
      <c r="C497" s="152"/>
      <c r="D497" s="132"/>
      <c r="E497" s="152"/>
      <c r="F497" s="133"/>
      <c r="G497" s="133"/>
      <c r="H497" s="154"/>
      <c r="I497" s="154"/>
      <c r="J497" s="134"/>
      <c r="K497" s="134"/>
      <c r="L497" s="153"/>
    </row>
    <row r="498" spans="1:12" ht="30" customHeight="1" x14ac:dyDescent="0.35">
      <c r="A498" s="132"/>
      <c r="B498" s="132"/>
      <c r="C498" s="152"/>
      <c r="D498" s="132"/>
      <c r="E498" s="152"/>
      <c r="F498" s="133"/>
      <c r="G498" s="133"/>
      <c r="H498" s="154"/>
      <c r="I498" s="154"/>
      <c r="J498" s="134"/>
      <c r="K498" s="134"/>
      <c r="L498" s="153"/>
    </row>
    <row r="499" spans="1:12" ht="30" customHeight="1" x14ac:dyDescent="0.35">
      <c r="A499" s="132"/>
      <c r="B499" s="132"/>
      <c r="C499" s="152"/>
      <c r="D499" s="132"/>
      <c r="E499" s="152"/>
      <c r="F499" s="133"/>
      <c r="G499" s="133"/>
      <c r="H499" s="154"/>
      <c r="I499" s="154"/>
      <c r="J499" s="134"/>
      <c r="K499" s="134"/>
      <c r="L499" s="153"/>
    </row>
    <row r="500" spans="1:12" ht="30" customHeight="1" x14ac:dyDescent="0.35">
      <c r="A500" s="132"/>
      <c r="B500" s="132"/>
      <c r="C500" s="152"/>
      <c r="D500" s="132"/>
      <c r="E500" s="152"/>
      <c r="F500" s="133"/>
      <c r="G500" s="133"/>
      <c r="H500" s="154"/>
      <c r="I500" s="154"/>
      <c r="J500" s="134"/>
      <c r="K500" s="134"/>
      <c r="L500" s="153"/>
    </row>
    <row r="501" spans="1:12" ht="30" customHeight="1" x14ac:dyDescent="0.35">
      <c r="A501" s="132"/>
      <c r="B501" s="132"/>
      <c r="C501" s="152"/>
      <c r="D501" s="132"/>
      <c r="E501" s="152"/>
      <c r="F501" s="133"/>
      <c r="G501" s="133"/>
      <c r="H501" s="154"/>
      <c r="I501" s="154"/>
      <c r="J501" s="134"/>
      <c r="K501" s="134"/>
      <c r="L501" s="153"/>
    </row>
    <row r="502" spans="1:12" ht="30" customHeight="1" x14ac:dyDescent="0.35">
      <c r="A502" s="132"/>
      <c r="B502" s="132"/>
      <c r="C502" s="152"/>
      <c r="D502" s="132"/>
      <c r="E502" s="152"/>
      <c r="F502" s="133"/>
      <c r="G502" s="133"/>
      <c r="H502" s="154"/>
      <c r="I502" s="154"/>
      <c r="J502" s="134"/>
      <c r="K502" s="134"/>
      <c r="L502" s="153"/>
    </row>
    <row r="503" spans="1:12" ht="30" customHeight="1" x14ac:dyDescent="0.35">
      <c r="A503" s="132"/>
      <c r="B503" s="132"/>
      <c r="C503" s="152"/>
      <c r="D503" s="132"/>
      <c r="E503" s="152"/>
      <c r="F503" s="133"/>
      <c r="G503" s="133"/>
      <c r="H503" s="154"/>
      <c r="I503" s="154"/>
      <c r="J503" s="134"/>
      <c r="K503" s="134"/>
      <c r="L503" s="153"/>
    </row>
    <row r="504" spans="1:12" ht="30" customHeight="1" x14ac:dyDescent="0.35">
      <c r="A504" s="132"/>
      <c r="B504" s="132"/>
      <c r="C504" s="152"/>
      <c r="D504" s="132"/>
      <c r="E504" s="152"/>
      <c r="F504" s="133"/>
      <c r="G504" s="133"/>
      <c r="H504" s="154"/>
      <c r="I504" s="154"/>
      <c r="J504" s="134"/>
      <c r="K504" s="134"/>
      <c r="L504" s="153"/>
    </row>
    <row r="505" spans="1:12" ht="30" customHeight="1" x14ac:dyDescent="0.35">
      <c r="A505" s="132"/>
      <c r="B505" s="132"/>
      <c r="C505" s="152"/>
      <c r="D505" s="132"/>
      <c r="E505" s="152"/>
      <c r="F505" s="133"/>
      <c r="G505" s="133"/>
      <c r="H505" s="154"/>
      <c r="I505" s="154"/>
      <c r="J505" s="134"/>
      <c r="K505" s="134"/>
      <c r="L505" s="153"/>
    </row>
    <row r="506" spans="1:12" ht="30" customHeight="1" x14ac:dyDescent="0.35">
      <c r="A506" s="132"/>
      <c r="B506" s="132"/>
      <c r="C506" s="152"/>
      <c r="D506" s="132"/>
      <c r="E506" s="152"/>
      <c r="F506" s="133"/>
      <c r="G506" s="133"/>
      <c r="H506" s="154"/>
      <c r="I506" s="154"/>
      <c r="J506" s="134"/>
      <c r="K506" s="134"/>
      <c r="L506" s="153"/>
    </row>
    <row r="507" spans="1:12" ht="30" customHeight="1" x14ac:dyDescent="0.35">
      <c r="A507" s="132"/>
      <c r="B507" s="132"/>
      <c r="C507" s="152"/>
      <c r="D507" s="132"/>
      <c r="E507" s="152"/>
      <c r="F507" s="133"/>
      <c r="G507" s="133"/>
      <c r="H507" s="154"/>
      <c r="I507" s="154"/>
      <c r="J507" s="134"/>
      <c r="K507" s="134"/>
      <c r="L507" s="153"/>
    </row>
    <row r="508" spans="1:12" ht="30" customHeight="1" x14ac:dyDescent="0.35">
      <c r="A508" s="132"/>
      <c r="B508" s="132"/>
      <c r="C508" s="152"/>
      <c r="D508" s="132"/>
      <c r="E508" s="152"/>
      <c r="F508" s="133"/>
      <c r="G508" s="133"/>
      <c r="H508" s="154"/>
      <c r="I508" s="154"/>
      <c r="J508" s="134"/>
      <c r="K508" s="134"/>
      <c r="L508" s="153"/>
    </row>
    <row r="509" spans="1:12" ht="30" customHeight="1" x14ac:dyDescent="0.35">
      <c r="A509" s="132"/>
      <c r="B509" s="132"/>
      <c r="C509" s="152"/>
      <c r="D509" s="132"/>
      <c r="E509" s="152"/>
      <c r="F509" s="133"/>
      <c r="G509" s="133"/>
      <c r="H509" s="154"/>
      <c r="I509" s="154"/>
      <c r="J509" s="134"/>
      <c r="K509" s="134"/>
      <c r="L509" s="153"/>
    </row>
    <row r="510" spans="1:12" ht="30" customHeight="1" x14ac:dyDescent="0.35">
      <c r="A510" s="132"/>
      <c r="B510" s="132"/>
      <c r="C510" s="152"/>
      <c r="D510" s="132"/>
      <c r="E510" s="152"/>
      <c r="F510" s="133"/>
      <c r="G510" s="133"/>
      <c r="H510" s="154"/>
      <c r="I510" s="154"/>
      <c r="J510" s="134"/>
      <c r="K510" s="134"/>
      <c r="L510" s="153"/>
    </row>
    <row r="511" spans="1:12" ht="30" customHeight="1" x14ac:dyDescent="0.35">
      <c r="A511" s="132"/>
      <c r="B511" s="132"/>
      <c r="C511" s="152"/>
      <c r="D511" s="132"/>
      <c r="E511" s="152"/>
      <c r="F511" s="133"/>
      <c r="G511" s="133"/>
      <c r="H511" s="154"/>
      <c r="I511" s="154"/>
      <c r="J511" s="134"/>
      <c r="K511" s="134"/>
      <c r="L511" s="153"/>
    </row>
    <row r="512" spans="1:12" ht="30" customHeight="1" x14ac:dyDescent="0.35">
      <c r="A512" s="132"/>
      <c r="B512" s="132"/>
      <c r="C512" s="152"/>
      <c r="D512" s="132"/>
      <c r="E512" s="152"/>
      <c r="F512" s="133"/>
      <c r="G512" s="133"/>
      <c r="H512" s="154"/>
      <c r="I512" s="154"/>
      <c r="J512" s="134"/>
      <c r="K512" s="134"/>
      <c r="L512" s="153"/>
    </row>
    <row r="513" spans="1:12" ht="30" customHeight="1" x14ac:dyDescent="0.35">
      <c r="A513" s="132"/>
      <c r="B513" s="132"/>
      <c r="C513" s="152"/>
      <c r="D513" s="132"/>
      <c r="E513" s="152"/>
      <c r="F513" s="133"/>
      <c r="G513" s="133"/>
      <c r="H513" s="154"/>
      <c r="I513" s="154"/>
      <c r="J513" s="134"/>
      <c r="K513" s="134"/>
      <c r="L513" s="153"/>
    </row>
    <row r="514" spans="1:12" ht="30" customHeight="1" x14ac:dyDescent="0.35">
      <c r="A514" s="132"/>
      <c r="B514" s="132"/>
      <c r="C514" s="152"/>
      <c r="D514" s="132"/>
      <c r="E514" s="152"/>
      <c r="F514" s="133"/>
      <c r="G514" s="133"/>
      <c r="H514" s="154"/>
      <c r="I514" s="154"/>
      <c r="J514" s="134"/>
      <c r="K514" s="134"/>
      <c r="L514" s="153"/>
    </row>
    <row r="515" spans="1:12" ht="30" customHeight="1" x14ac:dyDescent="0.35">
      <c r="A515" s="132"/>
      <c r="B515" s="132"/>
      <c r="C515" s="152"/>
      <c r="D515" s="132"/>
      <c r="E515" s="152"/>
      <c r="F515" s="133"/>
      <c r="G515" s="133"/>
      <c r="H515" s="154"/>
      <c r="I515" s="154"/>
      <c r="J515" s="134"/>
      <c r="K515" s="134"/>
      <c r="L515" s="153"/>
    </row>
    <row r="516" spans="1:12" ht="30" customHeight="1" x14ac:dyDescent="0.35">
      <c r="A516" s="132"/>
      <c r="B516" s="132"/>
      <c r="C516" s="152"/>
      <c r="D516" s="132"/>
      <c r="E516" s="152"/>
      <c r="F516" s="133"/>
      <c r="G516" s="133"/>
      <c r="H516" s="154"/>
      <c r="I516" s="154"/>
      <c r="J516" s="134"/>
      <c r="K516" s="134"/>
      <c r="L516" s="153"/>
    </row>
    <row r="517" spans="1:12" ht="30" customHeight="1" x14ac:dyDescent="0.35">
      <c r="A517" s="132"/>
      <c r="B517" s="132"/>
      <c r="C517" s="152"/>
      <c r="D517" s="132"/>
      <c r="E517" s="152"/>
      <c r="F517" s="133"/>
      <c r="G517" s="133"/>
      <c r="H517" s="154"/>
      <c r="I517" s="154"/>
      <c r="J517" s="134"/>
      <c r="K517" s="134"/>
      <c r="L517" s="153"/>
    </row>
    <row r="518" spans="1:12" ht="30" customHeight="1" x14ac:dyDescent="0.35">
      <c r="A518" s="132"/>
      <c r="B518" s="132"/>
      <c r="C518" s="152"/>
      <c r="D518" s="132"/>
      <c r="E518" s="152"/>
      <c r="F518" s="133"/>
      <c r="G518" s="133"/>
      <c r="H518" s="154"/>
      <c r="I518" s="154"/>
      <c r="J518" s="134"/>
      <c r="K518" s="134"/>
      <c r="L518" s="153"/>
    </row>
    <row r="519" spans="1:12" ht="30" customHeight="1" x14ac:dyDescent="0.35">
      <c r="A519" s="132"/>
      <c r="B519" s="132"/>
      <c r="C519" s="152"/>
      <c r="D519" s="132"/>
      <c r="E519" s="152"/>
      <c r="F519" s="133"/>
      <c r="G519" s="133"/>
      <c r="H519" s="154"/>
      <c r="I519" s="154"/>
      <c r="J519" s="134"/>
      <c r="K519" s="134"/>
      <c r="L519" s="153"/>
    </row>
    <row r="520" spans="1:12" ht="30" customHeight="1" x14ac:dyDescent="0.35">
      <c r="A520" s="132"/>
      <c r="B520" s="132"/>
      <c r="C520" s="152"/>
      <c r="D520" s="132"/>
      <c r="E520" s="152"/>
      <c r="F520" s="133"/>
      <c r="G520" s="133"/>
      <c r="H520" s="154"/>
      <c r="I520" s="154"/>
      <c r="J520" s="134"/>
      <c r="K520" s="134"/>
      <c r="L520" s="153"/>
    </row>
    <row r="521" spans="1:12" ht="30" customHeight="1" x14ac:dyDescent="0.35">
      <c r="A521" s="132"/>
      <c r="B521" s="132"/>
      <c r="C521" s="152"/>
      <c r="D521" s="132"/>
      <c r="E521" s="152"/>
      <c r="F521" s="133"/>
      <c r="G521" s="133"/>
      <c r="H521" s="154"/>
      <c r="I521" s="154"/>
      <c r="J521" s="134"/>
      <c r="K521" s="134"/>
      <c r="L521" s="153"/>
    </row>
    <row r="522" spans="1:12" ht="30" customHeight="1" x14ac:dyDescent="0.35">
      <c r="A522" s="132"/>
      <c r="B522" s="132"/>
      <c r="C522" s="152"/>
      <c r="D522" s="132"/>
      <c r="E522" s="152"/>
      <c r="F522" s="133"/>
      <c r="G522" s="133"/>
      <c r="H522" s="154"/>
      <c r="I522" s="154"/>
      <c r="J522" s="134"/>
      <c r="K522" s="134"/>
      <c r="L522" s="153"/>
    </row>
    <row r="523" spans="1:12" ht="30" customHeight="1" x14ac:dyDescent="0.35">
      <c r="A523" s="132"/>
      <c r="B523" s="132"/>
      <c r="C523" s="152"/>
      <c r="D523" s="132"/>
      <c r="E523" s="152"/>
      <c r="F523" s="133"/>
      <c r="G523" s="133"/>
      <c r="H523" s="154"/>
      <c r="I523" s="154"/>
      <c r="J523" s="134"/>
      <c r="K523" s="134"/>
      <c r="L523" s="153"/>
    </row>
    <row r="524" spans="1:12" ht="30" customHeight="1" x14ac:dyDescent="0.35">
      <c r="A524" s="132"/>
      <c r="B524" s="132"/>
      <c r="C524" s="152"/>
      <c r="D524" s="132"/>
      <c r="E524" s="152"/>
      <c r="F524" s="133"/>
      <c r="G524" s="133"/>
      <c r="H524" s="154"/>
      <c r="I524" s="154"/>
      <c r="J524" s="134"/>
      <c r="K524" s="134"/>
      <c r="L524" s="153"/>
    </row>
    <row r="525" spans="1:12" ht="30" customHeight="1" x14ac:dyDescent="0.35">
      <c r="A525" s="132"/>
      <c r="B525" s="132"/>
      <c r="C525" s="152"/>
      <c r="D525" s="132"/>
      <c r="E525" s="152"/>
      <c r="F525" s="133"/>
      <c r="G525" s="133"/>
      <c r="H525" s="154"/>
      <c r="I525" s="154"/>
      <c r="J525" s="134"/>
      <c r="K525" s="134"/>
      <c r="L525" s="153"/>
    </row>
    <row r="526" spans="1:12" ht="30" customHeight="1" x14ac:dyDescent="0.35">
      <c r="A526" s="132"/>
      <c r="B526" s="132"/>
      <c r="C526" s="152"/>
      <c r="D526" s="132"/>
      <c r="E526" s="152"/>
      <c r="F526" s="133"/>
      <c r="G526" s="133"/>
      <c r="H526" s="154"/>
      <c r="I526" s="154"/>
      <c r="J526" s="134"/>
      <c r="K526" s="134"/>
      <c r="L526" s="153"/>
    </row>
    <row r="527" spans="1:12" ht="30" customHeight="1" x14ac:dyDescent="0.35">
      <c r="A527" s="132"/>
      <c r="B527" s="132"/>
      <c r="C527" s="152"/>
      <c r="D527" s="132"/>
      <c r="E527" s="152"/>
      <c r="F527" s="133"/>
      <c r="G527" s="133"/>
      <c r="H527" s="154"/>
      <c r="I527" s="154"/>
      <c r="J527" s="134"/>
      <c r="K527" s="134"/>
      <c r="L527" s="153"/>
    </row>
    <row r="528" spans="1:12" ht="30" customHeight="1" x14ac:dyDescent="0.35">
      <c r="A528" s="132"/>
      <c r="B528" s="132"/>
      <c r="C528" s="152"/>
      <c r="D528" s="132"/>
      <c r="E528" s="152"/>
      <c r="F528" s="133"/>
      <c r="G528" s="133"/>
      <c r="H528" s="154"/>
      <c r="I528" s="154"/>
      <c r="J528" s="134"/>
      <c r="K528" s="134"/>
      <c r="L528" s="153"/>
    </row>
    <row r="529" spans="1:12" ht="30" customHeight="1" x14ac:dyDescent="0.35">
      <c r="A529" s="132"/>
      <c r="B529" s="132"/>
      <c r="C529" s="152"/>
      <c r="D529" s="132"/>
      <c r="E529" s="152"/>
      <c r="F529" s="133"/>
      <c r="G529" s="133"/>
      <c r="H529" s="154"/>
      <c r="I529" s="154"/>
      <c r="J529" s="134"/>
      <c r="K529" s="134"/>
      <c r="L529" s="153"/>
    </row>
    <row r="530" spans="1:12" ht="30" customHeight="1" x14ac:dyDescent="0.35">
      <c r="A530" s="132"/>
      <c r="B530" s="132"/>
      <c r="C530" s="152"/>
      <c r="D530" s="132"/>
      <c r="E530" s="152"/>
      <c r="F530" s="133"/>
      <c r="G530" s="133"/>
      <c r="H530" s="154"/>
      <c r="I530" s="154"/>
      <c r="J530" s="134"/>
      <c r="K530" s="134"/>
      <c r="L530" s="153"/>
    </row>
    <row r="531" spans="1:12" ht="30" customHeight="1" x14ac:dyDescent="0.35">
      <c r="A531" s="132"/>
      <c r="B531" s="132"/>
      <c r="C531" s="152"/>
      <c r="D531" s="132"/>
      <c r="E531" s="152"/>
      <c r="F531" s="133"/>
      <c r="G531" s="133"/>
      <c r="H531" s="154"/>
      <c r="I531" s="154"/>
      <c r="J531" s="134"/>
      <c r="K531" s="134"/>
      <c r="L531" s="153"/>
    </row>
    <row r="532" spans="1:12" ht="30" customHeight="1" x14ac:dyDescent="0.35">
      <c r="A532" s="132"/>
      <c r="B532" s="132"/>
      <c r="C532" s="152"/>
      <c r="D532" s="132"/>
      <c r="E532" s="152"/>
      <c r="F532" s="133"/>
      <c r="G532" s="133"/>
      <c r="H532" s="154"/>
      <c r="I532" s="154"/>
      <c r="J532" s="134"/>
      <c r="K532" s="134"/>
      <c r="L532" s="153"/>
    </row>
    <row r="533" spans="1:12" ht="30" customHeight="1" x14ac:dyDescent="0.35">
      <c r="A533" s="132"/>
      <c r="B533" s="132"/>
      <c r="C533" s="152"/>
      <c r="D533" s="132"/>
      <c r="E533" s="152"/>
      <c r="F533" s="133"/>
      <c r="G533" s="133"/>
      <c r="H533" s="154"/>
      <c r="I533" s="154"/>
      <c r="J533" s="134"/>
      <c r="K533" s="134"/>
      <c r="L533" s="153"/>
    </row>
    <row r="534" spans="1:12" ht="30" customHeight="1" x14ac:dyDescent="0.35">
      <c r="A534" s="132"/>
      <c r="B534" s="132"/>
      <c r="C534" s="152"/>
      <c r="D534" s="132"/>
      <c r="E534" s="152"/>
      <c r="F534" s="133"/>
      <c r="G534" s="133"/>
      <c r="H534" s="154"/>
      <c r="I534" s="154"/>
      <c r="J534" s="134"/>
      <c r="K534" s="134"/>
      <c r="L534" s="153"/>
    </row>
    <row r="535" spans="1:12" ht="30" customHeight="1" x14ac:dyDescent="0.35">
      <c r="A535" s="132"/>
      <c r="B535" s="132"/>
      <c r="C535" s="152"/>
      <c r="D535" s="132"/>
      <c r="E535" s="152"/>
      <c r="F535" s="133"/>
      <c r="G535" s="133"/>
      <c r="H535" s="154"/>
      <c r="I535" s="154"/>
      <c r="J535" s="134"/>
      <c r="K535" s="134"/>
      <c r="L535" s="153"/>
    </row>
    <row r="536" spans="1:12" ht="30" customHeight="1" x14ac:dyDescent="0.35">
      <c r="A536" s="132"/>
      <c r="B536" s="132"/>
      <c r="C536" s="152"/>
      <c r="D536" s="132"/>
      <c r="E536" s="152"/>
      <c r="F536" s="133"/>
      <c r="G536" s="133"/>
      <c r="H536" s="154"/>
      <c r="I536" s="154"/>
      <c r="J536" s="134"/>
      <c r="K536" s="134"/>
      <c r="L536" s="153"/>
    </row>
    <row r="537" spans="1:12" ht="30" customHeight="1" x14ac:dyDescent="0.35">
      <c r="A537" s="132"/>
      <c r="B537" s="132"/>
      <c r="C537" s="152"/>
      <c r="D537" s="132"/>
      <c r="E537" s="152"/>
      <c r="F537" s="133"/>
      <c r="G537" s="133"/>
      <c r="H537" s="154"/>
      <c r="I537" s="154"/>
      <c r="J537" s="134"/>
      <c r="K537" s="134"/>
      <c r="L537" s="153"/>
    </row>
    <row r="538" spans="1:12" ht="30" customHeight="1" x14ac:dyDescent="0.35">
      <c r="A538" s="132"/>
      <c r="B538" s="132"/>
      <c r="C538" s="152"/>
      <c r="D538" s="132"/>
      <c r="E538" s="152"/>
      <c r="F538" s="133"/>
      <c r="G538" s="133"/>
      <c r="H538" s="154"/>
      <c r="I538" s="154"/>
      <c r="J538" s="134"/>
      <c r="K538" s="134"/>
      <c r="L538" s="153"/>
    </row>
    <row r="539" spans="1:12" ht="30" customHeight="1" x14ac:dyDescent="0.35">
      <c r="A539" s="132"/>
      <c r="B539" s="132"/>
      <c r="C539" s="152"/>
      <c r="D539" s="132"/>
      <c r="E539" s="152"/>
      <c r="F539" s="133"/>
      <c r="G539" s="133"/>
      <c r="H539" s="154"/>
      <c r="I539" s="154"/>
      <c r="J539" s="134"/>
      <c r="K539" s="134"/>
      <c r="L539" s="153"/>
    </row>
    <row r="540" spans="1:12" ht="30" customHeight="1" x14ac:dyDescent="0.35">
      <c r="A540" s="132"/>
      <c r="B540" s="132"/>
      <c r="C540" s="152"/>
      <c r="D540" s="132"/>
      <c r="E540" s="152"/>
      <c r="F540" s="133"/>
      <c r="G540" s="133"/>
      <c r="H540" s="154"/>
      <c r="I540" s="154"/>
      <c r="J540" s="134"/>
      <c r="K540" s="134"/>
      <c r="L540" s="153"/>
    </row>
    <row r="541" spans="1:12" ht="30" customHeight="1" x14ac:dyDescent="0.35">
      <c r="A541" s="132"/>
      <c r="B541" s="132"/>
      <c r="C541" s="152"/>
      <c r="D541" s="132"/>
      <c r="E541" s="152"/>
      <c r="F541" s="133"/>
      <c r="G541" s="133"/>
      <c r="H541" s="154"/>
      <c r="I541" s="154"/>
      <c r="J541" s="134"/>
      <c r="K541" s="134"/>
      <c r="L541" s="153"/>
    </row>
    <row r="542" spans="1:12" ht="30" customHeight="1" x14ac:dyDescent="0.35">
      <c r="A542" s="132"/>
      <c r="B542" s="132"/>
      <c r="C542" s="152"/>
      <c r="D542" s="132"/>
      <c r="E542" s="152"/>
      <c r="F542" s="133"/>
      <c r="G542" s="133"/>
      <c r="H542" s="154"/>
      <c r="I542" s="154"/>
      <c r="J542" s="134"/>
      <c r="K542" s="134"/>
      <c r="L542" s="153"/>
    </row>
    <row r="543" spans="1:12" ht="30" customHeight="1" x14ac:dyDescent="0.35">
      <c r="A543" s="132"/>
      <c r="B543" s="132"/>
      <c r="C543" s="152"/>
      <c r="D543" s="132"/>
      <c r="E543" s="152"/>
      <c r="F543" s="133"/>
      <c r="G543" s="133"/>
      <c r="H543" s="154"/>
      <c r="I543" s="154"/>
      <c r="J543" s="134"/>
      <c r="K543" s="134"/>
      <c r="L543" s="153"/>
    </row>
    <row r="544" spans="1:12" ht="30" customHeight="1" x14ac:dyDescent="0.35">
      <c r="A544" s="132"/>
      <c r="B544" s="132"/>
      <c r="C544" s="152"/>
      <c r="D544" s="132"/>
      <c r="E544" s="152"/>
      <c r="F544" s="133"/>
      <c r="G544" s="133"/>
      <c r="H544" s="154"/>
      <c r="I544" s="154"/>
      <c r="J544" s="134"/>
      <c r="K544" s="134"/>
      <c r="L544" s="153"/>
    </row>
    <row r="545" spans="1:12" ht="30" customHeight="1" x14ac:dyDescent="0.35">
      <c r="A545" s="132"/>
      <c r="B545" s="132"/>
      <c r="C545" s="152"/>
      <c r="D545" s="132"/>
      <c r="E545" s="152"/>
      <c r="F545" s="133"/>
      <c r="G545" s="133"/>
      <c r="H545" s="154"/>
      <c r="I545" s="154"/>
      <c r="J545" s="134"/>
      <c r="K545" s="134"/>
      <c r="L545" s="153"/>
    </row>
    <row r="546" spans="1:12" ht="30" customHeight="1" x14ac:dyDescent="0.35">
      <c r="A546" s="132"/>
      <c r="B546" s="132"/>
      <c r="C546" s="152"/>
      <c r="D546" s="132"/>
      <c r="E546" s="152"/>
      <c r="F546" s="133"/>
      <c r="G546" s="133"/>
      <c r="H546" s="154"/>
      <c r="I546" s="154"/>
      <c r="J546" s="134"/>
      <c r="K546" s="134"/>
      <c r="L546" s="153"/>
    </row>
    <row r="547" spans="1:12" ht="30" customHeight="1" x14ac:dyDescent="0.35">
      <c r="A547" s="132"/>
      <c r="B547" s="132"/>
      <c r="C547" s="152"/>
      <c r="D547" s="132"/>
      <c r="E547" s="152"/>
      <c r="F547" s="133"/>
      <c r="G547" s="133"/>
      <c r="H547" s="154"/>
      <c r="I547" s="154"/>
      <c r="J547" s="134"/>
      <c r="K547" s="134"/>
      <c r="L547" s="153"/>
    </row>
    <row r="548" spans="1:12" ht="30" customHeight="1" x14ac:dyDescent="0.35">
      <c r="A548" s="132"/>
      <c r="B548" s="132"/>
      <c r="C548" s="152"/>
      <c r="D548" s="132"/>
      <c r="E548" s="152"/>
      <c r="F548" s="133"/>
      <c r="G548" s="133"/>
      <c r="H548" s="154"/>
      <c r="I548" s="154"/>
      <c r="J548" s="134"/>
      <c r="K548" s="134"/>
      <c r="L548" s="153"/>
    </row>
    <row r="549" spans="1:12" ht="30" customHeight="1" x14ac:dyDescent="0.35">
      <c r="A549" s="132"/>
      <c r="B549" s="132"/>
      <c r="C549" s="152"/>
      <c r="D549" s="132"/>
      <c r="E549" s="152"/>
      <c r="F549" s="133"/>
      <c r="G549" s="133"/>
      <c r="H549" s="154"/>
      <c r="I549" s="154"/>
      <c r="J549" s="134"/>
      <c r="K549" s="134"/>
      <c r="L549" s="153"/>
    </row>
    <row r="550" spans="1:12" ht="30" customHeight="1" x14ac:dyDescent="0.35">
      <c r="A550" s="132"/>
      <c r="B550" s="132"/>
      <c r="C550" s="152"/>
      <c r="D550" s="132"/>
      <c r="E550" s="152"/>
      <c r="F550" s="133"/>
      <c r="G550" s="133"/>
      <c r="H550" s="154"/>
      <c r="I550" s="154"/>
      <c r="J550" s="134"/>
      <c r="K550" s="134"/>
      <c r="L550" s="153"/>
    </row>
    <row r="551" spans="1:12" ht="30" customHeight="1" x14ac:dyDescent="0.35">
      <c r="A551" s="132"/>
      <c r="B551" s="132"/>
      <c r="C551" s="152"/>
      <c r="D551" s="132"/>
      <c r="E551" s="152"/>
      <c r="F551" s="133"/>
      <c r="G551" s="133"/>
      <c r="H551" s="154"/>
      <c r="I551" s="154"/>
      <c r="J551" s="134"/>
      <c r="K551" s="134"/>
      <c r="L551" s="153"/>
    </row>
    <row r="552" spans="1:12" ht="30" customHeight="1" x14ac:dyDescent="0.35">
      <c r="A552" s="132"/>
      <c r="B552" s="132"/>
      <c r="C552" s="152"/>
      <c r="D552" s="132"/>
      <c r="E552" s="152"/>
      <c r="F552" s="133"/>
      <c r="G552" s="133"/>
      <c r="H552" s="154"/>
      <c r="I552" s="154"/>
      <c r="J552" s="134"/>
      <c r="K552" s="134"/>
      <c r="L552" s="153"/>
    </row>
    <row r="553" spans="1:12" ht="30" customHeight="1" x14ac:dyDescent="0.35">
      <c r="A553" s="132"/>
      <c r="B553" s="132"/>
      <c r="C553" s="152"/>
      <c r="D553" s="132"/>
      <c r="E553" s="152"/>
      <c r="F553" s="133"/>
      <c r="G553" s="133"/>
      <c r="H553" s="154"/>
      <c r="I553" s="154"/>
      <c r="J553" s="134"/>
      <c r="K553" s="134"/>
      <c r="L553" s="153"/>
    </row>
    <row r="554" spans="1:12" ht="30" customHeight="1" x14ac:dyDescent="0.35">
      <c r="A554" s="132"/>
      <c r="B554" s="132"/>
      <c r="C554" s="152"/>
      <c r="D554" s="132"/>
      <c r="E554" s="152"/>
      <c r="F554" s="133"/>
      <c r="G554" s="133"/>
      <c r="H554" s="154"/>
      <c r="I554" s="154"/>
      <c r="J554" s="134"/>
      <c r="K554" s="134"/>
      <c r="L554" s="153"/>
    </row>
    <row r="555" spans="1:12" ht="30" customHeight="1" x14ac:dyDescent="0.35">
      <c r="A555" s="132"/>
      <c r="B555" s="132"/>
      <c r="C555" s="152"/>
      <c r="D555" s="132"/>
      <c r="E555" s="152"/>
      <c r="F555" s="133"/>
      <c r="G555" s="133"/>
      <c r="H555" s="154"/>
      <c r="I555" s="154"/>
      <c r="J555" s="134"/>
      <c r="K555" s="134"/>
      <c r="L555" s="153"/>
    </row>
    <row r="556" spans="1:12" ht="30" customHeight="1" x14ac:dyDescent="0.35">
      <c r="A556" s="132"/>
      <c r="B556" s="132"/>
      <c r="C556" s="152"/>
      <c r="D556" s="132"/>
      <c r="E556" s="152"/>
      <c r="F556" s="133"/>
      <c r="G556" s="133"/>
      <c r="H556" s="154"/>
      <c r="I556" s="154"/>
      <c r="J556" s="134"/>
      <c r="K556" s="134"/>
      <c r="L556" s="153"/>
    </row>
    <row r="557" spans="1:12" ht="30" customHeight="1" x14ac:dyDescent="0.35">
      <c r="A557" s="132"/>
      <c r="B557" s="132"/>
      <c r="C557" s="152"/>
      <c r="D557" s="132"/>
      <c r="E557" s="152"/>
      <c r="F557" s="133"/>
      <c r="G557" s="133"/>
      <c r="H557" s="154"/>
      <c r="I557" s="154"/>
      <c r="J557" s="134"/>
      <c r="K557" s="134"/>
      <c r="L557" s="153"/>
    </row>
    <row r="558" spans="1:12" ht="30" customHeight="1" x14ac:dyDescent="0.35">
      <c r="A558" s="132"/>
      <c r="B558" s="132"/>
      <c r="C558" s="152"/>
      <c r="D558" s="132"/>
      <c r="E558" s="152"/>
      <c r="F558" s="133"/>
      <c r="G558" s="133"/>
      <c r="H558" s="154"/>
      <c r="I558" s="154"/>
      <c r="J558" s="134"/>
      <c r="K558" s="134"/>
      <c r="L558" s="153"/>
    </row>
    <row r="559" spans="1:12" ht="30" customHeight="1" x14ac:dyDescent="0.35">
      <c r="A559" s="132"/>
      <c r="B559" s="132"/>
      <c r="C559" s="152"/>
      <c r="D559" s="132"/>
      <c r="E559" s="152"/>
      <c r="F559" s="133"/>
      <c r="G559" s="133"/>
      <c r="H559" s="154"/>
      <c r="I559" s="154"/>
      <c r="J559" s="134"/>
      <c r="K559" s="134"/>
      <c r="L559" s="153"/>
    </row>
    <row r="560" spans="1:12" ht="30" customHeight="1" x14ac:dyDescent="0.35">
      <c r="A560" s="132"/>
      <c r="B560" s="132"/>
      <c r="C560" s="152"/>
      <c r="D560" s="132"/>
      <c r="E560" s="152"/>
      <c r="F560" s="133"/>
      <c r="G560" s="133"/>
      <c r="H560" s="154"/>
      <c r="I560" s="154"/>
      <c r="J560" s="134"/>
      <c r="K560" s="134"/>
      <c r="L560" s="153"/>
    </row>
    <row r="561" spans="1:12" ht="30" customHeight="1" x14ac:dyDescent="0.35">
      <c r="A561" s="132"/>
      <c r="B561" s="132"/>
      <c r="C561" s="152"/>
      <c r="D561" s="132"/>
      <c r="E561" s="152"/>
      <c r="F561" s="133"/>
      <c r="G561" s="133"/>
      <c r="H561" s="154"/>
      <c r="I561" s="154"/>
      <c r="J561" s="134"/>
      <c r="K561" s="134"/>
      <c r="L561" s="153"/>
    </row>
    <row r="562" spans="1:12" ht="30" customHeight="1" x14ac:dyDescent="0.35">
      <c r="A562" s="132"/>
      <c r="B562" s="132"/>
      <c r="C562" s="152"/>
      <c r="D562" s="132"/>
      <c r="E562" s="152"/>
      <c r="F562" s="133"/>
      <c r="G562" s="133"/>
      <c r="H562" s="154"/>
      <c r="I562" s="154"/>
      <c r="J562" s="134"/>
      <c r="K562" s="134"/>
      <c r="L562" s="153"/>
    </row>
    <row r="563" spans="1:12" ht="30" customHeight="1" x14ac:dyDescent="0.35">
      <c r="A563" s="132"/>
      <c r="B563" s="132"/>
      <c r="C563" s="152"/>
      <c r="D563" s="132"/>
      <c r="E563" s="152"/>
      <c r="F563" s="133"/>
      <c r="G563" s="133"/>
      <c r="H563" s="154"/>
      <c r="I563" s="154"/>
      <c r="J563" s="134"/>
      <c r="K563" s="134"/>
      <c r="L563" s="153"/>
    </row>
    <row r="564" spans="1:12" ht="30" customHeight="1" x14ac:dyDescent="0.35">
      <c r="A564" s="132"/>
      <c r="B564" s="132"/>
      <c r="C564" s="152"/>
      <c r="D564" s="132"/>
      <c r="E564" s="152"/>
      <c r="F564" s="133"/>
      <c r="G564" s="133"/>
      <c r="H564" s="154"/>
      <c r="I564" s="154"/>
      <c r="J564" s="134"/>
      <c r="K564" s="134"/>
      <c r="L564" s="153"/>
    </row>
    <row r="565" spans="1:12" ht="30" customHeight="1" x14ac:dyDescent="0.35">
      <c r="A565" s="132"/>
      <c r="B565" s="132"/>
      <c r="C565" s="152"/>
      <c r="D565" s="132"/>
      <c r="E565" s="152"/>
      <c r="F565" s="133"/>
      <c r="G565" s="133"/>
      <c r="H565" s="154"/>
      <c r="I565" s="154"/>
      <c r="J565" s="134"/>
      <c r="K565" s="134"/>
      <c r="L565" s="153"/>
    </row>
    <row r="566" spans="1:12" ht="30" customHeight="1" x14ac:dyDescent="0.35">
      <c r="A566" s="132"/>
      <c r="B566" s="132"/>
      <c r="C566" s="152"/>
      <c r="D566" s="132"/>
      <c r="E566" s="152"/>
      <c r="F566" s="133"/>
      <c r="G566" s="133"/>
      <c r="H566" s="154"/>
      <c r="I566" s="154"/>
      <c r="J566" s="134"/>
      <c r="K566" s="134"/>
      <c r="L566" s="153"/>
    </row>
    <row r="567" spans="1:12" ht="30" customHeight="1" x14ac:dyDescent="0.35">
      <c r="A567" s="132"/>
      <c r="B567" s="132"/>
      <c r="C567" s="152"/>
      <c r="D567" s="132"/>
      <c r="E567" s="152"/>
      <c r="F567" s="133"/>
      <c r="G567" s="133"/>
      <c r="H567" s="154"/>
      <c r="I567" s="154"/>
      <c r="J567" s="134"/>
      <c r="K567" s="134"/>
      <c r="L567" s="153"/>
    </row>
    <row r="568" spans="1:12" ht="30" customHeight="1" x14ac:dyDescent="0.35">
      <c r="A568" s="132"/>
      <c r="B568" s="132"/>
      <c r="C568" s="152"/>
      <c r="D568" s="132"/>
      <c r="E568" s="152"/>
      <c r="F568" s="133"/>
      <c r="G568" s="133"/>
      <c r="H568" s="154"/>
      <c r="I568" s="154"/>
      <c r="J568" s="134"/>
      <c r="K568" s="134"/>
      <c r="L568" s="153"/>
    </row>
    <row r="569" spans="1:12" ht="30" customHeight="1" x14ac:dyDescent="0.35">
      <c r="A569" s="132"/>
      <c r="B569" s="132"/>
      <c r="C569" s="152"/>
      <c r="D569" s="132"/>
      <c r="E569" s="152"/>
      <c r="F569" s="133"/>
      <c r="G569" s="133"/>
      <c r="H569" s="154"/>
      <c r="I569" s="154"/>
      <c r="J569" s="134"/>
      <c r="K569" s="134"/>
      <c r="L569" s="153"/>
    </row>
    <row r="570" spans="1:12" ht="30" customHeight="1" x14ac:dyDescent="0.35">
      <c r="A570" s="132"/>
      <c r="B570" s="132"/>
      <c r="C570" s="152"/>
      <c r="D570" s="132"/>
      <c r="E570" s="152"/>
      <c r="F570" s="133"/>
      <c r="G570" s="133"/>
      <c r="H570" s="154"/>
      <c r="I570" s="154"/>
      <c r="J570" s="134"/>
      <c r="K570" s="134"/>
      <c r="L570" s="153"/>
    </row>
    <row r="571" spans="1:12" ht="30" customHeight="1" x14ac:dyDescent="0.35">
      <c r="A571" s="132"/>
      <c r="B571" s="132"/>
      <c r="C571" s="152"/>
      <c r="D571" s="132"/>
      <c r="E571" s="152"/>
      <c r="F571" s="133"/>
      <c r="G571" s="133"/>
      <c r="H571" s="154"/>
      <c r="I571" s="154"/>
      <c r="J571" s="134"/>
      <c r="K571" s="134"/>
      <c r="L571" s="153"/>
    </row>
    <row r="572" spans="1:12" ht="30" customHeight="1" x14ac:dyDescent="0.35">
      <c r="A572" s="132"/>
      <c r="B572" s="132"/>
      <c r="C572" s="152"/>
      <c r="D572" s="132"/>
      <c r="E572" s="152"/>
      <c r="F572" s="133"/>
      <c r="G572" s="133"/>
      <c r="H572" s="154"/>
      <c r="I572" s="154"/>
      <c r="J572" s="134"/>
      <c r="K572" s="134"/>
      <c r="L572" s="153"/>
    </row>
    <row r="573" spans="1:12" ht="30" customHeight="1" x14ac:dyDescent="0.35">
      <c r="A573" s="132"/>
      <c r="B573" s="132"/>
      <c r="C573" s="152"/>
      <c r="D573" s="132"/>
      <c r="E573" s="152"/>
      <c r="F573" s="133"/>
      <c r="G573" s="133"/>
      <c r="H573" s="154"/>
      <c r="I573" s="154"/>
      <c r="J573" s="134"/>
      <c r="K573" s="134"/>
      <c r="L573" s="153"/>
    </row>
    <row r="574" spans="1:12" ht="30" customHeight="1" x14ac:dyDescent="0.35">
      <c r="A574" s="132"/>
      <c r="B574" s="132"/>
      <c r="C574" s="152"/>
      <c r="D574" s="132"/>
      <c r="E574" s="152"/>
      <c r="F574" s="133"/>
      <c r="G574" s="133"/>
      <c r="H574" s="154"/>
      <c r="I574" s="154"/>
      <c r="J574" s="134"/>
      <c r="K574" s="134"/>
      <c r="L574" s="153"/>
    </row>
    <row r="575" spans="1:12" ht="30" customHeight="1" x14ac:dyDescent="0.35">
      <c r="A575" s="132"/>
      <c r="B575" s="132"/>
      <c r="C575" s="152"/>
      <c r="D575" s="132"/>
      <c r="E575" s="152"/>
      <c r="F575" s="133"/>
      <c r="G575" s="133"/>
      <c r="H575" s="154"/>
      <c r="I575" s="154"/>
      <c r="J575" s="134"/>
      <c r="K575" s="134"/>
      <c r="L575" s="153"/>
    </row>
    <row r="576" spans="1:12" ht="30" customHeight="1" x14ac:dyDescent="0.35">
      <c r="A576" s="132"/>
      <c r="B576" s="132"/>
      <c r="C576" s="152"/>
      <c r="D576" s="132"/>
      <c r="E576" s="152"/>
      <c r="F576" s="133"/>
      <c r="G576" s="133"/>
      <c r="H576" s="154"/>
      <c r="I576" s="154"/>
      <c r="J576" s="134"/>
      <c r="K576" s="134"/>
      <c r="L576" s="153"/>
    </row>
    <row r="577" spans="1:12" ht="30" customHeight="1" x14ac:dyDescent="0.35">
      <c r="A577" s="132"/>
      <c r="B577" s="132"/>
      <c r="C577" s="152"/>
      <c r="D577" s="132"/>
      <c r="E577" s="152"/>
      <c r="F577" s="133"/>
      <c r="G577" s="133"/>
      <c r="H577" s="154"/>
      <c r="I577" s="154"/>
      <c r="J577" s="134"/>
      <c r="K577" s="134"/>
      <c r="L577" s="153"/>
    </row>
    <row r="578" spans="1:12" ht="30" customHeight="1" x14ac:dyDescent="0.35">
      <c r="A578" s="132"/>
      <c r="B578" s="132"/>
      <c r="C578" s="152"/>
      <c r="D578" s="132"/>
      <c r="E578" s="152"/>
      <c r="F578" s="133"/>
      <c r="G578" s="133"/>
      <c r="H578" s="154"/>
      <c r="I578" s="154"/>
      <c r="J578" s="134"/>
      <c r="K578" s="134"/>
      <c r="L578" s="153"/>
    </row>
    <row r="579" spans="1:12" ht="30" customHeight="1" x14ac:dyDescent="0.35">
      <c r="A579" s="132"/>
      <c r="B579" s="132"/>
      <c r="C579" s="152"/>
      <c r="D579" s="132"/>
      <c r="E579" s="152"/>
      <c r="F579" s="133"/>
      <c r="G579" s="133"/>
      <c r="H579" s="154"/>
      <c r="I579" s="154"/>
      <c r="J579" s="134"/>
      <c r="K579" s="134"/>
      <c r="L579" s="153"/>
    </row>
    <row r="580" spans="1:12" ht="30" customHeight="1" x14ac:dyDescent="0.35">
      <c r="A580" s="132"/>
      <c r="B580" s="132"/>
      <c r="C580" s="152"/>
      <c r="D580" s="132"/>
      <c r="E580" s="152"/>
      <c r="F580" s="133"/>
      <c r="G580" s="133"/>
      <c r="H580" s="154"/>
      <c r="I580" s="154"/>
      <c r="J580" s="134"/>
      <c r="K580" s="134"/>
      <c r="L580" s="153"/>
    </row>
    <row r="581" spans="1:12" ht="30" customHeight="1" x14ac:dyDescent="0.35">
      <c r="A581" s="132"/>
      <c r="B581" s="132"/>
      <c r="C581" s="152"/>
      <c r="D581" s="132"/>
      <c r="E581" s="152"/>
      <c r="F581" s="133"/>
      <c r="G581" s="133"/>
      <c r="H581" s="154"/>
      <c r="I581" s="154"/>
      <c r="J581" s="134"/>
      <c r="K581" s="134"/>
      <c r="L581" s="153"/>
    </row>
    <row r="582" spans="1:12" ht="30" customHeight="1" x14ac:dyDescent="0.35">
      <c r="A582" s="132"/>
      <c r="B582" s="132"/>
      <c r="C582" s="152"/>
      <c r="D582" s="132"/>
      <c r="E582" s="152"/>
      <c r="F582" s="133"/>
      <c r="G582" s="133"/>
      <c r="H582" s="154"/>
      <c r="I582" s="154"/>
      <c r="J582" s="134"/>
      <c r="K582" s="134"/>
      <c r="L582" s="153"/>
    </row>
    <row r="583" spans="1:12" ht="30" customHeight="1" x14ac:dyDescent="0.35">
      <c r="A583" s="132"/>
      <c r="B583" s="132"/>
      <c r="C583" s="152"/>
      <c r="D583" s="132"/>
      <c r="E583" s="152"/>
      <c r="F583" s="133"/>
      <c r="G583" s="133"/>
      <c r="H583" s="154"/>
      <c r="I583" s="154"/>
      <c r="J583" s="134"/>
      <c r="K583" s="134"/>
      <c r="L583" s="153"/>
    </row>
    <row r="584" spans="1:12" ht="30" customHeight="1" x14ac:dyDescent="0.35">
      <c r="A584" s="132"/>
      <c r="B584" s="132"/>
      <c r="C584" s="152"/>
      <c r="D584" s="132"/>
      <c r="E584" s="152"/>
      <c r="F584" s="133"/>
      <c r="G584" s="133"/>
      <c r="H584" s="154"/>
      <c r="I584" s="154"/>
      <c r="J584" s="134"/>
      <c r="K584" s="134"/>
      <c r="L584" s="153"/>
    </row>
    <row r="585" spans="1:12" ht="30" customHeight="1" x14ac:dyDescent="0.35">
      <c r="A585" s="132"/>
      <c r="B585" s="132"/>
      <c r="C585" s="152"/>
      <c r="D585" s="132"/>
      <c r="E585" s="152"/>
      <c r="F585" s="133"/>
      <c r="G585" s="133"/>
      <c r="H585" s="154"/>
      <c r="I585" s="154"/>
      <c r="J585" s="134"/>
      <c r="K585" s="134"/>
      <c r="L585" s="153"/>
    </row>
    <row r="586" spans="1:12" ht="30" customHeight="1" x14ac:dyDescent="0.35">
      <c r="A586" s="132"/>
      <c r="B586" s="132"/>
      <c r="C586" s="152"/>
      <c r="D586" s="132"/>
      <c r="E586" s="152"/>
      <c r="F586" s="133"/>
      <c r="G586" s="133"/>
      <c r="H586" s="154"/>
      <c r="I586" s="154"/>
      <c r="J586" s="134"/>
      <c r="K586" s="134"/>
      <c r="L586" s="153"/>
    </row>
    <row r="587" spans="1:12" ht="30" customHeight="1" x14ac:dyDescent="0.35">
      <c r="A587" s="132"/>
      <c r="B587" s="132"/>
      <c r="C587" s="152"/>
      <c r="D587" s="132"/>
      <c r="E587" s="152"/>
      <c r="F587" s="133"/>
      <c r="G587" s="133"/>
      <c r="H587" s="154"/>
      <c r="I587" s="154"/>
      <c r="J587" s="134"/>
      <c r="K587" s="134"/>
      <c r="L587" s="153"/>
    </row>
    <row r="588" spans="1:12" ht="30" customHeight="1" x14ac:dyDescent="0.35">
      <c r="A588" s="132"/>
      <c r="B588" s="132"/>
      <c r="C588" s="152"/>
      <c r="D588" s="132"/>
      <c r="E588" s="152"/>
      <c r="F588" s="133"/>
      <c r="G588" s="133"/>
      <c r="H588" s="154"/>
      <c r="I588" s="154"/>
      <c r="J588" s="134"/>
      <c r="K588" s="134"/>
      <c r="L588" s="153"/>
    </row>
    <row r="589" spans="1:12" ht="30" customHeight="1" x14ac:dyDescent="0.35">
      <c r="A589" s="132"/>
      <c r="B589" s="132"/>
      <c r="C589" s="152"/>
      <c r="D589" s="132"/>
      <c r="E589" s="152"/>
      <c r="F589" s="133"/>
      <c r="G589" s="133"/>
      <c r="H589" s="154"/>
      <c r="I589" s="154"/>
      <c r="J589" s="134"/>
      <c r="K589" s="134"/>
      <c r="L589" s="153"/>
    </row>
    <row r="590" spans="1:12" ht="30" customHeight="1" x14ac:dyDescent="0.35">
      <c r="A590" s="132"/>
      <c r="B590" s="132"/>
      <c r="C590" s="152"/>
      <c r="D590" s="132"/>
      <c r="E590" s="152"/>
      <c r="F590" s="133"/>
      <c r="G590" s="133"/>
      <c r="H590" s="154"/>
      <c r="I590" s="154"/>
      <c r="J590" s="134"/>
      <c r="K590" s="134"/>
      <c r="L590" s="153"/>
    </row>
    <row r="591" spans="1:12" ht="30" customHeight="1" x14ac:dyDescent="0.35">
      <c r="A591" s="132"/>
      <c r="B591" s="132"/>
      <c r="C591" s="152"/>
      <c r="D591" s="132"/>
      <c r="E591" s="152"/>
      <c r="F591" s="133"/>
      <c r="G591" s="133"/>
      <c r="H591" s="154"/>
      <c r="I591" s="154"/>
      <c r="J591" s="134"/>
      <c r="K591" s="134"/>
      <c r="L591" s="153"/>
    </row>
    <row r="592" spans="1:12" ht="30" customHeight="1" x14ac:dyDescent="0.35">
      <c r="A592" s="132"/>
      <c r="B592" s="132"/>
      <c r="C592" s="152"/>
      <c r="D592" s="132"/>
      <c r="E592" s="152"/>
      <c r="F592" s="133"/>
      <c r="G592" s="133"/>
      <c r="H592" s="154"/>
      <c r="I592" s="154"/>
      <c r="J592" s="134"/>
      <c r="K592" s="134"/>
      <c r="L592" s="153"/>
    </row>
    <row r="593" spans="1:12" ht="30" customHeight="1" x14ac:dyDescent="0.35">
      <c r="A593" s="132"/>
      <c r="B593" s="132"/>
      <c r="C593" s="152"/>
      <c r="D593" s="132"/>
      <c r="E593" s="152"/>
      <c r="F593" s="133"/>
      <c r="G593" s="133"/>
      <c r="H593" s="154"/>
      <c r="I593" s="154"/>
      <c r="J593" s="134"/>
      <c r="K593" s="134"/>
      <c r="L593" s="153"/>
    </row>
    <row r="594" spans="1:12" ht="30" customHeight="1" x14ac:dyDescent="0.35">
      <c r="A594" s="132"/>
      <c r="B594" s="132"/>
      <c r="C594" s="152"/>
      <c r="D594" s="132"/>
      <c r="E594" s="152"/>
      <c r="F594" s="133"/>
      <c r="G594" s="133"/>
      <c r="H594" s="154"/>
      <c r="I594" s="154"/>
      <c r="J594" s="134"/>
      <c r="K594" s="134"/>
      <c r="L594" s="153"/>
    </row>
    <row r="595" spans="1:12" ht="30" customHeight="1" x14ac:dyDescent="0.35">
      <c r="A595" s="132"/>
      <c r="B595" s="132"/>
      <c r="C595" s="152"/>
      <c r="D595" s="132"/>
      <c r="E595" s="152"/>
      <c r="F595" s="133"/>
      <c r="G595" s="133"/>
      <c r="H595" s="154"/>
      <c r="I595" s="154"/>
      <c r="J595" s="134"/>
      <c r="K595" s="134"/>
      <c r="L595" s="153"/>
    </row>
    <row r="596" spans="1:12" ht="30" customHeight="1" x14ac:dyDescent="0.35">
      <c r="A596" s="132"/>
      <c r="B596" s="132"/>
      <c r="C596" s="152"/>
      <c r="D596" s="132"/>
      <c r="E596" s="152"/>
      <c r="F596" s="133"/>
      <c r="G596" s="133"/>
      <c r="H596" s="154"/>
      <c r="I596" s="154"/>
      <c r="J596" s="134"/>
      <c r="K596" s="134"/>
      <c r="L596" s="153"/>
    </row>
    <row r="597" spans="1:12" ht="30" customHeight="1" x14ac:dyDescent="0.35">
      <c r="A597" s="132"/>
      <c r="B597" s="132"/>
      <c r="C597" s="152"/>
      <c r="D597" s="132"/>
      <c r="E597" s="152"/>
      <c r="F597" s="133"/>
      <c r="G597" s="133"/>
      <c r="H597" s="154"/>
      <c r="I597" s="154"/>
      <c r="J597" s="134"/>
      <c r="K597" s="134"/>
      <c r="L597" s="153"/>
    </row>
    <row r="598" spans="1:12" ht="30" customHeight="1" x14ac:dyDescent="0.35">
      <c r="A598" s="132"/>
      <c r="B598" s="132"/>
      <c r="C598" s="152"/>
      <c r="D598" s="132"/>
      <c r="E598" s="152"/>
      <c r="F598" s="133"/>
      <c r="G598" s="133"/>
      <c r="H598" s="154"/>
      <c r="I598" s="154"/>
      <c r="J598" s="134"/>
      <c r="K598" s="134"/>
      <c r="L598" s="153"/>
    </row>
    <row r="599" spans="1:12" ht="30" customHeight="1" x14ac:dyDescent="0.35">
      <c r="A599" s="132"/>
      <c r="B599" s="132"/>
      <c r="C599" s="152"/>
      <c r="D599" s="132"/>
      <c r="E599" s="152"/>
      <c r="F599" s="133"/>
      <c r="G599" s="133"/>
      <c r="H599" s="154"/>
      <c r="I599" s="154"/>
      <c r="J599" s="134"/>
      <c r="K599" s="134"/>
      <c r="L599" s="153"/>
    </row>
    <row r="600" spans="1:12" ht="30" customHeight="1" x14ac:dyDescent="0.35">
      <c r="A600" s="132"/>
      <c r="B600" s="132"/>
      <c r="C600" s="152"/>
      <c r="D600" s="132"/>
      <c r="E600" s="152"/>
      <c r="F600" s="133"/>
      <c r="G600" s="133"/>
      <c r="H600" s="154"/>
      <c r="I600" s="154"/>
      <c r="J600" s="134"/>
      <c r="K600" s="134"/>
      <c r="L600" s="153"/>
    </row>
    <row r="601" spans="1:12" ht="30" customHeight="1" x14ac:dyDescent="0.35">
      <c r="A601" s="132"/>
      <c r="B601" s="132"/>
      <c r="C601" s="152"/>
      <c r="D601" s="132"/>
      <c r="E601" s="152"/>
      <c r="F601" s="133"/>
      <c r="G601" s="133"/>
      <c r="H601" s="154"/>
      <c r="I601" s="154"/>
      <c r="J601" s="134"/>
      <c r="K601" s="134"/>
      <c r="L601" s="153"/>
    </row>
    <row r="602" spans="1:12" ht="30" customHeight="1" x14ac:dyDescent="0.35">
      <c r="A602" s="132"/>
      <c r="B602" s="132"/>
      <c r="C602" s="152"/>
      <c r="D602" s="132"/>
      <c r="E602" s="152"/>
      <c r="F602" s="133"/>
      <c r="G602" s="133"/>
      <c r="H602" s="154"/>
      <c r="I602" s="154"/>
      <c r="J602" s="134"/>
      <c r="K602" s="134"/>
      <c r="L602" s="153"/>
    </row>
    <row r="603" spans="1:12" ht="30" customHeight="1" x14ac:dyDescent="0.35">
      <c r="A603" s="132"/>
      <c r="B603" s="132"/>
      <c r="C603" s="152"/>
      <c r="D603" s="132"/>
      <c r="E603" s="152"/>
      <c r="F603" s="133"/>
      <c r="G603" s="133"/>
      <c r="H603" s="154"/>
      <c r="I603" s="154"/>
      <c r="J603" s="134"/>
      <c r="K603" s="134"/>
      <c r="L603" s="153"/>
    </row>
    <row r="604" spans="1:12" ht="30" customHeight="1" x14ac:dyDescent="0.35">
      <c r="A604" s="132"/>
      <c r="B604" s="132"/>
      <c r="C604" s="152"/>
      <c r="D604" s="132"/>
      <c r="E604" s="152"/>
      <c r="F604" s="133"/>
      <c r="G604" s="133"/>
      <c r="H604" s="154"/>
      <c r="I604" s="154"/>
      <c r="J604" s="134"/>
      <c r="K604" s="134"/>
      <c r="L604" s="153"/>
    </row>
    <row r="605" spans="1:12" ht="30" customHeight="1" x14ac:dyDescent="0.35">
      <c r="A605" s="132"/>
      <c r="B605" s="132"/>
      <c r="C605" s="152"/>
      <c r="D605" s="132"/>
      <c r="E605" s="152"/>
      <c r="F605" s="133"/>
      <c r="G605" s="133"/>
      <c r="H605" s="154"/>
      <c r="I605" s="154"/>
      <c r="J605" s="134"/>
      <c r="K605" s="134"/>
      <c r="L605" s="153"/>
    </row>
    <row r="606" spans="1:12" ht="30" customHeight="1" x14ac:dyDescent="0.35">
      <c r="A606" s="132"/>
      <c r="B606" s="132"/>
      <c r="C606" s="152"/>
      <c r="D606" s="132"/>
      <c r="E606" s="152"/>
      <c r="F606" s="133"/>
      <c r="G606" s="133"/>
      <c r="H606" s="154"/>
      <c r="I606" s="154"/>
      <c r="J606" s="134"/>
      <c r="K606" s="134"/>
      <c r="L606" s="153"/>
    </row>
    <row r="607" spans="1:12" ht="30" customHeight="1" x14ac:dyDescent="0.35">
      <c r="A607" s="132"/>
      <c r="B607" s="132"/>
      <c r="C607" s="152"/>
      <c r="D607" s="132"/>
      <c r="E607" s="152"/>
      <c r="F607" s="133"/>
      <c r="G607" s="133"/>
      <c r="H607" s="154"/>
      <c r="I607" s="154"/>
      <c r="J607" s="134"/>
      <c r="K607" s="134"/>
      <c r="L607" s="153"/>
    </row>
    <row r="608" spans="1:12" ht="30" customHeight="1" x14ac:dyDescent="0.35">
      <c r="A608" s="132"/>
      <c r="B608" s="132"/>
      <c r="C608" s="152"/>
      <c r="D608" s="132"/>
      <c r="E608" s="152"/>
      <c r="F608" s="133"/>
      <c r="G608" s="133"/>
      <c r="H608" s="154"/>
      <c r="I608" s="154"/>
      <c r="J608" s="134"/>
      <c r="K608" s="134"/>
      <c r="L608" s="153"/>
    </row>
    <row r="609" spans="1:12" ht="30" customHeight="1" x14ac:dyDescent="0.35">
      <c r="A609" s="132"/>
      <c r="B609" s="132"/>
      <c r="C609" s="152"/>
      <c r="D609" s="132"/>
      <c r="E609" s="152"/>
      <c r="F609" s="133"/>
      <c r="G609" s="133"/>
      <c r="H609" s="154"/>
      <c r="I609" s="154"/>
      <c r="J609" s="134"/>
      <c r="K609" s="134"/>
      <c r="L609" s="153"/>
    </row>
    <row r="610" spans="1:12" ht="30" customHeight="1" x14ac:dyDescent="0.35">
      <c r="A610" s="132"/>
      <c r="B610" s="132"/>
      <c r="C610" s="152"/>
      <c r="D610" s="132"/>
      <c r="E610" s="152"/>
      <c r="F610" s="133"/>
      <c r="G610" s="133"/>
      <c r="H610" s="154"/>
      <c r="I610" s="154"/>
      <c r="J610" s="134"/>
      <c r="K610" s="134"/>
      <c r="L610" s="153"/>
    </row>
    <row r="611" spans="1:12" ht="30" customHeight="1" x14ac:dyDescent="0.35">
      <c r="A611" s="132"/>
      <c r="B611" s="132"/>
      <c r="C611" s="152"/>
      <c r="D611" s="132"/>
      <c r="E611" s="152"/>
      <c r="F611" s="133"/>
      <c r="G611" s="133"/>
      <c r="H611" s="154"/>
      <c r="I611" s="154"/>
      <c r="J611" s="134"/>
      <c r="K611" s="134"/>
      <c r="L611" s="153"/>
    </row>
    <row r="612" spans="1:12" ht="30" customHeight="1" x14ac:dyDescent="0.35">
      <c r="A612" s="132"/>
      <c r="B612" s="132"/>
      <c r="C612" s="152"/>
      <c r="D612" s="132"/>
      <c r="E612" s="152"/>
      <c r="F612" s="133"/>
      <c r="G612" s="133"/>
      <c r="H612" s="154"/>
      <c r="I612" s="154"/>
      <c r="J612" s="134"/>
      <c r="K612" s="134"/>
      <c r="L612" s="153"/>
    </row>
    <row r="613" spans="1:12" ht="30" customHeight="1" x14ac:dyDescent="0.35">
      <c r="A613" s="132"/>
      <c r="B613" s="132"/>
      <c r="C613" s="152"/>
      <c r="D613" s="132"/>
      <c r="E613" s="152"/>
      <c r="F613" s="133"/>
      <c r="G613" s="133"/>
      <c r="H613" s="154"/>
      <c r="I613" s="154"/>
      <c r="J613" s="134"/>
      <c r="K613" s="134"/>
      <c r="L613" s="153"/>
    </row>
    <row r="614" spans="1:12" ht="30" customHeight="1" x14ac:dyDescent="0.35">
      <c r="A614" s="132"/>
      <c r="B614" s="132"/>
      <c r="C614" s="152"/>
      <c r="D614" s="132"/>
      <c r="E614" s="152"/>
      <c r="F614" s="133"/>
      <c r="G614" s="133"/>
      <c r="H614" s="154"/>
      <c r="I614" s="154"/>
      <c r="J614" s="134"/>
      <c r="K614" s="134"/>
      <c r="L614" s="153"/>
    </row>
    <row r="615" spans="1:12" ht="30" customHeight="1" x14ac:dyDescent="0.35">
      <c r="A615" s="132"/>
      <c r="B615" s="132"/>
      <c r="C615" s="152"/>
      <c r="D615" s="132"/>
      <c r="E615" s="152"/>
      <c r="F615" s="133"/>
      <c r="G615" s="133"/>
      <c r="H615" s="154"/>
      <c r="I615" s="154"/>
      <c r="J615" s="134"/>
      <c r="K615" s="134"/>
      <c r="L615" s="153"/>
    </row>
    <row r="616" spans="1:12" ht="30" customHeight="1" x14ac:dyDescent="0.35">
      <c r="A616" s="132"/>
      <c r="B616" s="132"/>
      <c r="C616" s="152"/>
      <c r="D616" s="132"/>
      <c r="E616" s="152"/>
      <c r="F616" s="133"/>
      <c r="G616" s="133"/>
      <c r="H616" s="154"/>
      <c r="I616" s="154"/>
      <c r="J616" s="134"/>
      <c r="K616" s="134"/>
      <c r="L616" s="153"/>
    </row>
    <row r="617" spans="1:12" ht="30" customHeight="1" x14ac:dyDescent="0.35">
      <c r="A617" s="132"/>
      <c r="B617" s="132"/>
      <c r="C617" s="152"/>
      <c r="D617" s="132"/>
      <c r="E617" s="152"/>
      <c r="F617" s="133"/>
      <c r="G617" s="133"/>
      <c r="H617" s="154"/>
      <c r="I617" s="154"/>
      <c r="J617" s="134"/>
      <c r="K617" s="134"/>
      <c r="L617" s="153"/>
    </row>
    <row r="618" spans="1:12" ht="30" customHeight="1" x14ac:dyDescent="0.35">
      <c r="A618" s="132"/>
      <c r="B618" s="132"/>
      <c r="C618" s="152"/>
      <c r="D618" s="132"/>
      <c r="E618" s="152"/>
      <c r="F618" s="133"/>
      <c r="G618" s="133"/>
      <c r="H618" s="154"/>
      <c r="I618" s="154"/>
      <c r="J618" s="134"/>
      <c r="K618" s="134"/>
      <c r="L618" s="153"/>
    </row>
    <row r="619" spans="1:12" ht="30" customHeight="1" x14ac:dyDescent="0.35">
      <c r="A619" s="132"/>
      <c r="B619" s="132"/>
      <c r="C619" s="152"/>
      <c r="D619" s="132"/>
      <c r="E619" s="152"/>
      <c r="F619" s="133"/>
      <c r="G619" s="133"/>
      <c r="H619" s="154"/>
      <c r="I619" s="154"/>
      <c r="J619" s="134"/>
      <c r="K619" s="134"/>
      <c r="L619" s="153"/>
    </row>
    <row r="620" spans="1:12" ht="30" customHeight="1" x14ac:dyDescent="0.35">
      <c r="A620" s="132"/>
      <c r="B620" s="132"/>
      <c r="C620" s="152"/>
      <c r="D620" s="132"/>
      <c r="E620" s="152"/>
      <c r="F620" s="133"/>
      <c r="G620" s="133"/>
      <c r="H620" s="154"/>
      <c r="I620" s="154"/>
      <c r="J620" s="134"/>
      <c r="K620" s="134"/>
      <c r="L620" s="153"/>
    </row>
    <row r="621" spans="1:12" ht="30" customHeight="1" x14ac:dyDescent="0.35">
      <c r="A621" s="132"/>
      <c r="B621" s="132"/>
      <c r="C621" s="152"/>
      <c r="D621" s="132"/>
      <c r="E621" s="152"/>
      <c r="F621" s="133"/>
      <c r="G621" s="133"/>
      <c r="H621" s="154"/>
      <c r="I621" s="154"/>
      <c r="J621" s="134"/>
      <c r="K621" s="134"/>
      <c r="L621" s="153"/>
    </row>
    <row r="622" spans="1:12" ht="30" customHeight="1" x14ac:dyDescent="0.35">
      <c r="A622" s="132"/>
      <c r="B622" s="132"/>
      <c r="C622" s="152"/>
      <c r="D622" s="132"/>
      <c r="E622" s="152"/>
      <c r="F622" s="133"/>
      <c r="G622" s="133"/>
      <c r="H622" s="154"/>
      <c r="I622" s="154"/>
      <c r="J622" s="134"/>
      <c r="K622" s="134"/>
      <c r="L622" s="153"/>
    </row>
    <row r="623" spans="1:12" ht="30" customHeight="1" x14ac:dyDescent="0.35">
      <c r="A623" s="132"/>
      <c r="B623" s="132"/>
      <c r="C623" s="152"/>
      <c r="D623" s="132"/>
      <c r="E623" s="152"/>
      <c r="F623" s="133"/>
      <c r="G623" s="133"/>
      <c r="H623" s="154"/>
      <c r="I623" s="154"/>
      <c r="J623" s="134"/>
      <c r="K623" s="134"/>
      <c r="L623" s="153"/>
    </row>
    <row r="624" spans="1:12" ht="30" customHeight="1" x14ac:dyDescent="0.35">
      <c r="A624" s="132"/>
      <c r="B624" s="132"/>
      <c r="C624" s="152"/>
      <c r="D624" s="132"/>
      <c r="E624" s="152"/>
      <c r="F624" s="133"/>
      <c r="G624" s="133"/>
      <c r="H624" s="154"/>
      <c r="I624" s="154"/>
      <c r="J624" s="134"/>
      <c r="K624" s="134"/>
      <c r="L624" s="153"/>
    </row>
    <row r="625" spans="1:12" ht="30" customHeight="1" x14ac:dyDescent="0.35">
      <c r="A625" s="132"/>
      <c r="B625" s="132"/>
      <c r="C625" s="152"/>
      <c r="D625" s="132"/>
      <c r="E625" s="152"/>
      <c r="F625" s="133"/>
      <c r="G625" s="133"/>
      <c r="H625" s="154"/>
      <c r="I625" s="154"/>
      <c r="J625" s="134"/>
      <c r="K625" s="134"/>
      <c r="L625" s="153"/>
    </row>
    <row r="626" spans="1:12" ht="30" customHeight="1" x14ac:dyDescent="0.35">
      <c r="A626" s="132"/>
      <c r="B626" s="132"/>
      <c r="C626" s="152"/>
      <c r="D626" s="132"/>
      <c r="E626" s="152"/>
      <c r="F626" s="133"/>
      <c r="G626" s="133"/>
      <c r="H626" s="154"/>
      <c r="I626" s="154"/>
      <c r="J626" s="134"/>
      <c r="K626" s="134"/>
      <c r="L626" s="153"/>
    </row>
    <row r="627" spans="1:12" ht="30" customHeight="1" x14ac:dyDescent="0.35">
      <c r="A627" s="132"/>
      <c r="B627" s="132"/>
      <c r="C627" s="152"/>
      <c r="D627" s="132"/>
      <c r="E627" s="152"/>
      <c r="F627" s="133"/>
      <c r="G627" s="133"/>
      <c r="H627" s="154"/>
      <c r="I627" s="154"/>
      <c r="J627" s="134"/>
      <c r="K627" s="134"/>
      <c r="L627" s="153"/>
    </row>
    <row r="628" spans="1:12" ht="30" customHeight="1" x14ac:dyDescent="0.35">
      <c r="A628" s="132"/>
      <c r="B628" s="132"/>
      <c r="C628" s="152"/>
      <c r="D628" s="132"/>
      <c r="E628" s="152"/>
      <c r="F628" s="133"/>
      <c r="G628" s="133"/>
      <c r="H628" s="154"/>
      <c r="I628" s="154"/>
      <c r="J628" s="134"/>
      <c r="K628" s="134"/>
      <c r="L628" s="153"/>
    </row>
    <row r="629" spans="1:12" ht="30" customHeight="1" x14ac:dyDescent="0.35">
      <c r="A629" s="132"/>
      <c r="B629" s="132"/>
      <c r="C629" s="152"/>
      <c r="D629" s="132"/>
      <c r="E629" s="152"/>
      <c r="F629" s="133"/>
      <c r="G629" s="133"/>
      <c r="H629" s="154"/>
      <c r="I629" s="154"/>
      <c r="J629" s="134"/>
      <c r="K629" s="134"/>
      <c r="L629" s="153"/>
    </row>
    <row r="630" spans="1:12" ht="30" customHeight="1" x14ac:dyDescent="0.35">
      <c r="A630" s="132"/>
      <c r="B630" s="132"/>
      <c r="C630" s="152"/>
      <c r="D630" s="132"/>
      <c r="E630" s="152"/>
      <c r="F630" s="133"/>
      <c r="G630" s="133"/>
      <c r="H630" s="154"/>
      <c r="I630" s="154"/>
      <c r="J630" s="134"/>
      <c r="K630" s="134"/>
      <c r="L630" s="153"/>
    </row>
    <row r="631" spans="1:12" ht="30" customHeight="1" x14ac:dyDescent="0.35">
      <c r="A631" s="132"/>
      <c r="B631" s="132"/>
      <c r="C631" s="152"/>
      <c r="D631" s="132"/>
      <c r="E631" s="152"/>
      <c r="F631" s="133"/>
      <c r="G631" s="133"/>
      <c r="H631" s="154"/>
      <c r="I631" s="154"/>
      <c r="J631" s="134"/>
      <c r="K631" s="134"/>
      <c r="L631" s="153"/>
    </row>
    <row r="632" spans="1:12" ht="30" customHeight="1" x14ac:dyDescent="0.35">
      <c r="A632" s="132"/>
      <c r="B632" s="132"/>
      <c r="C632" s="152"/>
      <c r="D632" s="132"/>
      <c r="E632" s="152"/>
      <c r="F632" s="133"/>
      <c r="G632" s="133"/>
      <c r="H632" s="154"/>
      <c r="I632" s="154"/>
      <c r="J632" s="134"/>
      <c r="K632" s="134"/>
      <c r="L632" s="153"/>
    </row>
    <row r="633" spans="1:12" ht="30" customHeight="1" x14ac:dyDescent="0.35">
      <c r="A633" s="132"/>
      <c r="B633" s="132"/>
      <c r="C633" s="152"/>
      <c r="D633" s="132"/>
      <c r="E633" s="152"/>
      <c r="F633" s="133"/>
      <c r="G633" s="133"/>
      <c r="H633" s="154"/>
      <c r="I633" s="154"/>
      <c r="J633" s="134"/>
      <c r="K633" s="134"/>
      <c r="L633" s="153"/>
    </row>
    <row r="634" spans="1:12" ht="30" customHeight="1" x14ac:dyDescent="0.35">
      <c r="A634" s="132"/>
      <c r="B634" s="132"/>
      <c r="C634" s="152"/>
      <c r="D634" s="132"/>
      <c r="E634" s="152"/>
      <c r="F634" s="133"/>
      <c r="G634" s="133"/>
      <c r="H634" s="154"/>
      <c r="I634" s="154"/>
      <c r="J634" s="134"/>
      <c r="K634" s="134"/>
      <c r="L634" s="153"/>
    </row>
    <row r="635" spans="1:12" ht="30" customHeight="1" x14ac:dyDescent="0.35">
      <c r="A635" s="132"/>
      <c r="B635" s="132"/>
      <c r="C635" s="152"/>
      <c r="D635" s="132"/>
      <c r="E635" s="152"/>
      <c r="F635" s="133"/>
      <c r="G635" s="133"/>
      <c r="H635" s="154"/>
      <c r="I635" s="154"/>
      <c r="J635" s="134"/>
      <c r="K635" s="134"/>
      <c r="L635" s="153"/>
    </row>
    <row r="636" spans="1:12" ht="30" customHeight="1" x14ac:dyDescent="0.35">
      <c r="A636" s="132"/>
      <c r="B636" s="132"/>
      <c r="C636" s="152"/>
      <c r="D636" s="132"/>
      <c r="E636" s="152"/>
      <c r="F636" s="133"/>
      <c r="G636" s="133"/>
      <c r="H636" s="154"/>
      <c r="I636" s="154"/>
      <c r="J636" s="134"/>
      <c r="K636" s="134"/>
      <c r="L636" s="153"/>
    </row>
    <row r="637" spans="1:12" ht="30" customHeight="1" x14ac:dyDescent="0.35">
      <c r="A637" s="132"/>
      <c r="B637" s="132"/>
      <c r="C637" s="152"/>
      <c r="D637" s="132"/>
      <c r="E637" s="152"/>
      <c r="F637" s="133"/>
      <c r="G637" s="133"/>
      <c r="H637" s="154"/>
      <c r="I637" s="154"/>
      <c r="J637" s="134"/>
      <c r="K637" s="134"/>
      <c r="L637" s="153"/>
    </row>
    <row r="638" spans="1:12" ht="30" customHeight="1" x14ac:dyDescent="0.35">
      <c r="A638" s="132"/>
      <c r="B638" s="132"/>
      <c r="C638" s="152"/>
      <c r="D638" s="132"/>
      <c r="E638" s="152"/>
      <c r="F638" s="133"/>
      <c r="G638" s="133"/>
      <c r="H638" s="154"/>
      <c r="I638" s="154"/>
      <c r="J638" s="134"/>
      <c r="K638" s="134"/>
      <c r="L638" s="153"/>
    </row>
    <row r="639" spans="1:12" ht="30" customHeight="1" x14ac:dyDescent="0.35">
      <c r="A639" s="132"/>
      <c r="B639" s="132"/>
      <c r="C639" s="152"/>
      <c r="D639" s="132"/>
      <c r="E639" s="152"/>
      <c r="F639" s="133"/>
      <c r="G639" s="133"/>
      <c r="H639" s="154"/>
      <c r="I639" s="154"/>
      <c r="J639" s="134"/>
      <c r="K639" s="134"/>
      <c r="L639" s="153"/>
    </row>
    <row r="640" spans="1:12" ht="30" customHeight="1" x14ac:dyDescent="0.35">
      <c r="A640" s="132"/>
      <c r="B640" s="132"/>
      <c r="C640" s="152"/>
      <c r="D640" s="132"/>
      <c r="E640" s="152"/>
      <c r="F640" s="133"/>
      <c r="G640" s="133"/>
      <c r="H640" s="154"/>
      <c r="I640" s="154"/>
      <c r="J640" s="134"/>
      <c r="K640" s="134"/>
      <c r="L640" s="153"/>
    </row>
    <row r="641" spans="1:12" ht="30" customHeight="1" x14ac:dyDescent="0.35">
      <c r="A641" s="132"/>
      <c r="B641" s="132"/>
      <c r="C641" s="152"/>
      <c r="D641" s="132"/>
      <c r="E641" s="152"/>
      <c r="F641" s="133"/>
      <c r="G641" s="133"/>
      <c r="H641" s="154"/>
      <c r="I641" s="154"/>
      <c r="J641" s="134"/>
      <c r="K641" s="134"/>
      <c r="L641" s="153"/>
    </row>
    <row r="642" spans="1:12" ht="30" customHeight="1" x14ac:dyDescent="0.35">
      <c r="A642" s="132"/>
      <c r="B642" s="132"/>
      <c r="C642" s="152"/>
      <c r="D642" s="132"/>
      <c r="E642" s="152"/>
      <c r="F642" s="133"/>
      <c r="G642" s="133"/>
      <c r="H642" s="154"/>
      <c r="I642" s="154"/>
      <c r="J642" s="134"/>
      <c r="K642" s="134"/>
      <c r="L642" s="153"/>
    </row>
    <row r="643" spans="1:12" ht="30" customHeight="1" x14ac:dyDescent="0.35">
      <c r="A643" s="132"/>
      <c r="B643" s="132"/>
      <c r="C643" s="152"/>
      <c r="D643" s="132"/>
      <c r="E643" s="152"/>
      <c r="F643" s="133"/>
      <c r="G643" s="133"/>
      <c r="H643" s="154"/>
      <c r="I643" s="154"/>
      <c r="J643" s="134"/>
      <c r="K643" s="134"/>
      <c r="L643" s="153"/>
    </row>
    <row r="644" spans="1:12" ht="30" customHeight="1" x14ac:dyDescent="0.35">
      <c r="A644" s="132"/>
      <c r="B644" s="132"/>
      <c r="C644" s="152"/>
      <c r="D644" s="132"/>
      <c r="E644" s="152"/>
      <c r="F644" s="133"/>
      <c r="G644" s="133"/>
      <c r="H644" s="154"/>
      <c r="I644" s="154"/>
      <c r="J644" s="134"/>
      <c r="K644" s="134"/>
      <c r="L644" s="153"/>
    </row>
    <row r="645" spans="1:12" ht="30" customHeight="1" x14ac:dyDescent="0.35">
      <c r="A645" s="132"/>
      <c r="B645" s="132"/>
      <c r="C645" s="152"/>
      <c r="D645" s="132"/>
      <c r="E645" s="152"/>
      <c r="F645" s="133"/>
      <c r="G645" s="133"/>
      <c r="H645" s="154"/>
      <c r="I645" s="154"/>
      <c r="J645" s="134"/>
      <c r="K645" s="134"/>
      <c r="L645" s="153"/>
    </row>
    <row r="646" spans="1:12" ht="30" customHeight="1" x14ac:dyDescent="0.35">
      <c r="A646" s="132"/>
      <c r="B646" s="132"/>
      <c r="C646" s="152"/>
      <c r="D646" s="132"/>
      <c r="E646" s="152"/>
      <c r="F646" s="133"/>
      <c r="G646" s="133"/>
      <c r="H646" s="154"/>
      <c r="I646" s="154"/>
      <c r="J646" s="134"/>
      <c r="K646" s="134"/>
      <c r="L646" s="153"/>
    </row>
    <row r="647" spans="1:12" ht="30" customHeight="1" x14ac:dyDescent="0.35">
      <c r="A647" s="132"/>
      <c r="B647" s="132"/>
      <c r="C647" s="152"/>
      <c r="D647" s="132"/>
      <c r="E647" s="152"/>
      <c r="F647" s="133"/>
      <c r="G647" s="133"/>
      <c r="H647" s="154"/>
      <c r="I647" s="154"/>
      <c r="J647" s="134"/>
      <c r="K647" s="134"/>
      <c r="L647" s="153"/>
    </row>
    <row r="648" spans="1:12" ht="30" customHeight="1" x14ac:dyDescent="0.35">
      <c r="A648" s="132"/>
      <c r="B648" s="132"/>
      <c r="C648" s="152"/>
      <c r="D648" s="132"/>
      <c r="E648" s="152"/>
      <c r="F648" s="133"/>
      <c r="G648" s="133"/>
      <c r="H648" s="154"/>
      <c r="I648" s="154"/>
      <c r="J648" s="134"/>
      <c r="K648" s="134"/>
      <c r="L648" s="153"/>
    </row>
    <row r="649" spans="1:12" ht="30" customHeight="1" x14ac:dyDescent="0.35">
      <c r="A649" s="132"/>
      <c r="B649" s="132"/>
      <c r="C649" s="152"/>
      <c r="D649" s="132"/>
      <c r="E649" s="152"/>
      <c r="F649" s="133"/>
      <c r="G649" s="133"/>
      <c r="H649" s="154"/>
      <c r="I649" s="154"/>
      <c r="J649" s="134"/>
      <c r="K649" s="134"/>
      <c r="L649" s="153"/>
    </row>
    <row r="650" spans="1:12" ht="30" customHeight="1" x14ac:dyDescent="0.35">
      <c r="A650" s="132"/>
      <c r="B650" s="132"/>
      <c r="C650" s="152"/>
      <c r="D650" s="132"/>
      <c r="E650" s="152"/>
      <c r="F650" s="133"/>
      <c r="G650" s="133"/>
      <c r="H650" s="154"/>
      <c r="I650" s="154"/>
      <c r="J650" s="134"/>
      <c r="K650" s="134"/>
      <c r="L650" s="153"/>
    </row>
    <row r="651" spans="1:12" ht="30" customHeight="1" x14ac:dyDescent="0.35">
      <c r="A651" s="132"/>
      <c r="B651" s="132"/>
      <c r="C651" s="152"/>
      <c r="D651" s="132"/>
      <c r="E651" s="152"/>
      <c r="F651" s="133"/>
      <c r="G651" s="133"/>
      <c r="H651" s="154"/>
      <c r="I651" s="154"/>
      <c r="J651" s="134"/>
      <c r="K651" s="134"/>
      <c r="L651" s="153"/>
    </row>
    <row r="652" spans="1:12" ht="30" customHeight="1" x14ac:dyDescent="0.35">
      <c r="A652" s="132"/>
      <c r="B652" s="132"/>
      <c r="C652" s="152"/>
      <c r="D652" s="132"/>
      <c r="E652" s="152"/>
      <c r="F652" s="133"/>
      <c r="G652" s="133"/>
      <c r="H652" s="154"/>
      <c r="I652" s="154"/>
      <c r="J652" s="134"/>
      <c r="K652" s="134"/>
      <c r="L652" s="153"/>
    </row>
    <row r="653" spans="1:12" ht="30" customHeight="1" x14ac:dyDescent="0.35">
      <c r="A653" s="132"/>
      <c r="B653" s="132"/>
      <c r="C653" s="152"/>
      <c r="D653" s="132"/>
      <c r="E653" s="152"/>
      <c r="F653" s="133"/>
      <c r="G653" s="133"/>
      <c r="H653" s="154"/>
      <c r="I653" s="154"/>
      <c r="J653" s="134"/>
      <c r="K653" s="134"/>
      <c r="L653" s="153"/>
    </row>
    <row r="654" spans="1:12" ht="30" customHeight="1" x14ac:dyDescent="0.35">
      <c r="A654" s="132"/>
      <c r="B654" s="132"/>
      <c r="C654" s="152"/>
      <c r="D654" s="132"/>
      <c r="E654" s="152"/>
      <c r="F654" s="133"/>
      <c r="G654" s="133"/>
      <c r="H654" s="154"/>
      <c r="I654" s="154"/>
      <c r="J654" s="134"/>
      <c r="K654" s="134"/>
      <c r="L654" s="153"/>
    </row>
    <row r="655" spans="1:12" ht="30" customHeight="1" x14ac:dyDescent="0.35">
      <c r="A655" s="132"/>
      <c r="B655" s="132"/>
      <c r="C655" s="152"/>
      <c r="D655" s="132"/>
      <c r="E655" s="152"/>
      <c r="F655" s="133"/>
      <c r="G655" s="133"/>
      <c r="H655" s="154"/>
      <c r="I655" s="154"/>
      <c r="J655" s="134"/>
      <c r="K655" s="134"/>
      <c r="L655" s="153"/>
    </row>
    <row r="656" spans="1:12" ht="30" customHeight="1" x14ac:dyDescent="0.35">
      <c r="A656" s="132"/>
      <c r="B656" s="132"/>
      <c r="C656" s="152"/>
      <c r="D656" s="132"/>
      <c r="E656" s="152"/>
      <c r="F656" s="133"/>
      <c r="G656" s="133"/>
      <c r="H656" s="154"/>
      <c r="I656" s="154"/>
      <c r="J656" s="134"/>
      <c r="K656" s="134"/>
      <c r="L656" s="153"/>
    </row>
    <row r="657" spans="1:12" ht="30" customHeight="1" x14ac:dyDescent="0.35">
      <c r="A657" s="132"/>
      <c r="B657" s="132"/>
      <c r="C657" s="152"/>
      <c r="D657" s="132"/>
      <c r="E657" s="152"/>
      <c r="F657" s="133"/>
      <c r="G657" s="133"/>
      <c r="H657" s="154"/>
      <c r="I657" s="154"/>
      <c r="J657" s="134"/>
      <c r="K657" s="134"/>
      <c r="L657" s="153"/>
    </row>
    <row r="658" spans="1:12" ht="30" customHeight="1" x14ac:dyDescent="0.35">
      <c r="A658" s="132"/>
      <c r="B658" s="132"/>
      <c r="C658" s="152"/>
      <c r="D658" s="132"/>
      <c r="E658" s="152"/>
      <c r="F658" s="133"/>
      <c r="G658" s="133"/>
      <c r="H658" s="154"/>
      <c r="I658" s="154"/>
      <c r="J658" s="134"/>
      <c r="K658" s="134"/>
      <c r="L658" s="153"/>
    </row>
    <row r="659" spans="1:12" ht="30" customHeight="1" x14ac:dyDescent="0.35">
      <c r="A659" s="132"/>
      <c r="B659" s="132"/>
      <c r="C659" s="152"/>
      <c r="D659" s="132"/>
      <c r="E659" s="152"/>
      <c r="F659" s="133"/>
      <c r="G659" s="133"/>
      <c r="H659" s="154"/>
      <c r="I659" s="154"/>
      <c r="J659" s="134"/>
      <c r="K659" s="134"/>
      <c r="L659" s="153"/>
    </row>
    <row r="660" spans="1:12" ht="30" customHeight="1" x14ac:dyDescent="0.35">
      <c r="A660" s="132"/>
      <c r="B660" s="132"/>
      <c r="C660" s="152"/>
      <c r="D660" s="132"/>
      <c r="E660" s="152"/>
      <c r="F660" s="133"/>
      <c r="G660" s="133"/>
      <c r="H660" s="154"/>
      <c r="I660" s="154"/>
      <c r="J660" s="134"/>
      <c r="K660" s="134"/>
      <c r="L660" s="153"/>
    </row>
    <row r="661" spans="1:12" ht="30" customHeight="1" x14ac:dyDescent="0.35">
      <c r="A661" s="132"/>
      <c r="B661" s="132"/>
      <c r="C661" s="152"/>
      <c r="D661" s="132"/>
      <c r="E661" s="152"/>
      <c r="F661" s="133"/>
      <c r="G661" s="133"/>
      <c r="H661" s="154"/>
      <c r="I661" s="154"/>
      <c r="J661" s="134"/>
      <c r="K661" s="134"/>
      <c r="L661" s="153"/>
    </row>
    <row r="662" spans="1:12" ht="30" customHeight="1" x14ac:dyDescent="0.35">
      <c r="A662" s="132"/>
      <c r="B662" s="132"/>
      <c r="C662" s="152"/>
      <c r="D662" s="132"/>
      <c r="E662" s="152"/>
      <c r="F662" s="133"/>
      <c r="G662" s="133"/>
      <c r="H662" s="154"/>
      <c r="I662" s="154"/>
      <c r="J662" s="134"/>
      <c r="K662" s="134"/>
      <c r="L662" s="153"/>
    </row>
    <row r="663" spans="1:12" ht="30" customHeight="1" x14ac:dyDescent="0.35">
      <c r="A663" s="132"/>
      <c r="B663" s="132"/>
      <c r="C663" s="152"/>
      <c r="D663" s="132"/>
      <c r="E663" s="152"/>
      <c r="F663" s="133"/>
      <c r="G663" s="133"/>
      <c r="H663" s="154"/>
      <c r="I663" s="154"/>
      <c r="J663" s="134"/>
      <c r="K663" s="134"/>
      <c r="L663" s="153"/>
    </row>
    <row r="664" spans="1:12" ht="30" customHeight="1" x14ac:dyDescent="0.35">
      <c r="A664" s="132"/>
      <c r="B664" s="132"/>
      <c r="C664" s="152"/>
      <c r="D664" s="132"/>
      <c r="E664" s="152"/>
      <c r="F664" s="133"/>
      <c r="G664" s="133"/>
      <c r="H664" s="154"/>
      <c r="I664" s="154"/>
      <c r="J664" s="134"/>
      <c r="K664" s="134"/>
      <c r="L664" s="153"/>
    </row>
    <row r="665" spans="1:12" ht="30" customHeight="1" x14ac:dyDescent="0.35">
      <c r="A665" s="132"/>
      <c r="B665" s="132"/>
      <c r="C665" s="152"/>
      <c r="D665" s="132"/>
      <c r="E665" s="152"/>
      <c r="F665" s="133"/>
      <c r="G665" s="133"/>
      <c r="H665" s="154"/>
      <c r="I665" s="154"/>
      <c r="J665" s="134"/>
      <c r="K665" s="134"/>
      <c r="L665" s="153"/>
    </row>
    <row r="666" spans="1:12" ht="30" customHeight="1" x14ac:dyDescent="0.35">
      <c r="A666" s="132"/>
      <c r="B666" s="132"/>
      <c r="C666" s="152"/>
      <c r="D666" s="132"/>
      <c r="E666" s="152"/>
      <c r="F666" s="133"/>
      <c r="G666" s="133"/>
      <c r="H666" s="154"/>
      <c r="I666" s="154"/>
      <c r="J666" s="134"/>
      <c r="K666" s="134"/>
      <c r="L666" s="153"/>
    </row>
    <row r="667" spans="1:12" ht="30" customHeight="1" x14ac:dyDescent="0.35">
      <c r="A667" s="132"/>
      <c r="B667" s="132"/>
      <c r="C667" s="152"/>
      <c r="D667" s="132"/>
      <c r="E667" s="152"/>
      <c r="F667" s="133"/>
      <c r="G667" s="133"/>
      <c r="H667" s="154"/>
      <c r="I667" s="154"/>
      <c r="J667" s="134"/>
      <c r="K667" s="134"/>
      <c r="L667" s="153"/>
    </row>
    <row r="668" spans="1:12" ht="30" customHeight="1" x14ac:dyDescent="0.35">
      <c r="A668" s="132"/>
      <c r="B668" s="132"/>
      <c r="C668" s="152"/>
      <c r="D668" s="132"/>
      <c r="E668" s="152"/>
      <c r="F668" s="133"/>
      <c r="G668" s="133"/>
      <c r="H668" s="154"/>
      <c r="I668" s="154"/>
      <c r="J668" s="134"/>
      <c r="K668" s="134"/>
      <c r="L668" s="153"/>
    </row>
    <row r="669" spans="1:12" ht="30" customHeight="1" x14ac:dyDescent="0.35">
      <c r="A669" s="132"/>
      <c r="B669" s="132"/>
      <c r="C669" s="152"/>
      <c r="D669" s="132"/>
      <c r="E669" s="152"/>
      <c r="F669" s="133"/>
      <c r="G669" s="133"/>
      <c r="H669" s="154"/>
      <c r="I669" s="154"/>
      <c r="J669" s="134"/>
      <c r="K669" s="134"/>
      <c r="L669" s="153"/>
    </row>
    <row r="670" spans="1:12" ht="30" customHeight="1" x14ac:dyDescent="0.35">
      <c r="A670" s="132"/>
      <c r="B670" s="132"/>
      <c r="C670" s="152"/>
      <c r="D670" s="132"/>
      <c r="E670" s="152"/>
      <c r="F670" s="133"/>
      <c r="G670" s="133"/>
      <c r="H670" s="154"/>
      <c r="I670" s="154"/>
      <c r="J670" s="134"/>
      <c r="K670" s="134"/>
      <c r="L670" s="153"/>
    </row>
    <row r="671" spans="1:12" ht="30" customHeight="1" x14ac:dyDescent="0.35">
      <c r="A671" s="132"/>
      <c r="B671" s="132"/>
      <c r="C671" s="152"/>
      <c r="D671" s="132"/>
      <c r="E671" s="152"/>
      <c r="F671" s="133"/>
      <c r="G671" s="133"/>
      <c r="H671" s="154"/>
      <c r="I671" s="154"/>
      <c r="J671" s="134"/>
      <c r="K671" s="134"/>
      <c r="L671" s="153"/>
    </row>
    <row r="672" spans="1:12" ht="30" customHeight="1" x14ac:dyDescent="0.35">
      <c r="A672" s="132"/>
      <c r="B672" s="132"/>
      <c r="C672" s="152"/>
      <c r="D672" s="132"/>
      <c r="E672" s="152"/>
      <c r="F672" s="133"/>
      <c r="G672" s="133"/>
      <c r="H672" s="154"/>
      <c r="I672" s="154"/>
      <c r="J672" s="134"/>
      <c r="K672" s="134"/>
      <c r="L672" s="153"/>
    </row>
    <row r="673" spans="1:12" ht="30" customHeight="1" x14ac:dyDescent="0.35">
      <c r="A673" s="132"/>
      <c r="B673" s="132"/>
      <c r="C673" s="152"/>
      <c r="D673" s="132"/>
      <c r="E673" s="152"/>
      <c r="F673" s="133"/>
      <c r="G673" s="133"/>
      <c r="H673" s="154"/>
      <c r="I673" s="154"/>
      <c r="J673" s="134"/>
      <c r="K673" s="134"/>
      <c r="L673" s="153"/>
    </row>
    <row r="674" spans="1:12" ht="30" customHeight="1" x14ac:dyDescent="0.35">
      <c r="A674" s="132"/>
      <c r="B674" s="132"/>
      <c r="C674" s="152"/>
      <c r="D674" s="132"/>
      <c r="E674" s="152"/>
      <c r="F674" s="133"/>
      <c r="G674" s="133"/>
      <c r="H674" s="154"/>
      <c r="I674" s="154"/>
      <c r="J674" s="134"/>
      <c r="K674" s="134"/>
      <c r="L674" s="153"/>
    </row>
    <row r="675" spans="1:12" ht="30" customHeight="1" x14ac:dyDescent="0.35">
      <c r="A675" s="132"/>
      <c r="B675" s="132"/>
      <c r="C675" s="152"/>
      <c r="D675" s="132"/>
      <c r="E675" s="152"/>
      <c r="F675" s="133"/>
      <c r="G675" s="133"/>
      <c r="H675" s="154"/>
      <c r="I675" s="154"/>
      <c r="J675" s="134"/>
      <c r="K675" s="134"/>
      <c r="L675" s="153"/>
    </row>
    <row r="676" spans="1:12" ht="30" customHeight="1" x14ac:dyDescent="0.35">
      <c r="A676" s="132"/>
      <c r="B676" s="132"/>
      <c r="C676" s="152"/>
      <c r="D676" s="132"/>
      <c r="E676" s="152"/>
      <c r="F676" s="133"/>
      <c r="G676" s="133"/>
      <c r="H676" s="154"/>
      <c r="I676" s="154"/>
      <c r="J676" s="134"/>
      <c r="K676" s="134"/>
      <c r="L676" s="153"/>
    </row>
    <row r="677" spans="1:12" ht="30" customHeight="1" x14ac:dyDescent="0.35">
      <c r="A677" s="132"/>
      <c r="B677" s="132"/>
      <c r="C677" s="152"/>
      <c r="D677" s="132"/>
      <c r="E677" s="152"/>
      <c r="F677" s="133"/>
      <c r="G677" s="133"/>
      <c r="H677" s="154"/>
      <c r="I677" s="154"/>
      <c r="J677" s="134"/>
      <c r="K677" s="134"/>
      <c r="L677" s="153"/>
    </row>
    <row r="678" spans="1:12" ht="30" customHeight="1" x14ac:dyDescent="0.35">
      <c r="A678" s="132"/>
      <c r="B678" s="132"/>
      <c r="C678" s="152"/>
      <c r="D678" s="132"/>
      <c r="E678" s="152"/>
      <c r="F678" s="133"/>
      <c r="G678" s="133"/>
      <c r="H678" s="154"/>
      <c r="I678" s="154"/>
      <c r="J678" s="134"/>
      <c r="K678" s="134"/>
      <c r="L678" s="153"/>
    </row>
    <row r="679" spans="1:12" ht="30" customHeight="1" x14ac:dyDescent="0.35">
      <c r="A679" s="132"/>
      <c r="B679" s="132"/>
      <c r="C679" s="152"/>
      <c r="D679" s="132"/>
      <c r="E679" s="152"/>
      <c r="F679" s="133"/>
      <c r="G679" s="133"/>
      <c r="H679" s="154"/>
      <c r="I679" s="154"/>
      <c r="J679" s="134"/>
      <c r="K679" s="134"/>
      <c r="L679" s="153"/>
    </row>
    <row r="680" spans="1:12" ht="30" customHeight="1" x14ac:dyDescent="0.35">
      <c r="A680" s="132"/>
      <c r="B680" s="132"/>
      <c r="C680" s="152"/>
      <c r="D680" s="132"/>
      <c r="E680" s="152"/>
      <c r="F680" s="133"/>
      <c r="G680" s="133"/>
      <c r="H680" s="154"/>
      <c r="I680" s="154"/>
      <c r="J680" s="134"/>
      <c r="K680" s="134"/>
      <c r="L680" s="153"/>
    </row>
    <row r="681" spans="1:12" ht="30" customHeight="1" x14ac:dyDescent="0.35">
      <c r="A681" s="132"/>
      <c r="B681" s="132"/>
      <c r="C681" s="152"/>
      <c r="D681" s="132"/>
      <c r="E681" s="152"/>
      <c r="F681" s="133"/>
      <c r="G681" s="133"/>
      <c r="H681" s="154"/>
      <c r="I681" s="154"/>
      <c r="J681" s="134"/>
      <c r="K681" s="134"/>
      <c r="L681" s="153"/>
    </row>
    <row r="682" spans="1:12" ht="30" customHeight="1" x14ac:dyDescent="0.35">
      <c r="A682" s="132"/>
      <c r="B682" s="132"/>
      <c r="C682" s="152"/>
      <c r="D682" s="132"/>
      <c r="E682" s="152"/>
      <c r="F682" s="133"/>
      <c r="G682" s="133"/>
      <c r="H682" s="154"/>
      <c r="I682" s="154"/>
      <c r="J682" s="134"/>
      <c r="K682" s="134"/>
      <c r="L682" s="153"/>
    </row>
    <row r="683" spans="1:12" ht="30" customHeight="1" x14ac:dyDescent="0.35">
      <c r="A683" s="132"/>
      <c r="B683" s="132"/>
      <c r="C683" s="152"/>
      <c r="D683" s="132"/>
      <c r="E683" s="152"/>
      <c r="F683" s="133"/>
      <c r="G683" s="133"/>
      <c r="H683" s="154"/>
      <c r="I683" s="154"/>
      <c r="J683" s="134"/>
      <c r="K683" s="134"/>
      <c r="L683" s="153"/>
    </row>
    <row r="684" spans="1:12" ht="30" customHeight="1" x14ac:dyDescent="0.35">
      <c r="A684" s="132"/>
      <c r="B684" s="132"/>
      <c r="C684" s="152"/>
      <c r="D684" s="132"/>
      <c r="E684" s="152"/>
      <c r="F684" s="133"/>
      <c r="G684" s="133"/>
      <c r="H684" s="154"/>
      <c r="I684" s="154"/>
      <c r="J684" s="134"/>
      <c r="K684" s="134"/>
      <c r="L684" s="153"/>
    </row>
    <row r="685" spans="1:12" ht="30" customHeight="1" x14ac:dyDescent="0.35">
      <c r="A685" s="132"/>
      <c r="B685" s="132"/>
      <c r="C685" s="152"/>
      <c r="D685" s="132"/>
      <c r="E685" s="152"/>
      <c r="F685" s="133"/>
      <c r="G685" s="133"/>
      <c r="H685" s="154"/>
      <c r="I685" s="154"/>
      <c r="J685" s="134"/>
      <c r="K685" s="134"/>
      <c r="L685" s="153"/>
    </row>
    <row r="686" spans="1:12" ht="30" customHeight="1" x14ac:dyDescent="0.35">
      <c r="A686" s="132"/>
      <c r="B686" s="132"/>
      <c r="C686" s="152"/>
      <c r="D686" s="132"/>
      <c r="E686" s="152"/>
      <c r="F686" s="133"/>
      <c r="G686" s="133"/>
      <c r="H686" s="154"/>
      <c r="I686" s="154"/>
      <c r="J686" s="134"/>
      <c r="K686" s="134"/>
      <c r="L686" s="153"/>
    </row>
    <row r="687" spans="1:12" ht="30" customHeight="1" x14ac:dyDescent="0.35">
      <c r="A687" s="132"/>
      <c r="B687" s="132"/>
      <c r="C687" s="152"/>
      <c r="D687" s="132"/>
      <c r="E687" s="152"/>
      <c r="F687" s="133"/>
      <c r="G687" s="133"/>
      <c r="H687" s="154"/>
      <c r="I687" s="154"/>
      <c r="J687" s="134"/>
      <c r="K687" s="134"/>
      <c r="L687" s="153"/>
    </row>
    <row r="688" spans="1:12" ht="30" customHeight="1" x14ac:dyDescent="0.35">
      <c r="A688" s="132"/>
      <c r="B688" s="132"/>
      <c r="C688" s="152"/>
      <c r="D688" s="132"/>
      <c r="E688" s="152"/>
      <c r="F688" s="133"/>
      <c r="G688" s="133"/>
      <c r="H688" s="154"/>
      <c r="I688" s="154"/>
      <c r="J688" s="134"/>
      <c r="K688" s="134"/>
      <c r="L688" s="153"/>
    </row>
    <row r="689" spans="1:12" ht="30" customHeight="1" x14ac:dyDescent="0.35">
      <c r="A689" s="132"/>
      <c r="B689" s="132"/>
      <c r="C689" s="152"/>
      <c r="D689" s="132"/>
      <c r="E689" s="152"/>
      <c r="F689" s="133"/>
      <c r="G689" s="133"/>
      <c r="H689" s="154"/>
      <c r="I689" s="154"/>
      <c r="J689" s="134"/>
      <c r="K689" s="134"/>
      <c r="L689" s="153"/>
    </row>
    <row r="690" spans="1:12" ht="30" customHeight="1" x14ac:dyDescent="0.35">
      <c r="A690" s="132"/>
      <c r="B690" s="132"/>
      <c r="C690" s="152"/>
      <c r="D690" s="132"/>
      <c r="E690" s="152"/>
      <c r="F690" s="133"/>
      <c r="G690" s="133"/>
      <c r="H690" s="154"/>
      <c r="I690" s="154"/>
      <c r="J690" s="134"/>
      <c r="K690" s="134"/>
      <c r="L690" s="153"/>
    </row>
    <row r="691" spans="1:12" ht="30" customHeight="1" x14ac:dyDescent="0.35">
      <c r="A691" s="132"/>
      <c r="B691" s="132"/>
      <c r="C691" s="152"/>
      <c r="D691" s="132"/>
      <c r="E691" s="152"/>
      <c r="F691" s="133"/>
      <c r="G691" s="133"/>
      <c r="H691" s="154"/>
      <c r="I691" s="154"/>
      <c r="J691" s="134"/>
      <c r="K691" s="134"/>
      <c r="L691" s="153"/>
    </row>
    <row r="692" spans="1:12" ht="30" customHeight="1" x14ac:dyDescent="0.35">
      <c r="A692" s="132"/>
      <c r="B692" s="132"/>
      <c r="C692" s="152"/>
      <c r="D692" s="132"/>
      <c r="E692" s="152"/>
      <c r="F692" s="133"/>
      <c r="G692" s="133"/>
      <c r="H692" s="154"/>
      <c r="I692" s="154"/>
      <c r="J692" s="134"/>
      <c r="K692" s="134"/>
      <c r="L692" s="153"/>
    </row>
    <row r="693" spans="1:12" ht="30" customHeight="1" x14ac:dyDescent="0.35">
      <c r="A693" s="132"/>
      <c r="B693" s="132"/>
      <c r="C693" s="152"/>
      <c r="D693" s="132"/>
      <c r="E693" s="152"/>
      <c r="F693" s="133"/>
      <c r="G693" s="133"/>
      <c r="H693" s="154"/>
      <c r="I693" s="154"/>
      <c r="J693" s="134"/>
      <c r="K693" s="134"/>
      <c r="L693" s="153"/>
    </row>
    <row r="694" spans="1:12" ht="30" customHeight="1" x14ac:dyDescent="0.35">
      <c r="A694" s="132"/>
      <c r="B694" s="132"/>
      <c r="C694" s="152"/>
      <c r="D694" s="132"/>
      <c r="E694" s="152"/>
      <c r="F694" s="133"/>
      <c r="G694" s="133"/>
      <c r="H694" s="154"/>
      <c r="I694" s="154"/>
      <c r="J694" s="134"/>
      <c r="K694" s="134"/>
      <c r="L694" s="153"/>
    </row>
    <row r="695" spans="1:12" ht="30" customHeight="1" x14ac:dyDescent="0.35">
      <c r="A695" s="132"/>
      <c r="B695" s="132"/>
      <c r="C695" s="152"/>
      <c r="D695" s="132"/>
      <c r="E695" s="152"/>
      <c r="F695" s="133"/>
      <c r="G695" s="133"/>
      <c r="H695" s="154"/>
      <c r="I695" s="154"/>
      <c r="J695" s="134"/>
      <c r="K695" s="134"/>
      <c r="L695" s="153"/>
    </row>
    <row r="696" spans="1:12" ht="30" customHeight="1" x14ac:dyDescent="0.35">
      <c r="A696" s="132"/>
      <c r="B696" s="132"/>
      <c r="C696" s="152"/>
      <c r="D696" s="132"/>
      <c r="E696" s="152"/>
      <c r="F696" s="133"/>
      <c r="G696" s="133"/>
      <c r="H696" s="154"/>
      <c r="I696" s="154"/>
      <c r="J696" s="134"/>
      <c r="K696" s="134"/>
      <c r="L696" s="153"/>
    </row>
    <row r="697" spans="1:12" ht="30" customHeight="1" x14ac:dyDescent="0.35">
      <c r="A697" s="132"/>
      <c r="B697" s="132"/>
      <c r="C697" s="152"/>
      <c r="D697" s="132"/>
      <c r="E697" s="152"/>
      <c r="F697" s="133"/>
      <c r="G697" s="133"/>
      <c r="H697" s="154"/>
      <c r="I697" s="154"/>
      <c r="J697" s="134"/>
      <c r="K697" s="134"/>
      <c r="L697" s="153"/>
    </row>
    <row r="698" spans="1:12" ht="30" customHeight="1" x14ac:dyDescent="0.35">
      <c r="A698" s="132"/>
      <c r="B698" s="132"/>
      <c r="C698" s="152"/>
      <c r="D698" s="132"/>
      <c r="E698" s="152"/>
      <c r="F698" s="133"/>
      <c r="G698" s="133"/>
      <c r="H698" s="154"/>
      <c r="I698" s="154"/>
      <c r="J698" s="134"/>
      <c r="K698" s="134"/>
      <c r="L698" s="153"/>
    </row>
    <row r="699" spans="1:12" ht="30" customHeight="1" x14ac:dyDescent="0.35">
      <c r="A699" s="132"/>
      <c r="B699" s="132"/>
      <c r="C699" s="152"/>
      <c r="D699" s="132"/>
      <c r="E699" s="152"/>
      <c r="F699" s="133"/>
      <c r="G699" s="133"/>
      <c r="H699" s="154"/>
      <c r="I699" s="154"/>
      <c r="J699" s="134"/>
      <c r="K699" s="134"/>
      <c r="L699" s="153"/>
    </row>
    <row r="700" spans="1:12" ht="30" customHeight="1" x14ac:dyDescent="0.35">
      <c r="A700" s="132"/>
      <c r="B700" s="132"/>
      <c r="C700" s="152"/>
      <c r="D700" s="132"/>
      <c r="E700" s="152"/>
      <c r="F700" s="133"/>
      <c r="G700" s="133"/>
      <c r="H700" s="154"/>
      <c r="I700" s="154"/>
      <c r="J700" s="134"/>
      <c r="K700" s="134"/>
      <c r="L700" s="153"/>
    </row>
    <row r="701" spans="1:12" ht="30" customHeight="1" x14ac:dyDescent="0.35">
      <c r="A701" s="132"/>
      <c r="B701" s="132"/>
      <c r="C701" s="152"/>
      <c r="D701" s="132"/>
      <c r="E701" s="152"/>
      <c r="F701" s="133"/>
      <c r="G701" s="133"/>
      <c r="H701" s="154"/>
      <c r="I701" s="154"/>
      <c r="J701" s="134"/>
      <c r="K701" s="134"/>
      <c r="L701" s="153"/>
    </row>
    <row r="702" spans="1:12" ht="30" customHeight="1" x14ac:dyDescent="0.35">
      <c r="A702" s="132"/>
      <c r="B702" s="132"/>
      <c r="C702" s="152"/>
      <c r="D702" s="132"/>
      <c r="E702" s="152"/>
      <c r="F702" s="133"/>
      <c r="G702" s="133"/>
      <c r="H702" s="154"/>
      <c r="I702" s="154"/>
      <c r="J702" s="134"/>
      <c r="K702" s="134"/>
      <c r="L702" s="153"/>
    </row>
    <row r="703" spans="1:12" ht="30" customHeight="1" x14ac:dyDescent="0.35">
      <c r="A703" s="132"/>
      <c r="B703" s="132"/>
      <c r="C703" s="152"/>
      <c r="D703" s="132"/>
      <c r="E703" s="152"/>
      <c r="F703" s="133"/>
      <c r="G703" s="133"/>
      <c r="H703" s="154"/>
      <c r="I703" s="154"/>
      <c r="J703" s="134"/>
      <c r="K703" s="134"/>
      <c r="L703" s="153"/>
    </row>
    <row r="704" spans="1:12" ht="30" customHeight="1" x14ac:dyDescent="0.35">
      <c r="A704" s="132"/>
      <c r="B704" s="132"/>
      <c r="C704" s="152"/>
      <c r="D704" s="132"/>
      <c r="E704" s="152"/>
      <c r="F704" s="133"/>
      <c r="G704" s="133"/>
      <c r="H704" s="154"/>
      <c r="I704" s="154"/>
      <c r="J704" s="134"/>
      <c r="K704" s="134"/>
      <c r="L704" s="153"/>
    </row>
    <row r="705" spans="1:12" ht="30" customHeight="1" x14ac:dyDescent="0.35">
      <c r="A705" s="132"/>
      <c r="B705" s="132"/>
      <c r="C705" s="152"/>
      <c r="D705" s="132"/>
      <c r="E705" s="152"/>
      <c r="F705" s="133"/>
      <c r="G705" s="133"/>
      <c r="H705" s="154"/>
      <c r="I705" s="154"/>
      <c r="J705" s="134"/>
      <c r="K705" s="134"/>
      <c r="L705" s="153"/>
    </row>
    <row r="706" spans="1:12" ht="30" customHeight="1" x14ac:dyDescent="0.35">
      <c r="A706" s="132"/>
      <c r="B706" s="132"/>
      <c r="C706" s="152"/>
      <c r="D706" s="132"/>
      <c r="E706" s="152"/>
      <c r="F706" s="133"/>
      <c r="G706" s="133"/>
      <c r="H706" s="154"/>
      <c r="I706" s="154"/>
      <c r="J706" s="134"/>
      <c r="K706" s="134"/>
      <c r="L706" s="153"/>
    </row>
    <row r="707" spans="1:12" ht="30" customHeight="1" x14ac:dyDescent="0.35">
      <c r="A707" s="132"/>
      <c r="B707" s="132"/>
      <c r="C707" s="152"/>
      <c r="D707" s="132"/>
      <c r="E707" s="152"/>
      <c r="F707" s="133"/>
      <c r="G707" s="133"/>
      <c r="H707" s="154"/>
      <c r="I707" s="154"/>
      <c r="J707" s="134"/>
      <c r="K707" s="134"/>
      <c r="L707" s="153"/>
    </row>
    <row r="708" spans="1:12" ht="30" customHeight="1" x14ac:dyDescent="0.35">
      <c r="A708" s="132"/>
      <c r="B708" s="132"/>
      <c r="C708" s="152"/>
      <c r="D708" s="132"/>
      <c r="E708" s="152"/>
      <c r="F708" s="133"/>
      <c r="G708" s="133"/>
      <c r="H708" s="154"/>
      <c r="I708" s="154"/>
      <c r="J708" s="134"/>
      <c r="K708" s="134"/>
      <c r="L708" s="153"/>
    </row>
    <row r="709" spans="1:12" ht="30" customHeight="1" x14ac:dyDescent="0.35">
      <c r="A709" s="132"/>
      <c r="B709" s="132"/>
      <c r="C709" s="152"/>
      <c r="D709" s="132"/>
      <c r="E709" s="152"/>
      <c r="F709" s="133"/>
      <c r="G709" s="133"/>
      <c r="H709" s="154"/>
      <c r="I709" s="154"/>
      <c r="J709" s="134"/>
      <c r="K709" s="134"/>
      <c r="L709" s="153"/>
    </row>
    <row r="710" spans="1:12" ht="30" customHeight="1" x14ac:dyDescent="0.35">
      <c r="A710" s="132"/>
      <c r="B710" s="132"/>
      <c r="C710" s="152"/>
      <c r="D710" s="132"/>
      <c r="E710" s="152"/>
      <c r="F710" s="133"/>
      <c r="G710" s="133"/>
      <c r="H710" s="154"/>
      <c r="I710" s="154"/>
      <c r="J710" s="134"/>
      <c r="K710" s="134"/>
      <c r="L710" s="153"/>
    </row>
    <row r="711" spans="1:12" ht="30" customHeight="1" x14ac:dyDescent="0.35">
      <c r="A711" s="132"/>
      <c r="B711" s="132"/>
      <c r="C711" s="152"/>
      <c r="D711" s="132"/>
      <c r="E711" s="152"/>
      <c r="F711" s="133"/>
      <c r="G711" s="133"/>
      <c r="H711" s="154"/>
      <c r="I711" s="154"/>
      <c r="J711" s="134"/>
      <c r="K711" s="134"/>
      <c r="L711" s="153"/>
    </row>
    <row r="712" spans="1:12" ht="30" customHeight="1" x14ac:dyDescent="0.35">
      <c r="A712" s="132"/>
      <c r="B712" s="132"/>
      <c r="C712" s="152"/>
      <c r="D712" s="132"/>
      <c r="E712" s="152"/>
      <c r="F712" s="133"/>
      <c r="G712" s="133"/>
      <c r="H712" s="154"/>
      <c r="I712" s="154"/>
      <c r="J712" s="134"/>
      <c r="K712" s="134"/>
      <c r="L712" s="153"/>
    </row>
    <row r="713" spans="1:12" ht="30" customHeight="1" x14ac:dyDescent="0.35">
      <c r="A713" s="132"/>
      <c r="B713" s="132"/>
      <c r="C713" s="152"/>
      <c r="D713" s="132"/>
      <c r="E713" s="152"/>
      <c r="F713" s="133"/>
      <c r="G713" s="133"/>
      <c r="H713" s="154"/>
      <c r="I713" s="154"/>
      <c r="J713" s="134"/>
      <c r="K713" s="134"/>
      <c r="L713" s="153"/>
    </row>
    <row r="714" spans="1:12" ht="30" customHeight="1" x14ac:dyDescent="0.35">
      <c r="A714" s="132"/>
      <c r="B714" s="132"/>
      <c r="C714" s="152"/>
      <c r="D714" s="132"/>
      <c r="E714" s="152"/>
      <c r="F714" s="133"/>
      <c r="G714" s="133"/>
      <c r="H714" s="154"/>
      <c r="I714" s="154"/>
      <c r="J714" s="134"/>
      <c r="K714" s="134"/>
      <c r="L714" s="153"/>
    </row>
    <row r="715" spans="1:12" ht="30" customHeight="1" x14ac:dyDescent="0.35">
      <c r="A715" s="132"/>
      <c r="B715" s="132"/>
      <c r="C715" s="152"/>
      <c r="D715" s="132"/>
      <c r="E715" s="152"/>
      <c r="F715" s="133"/>
      <c r="G715" s="133"/>
      <c r="H715" s="154"/>
      <c r="I715" s="154"/>
      <c r="J715" s="134"/>
      <c r="K715" s="134"/>
      <c r="L715" s="153"/>
    </row>
    <row r="716" spans="1:12" ht="30" customHeight="1" x14ac:dyDescent="0.35">
      <c r="A716" s="132"/>
      <c r="B716" s="132"/>
      <c r="C716" s="152"/>
      <c r="D716" s="132"/>
      <c r="E716" s="152"/>
      <c r="F716" s="133"/>
      <c r="G716" s="133"/>
      <c r="H716" s="154"/>
      <c r="I716" s="154"/>
      <c r="J716" s="134"/>
      <c r="K716" s="134"/>
      <c r="L716" s="153"/>
    </row>
    <row r="717" spans="1:12" ht="30" customHeight="1" x14ac:dyDescent="0.35">
      <c r="A717" s="132"/>
      <c r="B717" s="132"/>
      <c r="C717" s="152"/>
      <c r="D717" s="132"/>
      <c r="E717" s="152"/>
      <c r="F717" s="133"/>
      <c r="G717" s="133"/>
      <c r="H717" s="154"/>
      <c r="I717" s="154"/>
      <c r="J717" s="134"/>
      <c r="K717" s="134"/>
      <c r="L717" s="153"/>
    </row>
    <row r="718" spans="1:12" ht="30" customHeight="1" x14ac:dyDescent="0.35">
      <c r="A718" s="132"/>
      <c r="B718" s="132"/>
      <c r="C718" s="152"/>
      <c r="D718" s="132"/>
      <c r="E718" s="152"/>
      <c r="F718" s="133"/>
      <c r="G718" s="133"/>
      <c r="H718" s="154"/>
      <c r="I718" s="154"/>
      <c r="J718" s="134"/>
      <c r="K718" s="134"/>
      <c r="L718" s="153"/>
    </row>
    <row r="719" spans="1:12" ht="30" customHeight="1" x14ac:dyDescent="0.35">
      <c r="A719" s="132"/>
      <c r="B719" s="132"/>
      <c r="C719" s="152"/>
      <c r="D719" s="132"/>
      <c r="E719" s="152"/>
      <c r="F719" s="133"/>
      <c r="G719" s="133"/>
      <c r="H719" s="154"/>
      <c r="I719" s="154"/>
      <c r="J719" s="134"/>
      <c r="K719" s="134"/>
      <c r="L719" s="153"/>
    </row>
    <row r="720" spans="1:12" ht="30" customHeight="1" x14ac:dyDescent="0.35">
      <c r="A720" s="132"/>
      <c r="B720" s="132"/>
      <c r="C720" s="152"/>
      <c r="D720" s="132"/>
      <c r="E720" s="152"/>
      <c r="F720" s="133"/>
      <c r="G720" s="133"/>
      <c r="H720" s="154"/>
      <c r="I720" s="154"/>
      <c r="J720" s="134"/>
      <c r="K720" s="134"/>
      <c r="L720" s="153"/>
    </row>
    <row r="721" spans="1:12" ht="30" customHeight="1" x14ac:dyDescent="0.35">
      <c r="A721" s="132"/>
      <c r="B721" s="132"/>
      <c r="C721" s="152"/>
      <c r="D721" s="132"/>
      <c r="E721" s="152"/>
      <c r="F721" s="133"/>
      <c r="G721" s="133"/>
      <c r="H721" s="154"/>
      <c r="I721" s="154"/>
      <c r="J721" s="134"/>
      <c r="K721" s="134"/>
      <c r="L721" s="153"/>
    </row>
    <row r="722" spans="1:12" ht="30" customHeight="1" x14ac:dyDescent="0.35">
      <c r="A722" s="132"/>
      <c r="B722" s="132"/>
      <c r="C722" s="152"/>
      <c r="D722" s="132"/>
      <c r="E722" s="152"/>
      <c r="F722" s="133"/>
      <c r="G722" s="133"/>
      <c r="H722" s="154"/>
      <c r="I722" s="154"/>
      <c r="J722" s="134"/>
      <c r="K722" s="134"/>
      <c r="L722" s="153"/>
    </row>
    <row r="723" spans="1:12" ht="30" customHeight="1" x14ac:dyDescent="0.35">
      <c r="A723" s="132"/>
      <c r="B723" s="132"/>
      <c r="C723" s="152"/>
      <c r="D723" s="132"/>
      <c r="E723" s="152"/>
      <c r="F723" s="133"/>
      <c r="G723" s="133"/>
      <c r="H723" s="154"/>
      <c r="I723" s="154"/>
      <c r="J723" s="134"/>
      <c r="K723" s="134"/>
      <c r="L723" s="153"/>
    </row>
    <row r="724" spans="1:12" ht="30" customHeight="1" x14ac:dyDescent="0.35">
      <c r="A724" s="132"/>
      <c r="B724" s="132"/>
      <c r="C724" s="152"/>
      <c r="D724" s="132"/>
      <c r="E724" s="152"/>
      <c r="F724" s="133"/>
      <c r="G724" s="133"/>
      <c r="H724" s="154"/>
      <c r="I724" s="154"/>
      <c r="J724" s="134"/>
      <c r="K724" s="134"/>
      <c r="L724" s="153"/>
    </row>
    <row r="725" spans="1:12" ht="30" customHeight="1" x14ac:dyDescent="0.35">
      <c r="A725" s="132"/>
      <c r="B725" s="132"/>
      <c r="C725" s="152"/>
      <c r="D725" s="132"/>
      <c r="E725" s="152"/>
      <c r="F725" s="133"/>
      <c r="G725" s="133"/>
      <c r="H725" s="154"/>
      <c r="I725" s="154"/>
      <c r="J725" s="134"/>
      <c r="K725" s="134"/>
      <c r="L725" s="153"/>
    </row>
    <row r="726" spans="1:12" ht="30" customHeight="1" x14ac:dyDescent="0.35">
      <c r="A726" s="132"/>
      <c r="B726" s="132"/>
      <c r="C726" s="152"/>
      <c r="D726" s="132"/>
      <c r="E726" s="152"/>
      <c r="F726" s="133"/>
      <c r="G726" s="133"/>
      <c r="H726" s="154"/>
      <c r="I726" s="154"/>
      <c r="J726" s="134"/>
      <c r="K726" s="134"/>
      <c r="L726" s="153"/>
    </row>
    <row r="727" spans="1:12" ht="30" customHeight="1" x14ac:dyDescent="0.35">
      <c r="A727" s="132"/>
      <c r="B727" s="132"/>
      <c r="C727" s="152"/>
      <c r="D727" s="132"/>
      <c r="E727" s="152"/>
      <c r="F727" s="133"/>
      <c r="G727" s="133"/>
      <c r="H727" s="154"/>
      <c r="I727" s="154"/>
      <c r="J727" s="134"/>
      <c r="K727" s="134"/>
      <c r="L727" s="153"/>
    </row>
    <row r="728" spans="1:12" ht="30" customHeight="1" x14ac:dyDescent="0.35">
      <c r="A728" s="132"/>
      <c r="B728" s="132"/>
      <c r="C728" s="152"/>
      <c r="D728" s="132"/>
      <c r="E728" s="152"/>
      <c r="F728" s="133"/>
      <c r="G728" s="133"/>
      <c r="H728" s="154"/>
      <c r="I728" s="154"/>
      <c r="J728" s="134"/>
      <c r="K728" s="134"/>
      <c r="L728" s="153"/>
    </row>
    <row r="729" spans="1:12" ht="30" customHeight="1" x14ac:dyDescent="0.35">
      <c r="A729" s="132"/>
      <c r="B729" s="132"/>
      <c r="C729" s="152"/>
      <c r="D729" s="132"/>
      <c r="E729" s="152"/>
      <c r="F729" s="133"/>
      <c r="G729" s="133"/>
      <c r="H729" s="154"/>
      <c r="I729" s="154"/>
      <c r="J729" s="134"/>
      <c r="K729" s="134"/>
      <c r="L729" s="153"/>
    </row>
    <row r="730" spans="1:12" ht="30" customHeight="1" x14ac:dyDescent="0.35">
      <c r="A730" s="132"/>
      <c r="B730" s="132"/>
      <c r="C730" s="152"/>
      <c r="D730" s="132"/>
      <c r="E730" s="152"/>
      <c r="F730" s="133"/>
      <c r="G730" s="133"/>
      <c r="H730" s="154"/>
      <c r="I730" s="154"/>
      <c r="J730" s="134"/>
      <c r="K730" s="134"/>
      <c r="L730" s="153"/>
    </row>
    <row r="731" spans="1:12" ht="30" customHeight="1" x14ac:dyDescent="0.35">
      <c r="A731" s="132"/>
      <c r="B731" s="132"/>
      <c r="C731" s="152"/>
      <c r="D731" s="132"/>
      <c r="E731" s="152"/>
      <c r="F731" s="133"/>
      <c r="G731" s="133"/>
      <c r="H731" s="154"/>
      <c r="I731" s="154"/>
      <c r="J731" s="134"/>
      <c r="K731" s="134"/>
      <c r="L731" s="153"/>
    </row>
    <row r="732" spans="1:12" ht="30" customHeight="1" x14ac:dyDescent="0.35">
      <c r="A732" s="132"/>
      <c r="B732" s="132"/>
      <c r="C732" s="152"/>
      <c r="D732" s="132"/>
      <c r="E732" s="152"/>
      <c r="F732" s="133"/>
      <c r="G732" s="133"/>
      <c r="H732" s="154"/>
      <c r="I732" s="154"/>
      <c r="J732" s="134"/>
      <c r="K732" s="134"/>
      <c r="L732" s="153"/>
    </row>
    <row r="733" spans="1:12" ht="30" customHeight="1" x14ac:dyDescent="0.35">
      <c r="A733" s="132"/>
      <c r="B733" s="132"/>
      <c r="C733" s="152"/>
      <c r="D733" s="132"/>
      <c r="E733" s="152"/>
      <c r="F733" s="133"/>
      <c r="G733" s="133"/>
      <c r="H733" s="154"/>
      <c r="I733" s="154"/>
      <c r="J733" s="134"/>
      <c r="K733" s="134"/>
      <c r="L733" s="153"/>
    </row>
    <row r="734" spans="1:12" ht="30" customHeight="1" x14ac:dyDescent="0.35">
      <c r="A734" s="132"/>
      <c r="B734" s="132"/>
      <c r="C734" s="152"/>
      <c r="D734" s="132"/>
      <c r="E734" s="152"/>
      <c r="F734" s="133"/>
      <c r="G734" s="133"/>
      <c r="H734" s="154"/>
      <c r="I734" s="154"/>
      <c r="J734" s="134"/>
      <c r="K734" s="134"/>
      <c r="L734" s="153"/>
    </row>
    <row r="735" spans="1:12" ht="30" customHeight="1" x14ac:dyDescent="0.35">
      <c r="A735" s="132"/>
      <c r="B735" s="132"/>
      <c r="C735" s="152"/>
      <c r="D735" s="132"/>
      <c r="E735" s="152"/>
      <c r="F735" s="133"/>
      <c r="G735" s="133"/>
      <c r="H735" s="154"/>
      <c r="I735" s="154"/>
      <c r="J735" s="134"/>
      <c r="K735" s="134"/>
      <c r="L735" s="153"/>
    </row>
    <row r="736" spans="1:12" ht="30" customHeight="1" x14ac:dyDescent="0.35">
      <c r="A736" s="132"/>
      <c r="B736" s="132"/>
      <c r="C736" s="152"/>
      <c r="D736" s="132"/>
      <c r="E736" s="152"/>
      <c r="F736" s="133"/>
      <c r="G736" s="133"/>
      <c r="H736" s="154"/>
      <c r="I736" s="154"/>
      <c r="J736" s="134"/>
      <c r="K736" s="134"/>
      <c r="L736" s="153"/>
    </row>
    <row r="737" spans="1:12" ht="30" customHeight="1" x14ac:dyDescent="0.35">
      <c r="A737" s="132"/>
      <c r="B737" s="132"/>
      <c r="C737" s="152"/>
      <c r="D737" s="132"/>
      <c r="E737" s="152"/>
      <c r="F737" s="133"/>
      <c r="G737" s="133"/>
      <c r="H737" s="154"/>
      <c r="I737" s="154"/>
      <c r="J737" s="134"/>
      <c r="K737" s="134"/>
      <c r="L737" s="153"/>
    </row>
    <row r="738" spans="1:12" ht="30" customHeight="1" x14ac:dyDescent="0.35">
      <c r="A738" s="132"/>
      <c r="B738" s="132"/>
      <c r="C738" s="152"/>
      <c r="D738" s="132"/>
      <c r="E738" s="152"/>
      <c r="F738" s="133"/>
      <c r="G738" s="133"/>
      <c r="H738" s="154"/>
      <c r="I738" s="154"/>
      <c r="J738" s="134"/>
      <c r="K738" s="134"/>
      <c r="L738" s="153"/>
    </row>
    <row r="739" spans="1:12" ht="30" customHeight="1" x14ac:dyDescent="0.35">
      <c r="A739" s="132"/>
      <c r="B739" s="132"/>
      <c r="C739" s="152"/>
      <c r="D739" s="132"/>
      <c r="E739" s="152"/>
      <c r="F739" s="133"/>
      <c r="G739" s="133"/>
      <c r="H739" s="154"/>
      <c r="I739" s="154"/>
      <c r="J739" s="134"/>
      <c r="K739" s="134"/>
      <c r="L739" s="153"/>
    </row>
    <row r="740" spans="1:12" ht="30" customHeight="1" x14ac:dyDescent="0.35">
      <c r="A740" s="132"/>
      <c r="B740" s="132"/>
      <c r="C740" s="152"/>
      <c r="D740" s="132"/>
      <c r="E740" s="152"/>
      <c r="F740" s="133"/>
      <c r="G740" s="133"/>
      <c r="H740" s="154"/>
      <c r="I740" s="154"/>
      <c r="J740" s="134"/>
      <c r="K740" s="134"/>
      <c r="L740" s="153"/>
    </row>
    <row r="741" spans="1:12" ht="30" customHeight="1" x14ac:dyDescent="0.35">
      <c r="A741" s="132"/>
      <c r="B741" s="132"/>
      <c r="C741" s="152"/>
      <c r="D741" s="132"/>
      <c r="E741" s="152"/>
      <c r="F741" s="133"/>
      <c r="G741" s="133"/>
      <c r="H741" s="154"/>
      <c r="I741" s="154"/>
      <c r="J741" s="134"/>
      <c r="K741" s="134"/>
      <c r="L741" s="153"/>
    </row>
    <row r="742" spans="1:12" ht="30" customHeight="1" x14ac:dyDescent="0.35">
      <c r="A742" s="132"/>
      <c r="B742" s="132"/>
      <c r="C742" s="152"/>
      <c r="D742" s="132"/>
      <c r="E742" s="152"/>
      <c r="F742" s="133"/>
      <c r="G742" s="133"/>
      <c r="H742" s="154"/>
      <c r="I742" s="154"/>
      <c r="J742" s="134"/>
      <c r="K742" s="134"/>
      <c r="L742" s="153"/>
    </row>
    <row r="743" spans="1:12" ht="30" customHeight="1" x14ac:dyDescent="0.35">
      <c r="A743" s="132"/>
      <c r="B743" s="132"/>
      <c r="C743" s="152"/>
      <c r="D743" s="132"/>
      <c r="E743" s="152"/>
      <c r="F743" s="133"/>
      <c r="G743" s="133"/>
      <c r="H743" s="154"/>
      <c r="I743" s="154"/>
      <c r="J743" s="134"/>
      <c r="K743" s="134"/>
      <c r="L743" s="153"/>
    </row>
    <row r="744" spans="1:12" ht="30" customHeight="1" x14ac:dyDescent="0.35">
      <c r="A744" s="132"/>
      <c r="B744" s="132"/>
      <c r="C744" s="152"/>
      <c r="D744" s="132"/>
      <c r="E744" s="152"/>
      <c r="F744" s="133"/>
      <c r="G744" s="133"/>
      <c r="H744" s="154"/>
      <c r="I744" s="154"/>
      <c r="J744" s="134"/>
      <c r="K744" s="134"/>
      <c r="L744" s="153"/>
    </row>
    <row r="745" spans="1:12" ht="30" customHeight="1" x14ac:dyDescent="0.35">
      <c r="A745" s="132"/>
      <c r="B745" s="132"/>
      <c r="C745" s="152"/>
      <c r="D745" s="132"/>
      <c r="E745" s="152"/>
      <c r="F745" s="133"/>
      <c r="G745" s="133"/>
      <c r="H745" s="154"/>
      <c r="I745" s="154"/>
      <c r="J745" s="134"/>
      <c r="K745" s="134"/>
      <c r="L745" s="153"/>
    </row>
    <row r="746" spans="1:12" ht="30" customHeight="1" x14ac:dyDescent="0.35">
      <c r="A746" s="132"/>
      <c r="B746" s="132"/>
      <c r="C746" s="152"/>
      <c r="D746" s="132"/>
      <c r="E746" s="152"/>
      <c r="F746" s="133"/>
      <c r="G746" s="133"/>
      <c r="H746" s="154"/>
      <c r="I746" s="154"/>
      <c r="J746" s="134"/>
      <c r="K746" s="134"/>
      <c r="L746" s="153"/>
    </row>
    <row r="747" spans="1:12" ht="30" customHeight="1" x14ac:dyDescent="0.35">
      <c r="A747" s="132"/>
      <c r="B747" s="132"/>
      <c r="C747" s="152"/>
      <c r="D747" s="132"/>
      <c r="E747" s="152"/>
      <c r="F747" s="133"/>
      <c r="G747" s="133"/>
      <c r="H747" s="154"/>
      <c r="I747" s="154"/>
      <c r="J747" s="134"/>
      <c r="K747" s="134"/>
      <c r="L747" s="153"/>
    </row>
    <row r="748" spans="1:12" ht="30" customHeight="1" x14ac:dyDescent="0.35">
      <c r="A748" s="132"/>
      <c r="B748" s="132"/>
      <c r="C748" s="152"/>
      <c r="D748" s="132"/>
      <c r="E748" s="152"/>
      <c r="F748" s="133"/>
      <c r="G748" s="133"/>
      <c r="H748" s="154"/>
      <c r="I748" s="154"/>
      <c r="J748" s="134"/>
      <c r="K748" s="134"/>
      <c r="L748" s="153"/>
    </row>
    <row r="749" spans="1:12" ht="30" customHeight="1" x14ac:dyDescent="0.35">
      <c r="A749" s="132"/>
      <c r="B749" s="132"/>
      <c r="C749" s="152"/>
      <c r="D749" s="132"/>
      <c r="E749" s="152"/>
      <c r="F749" s="133"/>
      <c r="G749" s="133"/>
      <c r="H749" s="154"/>
      <c r="I749" s="154"/>
      <c r="J749" s="134"/>
      <c r="K749" s="134"/>
      <c r="L749" s="153"/>
    </row>
    <row r="750" spans="1:12" ht="30" customHeight="1" x14ac:dyDescent="0.35">
      <c r="A750" s="132"/>
      <c r="B750" s="132"/>
      <c r="C750" s="152"/>
      <c r="D750" s="132"/>
      <c r="E750" s="152"/>
      <c r="F750" s="133"/>
      <c r="G750" s="133"/>
      <c r="H750" s="154"/>
      <c r="I750" s="154"/>
      <c r="J750" s="134"/>
      <c r="K750" s="134"/>
      <c r="L750" s="153"/>
    </row>
    <row r="751" spans="1:12" ht="30" customHeight="1" x14ac:dyDescent="0.35">
      <c r="A751" s="132"/>
      <c r="B751" s="132"/>
      <c r="C751" s="152"/>
      <c r="D751" s="132"/>
      <c r="E751" s="152"/>
      <c r="F751" s="133"/>
      <c r="G751" s="133"/>
      <c r="H751" s="154"/>
      <c r="I751" s="154"/>
      <c r="J751" s="134"/>
      <c r="K751" s="134"/>
      <c r="L751" s="153"/>
    </row>
    <row r="752" spans="1:12" ht="30" customHeight="1" x14ac:dyDescent="0.35">
      <c r="A752" s="132"/>
      <c r="B752" s="132"/>
      <c r="C752" s="152"/>
      <c r="D752" s="132"/>
      <c r="E752" s="152"/>
      <c r="F752" s="133"/>
      <c r="G752" s="133"/>
      <c r="H752" s="154"/>
      <c r="I752" s="154"/>
      <c r="J752" s="134"/>
      <c r="K752" s="134"/>
      <c r="L752" s="153"/>
    </row>
    <row r="753" spans="1:12" ht="30" customHeight="1" x14ac:dyDescent="0.35">
      <c r="A753" s="132"/>
      <c r="B753" s="132"/>
      <c r="C753" s="152"/>
      <c r="D753" s="132"/>
      <c r="E753" s="152"/>
      <c r="F753" s="133"/>
      <c r="G753" s="133"/>
      <c r="H753" s="154"/>
      <c r="I753" s="154"/>
      <c r="J753" s="134"/>
      <c r="K753" s="134"/>
      <c r="L753" s="153"/>
    </row>
    <row r="754" spans="1:12" ht="30" customHeight="1" x14ac:dyDescent="0.35">
      <c r="A754" s="132"/>
      <c r="B754" s="132"/>
      <c r="C754" s="152"/>
      <c r="D754" s="132"/>
      <c r="E754" s="152"/>
      <c r="F754" s="133"/>
      <c r="G754" s="133"/>
      <c r="H754" s="154"/>
      <c r="I754" s="154"/>
      <c r="J754" s="134"/>
      <c r="K754" s="134"/>
      <c r="L754" s="153"/>
    </row>
    <row r="755" spans="1:12" ht="30" customHeight="1" x14ac:dyDescent="0.35">
      <c r="A755" s="132"/>
      <c r="B755" s="132"/>
      <c r="C755" s="152"/>
      <c r="D755" s="132"/>
      <c r="E755" s="152"/>
      <c r="F755" s="133"/>
      <c r="G755" s="133"/>
      <c r="H755" s="154"/>
      <c r="I755" s="154"/>
      <c r="J755" s="134"/>
      <c r="K755" s="134"/>
      <c r="L755" s="153"/>
    </row>
    <row r="756" spans="1:12" ht="30" customHeight="1" x14ac:dyDescent="0.35">
      <c r="A756" s="132"/>
      <c r="B756" s="132"/>
      <c r="C756" s="152"/>
      <c r="D756" s="132"/>
      <c r="E756" s="152"/>
      <c r="F756" s="133"/>
      <c r="G756" s="133"/>
      <c r="H756" s="154"/>
      <c r="I756" s="154"/>
      <c r="J756" s="134"/>
      <c r="K756" s="134"/>
      <c r="L756" s="153"/>
    </row>
    <row r="757" spans="1:12" ht="30" customHeight="1" x14ac:dyDescent="0.35">
      <c r="A757" s="132"/>
      <c r="B757" s="132"/>
      <c r="C757" s="152"/>
      <c r="D757" s="132"/>
      <c r="E757" s="152"/>
      <c r="F757" s="133"/>
      <c r="G757" s="133"/>
      <c r="H757" s="154"/>
      <c r="I757" s="154"/>
      <c r="J757" s="134"/>
      <c r="K757" s="134"/>
      <c r="L757" s="153"/>
    </row>
    <row r="758" spans="1:12" ht="30" customHeight="1" x14ac:dyDescent="0.35">
      <c r="A758" s="132"/>
      <c r="B758" s="132"/>
      <c r="C758" s="152"/>
      <c r="D758" s="132"/>
      <c r="E758" s="152"/>
      <c r="F758" s="133"/>
      <c r="G758" s="133"/>
      <c r="H758" s="154"/>
      <c r="I758" s="154"/>
      <c r="J758" s="134"/>
      <c r="K758" s="134"/>
      <c r="L758" s="153"/>
    </row>
    <row r="759" spans="1:12" ht="30" customHeight="1" x14ac:dyDescent="0.35">
      <c r="A759" s="132"/>
      <c r="B759" s="132"/>
      <c r="C759" s="152"/>
      <c r="D759" s="132"/>
      <c r="E759" s="152"/>
      <c r="F759" s="133"/>
      <c r="G759" s="133"/>
      <c r="H759" s="154"/>
      <c r="I759" s="154"/>
      <c r="J759" s="134"/>
      <c r="K759" s="134"/>
      <c r="L759" s="153"/>
    </row>
    <row r="760" spans="1:12" ht="30" customHeight="1" x14ac:dyDescent="0.35">
      <c r="A760" s="132"/>
      <c r="B760" s="132"/>
      <c r="C760" s="152"/>
      <c r="D760" s="132"/>
      <c r="E760" s="152"/>
      <c r="F760" s="133"/>
      <c r="G760" s="133"/>
      <c r="H760" s="154"/>
      <c r="I760" s="154"/>
      <c r="J760" s="134"/>
      <c r="K760" s="134"/>
      <c r="L760" s="153"/>
    </row>
    <row r="761" spans="1:12" ht="30" customHeight="1" x14ac:dyDescent="0.35">
      <c r="A761" s="132"/>
      <c r="B761" s="132"/>
      <c r="C761" s="152"/>
      <c r="D761" s="132"/>
      <c r="E761" s="152"/>
      <c r="F761" s="133"/>
      <c r="G761" s="133"/>
      <c r="H761" s="154"/>
      <c r="I761" s="154"/>
      <c r="J761" s="134"/>
      <c r="K761" s="134"/>
      <c r="L761" s="153"/>
    </row>
    <row r="762" spans="1:12" ht="30" customHeight="1" x14ac:dyDescent="0.35">
      <c r="A762" s="132"/>
      <c r="B762" s="132"/>
      <c r="C762" s="152"/>
      <c r="D762" s="132"/>
      <c r="E762" s="152"/>
      <c r="F762" s="133"/>
      <c r="G762" s="133"/>
      <c r="H762" s="154"/>
      <c r="I762" s="154"/>
      <c r="J762" s="134"/>
      <c r="K762" s="134"/>
      <c r="L762" s="153"/>
    </row>
    <row r="763" spans="1:12" ht="30" customHeight="1" x14ac:dyDescent="0.35">
      <c r="A763" s="132"/>
      <c r="B763" s="132"/>
      <c r="C763" s="152"/>
      <c r="D763" s="132"/>
      <c r="E763" s="152"/>
      <c r="F763" s="133"/>
      <c r="G763" s="133"/>
      <c r="H763" s="154"/>
      <c r="I763" s="154"/>
      <c r="J763" s="134"/>
      <c r="K763" s="134"/>
      <c r="L763" s="153"/>
    </row>
    <row r="764" spans="1:12" ht="30" customHeight="1" x14ac:dyDescent="0.35">
      <c r="A764" s="132"/>
      <c r="B764" s="132"/>
      <c r="C764" s="152"/>
      <c r="D764" s="132"/>
      <c r="E764" s="152"/>
      <c r="F764" s="133"/>
      <c r="G764" s="133"/>
      <c r="H764" s="154"/>
      <c r="I764" s="154"/>
      <c r="J764" s="134"/>
      <c r="K764" s="134"/>
      <c r="L764" s="153"/>
    </row>
    <row r="765" spans="1:12" ht="30" customHeight="1" x14ac:dyDescent="0.35">
      <c r="A765" s="132"/>
      <c r="B765" s="132"/>
      <c r="C765" s="152"/>
      <c r="D765" s="132"/>
      <c r="E765" s="152"/>
      <c r="F765" s="133"/>
      <c r="G765" s="133"/>
      <c r="H765" s="154"/>
      <c r="I765" s="154"/>
      <c r="J765" s="134"/>
      <c r="K765" s="134"/>
      <c r="L765" s="153"/>
    </row>
    <row r="766" spans="1:12" ht="30" customHeight="1" x14ac:dyDescent="0.35">
      <c r="A766" s="132"/>
      <c r="B766" s="132"/>
      <c r="C766" s="152"/>
      <c r="D766" s="132"/>
      <c r="E766" s="152"/>
      <c r="F766" s="133"/>
      <c r="G766" s="133"/>
      <c r="H766" s="154"/>
      <c r="I766" s="154"/>
      <c r="J766" s="134"/>
      <c r="K766" s="134"/>
      <c r="L766" s="153"/>
    </row>
    <row r="767" spans="1:12" ht="30" customHeight="1" x14ac:dyDescent="0.35">
      <c r="A767" s="132"/>
      <c r="B767" s="132"/>
      <c r="C767" s="152"/>
      <c r="D767" s="132"/>
      <c r="E767" s="152"/>
      <c r="F767" s="133"/>
      <c r="G767" s="133"/>
      <c r="H767" s="154"/>
      <c r="I767" s="154"/>
      <c r="J767" s="134"/>
      <c r="K767" s="134"/>
      <c r="L767" s="153"/>
    </row>
    <row r="768" spans="1:12" ht="30" customHeight="1" x14ac:dyDescent="0.35">
      <c r="A768" s="132"/>
      <c r="B768" s="132"/>
      <c r="C768" s="152"/>
      <c r="D768" s="132"/>
      <c r="E768" s="152"/>
      <c r="F768" s="133"/>
      <c r="G768" s="133"/>
      <c r="H768" s="154"/>
      <c r="I768" s="154"/>
      <c r="J768" s="134"/>
      <c r="K768" s="134"/>
      <c r="L768" s="153"/>
    </row>
    <row r="769" spans="1:12" ht="30" customHeight="1" x14ac:dyDescent="0.35">
      <c r="A769" s="132"/>
      <c r="B769" s="132"/>
      <c r="C769" s="152"/>
      <c r="D769" s="132"/>
      <c r="E769" s="152"/>
      <c r="F769" s="133"/>
      <c r="G769" s="133"/>
      <c r="H769" s="154"/>
      <c r="I769" s="154"/>
      <c r="J769" s="134"/>
      <c r="K769" s="134"/>
      <c r="L769" s="153"/>
    </row>
    <row r="770" spans="1:12" ht="30" customHeight="1" x14ac:dyDescent="0.35">
      <c r="A770" s="132"/>
      <c r="B770" s="132"/>
      <c r="C770" s="152"/>
      <c r="D770" s="132"/>
      <c r="E770" s="152"/>
      <c r="F770" s="133"/>
      <c r="G770" s="133"/>
      <c r="H770" s="154"/>
      <c r="I770" s="154"/>
      <c r="J770" s="134"/>
      <c r="K770" s="134"/>
      <c r="L770" s="153"/>
    </row>
    <row r="771" spans="1:12" ht="30" customHeight="1" x14ac:dyDescent="0.35">
      <c r="A771" s="132"/>
      <c r="B771" s="132"/>
      <c r="C771" s="152"/>
      <c r="D771" s="132"/>
      <c r="E771" s="152"/>
      <c r="F771" s="133"/>
      <c r="G771" s="133"/>
      <c r="H771" s="154"/>
      <c r="I771" s="154"/>
      <c r="J771" s="134"/>
      <c r="K771" s="134"/>
      <c r="L771" s="153"/>
    </row>
    <row r="772" spans="1:12" ht="30" customHeight="1" x14ac:dyDescent="0.35">
      <c r="A772" s="132"/>
      <c r="B772" s="132"/>
      <c r="C772" s="152"/>
      <c r="D772" s="132"/>
      <c r="E772" s="152"/>
      <c r="F772" s="133"/>
      <c r="G772" s="133"/>
      <c r="H772" s="154"/>
      <c r="I772" s="154"/>
      <c r="J772" s="134"/>
      <c r="K772" s="134"/>
      <c r="L772" s="153"/>
    </row>
    <row r="773" spans="1:12" ht="30" customHeight="1" x14ac:dyDescent="0.35">
      <c r="A773" s="132"/>
      <c r="B773" s="132"/>
      <c r="C773" s="152"/>
      <c r="D773" s="132"/>
      <c r="E773" s="152"/>
      <c r="F773" s="133"/>
      <c r="G773" s="133"/>
      <c r="H773" s="154"/>
      <c r="I773" s="154"/>
      <c r="J773" s="134"/>
      <c r="K773" s="134"/>
      <c r="L773" s="153"/>
    </row>
    <row r="774" spans="1:12" ht="30" customHeight="1" x14ac:dyDescent="0.35">
      <c r="A774" s="132"/>
      <c r="B774" s="132"/>
      <c r="C774" s="152"/>
      <c r="D774" s="132"/>
      <c r="E774" s="152"/>
      <c r="F774" s="133"/>
      <c r="G774" s="133"/>
      <c r="H774" s="154"/>
      <c r="I774" s="154"/>
      <c r="J774" s="134"/>
      <c r="K774" s="134"/>
      <c r="L774" s="153"/>
    </row>
    <row r="775" spans="1:12" ht="30" customHeight="1" x14ac:dyDescent="0.35">
      <c r="A775" s="132"/>
      <c r="B775" s="132"/>
      <c r="C775" s="152"/>
      <c r="D775" s="132"/>
      <c r="E775" s="152"/>
      <c r="F775" s="133"/>
      <c r="G775" s="133"/>
      <c r="H775" s="154"/>
      <c r="I775" s="154"/>
      <c r="J775" s="134"/>
      <c r="K775" s="134"/>
      <c r="L775" s="153"/>
    </row>
    <row r="776" spans="1:12" ht="30" customHeight="1" x14ac:dyDescent="0.35">
      <c r="A776" s="132"/>
      <c r="B776" s="132"/>
      <c r="C776" s="152"/>
      <c r="D776" s="132"/>
      <c r="E776" s="152"/>
      <c r="F776" s="133"/>
      <c r="G776" s="133"/>
      <c r="H776" s="154"/>
      <c r="I776" s="154"/>
      <c r="J776" s="134"/>
      <c r="K776" s="134"/>
      <c r="L776" s="153"/>
    </row>
    <row r="777" spans="1:12" ht="30" customHeight="1" x14ac:dyDescent="0.35">
      <c r="A777" s="132"/>
      <c r="B777" s="132"/>
      <c r="C777" s="152"/>
      <c r="D777" s="132"/>
      <c r="E777" s="152"/>
      <c r="F777" s="133"/>
      <c r="G777" s="133"/>
      <c r="H777" s="154"/>
      <c r="I777" s="154"/>
      <c r="J777" s="134"/>
      <c r="K777" s="134"/>
      <c r="L777" s="153"/>
    </row>
    <row r="778" spans="1:12" ht="30" customHeight="1" x14ac:dyDescent="0.35">
      <c r="A778" s="132"/>
      <c r="B778" s="132"/>
      <c r="C778" s="152"/>
      <c r="D778" s="132"/>
      <c r="E778" s="152"/>
      <c r="F778" s="133"/>
      <c r="G778" s="133"/>
      <c r="H778" s="154"/>
      <c r="I778" s="154"/>
      <c r="J778" s="134"/>
      <c r="K778" s="134"/>
      <c r="L778" s="153"/>
    </row>
    <row r="779" spans="1:12" ht="30" customHeight="1" x14ac:dyDescent="0.35">
      <c r="A779" s="132"/>
      <c r="B779" s="132"/>
      <c r="C779" s="152"/>
      <c r="D779" s="132"/>
      <c r="E779" s="152"/>
      <c r="F779" s="133"/>
      <c r="G779" s="133"/>
      <c r="H779" s="154"/>
      <c r="I779" s="154"/>
      <c r="J779" s="134"/>
      <c r="K779" s="134"/>
      <c r="L779" s="153"/>
    </row>
    <row r="780" spans="1:12" ht="30" customHeight="1" x14ac:dyDescent="0.35">
      <c r="A780" s="132"/>
      <c r="B780" s="132"/>
      <c r="C780" s="152"/>
      <c r="D780" s="132"/>
      <c r="E780" s="152"/>
      <c r="F780" s="133"/>
      <c r="G780" s="133"/>
      <c r="H780" s="154"/>
      <c r="I780" s="154"/>
      <c r="J780" s="134"/>
      <c r="K780" s="134"/>
      <c r="L780" s="153"/>
    </row>
    <row r="781" spans="1:12" ht="30" customHeight="1" x14ac:dyDescent="0.35">
      <c r="A781" s="132"/>
      <c r="B781" s="132"/>
      <c r="C781" s="152"/>
      <c r="D781" s="132"/>
      <c r="E781" s="152"/>
      <c r="F781" s="133"/>
      <c r="G781" s="133"/>
      <c r="H781" s="154"/>
      <c r="I781" s="154"/>
      <c r="J781" s="134"/>
      <c r="K781" s="134"/>
      <c r="L781" s="153"/>
    </row>
    <row r="782" spans="1:12" ht="30" customHeight="1" x14ac:dyDescent="0.35">
      <c r="A782" s="132"/>
      <c r="B782" s="132"/>
      <c r="C782" s="152"/>
      <c r="D782" s="132"/>
      <c r="E782" s="152"/>
      <c r="F782" s="133"/>
      <c r="G782" s="133"/>
      <c r="H782" s="154"/>
      <c r="I782" s="154"/>
      <c r="J782" s="134"/>
      <c r="K782" s="134"/>
      <c r="L782" s="153"/>
    </row>
    <row r="783" spans="1:12" ht="30" customHeight="1" x14ac:dyDescent="0.35">
      <c r="A783" s="132"/>
      <c r="B783" s="132"/>
      <c r="C783" s="152"/>
      <c r="D783" s="132"/>
      <c r="E783" s="152"/>
      <c r="F783" s="133"/>
      <c r="G783" s="133"/>
      <c r="H783" s="154"/>
      <c r="I783" s="154"/>
      <c r="J783" s="134"/>
      <c r="K783" s="134"/>
      <c r="L783" s="153"/>
    </row>
    <row r="784" spans="1:12" ht="30" customHeight="1" x14ac:dyDescent="0.35">
      <c r="A784" s="132"/>
      <c r="B784" s="132"/>
      <c r="C784" s="152"/>
      <c r="D784" s="132"/>
      <c r="E784" s="152"/>
      <c r="F784" s="133"/>
      <c r="G784" s="133"/>
      <c r="H784" s="154"/>
      <c r="I784" s="154"/>
      <c r="J784" s="134"/>
      <c r="K784" s="134"/>
      <c r="L784" s="153"/>
    </row>
    <row r="785" spans="1:12" ht="30" customHeight="1" x14ac:dyDescent="0.35">
      <c r="A785" s="132"/>
      <c r="B785" s="132"/>
      <c r="C785" s="152"/>
      <c r="D785" s="132"/>
      <c r="E785" s="152"/>
      <c r="F785" s="133"/>
      <c r="G785" s="133"/>
      <c r="H785" s="154"/>
      <c r="I785" s="154"/>
      <c r="J785" s="134"/>
      <c r="K785" s="134"/>
      <c r="L785" s="153"/>
    </row>
    <row r="786" spans="1:12" ht="30" customHeight="1" x14ac:dyDescent="0.35">
      <c r="A786" s="132"/>
      <c r="B786" s="132"/>
      <c r="C786" s="152"/>
      <c r="D786" s="132"/>
      <c r="E786" s="152"/>
      <c r="F786" s="133"/>
      <c r="G786" s="133"/>
      <c r="H786" s="154"/>
      <c r="I786" s="154"/>
      <c r="J786" s="134"/>
      <c r="K786" s="134"/>
      <c r="L786" s="153"/>
    </row>
    <row r="787" spans="1:12" ht="30" customHeight="1" x14ac:dyDescent="0.35">
      <c r="A787" s="132"/>
      <c r="B787" s="132"/>
      <c r="C787" s="152"/>
      <c r="D787" s="132"/>
      <c r="E787" s="152"/>
      <c r="F787" s="133"/>
      <c r="G787" s="133"/>
      <c r="H787" s="154"/>
      <c r="I787" s="154"/>
      <c r="J787" s="134"/>
      <c r="K787" s="134"/>
      <c r="L787" s="153"/>
    </row>
    <row r="788" spans="1:12" ht="30" customHeight="1" x14ac:dyDescent="0.35">
      <c r="A788" s="132"/>
      <c r="B788" s="132"/>
      <c r="C788" s="152"/>
      <c r="D788" s="132"/>
      <c r="E788" s="152"/>
      <c r="F788" s="133"/>
      <c r="G788" s="133"/>
      <c r="H788" s="154"/>
      <c r="I788" s="154"/>
      <c r="J788" s="134"/>
      <c r="K788" s="134"/>
      <c r="L788" s="153"/>
    </row>
    <row r="789" spans="1:12" ht="30" customHeight="1" x14ac:dyDescent="0.35">
      <c r="A789" s="132"/>
      <c r="B789" s="132"/>
      <c r="C789" s="152"/>
      <c r="D789" s="132"/>
      <c r="E789" s="152"/>
      <c r="F789" s="133"/>
      <c r="G789" s="133"/>
      <c r="H789" s="154"/>
      <c r="I789" s="154"/>
      <c r="J789" s="134"/>
      <c r="K789" s="134"/>
      <c r="L789" s="153"/>
    </row>
    <row r="790" spans="1:12" ht="30" customHeight="1" x14ac:dyDescent="0.35">
      <c r="A790" s="132"/>
      <c r="B790" s="132"/>
      <c r="C790" s="152"/>
      <c r="D790" s="132"/>
      <c r="E790" s="152"/>
      <c r="F790" s="133"/>
      <c r="G790" s="133"/>
      <c r="H790" s="154"/>
      <c r="I790" s="154"/>
      <c r="J790" s="134"/>
      <c r="K790" s="134"/>
      <c r="L790" s="153"/>
    </row>
    <row r="791" spans="1:12" ht="30" customHeight="1" x14ac:dyDescent="0.35">
      <c r="A791" s="132"/>
      <c r="B791" s="132"/>
      <c r="C791" s="152"/>
      <c r="D791" s="132"/>
      <c r="E791" s="152"/>
      <c r="F791" s="133"/>
      <c r="G791" s="133"/>
      <c r="H791" s="154"/>
      <c r="I791" s="154"/>
      <c r="J791" s="134"/>
      <c r="K791" s="134"/>
      <c r="L791" s="153"/>
    </row>
    <row r="792" spans="1:12" ht="30" customHeight="1" x14ac:dyDescent="0.35">
      <c r="A792" s="132"/>
      <c r="B792" s="132"/>
      <c r="C792" s="152"/>
      <c r="D792" s="132"/>
      <c r="E792" s="152"/>
      <c r="F792" s="133"/>
      <c r="G792" s="133"/>
      <c r="H792" s="154"/>
      <c r="I792" s="154"/>
      <c r="J792" s="134"/>
      <c r="K792" s="134"/>
      <c r="L792" s="153"/>
    </row>
    <row r="793" spans="1:12" ht="30" customHeight="1" x14ac:dyDescent="0.35">
      <c r="A793" s="132"/>
      <c r="B793" s="132"/>
      <c r="C793" s="152"/>
      <c r="D793" s="132"/>
      <c r="E793" s="152"/>
      <c r="F793" s="133"/>
      <c r="G793" s="133"/>
      <c r="H793" s="154"/>
      <c r="I793" s="154"/>
      <c r="J793" s="134"/>
      <c r="K793" s="134"/>
      <c r="L793" s="153"/>
    </row>
    <row r="794" spans="1:12" ht="30" customHeight="1" x14ac:dyDescent="0.35">
      <c r="A794" s="132"/>
      <c r="B794" s="132"/>
      <c r="C794" s="152"/>
      <c r="D794" s="132"/>
      <c r="E794" s="152"/>
      <c r="F794" s="133"/>
      <c r="G794" s="133"/>
      <c r="H794" s="154"/>
      <c r="I794" s="154"/>
      <c r="J794" s="134"/>
      <c r="K794" s="134"/>
      <c r="L794" s="153"/>
    </row>
    <row r="795" spans="1:12" ht="30" customHeight="1" x14ac:dyDescent="0.35">
      <c r="A795" s="132"/>
      <c r="B795" s="132"/>
      <c r="C795" s="152"/>
      <c r="D795" s="132"/>
      <c r="E795" s="152"/>
      <c r="F795" s="133"/>
      <c r="G795" s="133"/>
      <c r="H795" s="154"/>
      <c r="I795" s="154"/>
      <c r="J795" s="134"/>
      <c r="K795" s="134"/>
      <c r="L795" s="153"/>
    </row>
    <row r="796" spans="1:12" ht="30" customHeight="1" x14ac:dyDescent="0.35">
      <c r="A796" s="132"/>
      <c r="B796" s="132"/>
      <c r="C796" s="152"/>
      <c r="D796" s="132"/>
      <c r="E796" s="152"/>
      <c r="F796" s="133"/>
      <c r="G796" s="133"/>
      <c r="H796" s="154"/>
      <c r="I796" s="154"/>
      <c r="J796" s="134"/>
      <c r="K796" s="134"/>
      <c r="L796" s="153"/>
    </row>
    <row r="797" spans="1:12" ht="30" customHeight="1" x14ac:dyDescent="0.35">
      <c r="A797" s="132"/>
      <c r="B797" s="132"/>
      <c r="C797" s="152"/>
      <c r="D797" s="132"/>
      <c r="E797" s="152"/>
      <c r="F797" s="133"/>
      <c r="G797" s="133"/>
      <c r="H797" s="154"/>
      <c r="I797" s="154"/>
      <c r="J797" s="134"/>
      <c r="K797" s="134"/>
      <c r="L797" s="153"/>
    </row>
    <row r="798" spans="1:12" ht="30" customHeight="1" x14ac:dyDescent="0.35">
      <c r="A798" s="132"/>
      <c r="B798" s="132"/>
      <c r="C798" s="152"/>
      <c r="D798" s="132"/>
      <c r="E798" s="152"/>
      <c r="F798" s="133"/>
      <c r="G798" s="133"/>
      <c r="H798" s="154"/>
      <c r="I798" s="154"/>
      <c r="J798" s="134"/>
      <c r="K798" s="134"/>
      <c r="L798" s="153"/>
    </row>
    <row r="799" spans="1:12" ht="30" customHeight="1" x14ac:dyDescent="0.35">
      <c r="A799" s="132"/>
      <c r="B799" s="132"/>
      <c r="C799" s="152"/>
      <c r="D799" s="132"/>
      <c r="E799" s="152"/>
      <c r="F799" s="133"/>
      <c r="G799" s="133"/>
      <c r="H799" s="154"/>
      <c r="I799" s="154"/>
      <c r="J799" s="134"/>
      <c r="K799" s="134"/>
      <c r="L799" s="153"/>
    </row>
    <row r="800" spans="1:12" ht="30" customHeight="1" x14ac:dyDescent="0.35">
      <c r="A800" s="132"/>
      <c r="B800" s="132"/>
      <c r="C800" s="152"/>
      <c r="D800" s="132"/>
      <c r="E800" s="152"/>
      <c r="F800" s="133"/>
      <c r="G800" s="133"/>
      <c r="H800" s="154"/>
      <c r="I800" s="154"/>
      <c r="J800" s="134"/>
      <c r="K800" s="134"/>
      <c r="L800" s="153"/>
    </row>
    <row r="801" spans="1:12" ht="30" customHeight="1" x14ac:dyDescent="0.35">
      <c r="A801" s="132"/>
      <c r="B801" s="132"/>
      <c r="C801" s="152"/>
      <c r="D801" s="132"/>
      <c r="E801" s="152"/>
      <c r="F801" s="133"/>
      <c r="G801" s="133"/>
      <c r="H801" s="154"/>
      <c r="I801" s="154"/>
      <c r="J801" s="134"/>
      <c r="K801" s="134"/>
      <c r="L801" s="153"/>
    </row>
    <row r="802" spans="1:12" ht="30" customHeight="1" x14ac:dyDescent="0.35">
      <c r="A802" s="132"/>
      <c r="B802" s="132"/>
      <c r="C802" s="152"/>
      <c r="D802" s="132"/>
      <c r="E802" s="152"/>
      <c r="F802" s="133"/>
      <c r="G802" s="133"/>
      <c r="H802" s="154"/>
      <c r="I802" s="154"/>
      <c r="J802" s="134"/>
      <c r="K802" s="134"/>
      <c r="L802" s="153"/>
    </row>
    <row r="803" spans="1:12" ht="30" customHeight="1" x14ac:dyDescent="0.35">
      <c r="A803" s="132"/>
      <c r="B803" s="132"/>
      <c r="C803" s="152"/>
      <c r="D803" s="132"/>
      <c r="E803" s="152"/>
      <c r="F803" s="133"/>
      <c r="G803" s="133"/>
      <c r="H803" s="154"/>
      <c r="I803" s="154"/>
      <c r="J803" s="134"/>
      <c r="K803" s="134"/>
      <c r="L803" s="153"/>
    </row>
    <row r="804" spans="1:12" ht="30" customHeight="1" x14ac:dyDescent="0.35">
      <c r="A804" s="132"/>
      <c r="B804" s="132"/>
      <c r="C804" s="152"/>
      <c r="D804" s="132"/>
      <c r="E804" s="152"/>
      <c r="F804" s="133"/>
      <c r="G804" s="133"/>
      <c r="H804" s="154"/>
      <c r="I804" s="154"/>
      <c r="J804" s="134"/>
      <c r="K804" s="134"/>
      <c r="L804" s="153"/>
    </row>
    <row r="805" spans="1:12" ht="30" customHeight="1" x14ac:dyDescent="0.35">
      <c r="A805" s="132"/>
      <c r="B805" s="132"/>
      <c r="C805" s="152"/>
      <c r="D805" s="132"/>
      <c r="E805" s="152"/>
      <c r="F805" s="133"/>
      <c r="G805" s="133"/>
      <c r="H805" s="154"/>
      <c r="I805" s="154"/>
      <c r="J805" s="134"/>
      <c r="K805" s="134"/>
      <c r="L805" s="153"/>
    </row>
    <row r="806" spans="1:12" ht="30" customHeight="1" x14ac:dyDescent="0.35">
      <c r="A806" s="132"/>
      <c r="B806" s="132"/>
      <c r="C806" s="152"/>
      <c r="D806" s="132"/>
      <c r="E806" s="152"/>
      <c r="F806" s="133"/>
      <c r="G806" s="133"/>
      <c r="H806" s="154"/>
      <c r="I806" s="154"/>
      <c r="J806" s="134"/>
      <c r="K806" s="134"/>
      <c r="L806" s="153"/>
    </row>
    <row r="807" spans="1:12" ht="30" customHeight="1" x14ac:dyDescent="0.35">
      <c r="A807" s="132"/>
      <c r="B807" s="132"/>
      <c r="C807" s="152"/>
      <c r="D807" s="132"/>
      <c r="E807" s="152"/>
      <c r="F807" s="133"/>
      <c r="G807" s="133"/>
      <c r="H807" s="154"/>
      <c r="I807" s="154"/>
      <c r="J807" s="134"/>
      <c r="K807" s="134"/>
      <c r="L807" s="153"/>
    </row>
    <row r="808" spans="1:12" ht="30" customHeight="1" x14ac:dyDescent="0.35">
      <c r="A808" s="132"/>
      <c r="B808" s="132"/>
      <c r="C808" s="152"/>
      <c r="D808" s="132"/>
      <c r="E808" s="152"/>
      <c r="F808" s="133"/>
      <c r="G808" s="133"/>
      <c r="H808" s="154"/>
      <c r="I808" s="154"/>
      <c r="J808" s="134"/>
      <c r="K808" s="134"/>
      <c r="L808" s="153"/>
    </row>
    <row r="809" spans="1:12" ht="30" customHeight="1" x14ac:dyDescent="0.35">
      <c r="A809" s="132"/>
      <c r="B809" s="132"/>
      <c r="C809" s="152"/>
      <c r="D809" s="132"/>
      <c r="E809" s="152"/>
      <c r="F809" s="133"/>
      <c r="G809" s="133"/>
      <c r="H809" s="154"/>
      <c r="I809" s="154"/>
      <c r="J809" s="134"/>
      <c r="K809" s="134"/>
      <c r="L809" s="153"/>
    </row>
    <row r="810" spans="1:12" ht="30" customHeight="1" x14ac:dyDescent="0.35">
      <c r="A810" s="132"/>
      <c r="B810" s="132"/>
      <c r="C810" s="152"/>
      <c r="D810" s="132"/>
      <c r="E810" s="152"/>
      <c r="F810" s="133"/>
      <c r="G810" s="133"/>
      <c r="H810" s="154"/>
      <c r="I810" s="154"/>
      <c r="J810" s="134"/>
      <c r="K810" s="134"/>
      <c r="L810" s="153"/>
    </row>
    <row r="811" spans="1:12" ht="30" customHeight="1" x14ac:dyDescent="0.35">
      <c r="A811" s="132"/>
      <c r="B811" s="132"/>
      <c r="C811" s="152"/>
      <c r="D811" s="132"/>
      <c r="E811" s="152"/>
      <c r="F811" s="133"/>
      <c r="G811" s="133"/>
      <c r="H811" s="154"/>
      <c r="I811" s="154"/>
      <c r="J811" s="134"/>
      <c r="K811" s="134"/>
      <c r="L811" s="153"/>
    </row>
    <row r="812" spans="1:12" ht="30" customHeight="1" x14ac:dyDescent="0.35">
      <c r="A812" s="132"/>
      <c r="B812" s="132"/>
      <c r="C812" s="152"/>
      <c r="D812" s="132"/>
      <c r="E812" s="152"/>
      <c r="F812" s="133"/>
      <c r="G812" s="133"/>
      <c r="H812" s="154"/>
      <c r="I812" s="154"/>
      <c r="J812" s="134"/>
      <c r="K812" s="134"/>
      <c r="L812" s="153"/>
    </row>
    <row r="813" spans="1:12" ht="30" customHeight="1" x14ac:dyDescent="0.35">
      <c r="A813" s="132"/>
      <c r="B813" s="132"/>
      <c r="C813" s="152"/>
      <c r="D813" s="132"/>
      <c r="E813" s="152"/>
      <c r="F813" s="133"/>
      <c r="G813" s="133"/>
      <c r="H813" s="154"/>
      <c r="I813" s="154"/>
      <c r="J813" s="134"/>
      <c r="K813" s="134"/>
      <c r="L813" s="153"/>
    </row>
    <row r="814" spans="1:12" ht="30" customHeight="1" x14ac:dyDescent="0.35">
      <c r="A814" s="132"/>
      <c r="B814" s="132"/>
      <c r="C814" s="152"/>
      <c r="D814" s="132"/>
      <c r="E814" s="152"/>
      <c r="F814" s="133"/>
      <c r="G814" s="133"/>
      <c r="H814" s="154"/>
      <c r="I814" s="154"/>
      <c r="J814" s="134"/>
      <c r="K814" s="134"/>
      <c r="L814" s="153"/>
    </row>
    <row r="815" spans="1:12" ht="30" customHeight="1" x14ac:dyDescent="0.35">
      <c r="A815" s="132"/>
      <c r="B815" s="132"/>
      <c r="C815" s="152"/>
      <c r="D815" s="132"/>
      <c r="E815" s="152"/>
      <c r="F815" s="133"/>
      <c r="G815" s="133"/>
      <c r="H815" s="154"/>
      <c r="I815" s="154"/>
      <c r="J815" s="134"/>
      <c r="K815" s="134"/>
      <c r="L815" s="153"/>
    </row>
    <row r="816" spans="1:12" ht="30" customHeight="1" x14ac:dyDescent="0.35">
      <c r="A816" s="132"/>
      <c r="B816" s="132"/>
      <c r="C816" s="152"/>
      <c r="D816" s="132"/>
      <c r="E816" s="152"/>
      <c r="F816" s="133"/>
      <c r="G816" s="133"/>
      <c r="H816" s="154"/>
      <c r="I816" s="154"/>
      <c r="J816" s="134"/>
      <c r="K816" s="134"/>
      <c r="L816" s="153"/>
    </row>
    <row r="817" spans="1:12" ht="30" customHeight="1" x14ac:dyDescent="0.35">
      <c r="A817" s="132"/>
      <c r="B817" s="132"/>
      <c r="C817" s="152"/>
      <c r="D817" s="132"/>
      <c r="E817" s="152"/>
      <c r="F817" s="133"/>
      <c r="G817" s="133"/>
      <c r="H817" s="154"/>
      <c r="I817" s="154"/>
      <c r="J817" s="134"/>
      <c r="K817" s="134"/>
      <c r="L817" s="153"/>
    </row>
    <row r="818" spans="1:12" ht="30" customHeight="1" x14ac:dyDescent="0.35">
      <c r="A818" s="132"/>
      <c r="B818" s="132"/>
      <c r="C818" s="152"/>
      <c r="D818" s="132"/>
      <c r="E818" s="152"/>
      <c r="F818" s="133"/>
      <c r="G818" s="133"/>
      <c r="H818" s="154"/>
      <c r="I818" s="154"/>
      <c r="J818" s="134"/>
      <c r="K818" s="134"/>
      <c r="L818" s="153"/>
    </row>
    <row r="819" spans="1:12" ht="30" customHeight="1" x14ac:dyDescent="0.35">
      <c r="A819" s="132"/>
      <c r="B819" s="132"/>
      <c r="C819" s="152"/>
      <c r="D819" s="132"/>
      <c r="E819" s="152"/>
      <c r="F819" s="133"/>
      <c r="G819" s="133"/>
      <c r="H819" s="154"/>
      <c r="I819" s="154"/>
      <c r="J819" s="134"/>
      <c r="K819" s="134"/>
      <c r="L819" s="153"/>
    </row>
    <row r="820" spans="1:12" ht="30" customHeight="1" x14ac:dyDescent="0.35">
      <c r="A820" s="132"/>
      <c r="B820" s="132"/>
      <c r="C820" s="152"/>
      <c r="D820" s="132"/>
      <c r="E820" s="152"/>
      <c r="F820" s="133"/>
      <c r="G820" s="133"/>
      <c r="H820" s="154"/>
      <c r="I820" s="154"/>
      <c r="J820" s="134"/>
      <c r="K820" s="134"/>
      <c r="L820" s="153"/>
    </row>
    <row r="821" spans="1:12" ht="30" customHeight="1" x14ac:dyDescent="0.35">
      <c r="A821" s="132"/>
      <c r="B821" s="132"/>
      <c r="C821" s="152"/>
      <c r="D821" s="132"/>
      <c r="E821" s="152"/>
      <c r="F821" s="133"/>
      <c r="G821" s="133"/>
      <c r="H821" s="154"/>
      <c r="I821" s="154"/>
      <c r="J821" s="134"/>
      <c r="K821" s="134"/>
      <c r="L821" s="153"/>
    </row>
    <row r="822" spans="1:12" ht="30" customHeight="1" x14ac:dyDescent="0.35">
      <c r="A822" s="132"/>
      <c r="B822" s="132"/>
      <c r="C822" s="152"/>
      <c r="D822" s="132"/>
      <c r="E822" s="152"/>
      <c r="F822" s="133"/>
      <c r="G822" s="133"/>
      <c r="H822" s="154"/>
      <c r="I822" s="154"/>
      <c r="J822" s="134"/>
      <c r="K822" s="134"/>
      <c r="L822" s="153"/>
    </row>
    <row r="823" spans="1:12" ht="30" customHeight="1" x14ac:dyDescent="0.35">
      <c r="A823" s="132"/>
      <c r="B823" s="132"/>
      <c r="C823" s="152"/>
      <c r="D823" s="132"/>
      <c r="E823" s="152"/>
      <c r="F823" s="133"/>
      <c r="G823" s="133"/>
      <c r="H823" s="154"/>
      <c r="I823" s="154"/>
      <c r="J823" s="134"/>
      <c r="K823" s="134"/>
      <c r="L823" s="153"/>
    </row>
    <row r="824" spans="1:12" ht="30" customHeight="1" x14ac:dyDescent="0.35">
      <c r="A824" s="132"/>
      <c r="B824" s="132"/>
      <c r="C824" s="152"/>
      <c r="D824" s="132"/>
      <c r="E824" s="152"/>
      <c r="F824" s="133"/>
      <c r="G824" s="133"/>
      <c r="H824" s="154"/>
      <c r="I824" s="154"/>
      <c r="J824" s="134"/>
      <c r="K824" s="134"/>
      <c r="L824" s="153"/>
    </row>
    <row r="825" spans="1:12" ht="30" customHeight="1" x14ac:dyDescent="0.35">
      <c r="A825" s="132"/>
      <c r="B825" s="132"/>
      <c r="C825" s="152"/>
      <c r="D825" s="132"/>
      <c r="E825" s="152"/>
      <c r="F825" s="133"/>
      <c r="G825" s="133"/>
      <c r="H825" s="154"/>
      <c r="I825" s="154"/>
      <c r="J825" s="134"/>
      <c r="K825" s="134"/>
      <c r="L825" s="153"/>
    </row>
    <row r="826" spans="1:12" ht="30" customHeight="1" x14ac:dyDescent="0.35">
      <c r="A826" s="132"/>
      <c r="B826" s="132"/>
      <c r="C826" s="152"/>
      <c r="D826" s="132"/>
      <c r="E826" s="152"/>
      <c r="F826" s="133"/>
      <c r="G826" s="133"/>
      <c r="H826" s="154"/>
      <c r="I826" s="154"/>
      <c r="J826" s="134"/>
      <c r="K826" s="134"/>
      <c r="L826" s="153"/>
    </row>
    <row r="827" spans="1:12" ht="30" customHeight="1" x14ac:dyDescent="0.35">
      <c r="A827" s="132"/>
      <c r="B827" s="132"/>
      <c r="C827" s="152"/>
      <c r="D827" s="132"/>
      <c r="E827" s="152"/>
      <c r="F827" s="133"/>
      <c r="G827" s="133"/>
      <c r="H827" s="154"/>
      <c r="I827" s="154"/>
      <c r="J827" s="134"/>
      <c r="K827" s="134"/>
      <c r="L827" s="153"/>
    </row>
    <row r="828" spans="1:12" ht="30" customHeight="1" x14ac:dyDescent="0.35">
      <c r="A828" s="132"/>
      <c r="B828" s="132"/>
      <c r="C828" s="152"/>
      <c r="D828" s="132"/>
      <c r="E828" s="152"/>
      <c r="F828" s="133"/>
      <c r="G828" s="133"/>
      <c r="H828" s="154"/>
      <c r="I828" s="154"/>
      <c r="J828" s="134"/>
      <c r="K828" s="134"/>
      <c r="L828" s="153"/>
    </row>
    <row r="829" spans="1:12" ht="30" customHeight="1" x14ac:dyDescent="0.35">
      <c r="A829" s="132"/>
      <c r="B829" s="132"/>
      <c r="C829" s="152"/>
      <c r="D829" s="132"/>
      <c r="E829" s="152"/>
      <c r="F829" s="133"/>
      <c r="G829" s="133"/>
      <c r="H829" s="154"/>
      <c r="I829" s="154"/>
      <c r="J829" s="134"/>
      <c r="K829" s="134"/>
      <c r="L829" s="153"/>
    </row>
    <row r="830" spans="1:12" ht="30" customHeight="1" x14ac:dyDescent="0.35">
      <c r="A830" s="132"/>
      <c r="B830" s="132"/>
      <c r="C830" s="152"/>
      <c r="D830" s="132"/>
      <c r="E830" s="152"/>
      <c r="F830" s="133"/>
      <c r="G830" s="133"/>
      <c r="H830" s="154"/>
      <c r="I830" s="154"/>
      <c r="J830" s="134"/>
      <c r="K830" s="134"/>
      <c r="L830" s="153"/>
    </row>
    <row r="831" spans="1:12" ht="30" customHeight="1" x14ac:dyDescent="0.35">
      <c r="A831" s="132"/>
      <c r="B831" s="132"/>
      <c r="C831" s="152"/>
      <c r="D831" s="132"/>
      <c r="E831" s="152"/>
      <c r="F831" s="133"/>
      <c r="G831" s="133"/>
      <c r="H831" s="154"/>
      <c r="I831" s="154"/>
      <c r="J831" s="134"/>
      <c r="K831" s="134"/>
      <c r="L831" s="153"/>
    </row>
    <row r="832" spans="1:12" ht="30" customHeight="1" x14ac:dyDescent="0.35">
      <c r="A832" s="132"/>
      <c r="B832" s="132"/>
      <c r="C832" s="152"/>
      <c r="D832" s="132"/>
      <c r="E832" s="152"/>
      <c r="F832" s="133"/>
      <c r="G832" s="133"/>
      <c r="H832" s="154"/>
      <c r="I832" s="154"/>
      <c r="J832" s="134"/>
      <c r="K832" s="134"/>
      <c r="L832" s="153"/>
    </row>
    <row r="833" spans="1:12" ht="30" customHeight="1" x14ac:dyDescent="0.35">
      <c r="A833" s="132"/>
      <c r="B833" s="132"/>
      <c r="C833" s="152"/>
      <c r="D833" s="132"/>
      <c r="E833" s="152"/>
      <c r="F833" s="133"/>
      <c r="G833" s="133"/>
      <c r="H833" s="154"/>
      <c r="I833" s="154"/>
      <c r="J833" s="134"/>
      <c r="K833" s="134"/>
      <c r="L833" s="153"/>
    </row>
    <row r="834" spans="1:12" ht="30" customHeight="1" x14ac:dyDescent="0.35">
      <c r="A834" s="132"/>
      <c r="B834" s="132"/>
      <c r="C834" s="152"/>
      <c r="D834" s="132"/>
      <c r="E834" s="152"/>
      <c r="F834" s="133"/>
      <c r="G834" s="133"/>
      <c r="H834" s="154"/>
      <c r="I834" s="154"/>
      <c r="J834" s="134"/>
      <c r="K834" s="134"/>
      <c r="L834" s="153"/>
    </row>
    <row r="835" spans="1:12" ht="30" customHeight="1" x14ac:dyDescent="0.35">
      <c r="A835" s="132"/>
      <c r="B835" s="132"/>
      <c r="C835" s="152"/>
      <c r="D835" s="132"/>
      <c r="E835" s="152"/>
      <c r="F835" s="133"/>
      <c r="G835" s="133"/>
      <c r="H835" s="154"/>
      <c r="I835" s="154"/>
      <c r="J835" s="134"/>
      <c r="K835" s="134"/>
      <c r="L835" s="153"/>
    </row>
    <row r="836" spans="1:12" ht="30" customHeight="1" x14ac:dyDescent="0.35">
      <c r="A836" s="132"/>
      <c r="B836" s="132"/>
      <c r="C836" s="152"/>
      <c r="D836" s="132"/>
      <c r="E836" s="152"/>
      <c r="F836" s="133"/>
      <c r="G836" s="133"/>
      <c r="H836" s="154"/>
      <c r="I836" s="154"/>
      <c r="J836" s="134"/>
      <c r="K836" s="134"/>
      <c r="L836" s="153"/>
    </row>
    <row r="837" spans="1:12" ht="30" customHeight="1" x14ac:dyDescent="0.35">
      <c r="A837" s="132"/>
      <c r="B837" s="132"/>
      <c r="C837" s="152"/>
      <c r="D837" s="132"/>
      <c r="E837" s="152"/>
      <c r="F837" s="133"/>
      <c r="G837" s="133"/>
      <c r="H837" s="154"/>
      <c r="I837" s="154"/>
      <c r="J837" s="134"/>
      <c r="K837" s="134"/>
      <c r="L837" s="153"/>
    </row>
    <row r="838" spans="1:12" ht="30" customHeight="1" x14ac:dyDescent="0.35">
      <c r="A838" s="132"/>
      <c r="B838" s="132"/>
      <c r="C838" s="152"/>
      <c r="D838" s="132"/>
      <c r="E838" s="152"/>
      <c r="F838" s="133"/>
      <c r="G838" s="133"/>
      <c r="H838" s="154"/>
      <c r="I838" s="154"/>
      <c r="J838" s="134"/>
      <c r="K838" s="134"/>
      <c r="L838" s="153"/>
    </row>
    <row r="839" spans="1:12" ht="30" customHeight="1" x14ac:dyDescent="0.35">
      <c r="A839" s="132"/>
      <c r="B839" s="132"/>
      <c r="C839" s="152"/>
      <c r="D839" s="132"/>
      <c r="E839" s="152"/>
      <c r="F839" s="133"/>
      <c r="G839" s="133"/>
      <c r="H839" s="154"/>
      <c r="I839" s="154"/>
      <c r="J839" s="134"/>
      <c r="K839" s="134"/>
      <c r="L839" s="153"/>
    </row>
    <row r="840" spans="1:12" ht="30" customHeight="1" x14ac:dyDescent="0.35">
      <c r="A840" s="132"/>
      <c r="B840" s="132"/>
      <c r="C840" s="152"/>
      <c r="D840" s="132"/>
      <c r="E840" s="152"/>
      <c r="F840" s="133"/>
      <c r="G840" s="133"/>
      <c r="H840" s="154"/>
      <c r="I840" s="154"/>
      <c r="J840" s="134"/>
      <c r="K840" s="134"/>
      <c r="L840" s="153"/>
    </row>
    <row r="841" spans="1:12" ht="30" customHeight="1" x14ac:dyDescent="0.35">
      <c r="A841" s="132"/>
      <c r="B841" s="132"/>
      <c r="C841" s="152"/>
      <c r="D841" s="132"/>
      <c r="E841" s="152"/>
      <c r="F841" s="133"/>
      <c r="G841" s="133"/>
      <c r="H841" s="154"/>
      <c r="I841" s="154"/>
      <c r="J841" s="134"/>
      <c r="K841" s="134"/>
      <c r="L841" s="153"/>
    </row>
    <row r="842" spans="1:12" ht="30" customHeight="1" x14ac:dyDescent="0.35">
      <c r="A842" s="132"/>
      <c r="B842" s="132"/>
      <c r="C842" s="152"/>
      <c r="D842" s="132"/>
      <c r="E842" s="152"/>
      <c r="F842" s="133"/>
      <c r="G842" s="133"/>
      <c r="H842" s="154"/>
      <c r="I842" s="154"/>
      <c r="J842" s="134"/>
      <c r="K842" s="134"/>
      <c r="L842" s="153"/>
    </row>
    <row r="843" spans="1:12" ht="30" customHeight="1" x14ac:dyDescent="0.35">
      <c r="A843" s="132"/>
      <c r="B843" s="132"/>
      <c r="C843" s="152"/>
      <c r="D843" s="132"/>
      <c r="E843" s="152"/>
      <c r="F843" s="133"/>
      <c r="G843" s="133"/>
      <c r="H843" s="154"/>
      <c r="I843" s="154"/>
      <c r="J843" s="134"/>
      <c r="K843" s="134"/>
      <c r="L843" s="153"/>
    </row>
    <row r="844" spans="1:12" ht="30" customHeight="1" x14ac:dyDescent="0.35">
      <c r="A844" s="132"/>
      <c r="B844" s="132"/>
      <c r="C844" s="152"/>
      <c r="D844" s="132"/>
      <c r="E844" s="152"/>
      <c r="F844" s="133"/>
      <c r="G844" s="133"/>
      <c r="H844" s="154"/>
      <c r="I844" s="154"/>
      <c r="J844" s="134"/>
      <c r="K844" s="134"/>
      <c r="L844" s="153"/>
    </row>
    <row r="845" spans="1:12" ht="30" customHeight="1" x14ac:dyDescent="0.35">
      <c r="A845" s="132"/>
      <c r="B845" s="132"/>
      <c r="C845" s="152"/>
      <c r="D845" s="132"/>
      <c r="E845" s="152"/>
      <c r="F845" s="133"/>
      <c r="G845" s="133"/>
      <c r="H845" s="154"/>
      <c r="I845" s="154"/>
      <c r="J845" s="134"/>
      <c r="K845" s="134"/>
      <c r="L845" s="153"/>
    </row>
    <row r="846" spans="1:12" ht="30" customHeight="1" x14ac:dyDescent="0.35">
      <c r="A846" s="132"/>
      <c r="B846" s="132"/>
      <c r="C846" s="152"/>
      <c r="D846" s="132"/>
      <c r="E846" s="152"/>
      <c r="F846" s="133"/>
      <c r="G846" s="133"/>
      <c r="H846" s="154"/>
      <c r="I846" s="154"/>
      <c r="J846" s="134"/>
      <c r="K846" s="134"/>
      <c r="L846" s="153"/>
    </row>
    <row r="847" spans="1:12" ht="30" customHeight="1" x14ac:dyDescent="0.35">
      <c r="A847" s="132"/>
      <c r="B847" s="132"/>
      <c r="C847" s="152"/>
      <c r="D847" s="132"/>
      <c r="E847" s="152"/>
      <c r="F847" s="133"/>
      <c r="G847" s="133"/>
      <c r="H847" s="154"/>
      <c r="I847" s="154"/>
      <c r="J847" s="134"/>
      <c r="K847" s="134"/>
      <c r="L847" s="153"/>
    </row>
    <row r="848" spans="1:12" ht="30" customHeight="1" x14ac:dyDescent="0.35">
      <c r="A848" s="132"/>
      <c r="B848" s="132"/>
      <c r="C848" s="152"/>
      <c r="D848" s="132"/>
      <c r="E848" s="152"/>
      <c r="F848" s="133"/>
      <c r="G848" s="133"/>
      <c r="H848" s="154"/>
      <c r="I848" s="154"/>
      <c r="J848" s="134"/>
      <c r="K848" s="134"/>
      <c r="L848" s="153"/>
    </row>
    <row r="849" spans="1:12" ht="30" customHeight="1" x14ac:dyDescent="0.35">
      <c r="A849" s="132"/>
      <c r="B849" s="132"/>
      <c r="C849" s="152"/>
      <c r="D849" s="132"/>
      <c r="E849" s="152"/>
      <c r="F849" s="133"/>
      <c r="G849" s="133"/>
      <c r="H849" s="154"/>
      <c r="I849" s="154"/>
      <c r="J849" s="134"/>
      <c r="K849" s="134"/>
      <c r="L849" s="153"/>
    </row>
    <row r="850" spans="1:12" ht="30" customHeight="1" x14ac:dyDescent="0.35">
      <c r="A850" s="132"/>
      <c r="B850" s="132"/>
      <c r="C850" s="152"/>
      <c r="D850" s="132"/>
      <c r="E850" s="152"/>
      <c r="F850" s="133"/>
      <c r="G850" s="133"/>
      <c r="H850" s="154"/>
      <c r="I850" s="154"/>
      <c r="J850" s="134"/>
      <c r="K850" s="134"/>
      <c r="L850" s="153"/>
    </row>
    <row r="851" spans="1:12" ht="30" customHeight="1" x14ac:dyDescent="0.35">
      <c r="A851" s="132"/>
      <c r="B851" s="132"/>
      <c r="C851" s="152"/>
      <c r="D851" s="132"/>
      <c r="E851" s="152"/>
      <c r="F851" s="133"/>
      <c r="G851" s="133"/>
      <c r="H851" s="154"/>
      <c r="I851" s="154"/>
      <c r="J851" s="134"/>
      <c r="K851" s="134"/>
      <c r="L851" s="153"/>
    </row>
    <row r="852" spans="1:12" ht="30" customHeight="1" x14ac:dyDescent="0.35">
      <c r="A852" s="132"/>
      <c r="B852" s="132"/>
      <c r="C852" s="152"/>
      <c r="D852" s="132"/>
      <c r="E852" s="152"/>
      <c r="F852" s="133"/>
      <c r="G852" s="133"/>
      <c r="H852" s="154"/>
      <c r="I852" s="154"/>
      <c r="J852" s="134"/>
      <c r="K852" s="134"/>
      <c r="L852" s="153"/>
    </row>
    <row r="853" spans="1:12" ht="30" customHeight="1" x14ac:dyDescent="0.35">
      <c r="A853" s="132"/>
      <c r="B853" s="132"/>
      <c r="C853" s="152"/>
      <c r="D853" s="132"/>
      <c r="E853" s="152"/>
      <c r="F853" s="133"/>
      <c r="G853" s="133"/>
      <c r="H853" s="154"/>
      <c r="I853" s="154"/>
      <c r="J853" s="134"/>
      <c r="K853" s="134"/>
      <c r="L853" s="153"/>
    </row>
    <row r="854" spans="1:12" ht="30" customHeight="1" x14ac:dyDescent="0.35">
      <c r="A854" s="132"/>
      <c r="B854" s="132"/>
      <c r="C854" s="152"/>
      <c r="D854" s="132"/>
      <c r="E854" s="152"/>
      <c r="F854" s="133"/>
      <c r="G854" s="133"/>
      <c r="H854" s="154"/>
      <c r="I854" s="154"/>
      <c r="J854" s="134"/>
      <c r="K854" s="134"/>
      <c r="L854" s="153"/>
    </row>
    <row r="855" spans="1:12" ht="30" customHeight="1" x14ac:dyDescent="0.35">
      <c r="A855" s="132"/>
      <c r="B855" s="132"/>
      <c r="C855" s="152"/>
      <c r="D855" s="132"/>
      <c r="E855" s="152"/>
      <c r="F855" s="133"/>
      <c r="G855" s="133"/>
      <c r="H855" s="154"/>
      <c r="I855" s="154"/>
      <c r="J855" s="134"/>
      <c r="K855" s="134"/>
      <c r="L855" s="153"/>
    </row>
    <row r="856" spans="1:12" ht="30" customHeight="1" x14ac:dyDescent="0.35">
      <c r="A856" s="132"/>
      <c r="B856" s="132"/>
      <c r="C856" s="152"/>
      <c r="D856" s="132"/>
      <c r="E856" s="152"/>
      <c r="F856" s="133"/>
      <c r="G856" s="133"/>
      <c r="H856" s="154"/>
      <c r="I856" s="154"/>
      <c r="J856" s="134"/>
      <c r="K856" s="134"/>
      <c r="L856" s="153"/>
    </row>
    <row r="857" spans="1:12" ht="30" customHeight="1" x14ac:dyDescent="0.35">
      <c r="A857" s="132"/>
      <c r="B857" s="132"/>
      <c r="C857" s="152"/>
      <c r="D857" s="132"/>
      <c r="E857" s="152"/>
      <c r="F857" s="133"/>
      <c r="G857" s="133"/>
      <c r="H857" s="154"/>
      <c r="I857" s="154"/>
      <c r="J857" s="134"/>
      <c r="K857" s="134"/>
      <c r="L857" s="153"/>
    </row>
    <row r="858" spans="1:12" ht="30" customHeight="1" x14ac:dyDescent="0.35">
      <c r="A858" s="132"/>
      <c r="B858" s="132"/>
      <c r="C858" s="152"/>
      <c r="D858" s="132"/>
      <c r="E858" s="152"/>
      <c r="F858" s="133"/>
      <c r="G858" s="133"/>
      <c r="H858" s="154"/>
      <c r="I858" s="154"/>
      <c r="J858" s="134"/>
      <c r="K858" s="134"/>
      <c r="L858" s="153"/>
    </row>
    <row r="859" spans="1:12" ht="30" customHeight="1" x14ac:dyDescent="0.35">
      <c r="A859" s="132"/>
      <c r="B859" s="132"/>
      <c r="C859" s="152"/>
      <c r="D859" s="132"/>
      <c r="E859" s="152"/>
      <c r="F859" s="133"/>
      <c r="G859" s="133"/>
      <c r="H859" s="154"/>
      <c r="I859" s="154"/>
      <c r="J859" s="134"/>
      <c r="K859" s="134"/>
      <c r="L859" s="153"/>
    </row>
    <row r="860" spans="1:12" ht="30" customHeight="1" x14ac:dyDescent="0.35">
      <c r="A860" s="132"/>
      <c r="B860" s="132"/>
      <c r="C860" s="152"/>
      <c r="D860" s="132"/>
      <c r="E860" s="152"/>
      <c r="F860" s="133"/>
      <c r="G860" s="133"/>
      <c r="H860" s="154"/>
      <c r="I860" s="154"/>
      <c r="J860" s="134"/>
      <c r="K860" s="134"/>
      <c r="L860" s="153"/>
    </row>
    <row r="861" spans="1:12" ht="30" customHeight="1" x14ac:dyDescent="0.35">
      <c r="A861" s="132"/>
      <c r="B861" s="132"/>
      <c r="C861" s="152"/>
      <c r="D861" s="132"/>
      <c r="E861" s="152"/>
      <c r="F861" s="133"/>
      <c r="G861" s="133"/>
      <c r="H861" s="154"/>
      <c r="I861" s="154"/>
      <c r="J861" s="134"/>
      <c r="K861" s="134"/>
      <c r="L861" s="153"/>
    </row>
    <row r="862" spans="1:12" ht="30" customHeight="1" x14ac:dyDescent="0.35">
      <c r="A862" s="132"/>
      <c r="B862" s="132"/>
      <c r="C862" s="152"/>
      <c r="D862" s="132"/>
      <c r="E862" s="152"/>
      <c r="F862" s="133"/>
      <c r="G862" s="133"/>
      <c r="H862" s="154"/>
      <c r="I862" s="154"/>
      <c r="J862" s="134"/>
      <c r="K862" s="134"/>
      <c r="L862" s="153"/>
    </row>
    <row r="863" spans="1:12" ht="30" customHeight="1" x14ac:dyDescent="0.35">
      <c r="A863" s="132"/>
      <c r="B863" s="132"/>
      <c r="C863" s="152"/>
      <c r="D863" s="132"/>
      <c r="E863" s="152"/>
      <c r="F863" s="133"/>
      <c r="G863" s="133"/>
      <c r="H863" s="154"/>
      <c r="I863" s="154"/>
      <c r="J863" s="134"/>
      <c r="K863" s="134"/>
      <c r="L863" s="153"/>
    </row>
    <row r="864" spans="1:12" ht="30" customHeight="1" x14ac:dyDescent="0.35">
      <c r="A864" s="132"/>
      <c r="B864" s="132"/>
      <c r="C864" s="152"/>
      <c r="D864" s="132"/>
      <c r="E864" s="152"/>
      <c r="F864" s="133"/>
      <c r="G864" s="133"/>
      <c r="H864" s="154"/>
      <c r="I864" s="154"/>
      <c r="J864" s="134"/>
      <c r="K864" s="134"/>
      <c r="L864" s="153"/>
    </row>
    <row r="865" spans="1:12" ht="30" customHeight="1" x14ac:dyDescent="0.35">
      <c r="A865" s="132"/>
      <c r="B865" s="132"/>
      <c r="C865" s="152"/>
      <c r="D865" s="132"/>
      <c r="E865" s="152"/>
      <c r="F865" s="133"/>
      <c r="G865" s="133"/>
      <c r="H865" s="154"/>
      <c r="I865" s="154"/>
      <c r="J865" s="134"/>
      <c r="K865" s="134"/>
      <c r="L865" s="153"/>
    </row>
    <row r="866" spans="1:12" ht="30" customHeight="1" x14ac:dyDescent="0.35">
      <c r="A866" s="132"/>
      <c r="B866" s="132"/>
      <c r="C866" s="152"/>
      <c r="D866" s="132"/>
      <c r="E866" s="152"/>
      <c r="F866" s="133"/>
      <c r="G866" s="133"/>
      <c r="H866" s="154"/>
      <c r="I866" s="154"/>
      <c r="J866" s="134"/>
      <c r="K866" s="134"/>
      <c r="L866" s="153"/>
    </row>
    <row r="867" spans="1:12" ht="30" customHeight="1" x14ac:dyDescent="0.35">
      <c r="A867" s="132"/>
      <c r="B867" s="132"/>
      <c r="C867" s="152"/>
      <c r="D867" s="132"/>
      <c r="E867" s="152"/>
      <c r="F867" s="133"/>
      <c r="G867" s="133"/>
      <c r="H867" s="154"/>
      <c r="I867" s="154"/>
      <c r="J867" s="134"/>
      <c r="K867" s="134"/>
      <c r="L867" s="153"/>
    </row>
    <row r="868" spans="1:12" ht="30" customHeight="1" x14ac:dyDescent="0.35">
      <c r="A868" s="132"/>
      <c r="B868" s="132"/>
      <c r="C868" s="152"/>
      <c r="D868" s="132"/>
      <c r="E868" s="152"/>
      <c r="F868" s="133"/>
      <c r="G868" s="133"/>
      <c r="H868" s="154"/>
      <c r="I868" s="154"/>
      <c r="J868" s="134"/>
      <c r="K868" s="134"/>
      <c r="L868" s="153"/>
    </row>
    <row r="869" spans="1:12" ht="30" customHeight="1" x14ac:dyDescent="0.35">
      <c r="A869" s="132"/>
      <c r="B869" s="132"/>
      <c r="C869" s="152"/>
      <c r="D869" s="132"/>
      <c r="E869" s="152"/>
      <c r="F869" s="133"/>
      <c r="G869" s="133"/>
      <c r="H869" s="154"/>
      <c r="I869" s="154"/>
      <c r="J869" s="134"/>
      <c r="K869" s="134"/>
      <c r="L869" s="153"/>
    </row>
    <row r="870" spans="1:12" ht="30" customHeight="1" x14ac:dyDescent="0.35">
      <c r="A870" s="132"/>
      <c r="B870" s="132"/>
      <c r="C870" s="152"/>
      <c r="D870" s="132"/>
      <c r="E870" s="152"/>
      <c r="F870" s="133"/>
      <c r="G870" s="133"/>
      <c r="H870" s="154"/>
      <c r="I870" s="154"/>
      <c r="J870" s="134"/>
      <c r="K870" s="134"/>
      <c r="L870" s="153"/>
    </row>
    <row r="871" spans="1:12" ht="30" customHeight="1" x14ac:dyDescent="0.35">
      <c r="A871" s="132"/>
      <c r="B871" s="132"/>
      <c r="C871" s="152"/>
      <c r="D871" s="132"/>
      <c r="E871" s="152"/>
      <c r="F871" s="133"/>
      <c r="G871" s="133"/>
      <c r="H871" s="154"/>
      <c r="I871" s="154"/>
      <c r="J871" s="134"/>
      <c r="K871" s="134"/>
      <c r="L871" s="153"/>
    </row>
    <row r="872" spans="1:12" ht="30" customHeight="1" x14ac:dyDescent="0.35">
      <c r="A872" s="132"/>
      <c r="B872" s="132"/>
      <c r="C872" s="152"/>
      <c r="D872" s="132"/>
      <c r="E872" s="152"/>
      <c r="F872" s="133"/>
      <c r="G872" s="133"/>
      <c r="H872" s="154"/>
      <c r="I872" s="154"/>
      <c r="J872" s="134"/>
      <c r="K872" s="134"/>
      <c r="L872" s="153"/>
    </row>
    <row r="873" spans="1:12" ht="30" customHeight="1" x14ac:dyDescent="0.35">
      <c r="A873" s="132"/>
      <c r="B873" s="132"/>
      <c r="C873" s="152"/>
      <c r="D873" s="132"/>
      <c r="E873" s="152"/>
      <c r="F873" s="133"/>
      <c r="G873" s="133"/>
      <c r="H873" s="154"/>
      <c r="I873" s="154"/>
      <c r="J873" s="134"/>
      <c r="K873" s="134"/>
      <c r="L873" s="153"/>
    </row>
    <row r="874" spans="1:12" ht="30" customHeight="1" x14ac:dyDescent="0.35">
      <c r="A874" s="132"/>
      <c r="B874" s="132"/>
      <c r="C874" s="152"/>
      <c r="D874" s="132"/>
      <c r="E874" s="152"/>
      <c r="F874" s="133"/>
      <c r="G874" s="133"/>
      <c r="H874" s="154"/>
      <c r="I874" s="154"/>
      <c r="J874" s="134"/>
      <c r="K874" s="134"/>
      <c r="L874" s="153"/>
    </row>
    <row r="875" spans="1:12" ht="30" customHeight="1" x14ac:dyDescent="0.35">
      <c r="A875" s="132"/>
      <c r="B875" s="132"/>
      <c r="C875" s="152"/>
      <c r="D875" s="132"/>
      <c r="E875" s="152"/>
      <c r="F875" s="133"/>
      <c r="G875" s="133"/>
      <c r="H875" s="154"/>
      <c r="I875" s="154"/>
      <c r="J875" s="134"/>
      <c r="K875" s="134"/>
      <c r="L875" s="153"/>
    </row>
    <row r="876" spans="1:12" ht="30" customHeight="1" x14ac:dyDescent="0.35">
      <c r="A876" s="132"/>
      <c r="B876" s="132"/>
      <c r="C876" s="152"/>
      <c r="D876" s="132"/>
      <c r="E876" s="152"/>
      <c r="F876" s="133"/>
      <c r="G876" s="133"/>
      <c r="H876" s="154"/>
      <c r="I876" s="154"/>
      <c r="J876" s="134"/>
      <c r="K876" s="134"/>
      <c r="L876" s="153"/>
    </row>
    <row r="877" spans="1:12" ht="30" customHeight="1" x14ac:dyDescent="0.35">
      <c r="A877" s="132"/>
      <c r="B877" s="132"/>
      <c r="C877" s="152"/>
      <c r="D877" s="132"/>
      <c r="E877" s="152"/>
      <c r="F877" s="133"/>
      <c r="G877" s="133"/>
      <c r="H877" s="154"/>
      <c r="I877" s="154"/>
      <c r="J877" s="134"/>
      <c r="K877" s="134"/>
      <c r="L877" s="153"/>
    </row>
    <row r="878" spans="1:12" ht="30" customHeight="1" x14ac:dyDescent="0.35">
      <c r="A878" s="132"/>
      <c r="B878" s="132"/>
      <c r="C878" s="152"/>
      <c r="D878" s="132"/>
      <c r="E878" s="152"/>
      <c r="F878" s="133"/>
      <c r="G878" s="133"/>
      <c r="H878" s="154"/>
      <c r="I878" s="154"/>
      <c r="J878" s="134"/>
      <c r="K878" s="134"/>
      <c r="L878" s="153"/>
    </row>
    <row r="879" spans="1:12" ht="30" customHeight="1" x14ac:dyDescent="0.35">
      <c r="A879" s="132"/>
      <c r="B879" s="132"/>
      <c r="C879" s="152"/>
      <c r="D879" s="132"/>
      <c r="E879" s="152"/>
      <c r="F879" s="133"/>
      <c r="G879" s="133"/>
      <c r="H879" s="154"/>
      <c r="I879" s="154"/>
      <c r="J879" s="134"/>
      <c r="K879" s="134"/>
      <c r="L879" s="153"/>
    </row>
    <row r="880" spans="1:12" ht="30" customHeight="1" x14ac:dyDescent="0.35">
      <c r="A880" s="132"/>
      <c r="B880" s="132"/>
      <c r="C880" s="152"/>
      <c r="D880" s="132"/>
      <c r="E880" s="152"/>
      <c r="F880" s="133"/>
      <c r="G880" s="133"/>
      <c r="H880" s="154"/>
      <c r="I880" s="154"/>
      <c r="J880" s="134"/>
      <c r="K880" s="134"/>
      <c r="L880" s="153"/>
    </row>
    <row r="881" spans="1:12" ht="30" customHeight="1" x14ac:dyDescent="0.35">
      <c r="A881" s="132"/>
      <c r="B881" s="132"/>
      <c r="C881" s="152"/>
      <c r="D881" s="132"/>
      <c r="E881" s="152"/>
      <c r="F881" s="133"/>
      <c r="G881" s="133"/>
      <c r="H881" s="154"/>
      <c r="I881" s="154"/>
      <c r="J881" s="134"/>
      <c r="K881" s="134"/>
      <c r="L881" s="153"/>
    </row>
    <row r="882" spans="1:12" ht="30" customHeight="1" x14ac:dyDescent="0.35">
      <c r="A882" s="132"/>
      <c r="B882" s="132"/>
      <c r="C882" s="152"/>
      <c r="D882" s="132"/>
      <c r="E882" s="152"/>
      <c r="F882" s="133"/>
      <c r="G882" s="133"/>
      <c r="H882" s="154"/>
      <c r="I882" s="154"/>
      <c r="J882" s="134"/>
      <c r="K882" s="134"/>
      <c r="L882" s="153"/>
    </row>
    <row r="883" spans="1:12" ht="30" customHeight="1" x14ac:dyDescent="0.35">
      <c r="A883" s="132"/>
      <c r="B883" s="132"/>
      <c r="C883" s="152"/>
      <c r="D883" s="132"/>
      <c r="E883" s="152"/>
      <c r="F883" s="133"/>
      <c r="G883" s="133"/>
      <c r="H883" s="154"/>
      <c r="I883" s="154"/>
      <c r="J883" s="134"/>
      <c r="K883" s="134"/>
      <c r="L883" s="153"/>
    </row>
    <row r="884" spans="1:12" ht="30" customHeight="1" x14ac:dyDescent="0.35">
      <c r="A884" s="132"/>
      <c r="B884" s="132"/>
      <c r="C884" s="152"/>
      <c r="D884" s="132"/>
      <c r="E884" s="152"/>
      <c r="F884" s="133"/>
      <c r="G884" s="133"/>
      <c r="H884" s="154"/>
      <c r="I884" s="154"/>
      <c r="J884" s="134"/>
      <c r="K884" s="134"/>
      <c r="L884" s="153"/>
    </row>
    <row r="885" spans="1:12" ht="30" customHeight="1" x14ac:dyDescent="0.35">
      <c r="A885" s="132"/>
      <c r="B885" s="132"/>
      <c r="C885" s="152"/>
      <c r="D885" s="132"/>
      <c r="E885" s="152"/>
      <c r="F885" s="133"/>
      <c r="G885" s="133"/>
      <c r="H885" s="154"/>
      <c r="I885" s="154"/>
      <c r="J885" s="134"/>
      <c r="K885" s="134"/>
      <c r="L885" s="153"/>
    </row>
    <row r="886" spans="1:12" ht="30" customHeight="1" x14ac:dyDescent="0.35">
      <c r="A886" s="132"/>
      <c r="B886" s="132"/>
      <c r="C886" s="152"/>
      <c r="D886" s="132"/>
      <c r="E886" s="152"/>
      <c r="F886" s="133"/>
      <c r="G886" s="133"/>
      <c r="H886" s="154"/>
      <c r="I886" s="154"/>
      <c r="J886" s="134"/>
      <c r="K886" s="134"/>
      <c r="L886" s="153"/>
    </row>
    <row r="887" spans="1:12" ht="30" customHeight="1" x14ac:dyDescent="0.35">
      <c r="A887" s="132"/>
      <c r="B887" s="132"/>
      <c r="C887" s="152"/>
      <c r="D887" s="132"/>
      <c r="E887" s="152"/>
      <c r="F887" s="133"/>
      <c r="G887" s="133"/>
      <c r="H887" s="154"/>
      <c r="I887" s="154"/>
      <c r="J887" s="134"/>
      <c r="K887" s="134"/>
      <c r="L887" s="153"/>
    </row>
    <row r="888" spans="1:12" ht="30" customHeight="1" x14ac:dyDescent="0.35">
      <c r="A888" s="132"/>
      <c r="B888" s="132"/>
      <c r="C888" s="152"/>
      <c r="D888" s="132"/>
      <c r="E888" s="152"/>
      <c r="F888" s="133"/>
      <c r="G888" s="133"/>
      <c r="H888" s="154"/>
      <c r="I888" s="154"/>
      <c r="J888" s="134"/>
      <c r="K888" s="134"/>
      <c r="L888" s="153"/>
    </row>
    <row r="889" spans="1:12" ht="30" customHeight="1" x14ac:dyDescent="0.35">
      <c r="A889" s="132"/>
      <c r="B889" s="132"/>
      <c r="C889" s="152"/>
      <c r="D889" s="132"/>
      <c r="E889" s="152"/>
      <c r="F889" s="133"/>
      <c r="G889" s="133"/>
      <c r="H889" s="154"/>
      <c r="I889" s="154"/>
      <c r="J889" s="134"/>
      <c r="K889" s="134"/>
      <c r="L889" s="153"/>
    </row>
    <row r="890" spans="1:12" ht="30" customHeight="1" x14ac:dyDescent="0.35">
      <c r="A890" s="132"/>
      <c r="B890" s="132"/>
      <c r="C890" s="152"/>
      <c r="D890" s="132"/>
      <c r="E890" s="152"/>
      <c r="F890" s="133"/>
      <c r="G890" s="133"/>
      <c r="H890" s="154"/>
      <c r="I890" s="154"/>
      <c r="J890" s="134"/>
      <c r="K890" s="134"/>
      <c r="L890" s="153"/>
    </row>
    <row r="891" spans="1:12" ht="30" customHeight="1" x14ac:dyDescent="0.35">
      <c r="A891" s="132"/>
      <c r="B891" s="132"/>
      <c r="C891" s="152"/>
      <c r="D891" s="132"/>
      <c r="E891" s="152"/>
      <c r="F891" s="133"/>
      <c r="G891" s="133"/>
      <c r="H891" s="154"/>
      <c r="I891" s="154"/>
      <c r="J891" s="134"/>
      <c r="K891" s="134"/>
      <c r="L891" s="153"/>
    </row>
    <row r="892" spans="1:12" ht="30" customHeight="1" x14ac:dyDescent="0.35">
      <c r="A892" s="132"/>
      <c r="B892" s="132"/>
      <c r="C892" s="152"/>
      <c r="D892" s="132"/>
      <c r="E892" s="152"/>
      <c r="F892" s="133"/>
      <c r="G892" s="133"/>
      <c r="H892" s="154"/>
      <c r="I892" s="154"/>
      <c r="J892" s="134"/>
      <c r="K892" s="134"/>
      <c r="L892" s="153"/>
    </row>
    <row r="893" spans="1:12" ht="30" customHeight="1" x14ac:dyDescent="0.35">
      <c r="A893" s="132"/>
      <c r="B893" s="132"/>
      <c r="C893" s="152"/>
      <c r="D893" s="132"/>
      <c r="E893" s="152"/>
      <c r="F893" s="133"/>
      <c r="G893" s="133"/>
      <c r="H893" s="154"/>
      <c r="I893" s="154"/>
      <c r="J893" s="134"/>
      <c r="K893" s="134"/>
      <c r="L893" s="153"/>
    </row>
    <row r="894" spans="1:12" ht="30" customHeight="1" x14ac:dyDescent="0.35">
      <c r="A894" s="132"/>
      <c r="B894" s="132"/>
      <c r="C894" s="152"/>
      <c r="D894" s="132"/>
      <c r="E894" s="152"/>
      <c r="F894" s="133"/>
      <c r="G894" s="133"/>
      <c r="H894" s="154"/>
      <c r="I894" s="154"/>
      <c r="J894" s="134"/>
      <c r="K894" s="134"/>
      <c r="L894" s="153"/>
    </row>
    <row r="895" spans="1:12" ht="30" customHeight="1" x14ac:dyDescent="0.35">
      <c r="A895" s="132"/>
      <c r="B895" s="132"/>
      <c r="C895" s="152"/>
      <c r="D895" s="132"/>
      <c r="E895" s="152"/>
      <c r="F895" s="133"/>
      <c r="G895" s="133"/>
      <c r="H895" s="154"/>
      <c r="I895" s="154"/>
      <c r="J895" s="134"/>
      <c r="K895" s="134"/>
      <c r="L895" s="153"/>
    </row>
    <row r="896" spans="1:12" ht="30" customHeight="1" x14ac:dyDescent="0.35">
      <c r="A896" s="132"/>
      <c r="B896" s="132"/>
      <c r="C896" s="152"/>
      <c r="D896" s="132"/>
      <c r="E896" s="152"/>
      <c r="F896" s="133"/>
      <c r="G896" s="133"/>
      <c r="H896" s="154"/>
      <c r="I896" s="154"/>
      <c r="J896" s="134"/>
      <c r="K896" s="134"/>
      <c r="L896" s="153"/>
    </row>
    <row r="897" spans="1:12" ht="30" customHeight="1" x14ac:dyDescent="0.35">
      <c r="A897" s="132"/>
      <c r="B897" s="132"/>
      <c r="C897" s="152"/>
      <c r="D897" s="132"/>
      <c r="E897" s="152"/>
      <c r="F897" s="133"/>
      <c r="G897" s="133"/>
      <c r="H897" s="154"/>
      <c r="I897" s="154"/>
      <c r="J897" s="134"/>
      <c r="K897" s="134"/>
      <c r="L897" s="153"/>
    </row>
    <row r="898" spans="1:12" ht="30" customHeight="1" x14ac:dyDescent="0.35">
      <c r="A898" s="132"/>
      <c r="B898" s="132"/>
      <c r="C898" s="152"/>
      <c r="D898" s="132"/>
      <c r="E898" s="152"/>
      <c r="F898" s="133"/>
      <c r="G898" s="133"/>
      <c r="H898" s="154"/>
      <c r="I898" s="154"/>
      <c r="J898" s="134"/>
      <c r="K898" s="134"/>
      <c r="L898" s="153"/>
    </row>
    <row r="899" spans="1:12" ht="30" customHeight="1" x14ac:dyDescent="0.35">
      <c r="A899" s="132"/>
      <c r="B899" s="132"/>
      <c r="C899" s="152"/>
      <c r="D899" s="132"/>
      <c r="E899" s="152"/>
      <c r="F899" s="133"/>
      <c r="G899" s="133"/>
      <c r="H899" s="154"/>
      <c r="I899" s="154"/>
      <c r="J899" s="134"/>
      <c r="K899" s="134"/>
      <c r="L899" s="153"/>
    </row>
    <row r="900" spans="1:12" ht="30" customHeight="1" x14ac:dyDescent="0.35">
      <c r="A900" s="132"/>
      <c r="B900" s="132"/>
      <c r="C900" s="152"/>
      <c r="D900" s="132"/>
      <c r="E900" s="152"/>
      <c r="F900" s="133"/>
      <c r="G900" s="133"/>
      <c r="H900" s="154"/>
      <c r="I900" s="154"/>
      <c r="J900" s="134"/>
      <c r="K900" s="134"/>
      <c r="L900" s="153"/>
    </row>
    <row r="901" spans="1:12" ht="30" customHeight="1" x14ac:dyDescent="0.35">
      <c r="A901" s="132"/>
      <c r="B901" s="132"/>
      <c r="C901" s="152"/>
      <c r="D901" s="132"/>
      <c r="E901" s="152"/>
      <c r="F901" s="133"/>
      <c r="G901" s="133"/>
      <c r="H901" s="154"/>
      <c r="I901" s="154"/>
      <c r="J901" s="134"/>
      <c r="K901" s="134"/>
      <c r="L901" s="153"/>
    </row>
    <row r="902" spans="1:12" ht="30" customHeight="1" x14ac:dyDescent="0.35">
      <c r="A902" s="132"/>
      <c r="B902" s="132"/>
      <c r="C902" s="152"/>
      <c r="D902" s="132"/>
      <c r="E902" s="152"/>
      <c r="F902" s="133"/>
      <c r="G902" s="133"/>
      <c r="H902" s="154"/>
      <c r="I902" s="154"/>
      <c r="J902" s="134"/>
      <c r="K902" s="134"/>
      <c r="L902" s="153"/>
    </row>
    <row r="903" spans="1:12" ht="30" customHeight="1" x14ac:dyDescent="0.35">
      <c r="A903" s="132"/>
      <c r="B903" s="132"/>
      <c r="C903" s="152"/>
      <c r="D903" s="132"/>
      <c r="E903" s="152"/>
      <c r="F903" s="133"/>
      <c r="G903" s="133"/>
      <c r="H903" s="154"/>
      <c r="I903" s="154"/>
      <c r="J903" s="134"/>
      <c r="K903" s="134"/>
      <c r="L903" s="153"/>
    </row>
    <row r="904" spans="1:12" ht="30" customHeight="1" x14ac:dyDescent="0.35">
      <c r="A904" s="132"/>
      <c r="B904" s="132"/>
      <c r="C904" s="152"/>
      <c r="D904" s="132"/>
      <c r="E904" s="152"/>
      <c r="F904" s="133"/>
      <c r="G904" s="133"/>
      <c r="H904" s="154"/>
      <c r="I904" s="154"/>
      <c r="J904" s="134"/>
      <c r="K904" s="134"/>
      <c r="L904" s="153"/>
    </row>
    <row r="905" spans="1:12" ht="30" customHeight="1" x14ac:dyDescent="0.35">
      <c r="A905" s="132"/>
      <c r="B905" s="132"/>
      <c r="C905" s="152"/>
      <c r="D905" s="132"/>
      <c r="E905" s="152"/>
      <c r="F905" s="133"/>
      <c r="G905" s="133"/>
      <c r="H905" s="154"/>
      <c r="I905" s="154"/>
      <c r="J905" s="134"/>
      <c r="K905" s="134"/>
      <c r="L905" s="153"/>
    </row>
    <row r="906" spans="1:12" ht="30" customHeight="1" x14ac:dyDescent="0.35">
      <c r="A906" s="132"/>
      <c r="B906" s="132"/>
      <c r="C906" s="152"/>
      <c r="D906" s="132"/>
      <c r="E906" s="152"/>
      <c r="F906" s="133"/>
      <c r="G906" s="133"/>
      <c r="H906" s="154"/>
      <c r="I906" s="154"/>
      <c r="J906" s="134"/>
      <c r="K906" s="134"/>
      <c r="L906" s="153"/>
    </row>
    <row r="907" spans="1:12" ht="30" customHeight="1" x14ac:dyDescent="0.35">
      <c r="A907" s="132"/>
      <c r="B907" s="132"/>
      <c r="C907" s="152"/>
      <c r="D907" s="132"/>
      <c r="E907" s="152"/>
      <c r="F907" s="133"/>
      <c r="G907" s="133"/>
      <c r="H907" s="154"/>
      <c r="I907" s="154"/>
      <c r="J907" s="134"/>
      <c r="K907" s="134"/>
      <c r="L907" s="153"/>
    </row>
    <row r="908" spans="1:12" ht="30" customHeight="1" x14ac:dyDescent="0.35">
      <c r="A908" s="132"/>
      <c r="B908" s="132"/>
      <c r="C908" s="152"/>
      <c r="D908" s="132"/>
      <c r="E908" s="152"/>
      <c r="F908" s="133"/>
      <c r="G908" s="133"/>
      <c r="H908" s="154"/>
      <c r="I908" s="154"/>
      <c r="J908" s="134"/>
      <c r="K908" s="134"/>
      <c r="L908" s="153"/>
    </row>
    <row r="909" spans="1:12" ht="30" customHeight="1" x14ac:dyDescent="0.35">
      <c r="A909" s="132"/>
      <c r="B909" s="132"/>
      <c r="C909" s="152"/>
      <c r="D909" s="132"/>
      <c r="E909" s="152"/>
      <c r="F909" s="133"/>
      <c r="G909" s="133"/>
      <c r="H909" s="154"/>
      <c r="I909" s="154"/>
      <c r="J909" s="134"/>
      <c r="K909" s="134"/>
      <c r="L909" s="153"/>
    </row>
    <row r="910" spans="1:12" ht="30" customHeight="1" x14ac:dyDescent="0.35">
      <c r="A910" s="132"/>
      <c r="B910" s="132"/>
      <c r="C910" s="152"/>
      <c r="D910" s="132"/>
      <c r="E910" s="152"/>
      <c r="F910" s="133"/>
      <c r="G910" s="133"/>
      <c r="H910" s="154"/>
      <c r="I910" s="154"/>
      <c r="J910" s="134"/>
      <c r="K910" s="134"/>
      <c r="L910" s="153"/>
    </row>
    <row r="911" spans="1:12" ht="30" customHeight="1" x14ac:dyDescent="0.35">
      <c r="A911" s="132"/>
      <c r="B911" s="132"/>
      <c r="C911" s="152"/>
      <c r="D911" s="132"/>
      <c r="E911" s="152"/>
      <c r="F911" s="133"/>
      <c r="G911" s="133"/>
      <c r="H911" s="154"/>
      <c r="I911" s="154"/>
      <c r="J911" s="134"/>
      <c r="K911" s="134"/>
      <c r="L911" s="153"/>
    </row>
    <row r="912" spans="1:12" ht="30" customHeight="1" x14ac:dyDescent="0.35">
      <c r="A912" s="132"/>
      <c r="B912" s="132"/>
      <c r="C912" s="152"/>
      <c r="D912" s="132"/>
      <c r="E912" s="152"/>
      <c r="F912" s="133"/>
      <c r="G912" s="133"/>
      <c r="H912" s="154"/>
      <c r="I912" s="154"/>
      <c r="J912" s="134"/>
      <c r="K912" s="134"/>
      <c r="L912" s="153"/>
    </row>
    <row r="913" spans="1:12" ht="30" customHeight="1" x14ac:dyDescent="0.35">
      <c r="A913" s="132"/>
      <c r="B913" s="132"/>
      <c r="C913" s="152"/>
      <c r="D913" s="132"/>
      <c r="E913" s="152"/>
      <c r="F913" s="133"/>
      <c r="G913" s="133"/>
      <c r="H913" s="154"/>
      <c r="I913" s="154"/>
      <c r="J913" s="134"/>
      <c r="K913" s="134"/>
      <c r="L913" s="153"/>
    </row>
    <row r="914" spans="1:12" ht="30" customHeight="1" x14ac:dyDescent="0.35">
      <c r="A914" s="132"/>
      <c r="B914" s="132"/>
      <c r="C914" s="152"/>
      <c r="D914" s="132"/>
      <c r="E914" s="152"/>
      <c r="F914" s="133"/>
      <c r="G914" s="133"/>
      <c r="H914" s="154"/>
      <c r="I914" s="154"/>
      <c r="J914" s="134"/>
      <c r="K914" s="134"/>
      <c r="L914" s="153"/>
    </row>
    <row r="915" spans="1:12" ht="30" customHeight="1" x14ac:dyDescent="0.35">
      <c r="A915" s="132"/>
      <c r="B915" s="132"/>
      <c r="C915" s="152"/>
      <c r="D915" s="132"/>
      <c r="E915" s="152"/>
      <c r="F915" s="133"/>
      <c r="G915" s="133"/>
      <c r="H915" s="154"/>
      <c r="I915" s="154"/>
      <c r="J915" s="134"/>
      <c r="K915" s="134"/>
      <c r="L915" s="153"/>
    </row>
    <row r="916" spans="1:12" ht="30" customHeight="1" x14ac:dyDescent="0.35">
      <c r="A916" s="132"/>
      <c r="B916" s="132"/>
      <c r="C916" s="152"/>
      <c r="D916" s="132"/>
      <c r="E916" s="152"/>
      <c r="F916" s="133"/>
      <c r="G916" s="133"/>
      <c r="H916" s="154"/>
      <c r="I916" s="154"/>
      <c r="J916" s="134"/>
      <c r="K916" s="134"/>
      <c r="L916" s="153"/>
    </row>
    <row r="917" spans="1:12" ht="30" customHeight="1" x14ac:dyDescent="0.35">
      <c r="A917" s="132"/>
      <c r="B917" s="132"/>
      <c r="C917" s="152"/>
      <c r="D917" s="132"/>
      <c r="E917" s="152"/>
      <c r="F917" s="133"/>
      <c r="G917" s="133"/>
      <c r="H917" s="154"/>
      <c r="I917" s="154"/>
      <c r="J917" s="134"/>
      <c r="K917" s="134"/>
      <c r="L917" s="153"/>
    </row>
    <row r="918" spans="1:12" ht="30" customHeight="1" x14ac:dyDescent="0.35">
      <c r="A918" s="132"/>
      <c r="B918" s="132"/>
      <c r="C918" s="152"/>
      <c r="D918" s="132"/>
      <c r="E918" s="152"/>
      <c r="F918" s="133"/>
      <c r="G918" s="133"/>
      <c r="H918" s="154"/>
      <c r="I918" s="154"/>
      <c r="J918" s="134"/>
      <c r="K918" s="134"/>
      <c r="L918" s="153"/>
    </row>
    <row r="919" spans="1:12" ht="30" customHeight="1" x14ac:dyDescent="0.35">
      <c r="A919" s="132"/>
      <c r="B919" s="132"/>
      <c r="C919" s="152"/>
      <c r="D919" s="132"/>
      <c r="E919" s="152"/>
      <c r="F919" s="133"/>
      <c r="G919" s="133"/>
      <c r="H919" s="154"/>
      <c r="I919" s="154"/>
      <c r="J919" s="134"/>
      <c r="K919" s="134"/>
      <c r="L919" s="153"/>
    </row>
    <row r="920" spans="1:12" ht="30" customHeight="1" x14ac:dyDescent="0.35">
      <c r="A920" s="132"/>
      <c r="B920" s="132"/>
      <c r="C920" s="152"/>
      <c r="D920" s="132"/>
      <c r="E920" s="152"/>
      <c r="F920" s="133"/>
      <c r="G920" s="133"/>
      <c r="H920" s="154"/>
      <c r="I920" s="154"/>
      <c r="J920" s="134"/>
      <c r="K920" s="134"/>
      <c r="L920" s="153"/>
    </row>
    <row r="921" spans="1:12" ht="30" customHeight="1" x14ac:dyDescent="0.35">
      <c r="A921" s="132"/>
      <c r="B921" s="132"/>
      <c r="C921" s="152"/>
      <c r="D921" s="132"/>
      <c r="E921" s="152"/>
      <c r="F921" s="133"/>
      <c r="G921" s="133"/>
      <c r="H921" s="154"/>
      <c r="I921" s="154"/>
      <c r="J921" s="134"/>
      <c r="K921" s="134"/>
      <c r="L921" s="153"/>
    </row>
    <row r="922" spans="1:12" ht="30" customHeight="1" x14ac:dyDescent="0.35">
      <c r="A922" s="132"/>
      <c r="B922" s="132"/>
      <c r="C922" s="152"/>
      <c r="D922" s="132"/>
      <c r="E922" s="152"/>
      <c r="F922" s="133"/>
      <c r="G922" s="133"/>
      <c r="H922" s="154"/>
      <c r="I922" s="154"/>
      <c r="J922" s="134"/>
      <c r="K922" s="134"/>
      <c r="L922" s="153"/>
    </row>
    <row r="923" spans="1:12" ht="30" customHeight="1" x14ac:dyDescent="0.35">
      <c r="A923" s="132"/>
      <c r="B923" s="132"/>
      <c r="C923" s="152"/>
      <c r="D923" s="132"/>
      <c r="E923" s="152"/>
      <c r="F923" s="133"/>
      <c r="G923" s="133"/>
      <c r="H923" s="154"/>
      <c r="I923" s="154"/>
      <c r="J923" s="134"/>
      <c r="K923" s="134"/>
      <c r="L923" s="153"/>
    </row>
    <row r="924" spans="1:12" ht="30" customHeight="1" x14ac:dyDescent="0.35">
      <c r="A924" s="132"/>
      <c r="B924" s="132"/>
      <c r="C924" s="152"/>
      <c r="D924" s="132"/>
      <c r="E924" s="152"/>
      <c r="F924" s="133"/>
      <c r="G924" s="133"/>
      <c r="H924" s="154"/>
      <c r="I924" s="154"/>
      <c r="J924" s="134"/>
      <c r="K924" s="134"/>
      <c r="L924" s="153"/>
    </row>
    <row r="925" spans="1:12" ht="30" customHeight="1" x14ac:dyDescent="0.35">
      <c r="A925" s="132"/>
      <c r="B925" s="132"/>
      <c r="C925" s="152"/>
      <c r="D925" s="132"/>
      <c r="E925" s="152"/>
      <c r="F925" s="133"/>
      <c r="G925" s="133"/>
      <c r="H925" s="154"/>
      <c r="I925" s="154"/>
      <c r="J925" s="134"/>
      <c r="K925" s="134"/>
      <c r="L925" s="153"/>
    </row>
    <row r="926" spans="1:12" ht="30" customHeight="1" x14ac:dyDescent="0.35">
      <c r="A926" s="132"/>
      <c r="B926" s="132"/>
      <c r="C926" s="152"/>
      <c r="D926" s="132"/>
      <c r="E926" s="152"/>
      <c r="F926" s="133"/>
      <c r="G926" s="133"/>
      <c r="H926" s="154"/>
      <c r="I926" s="154"/>
      <c r="J926" s="134"/>
      <c r="K926" s="134"/>
      <c r="L926" s="153"/>
    </row>
    <row r="927" spans="1:12" ht="30" customHeight="1" x14ac:dyDescent="0.35">
      <c r="A927" s="132"/>
      <c r="B927" s="132"/>
      <c r="C927" s="152"/>
      <c r="D927" s="132"/>
      <c r="E927" s="152"/>
      <c r="F927" s="133"/>
      <c r="G927" s="133"/>
      <c r="H927" s="154"/>
      <c r="I927" s="154"/>
      <c r="J927" s="134"/>
      <c r="K927" s="134"/>
      <c r="L927" s="153"/>
    </row>
    <row r="928" spans="1:12" ht="30" customHeight="1" x14ac:dyDescent="0.35">
      <c r="A928" s="132"/>
      <c r="B928" s="132"/>
      <c r="C928" s="152"/>
      <c r="D928" s="132"/>
      <c r="E928" s="152"/>
      <c r="F928" s="133"/>
      <c r="G928" s="133"/>
      <c r="H928" s="154"/>
      <c r="I928" s="154"/>
      <c r="J928" s="134"/>
      <c r="K928" s="134"/>
      <c r="L928" s="153"/>
    </row>
    <row r="929" spans="1:12" ht="30" customHeight="1" x14ac:dyDescent="0.35">
      <c r="A929" s="132"/>
      <c r="B929" s="132"/>
      <c r="C929" s="152"/>
      <c r="D929" s="132"/>
      <c r="E929" s="152"/>
      <c r="F929" s="133"/>
      <c r="G929" s="133"/>
      <c r="H929" s="154"/>
      <c r="I929" s="154"/>
      <c r="J929" s="134"/>
      <c r="K929" s="134"/>
      <c r="L929" s="153"/>
    </row>
    <row r="930" spans="1:12" ht="30" customHeight="1" x14ac:dyDescent="0.35">
      <c r="A930" s="132"/>
      <c r="B930" s="132"/>
      <c r="C930" s="152"/>
      <c r="D930" s="132"/>
      <c r="E930" s="152"/>
      <c r="F930" s="133"/>
      <c r="G930" s="133"/>
      <c r="H930" s="154"/>
      <c r="I930" s="154"/>
      <c r="J930" s="134"/>
      <c r="K930" s="134"/>
      <c r="L930" s="153"/>
    </row>
    <row r="931" spans="1:12" ht="30" customHeight="1" x14ac:dyDescent="0.35">
      <c r="A931" s="132"/>
      <c r="B931" s="132"/>
      <c r="C931" s="152"/>
      <c r="D931" s="132"/>
      <c r="E931" s="152"/>
      <c r="F931" s="133"/>
      <c r="G931" s="133"/>
      <c r="H931" s="154"/>
      <c r="I931" s="154"/>
      <c r="J931" s="134"/>
      <c r="K931" s="134"/>
      <c r="L931" s="153"/>
    </row>
    <row r="932" spans="1:12" ht="30" customHeight="1" x14ac:dyDescent="0.35">
      <c r="A932" s="132"/>
      <c r="B932" s="132"/>
      <c r="C932" s="152"/>
      <c r="D932" s="132"/>
      <c r="E932" s="152"/>
      <c r="F932" s="133"/>
      <c r="G932" s="133"/>
      <c r="H932" s="154"/>
      <c r="I932" s="154"/>
      <c r="J932" s="134"/>
      <c r="K932" s="134"/>
      <c r="L932" s="153"/>
    </row>
    <row r="933" spans="1:12" ht="30" customHeight="1" x14ac:dyDescent="0.35">
      <c r="A933" s="132"/>
      <c r="B933" s="132"/>
      <c r="C933" s="152"/>
      <c r="D933" s="132"/>
      <c r="E933" s="152"/>
      <c r="F933" s="133"/>
      <c r="G933" s="133"/>
      <c r="H933" s="154"/>
      <c r="I933" s="154"/>
      <c r="J933" s="134"/>
      <c r="K933" s="134"/>
      <c r="L933" s="153"/>
    </row>
    <row r="934" spans="1:12" ht="30" customHeight="1" x14ac:dyDescent="0.35">
      <c r="A934" s="132"/>
      <c r="B934" s="132"/>
      <c r="C934" s="152"/>
      <c r="D934" s="132"/>
      <c r="E934" s="152"/>
      <c r="F934" s="133"/>
      <c r="G934" s="133"/>
      <c r="H934" s="154"/>
      <c r="I934" s="154"/>
      <c r="J934" s="134"/>
      <c r="K934" s="134"/>
      <c r="L934" s="153"/>
    </row>
    <row r="935" spans="1:12" ht="30" customHeight="1" x14ac:dyDescent="0.35">
      <c r="A935" s="132"/>
      <c r="B935" s="132"/>
      <c r="C935" s="152"/>
      <c r="D935" s="132"/>
      <c r="E935" s="152"/>
      <c r="F935" s="133"/>
      <c r="G935" s="133"/>
      <c r="H935" s="154"/>
      <c r="I935" s="154"/>
      <c r="J935" s="134"/>
      <c r="K935" s="134"/>
      <c r="L935" s="153"/>
    </row>
    <row r="936" spans="1:12" ht="30" customHeight="1" x14ac:dyDescent="0.35">
      <c r="A936" s="132"/>
      <c r="B936" s="132"/>
      <c r="C936" s="152"/>
      <c r="D936" s="132"/>
      <c r="E936" s="152"/>
      <c r="F936" s="133"/>
      <c r="G936" s="133"/>
      <c r="H936" s="154"/>
      <c r="I936" s="154"/>
      <c r="J936" s="134"/>
      <c r="K936" s="134"/>
      <c r="L936" s="153"/>
    </row>
    <row r="937" spans="1:12" ht="30" customHeight="1" x14ac:dyDescent="0.35">
      <c r="A937" s="132"/>
      <c r="B937" s="132"/>
      <c r="C937" s="152"/>
      <c r="D937" s="132"/>
      <c r="E937" s="152"/>
      <c r="F937" s="133"/>
      <c r="G937" s="133"/>
      <c r="H937" s="154"/>
      <c r="I937" s="154"/>
      <c r="J937" s="134"/>
      <c r="K937" s="134"/>
      <c r="L937" s="153"/>
    </row>
    <row r="938" spans="1:12" ht="30" customHeight="1" x14ac:dyDescent="0.35">
      <c r="A938" s="132"/>
      <c r="B938" s="132"/>
      <c r="C938" s="152"/>
      <c r="D938" s="132"/>
      <c r="E938" s="152"/>
      <c r="F938" s="133"/>
      <c r="G938" s="133"/>
      <c r="H938" s="154"/>
      <c r="I938" s="154"/>
      <c r="J938" s="134"/>
      <c r="K938" s="134"/>
      <c r="L938" s="153"/>
    </row>
    <row r="939" spans="1:12" ht="30" customHeight="1" x14ac:dyDescent="0.35">
      <c r="A939" s="132"/>
      <c r="B939" s="132"/>
      <c r="C939" s="152"/>
      <c r="D939" s="132"/>
      <c r="E939" s="152"/>
      <c r="F939" s="133"/>
      <c r="G939" s="133"/>
      <c r="H939" s="154"/>
      <c r="I939" s="154"/>
      <c r="J939" s="134"/>
      <c r="K939" s="134"/>
      <c r="L939" s="153"/>
    </row>
    <row r="940" spans="1:12" ht="30" customHeight="1" x14ac:dyDescent="0.35">
      <c r="A940" s="132"/>
      <c r="B940" s="132"/>
      <c r="C940" s="152"/>
      <c r="D940" s="132"/>
      <c r="E940" s="152"/>
      <c r="F940" s="133"/>
      <c r="G940" s="133"/>
      <c r="H940" s="154"/>
      <c r="I940" s="154"/>
      <c r="J940" s="134"/>
      <c r="K940" s="134"/>
      <c r="L940" s="153"/>
    </row>
    <row r="941" spans="1:12" ht="30" customHeight="1" x14ac:dyDescent="0.35">
      <c r="A941" s="132"/>
      <c r="B941" s="132"/>
      <c r="C941" s="152"/>
      <c r="D941" s="132"/>
      <c r="E941" s="152"/>
      <c r="F941" s="133"/>
      <c r="G941" s="133"/>
      <c r="H941" s="154"/>
      <c r="I941" s="154"/>
      <c r="J941" s="134"/>
      <c r="K941" s="134"/>
      <c r="L941" s="153"/>
    </row>
    <row r="942" spans="1:12" ht="30" customHeight="1" x14ac:dyDescent="0.35">
      <c r="A942" s="132"/>
      <c r="B942" s="132"/>
      <c r="C942" s="152"/>
      <c r="D942" s="132"/>
      <c r="E942" s="152"/>
      <c r="F942" s="133"/>
      <c r="G942" s="133"/>
      <c r="H942" s="154"/>
      <c r="I942" s="154"/>
      <c r="J942" s="134"/>
      <c r="K942" s="134"/>
      <c r="L942" s="153"/>
    </row>
    <row r="943" spans="1:12" ht="30" customHeight="1" x14ac:dyDescent="0.35">
      <c r="A943" s="132"/>
      <c r="B943" s="132"/>
      <c r="C943" s="152"/>
      <c r="D943" s="132"/>
      <c r="E943" s="152"/>
      <c r="F943" s="133"/>
      <c r="G943" s="133"/>
      <c r="H943" s="154"/>
      <c r="I943" s="154"/>
      <c r="J943" s="134"/>
      <c r="K943" s="134"/>
      <c r="L943" s="153"/>
    </row>
    <row r="944" spans="1:12" ht="30" customHeight="1" x14ac:dyDescent="0.35">
      <c r="A944" s="132"/>
      <c r="B944" s="132"/>
      <c r="C944" s="152"/>
      <c r="D944" s="132"/>
      <c r="E944" s="152"/>
      <c r="F944" s="133"/>
      <c r="G944" s="133"/>
      <c r="H944" s="154"/>
      <c r="I944" s="154"/>
      <c r="J944" s="134"/>
      <c r="K944" s="134"/>
      <c r="L944" s="153"/>
    </row>
    <row r="945" spans="1:12" ht="30" customHeight="1" x14ac:dyDescent="0.35">
      <c r="A945" s="132"/>
      <c r="B945" s="132"/>
      <c r="C945" s="152"/>
      <c r="D945" s="132"/>
      <c r="E945" s="152"/>
      <c r="F945" s="133"/>
      <c r="G945" s="133"/>
      <c r="H945" s="154"/>
      <c r="I945" s="154"/>
      <c r="J945" s="134"/>
      <c r="K945" s="134"/>
      <c r="L945" s="153"/>
    </row>
    <row r="946" spans="1:12" ht="30" customHeight="1" x14ac:dyDescent="0.35">
      <c r="A946" s="132"/>
      <c r="B946" s="132"/>
      <c r="C946" s="152"/>
      <c r="D946" s="132"/>
      <c r="E946" s="152"/>
      <c r="F946" s="133"/>
      <c r="G946" s="133"/>
      <c r="H946" s="154"/>
      <c r="I946" s="154"/>
      <c r="J946" s="134"/>
      <c r="K946" s="134"/>
      <c r="L946" s="153"/>
    </row>
    <row r="947" spans="1:12" ht="30" customHeight="1" x14ac:dyDescent="0.35">
      <c r="A947" s="132"/>
      <c r="B947" s="132"/>
      <c r="C947" s="152"/>
      <c r="D947" s="132"/>
      <c r="E947" s="152"/>
      <c r="F947" s="133"/>
      <c r="G947" s="133"/>
      <c r="H947" s="154"/>
      <c r="I947" s="154"/>
      <c r="J947" s="134"/>
      <c r="K947" s="134"/>
      <c r="L947" s="153"/>
    </row>
    <row r="948" spans="1:12" ht="30" customHeight="1" x14ac:dyDescent="0.35">
      <c r="A948" s="132"/>
      <c r="B948" s="132"/>
      <c r="C948" s="152"/>
      <c r="D948" s="132"/>
      <c r="E948" s="152"/>
      <c r="F948" s="133"/>
      <c r="G948" s="133"/>
      <c r="H948" s="154"/>
      <c r="I948" s="154"/>
      <c r="J948" s="134"/>
      <c r="K948" s="134"/>
      <c r="L948" s="153"/>
    </row>
    <row r="949" spans="1:12" ht="30" customHeight="1" x14ac:dyDescent="0.35">
      <c r="A949" s="132"/>
      <c r="B949" s="132"/>
      <c r="C949" s="152"/>
      <c r="D949" s="132"/>
      <c r="E949" s="152"/>
      <c r="F949" s="133"/>
      <c r="G949" s="133"/>
      <c r="H949" s="154"/>
      <c r="I949" s="154"/>
      <c r="J949" s="134"/>
      <c r="K949" s="134"/>
      <c r="L949" s="153"/>
    </row>
    <row r="950" spans="1:12" ht="30" customHeight="1" x14ac:dyDescent="0.35">
      <c r="A950" s="132"/>
      <c r="B950" s="132"/>
      <c r="C950" s="152"/>
      <c r="D950" s="132"/>
      <c r="E950" s="152"/>
      <c r="F950" s="133"/>
      <c r="G950" s="133"/>
      <c r="H950" s="154"/>
      <c r="I950" s="154"/>
      <c r="J950" s="134"/>
      <c r="K950" s="134"/>
      <c r="L950" s="153"/>
    </row>
    <row r="951" spans="1:12" ht="30" customHeight="1" x14ac:dyDescent="0.35">
      <c r="A951" s="132"/>
      <c r="B951" s="132"/>
      <c r="C951" s="152"/>
      <c r="D951" s="132"/>
      <c r="E951" s="152"/>
      <c r="F951" s="133"/>
      <c r="G951" s="133"/>
      <c r="H951" s="154"/>
      <c r="I951" s="154"/>
      <c r="J951" s="134"/>
      <c r="K951" s="134"/>
      <c r="L951" s="153"/>
    </row>
    <row r="952" spans="1:12" ht="30" customHeight="1" x14ac:dyDescent="0.35">
      <c r="A952" s="132"/>
      <c r="B952" s="132"/>
      <c r="C952" s="152"/>
      <c r="D952" s="132"/>
      <c r="E952" s="152"/>
      <c r="F952" s="133"/>
      <c r="G952" s="133"/>
      <c r="H952" s="154"/>
      <c r="I952" s="154"/>
      <c r="J952" s="134"/>
      <c r="K952" s="134"/>
      <c r="L952" s="153"/>
    </row>
    <row r="953" spans="1:12" ht="30" customHeight="1" x14ac:dyDescent="0.35">
      <c r="A953" s="132"/>
      <c r="B953" s="132"/>
      <c r="C953" s="152"/>
      <c r="D953" s="132"/>
      <c r="E953" s="152"/>
      <c r="F953" s="133"/>
      <c r="G953" s="133"/>
      <c r="H953" s="154"/>
      <c r="I953" s="154"/>
      <c r="J953" s="134"/>
      <c r="K953" s="134"/>
      <c r="L953" s="153"/>
    </row>
    <row r="954" spans="1:12" ht="30" customHeight="1" x14ac:dyDescent="0.35">
      <c r="A954" s="132"/>
      <c r="B954" s="132"/>
      <c r="C954" s="152"/>
      <c r="D954" s="132"/>
      <c r="E954" s="152"/>
      <c r="F954" s="133"/>
      <c r="G954" s="133"/>
      <c r="H954" s="154"/>
      <c r="I954" s="154"/>
      <c r="J954" s="134"/>
      <c r="K954" s="134"/>
      <c r="L954" s="153"/>
    </row>
    <row r="955" spans="1:12" ht="30" customHeight="1" x14ac:dyDescent="0.35">
      <c r="A955" s="132"/>
      <c r="B955" s="132"/>
      <c r="C955" s="152"/>
      <c r="D955" s="132"/>
      <c r="E955" s="152"/>
      <c r="F955" s="133"/>
      <c r="G955" s="133"/>
      <c r="H955" s="154"/>
      <c r="I955" s="154"/>
      <c r="J955" s="134"/>
      <c r="K955" s="134"/>
      <c r="L955" s="153"/>
    </row>
    <row r="956" spans="1:12" ht="30" customHeight="1" x14ac:dyDescent="0.35">
      <c r="A956" s="132"/>
      <c r="B956" s="132"/>
      <c r="C956" s="152"/>
      <c r="D956" s="132"/>
      <c r="E956" s="152"/>
      <c r="F956" s="133"/>
      <c r="G956" s="133"/>
      <c r="H956" s="154"/>
      <c r="I956" s="154"/>
      <c r="J956" s="134"/>
      <c r="K956" s="134"/>
      <c r="L956" s="153"/>
    </row>
    <row r="957" spans="1:12" ht="30" customHeight="1" x14ac:dyDescent="0.35">
      <c r="A957" s="132"/>
      <c r="B957" s="132"/>
      <c r="C957" s="152"/>
      <c r="D957" s="132"/>
      <c r="E957" s="152"/>
      <c r="F957" s="133"/>
      <c r="G957" s="133"/>
      <c r="H957" s="154"/>
      <c r="I957" s="154"/>
      <c r="J957" s="134"/>
      <c r="K957" s="134"/>
      <c r="L957" s="153"/>
    </row>
    <row r="958" spans="1:12" ht="30" customHeight="1" x14ac:dyDescent="0.35">
      <c r="A958" s="132"/>
      <c r="B958" s="132"/>
      <c r="C958" s="152"/>
      <c r="D958" s="132"/>
      <c r="E958" s="152"/>
      <c r="F958" s="133"/>
      <c r="G958" s="133"/>
      <c r="H958" s="154"/>
      <c r="I958" s="154"/>
      <c r="J958" s="134"/>
      <c r="K958" s="134"/>
      <c r="L958" s="153"/>
    </row>
    <row r="959" spans="1:12" ht="30" customHeight="1" x14ac:dyDescent="0.35">
      <c r="A959" s="132"/>
      <c r="B959" s="132"/>
      <c r="C959" s="152"/>
      <c r="D959" s="132"/>
      <c r="E959" s="152"/>
      <c r="F959" s="133"/>
      <c r="G959" s="133"/>
      <c r="H959" s="154"/>
      <c r="I959" s="154"/>
      <c r="J959" s="134"/>
      <c r="K959" s="134"/>
      <c r="L959" s="153"/>
    </row>
    <row r="960" spans="1:12" ht="30" customHeight="1" x14ac:dyDescent="0.35">
      <c r="A960" s="132"/>
      <c r="B960" s="132"/>
      <c r="C960" s="152"/>
      <c r="D960" s="132"/>
      <c r="E960" s="152"/>
      <c r="F960" s="133"/>
      <c r="G960" s="133"/>
      <c r="H960" s="154"/>
      <c r="I960" s="154"/>
      <c r="J960" s="134"/>
      <c r="K960" s="134"/>
      <c r="L960" s="153"/>
    </row>
    <row r="961" spans="1:12" ht="30" customHeight="1" x14ac:dyDescent="0.35">
      <c r="A961" s="132"/>
      <c r="B961" s="132"/>
      <c r="C961" s="152"/>
      <c r="D961" s="132"/>
      <c r="E961" s="152"/>
      <c r="F961" s="133"/>
      <c r="G961" s="133"/>
      <c r="H961" s="154"/>
      <c r="I961" s="154"/>
      <c r="J961" s="134"/>
      <c r="K961" s="134"/>
      <c r="L961" s="153"/>
    </row>
    <row r="962" spans="1:12" ht="30" customHeight="1" x14ac:dyDescent="0.35">
      <c r="A962" s="132"/>
      <c r="B962" s="132"/>
      <c r="C962" s="152"/>
      <c r="D962" s="132"/>
      <c r="E962" s="152"/>
      <c r="F962" s="133"/>
      <c r="G962" s="133"/>
      <c r="H962" s="154"/>
      <c r="I962" s="154"/>
      <c r="J962" s="134"/>
      <c r="K962" s="134"/>
      <c r="L962" s="153"/>
    </row>
    <row r="963" spans="1:12" ht="30" customHeight="1" x14ac:dyDescent="0.35">
      <c r="A963" s="132"/>
      <c r="B963" s="132"/>
      <c r="C963" s="152"/>
      <c r="D963" s="132"/>
      <c r="E963" s="152"/>
      <c r="F963" s="133"/>
      <c r="G963" s="133"/>
      <c r="H963" s="154"/>
      <c r="I963" s="154"/>
      <c r="J963" s="134"/>
      <c r="K963" s="134"/>
      <c r="L963" s="153"/>
    </row>
    <row r="964" spans="1:12" ht="30" customHeight="1" x14ac:dyDescent="0.35">
      <c r="A964" s="132"/>
      <c r="B964" s="132"/>
      <c r="C964" s="152"/>
      <c r="D964" s="132"/>
      <c r="E964" s="152"/>
      <c r="F964" s="133"/>
      <c r="G964" s="133"/>
      <c r="H964" s="154"/>
      <c r="I964" s="154"/>
      <c r="J964" s="134"/>
      <c r="K964" s="134"/>
      <c r="L964" s="153"/>
    </row>
    <row r="965" spans="1:12" ht="30" customHeight="1" x14ac:dyDescent="0.35">
      <c r="A965" s="132"/>
      <c r="B965" s="132"/>
      <c r="C965" s="152"/>
      <c r="D965" s="132"/>
      <c r="E965" s="152"/>
      <c r="F965" s="133"/>
      <c r="G965" s="133"/>
      <c r="H965" s="154"/>
      <c r="I965" s="154"/>
      <c r="J965" s="134"/>
      <c r="K965" s="134"/>
      <c r="L965" s="153"/>
    </row>
    <row r="966" spans="1:12" ht="30" customHeight="1" x14ac:dyDescent="0.35">
      <c r="A966" s="132"/>
      <c r="B966" s="132"/>
      <c r="C966" s="152"/>
      <c r="D966" s="132"/>
      <c r="E966" s="152"/>
      <c r="F966" s="133"/>
      <c r="G966" s="133"/>
      <c r="H966" s="154"/>
      <c r="I966" s="154"/>
      <c r="J966" s="134"/>
      <c r="K966" s="134"/>
      <c r="L966" s="153"/>
    </row>
    <row r="967" spans="1:12" ht="30" customHeight="1" x14ac:dyDescent="0.35">
      <c r="A967" s="132"/>
      <c r="B967" s="132"/>
      <c r="C967" s="152"/>
      <c r="D967" s="132"/>
      <c r="E967" s="152"/>
      <c r="F967" s="133"/>
      <c r="G967" s="133"/>
      <c r="H967" s="154"/>
      <c r="I967" s="154"/>
      <c r="J967" s="134"/>
      <c r="K967" s="134"/>
      <c r="L967" s="153"/>
    </row>
    <row r="968" spans="1:12" ht="30" customHeight="1" x14ac:dyDescent="0.35">
      <c r="A968" s="132"/>
      <c r="B968" s="132"/>
      <c r="C968" s="152"/>
      <c r="D968" s="132"/>
      <c r="E968" s="152"/>
      <c r="F968" s="133"/>
      <c r="G968" s="133"/>
      <c r="H968" s="154"/>
      <c r="I968" s="154"/>
      <c r="J968" s="134"/>
      <c r="K968" s="134"/>
      <c r="L968" s="153"/>
    </row>
    <row r="969" spans="1:12" ht="30" customHeight="1" x14ac:dyDescent="0.35">
      <c r="A969" s="132"/>
      <c r="B969" s="132"/>
      <c r="C969" s="152"/>
      <c r="D969" s="132"/>
      <c r="E969" s="152"/>
      <c r="F969" s="133"/>
      <c r="G969" s="133"/>
      <c r="H969" s="154"/>
      <c r="I969" s="154"/>
      <c r="J969" s="134"/>
      <c r="K969" s="134"/>
      <c r="L969" s="153"/>
    </row>
    <row r="970" spans="1:12" ht="30" customHeight="1" x14ac:dyDescent="0.35">
      <c r="A970" s="132"/>
      <c r="B970" s="132"/>
      <c r="C970" s="152"/>
      <c r="D970" s="132"/>
      <c r="E970" s="152"/>
      <c r="F970" s="133"/>
      <c r="G970" s="133"/>
      <c r="H970" s="154"/>
      <c r="I970" s="154"/>
      <c r="J970" s="134"/>
      <c r="K970" s="134"/>
      <c r="L970" s="153"/>
    </row>
    <row r="971" spans="1:12" ht="30" customHeight="1" x14ac:dyDescent="0.35">
      <c r="A971" s="132"/>
      <c r="B971" s="132"/>
      <c r="C971" s="152"/>
      <c r="D971" s="132"/>
      <c r="E971" s="152"/>
      <c r="F971" s="133"/>
      <c r="G971" s="133"/>
      <c r="H971" s="154"/>
      <c r="I971" s="154"/>
      <c r="J971" s="134"/>
      <c r="K971" s="134"/>
      <c r="L971" s="153"/>
    </row>
    <row r="972" spans="1:12" ht="30" customHeight="1" x14ac:dyDescent="0.35">
      <c r="A972" s="132"/>
      <c r="B972" s="132"/>
      <c r="C972" s="152"/>
      <c r="D972" s="132"/>
      <c r="E972" s="152"/>
      <c r="F972" s="133"/>
      <c r="G972" s="133"/>
      <c r="H972" s="154"/>
      <c r="I972" s="154"/>
      <c r="J972" s="134"/>
      <c r="K972" s="134"/>
      <c r="L972" s="153"/>
    </row>
    <row r="973" spans="1:12" ht="30" customHeight="1" x14ac:dyDescent="0.35">
      <c r="A973" s="132"/>
      <c r="B973" s="132"/>
      <c r="C973" s="152"/>
      <c r="D973" s="132"/>
      <c r="E973" s="152"/>
      <c r="F973" s="133"/>
      <c r="G973" s="133"/>
      <c r="H973" s="154"/>
      <c r="I973" s="154"/>
      <c r="J973" s="134"/>
      <c r="K973" s="134"/>
      <c r="L973" s="153"/>
    </row>
    <row r="974" spans="1:12" ht="30" customHeight="1" x14ac:dyDescent="0.35">
      <c r="A974" s="132"/>
      <c r="B974" s="132"/>
      <c r="C974" s="152"/>
      <c r="D974" s="132"/>
      <c r="E974" s="152"/>
      <c r="F974" s="133"/>
      <c r="G974" s="133"/>
      <c r="H974" s="154"/>
      <c r="I974" s="154"/>
      <c r="J974" s="134"/>
      <c r="K974" s="134"/>
      <c r="L974" s="153"/>
    </row>
    <row r="975" spans="1:12" ht="30" customHeight="1" x14ac:dyDescent="0.35">
      <c r="A975" s="132"/>
      <c r="B975" s="132"/>
      <c r="C975" s="152"/>
      <c r="D975" s="132"/>
      <c r="E975" s="152"/>
      <c r="F975" s="133"/>
      <c r="G975" s="133"/>
      <c r="H975" s="154"/>
      <c r="I975" s="154"/>
      <c r="J975" s="134"/>
      <c r="K975" s="134"/>
      <c r="L975" s="153"/>
    </row>
    <row r="976" spans="1:12" ht="30" customHeight="1" x14ac:dyDescent="0.35">
      <c r="A976" s="132"/>
      <c r="B976" s="132"/>
      <c r="C976" s="152"/>
      <c r="D976" s="132"/>
      <c r="E976" s="152"/>
      <c r="F976" s="133"/>
      <c r="G976" s="133"/>
      <c r="H976" s="154"/>
      <c r="I976" s="154"/>
      <c r="J976" s="134"/>
      <c r="K976" s="134"/>
      <c r="L976" s="153"/>
    </row>
    <row r="977" spans="1:12" ht="30" customHeight="1" x14ac:dyDescent="0.35">
      <c r="A977" s="132"/>
      <c r="B977" s="132"/>
      <c r="C977" s="152"/>
      <c r="D977" s="132"/>
      <c r="E977" s="152"/>
      <c r="F977" s="133"/>
      <c r="G977" s="133"/>
      <c r="H977" s="154"/>
      <c r="I977" s="154"/>
      <c r="J977" s="134"/>
      <c r="K977" s="134"/>
      <c r="L977" s="153"/>
    </row>
    <row r="978" spans="1:12" ht="30" customHeight="1" x14ac:dyDescent="0.35">
      <c r="A978" s="132"/>
      <c r="B978" s="132"/>
      <c r="C978" s="152"/>
      <c r="D978" s="132"/>
      <c r="E978" s="152"/>
      <c r="F978" s="133"/>
      <c r="G978" s="133"/>
      <c r="H978" s="154"/>
      <c r="I978" s="154"/>
      <c r="J978" s="134"/>
      <c r="K978" s="134"/>
      <c r="L978" s="153"/>
    </row>
    <row r="979" spans="1:12" ht="30" customHeight="1" x14ac:dyDescent="0.35">
      <c r="A979" s="132"/>
      <c r="B979" s="132"/>
      <c r="C979" s="152"/>
      <c r="D979" s="132"/>
      <c r="E979" s="152"/>
      <c r="F979" s="133"/>
      <c r="G979" s="133"/>
      <c r="H979" s="154"/>
      <c r="I979" s="154"/>
      <c r="J979" s="134"/>
      <c r="K979" s="134"/>
      <c r="L979" s="153"/>
    </row>
    <row r="980" spans="1:12" ht="30" customHeight="1" x14ac:dyDescent="0.35">
      <c r="A980" s="132"/>
      <c r="B980" s="132"/>
      <c r="C980" s="152"/>
      <c r="D980" s="132"/>
      <c r="E980" s="152"/>
      <c r="F980" s="133"/>
      <c r="G980" s="133"/>
      <c r="H980" s="154"/>
      <c r="I980" s="154"/>
      <c r="J980" s="134"/>
      <c r="K980" s="134"/>
      <c r="L980" s="153"/>
    </row>
    <row r="981" spans="1:12" ht="30" customHeight="1" x14ac:dyDescent="0.35">
      <c r="A981" s="132"/>
      <c r="B981" s="132"/>
      <c r="C981" s="152"/>
      <c r="D981" s="132"/>
      <c r="E981" s="152"/>
      <c r="F981" s="133"/>
      <c r="G981" s="133"/>
      <c r="H981" s="154"/>
      <c r="I981" s="154"/>
      <c r="J981" s="134"/>
      <c r="K981" s="134"/>
      <c r="L981" s="153"/>
    </row>
    <row r="982" spans="1:12" ht="30" customHeight="1" x14ac:dyDescent="0.35">
      <c r="A982" s="132"/>
      <c r="B982" s="132"/>
      <c r="C982" s="152"/>
      <c r="D982" s="132"/>
      <c r="E982" s="152"/>
      <c r="F982" s="133"/>
      <c r="G982" s="133"/>
      <c r="H982" s="154"/>
      <c r="I982" s="154"/>
      <c r="J982" s="134"/>
      <c r="K982" s="134"/>
      <c r="L982" s="153"/>
    </row>
    <row r="983" spans="1:12" ht="30" customHeight="1" x14ac:dyDescent="0.35">
      <c r="A983" s="132"/>
      <c r="B983" s="132"/>
      <c r="C983" s="152"/>
      <c r="D983" s="132"/>
      <c r="E983" s="152"/>
      <c r="F983" s="133"/>
      <c r="G983" s="133"/>
      <c r="H983" s="154"/>
      <c r="I983" s="154"/>
      <c r="J983" s="134"/>
      <c r="K983" s="134"/>
      <c r="L983" s="153"/>
    </row>
    <row r="984" spans="1:12" ht="30" customHeight="1" x14ac:dyDescent="0.35">
      <c r="A984" s="132"/>
      <c r="B984" s="132"/>
      <c r="C984" s="152"/>
      <c r="D984" s="132"/>
      <c r="E984" s="152"/>
      <c r="F984" s="133"/>
      <c r="G984" s="133"/>
      <c r="H984" s="154"/>
      <c r="I984" s="154"/>
      <c r="J984" s="134"/>
      <c r="K984" s="134"/>
      <c r="L984" s="153"/>
    </row>
    <row r="985" spans="1:12" ht="30" customHeight="1" x14ac:dyDescent="0.35">
      <c r="A985" s="132"/>
      <c r="B985" s="132"/>
      <c r="C985" s="152"/>
      <c r="D985" s="132"/>
      <c r="E985" s="152"/>
      <c r="F985" s="133"/>
      <c r="G985" s="133"/>
      <c r="H985" s="154"/>
      <c r="I985" s="154"/>
      <c r="J985" s="134"/>
      <c r="K985" s="134"/>
      <c r="L985" s="153"/>
    </row>
    <row r="986" spans="1:12" ht="30" customHeight="1" x14ac:dyDescent="0.35">
      <c r="A986" s="132"/>
      <c r="B986" s="132"/>
      <c r="C986" s="152"/>
      <c r="D986" s="132"/>
      <c r="E986" s="152"/>
      <c r="F986" s="133"/>
      <c r="G986" s="133"/>
      <c r="H986" s="154"/>
      <c r="I986" s="154"/>
      <c r="J986" s="134"/>
      <c r="K986" s="134"/>
      <c r="L986" s="153"/>
    </row>
    <row r="987" spans="1:12" ht="30" customHeight="1" x14ac:dyDescent="0.35">
      <c r="A987" s="132"/>
      <c r="B987" s="132"/>
      <c r="C987" s="152"/>
      <c r="D987" s="132"/>
      <c r="E987" s="152"/>
      <c r="F987" s="133"/>
      <c r="G987" s="133"/>
      <c r="H987" s="154"/>
      <c r="I987" s="154"/>
      <c r="J987" s="134"/>
      <c r="K987" s="134"/>
      <c r="L987" s="153"/>
    </row>
    <row r="988" spans="1:12" ht="30" customHeight="1" x14ac:dyDescent="0.35">
      <c r="A988" s="132"/>
      <c r="B988" s="132"/>
      <c r="C988" s="152"/>
      <c r="D988" s="132"/>
      <c r="E988" s="152"/>
      <c r="F988" s="133"/>
      <c r="G988" s="133"/>
      <c r="H988" s="154"/>
      <c r="I988" s="154"/>
      <c r="J988" s="134"/>
      <c r="K988" s="134"/>
      <c r="L988" s="153"/>
    </row>
    <row r="989" spans="1:12" ht="30" customHeight="1" x14ac:dyDescent="0.35">
      <c r="A989" s="132"/>
      <c r="B989" s="132"/>
      <c r="C989" s="152"/>
      <c r="D989" s="132"/>
      <c r="E989" s="152"/>
      <c r="F989" s="133"/>
      <c r="G989" s="133"/>
      <c r="H989" s="154"/>
      <c r="I989" s="154"/>
      <c r="J989" s="134"/>
      <c r="K989" s="134"/>
      <c r="L989" s="153"/>
    </row>
    <row r="990" spans="1:12" ht="30" customHeight="1" x14ac:dyDescent="0.35">
      <c r="A990" s="132"/>
      <c r="B990" s="132"/>
      <c r="C990" s="152"/>
      <c r="D990" s="132"/>
      <c r="E990" s="152"/>
      <c r="F990" s="133"/>
      <c r="G990" s="133"/>
      <c r="H990" s="154"/>
      <c r="I990" s="154"/>
      <c r="J990" s="134"/>
      <c r="K990" s="134"/>
      <c r="L990" s="153"/>
    </row>
    <row r="991" spans="1:12" ht="30" customHeight="1" x14ac:dyDescent="0.35">
      <c r="A991" s="132"/>
      <c r="B991" s="132"/>
      <c r="C991" s="152"/>
      <c r="D991" s="132"/>
      <c r="E991" s="152"/>
      <c r="F991" s="133"/>
      <c r="G991" s="133"/>
      <c r="H991" s="154"/>
      <c r="I991" s="154"/>
      <c r="J991" s="134"/>
      <c r="K991" s="134"/>
      <c r="L991" s="153"/>
    </row>
    <row r="992" spans="1:12" ht="30" customHeight="1" x14ac:dyDescent="0.35">
      <c r="A992" s="132"/>
      <c r="B992" s="132"/>
      <c r="C992" s="152"/>
      <c r="D992" s="132"/>
      <c r="E992" s="152"/>
      <c r="F992" s="133"/>
      <c r="G992" s="133"/>
      <c r="H992" s="154"/>
      <c r="I992" s="154"/>
      <c r="J992" s="134"/>
      <c r="K992" s="134"/>
      <c r="L992" s="153"/>
    </row>
    <row r="993" spans="1:12" ht="30" customHeight="1" x14ac:dyDescent="0.35">
      <c r="A993" s="132"/>
      <c r="B993" s="132"/>
      <c r="C993" s="152"/>
      <c r="D993" s="132"/>
      <c r="E993" s="152"/>
      <c r="F993" s="133"/>
      <c r="G993" s="133"/>
      <c r="H993" s="154"/>
      <c r="I993" s="154"/>
      <c r="J993" s="134"/>
      <c r="K993" s="134"/>
      <c r="L993" s="153"/>
    </row>
    <row r="994" spans="1:12" ht="30" customHeight="1" x14ac:dyDescent="0.35">
      <c r="A994" s="132"/>
      <c r="B994" s="132"/>
      <c r="C994" s="152"/>
      <c r="D994" s="132"/>
      <c r="E994" s="152"/>
      <c r="F994" s="133"/>
      <c r="G994" s="133"/>
      <c r="H994" s="154"/>
      <c r="I994" s="154"/>
      <c r="J994" s="134"/>
      <c r="K994" s="134"/>
      <c r="L994" s="153"/>
    </row>
    <row r="995" spans="1:12" ht="30" customHeight="1" x14ac:dyDescent="0.35">
      <c r="A995" s="132"/>
      <c r="B995" s="132"/>
      <c r="C995" s="152"/>
      <c r="D995" s="132"/>
      <c r="E995" s="152"/>
      <c r="F995" s="133"/>
      <c r="G995" s="133"/>
      <c r="H995" s="154"/>
      <c r="I995" s="154"/>
      <c r="J995" s="134"/>
      <c r="K995" s="134"/>
      <c r="L995" s="153"/>
    </row>
    <row r="996" spans="1:12" ht="30" customHeight="1" x14ac:dyDescent="0.35">
      <c r="A996" s="132"/>
      <c r="B996" s="132"/>
      <c r="C996" s="152"/>
      <c r="D996" s="132"/>
      <c r="E996" s="152"/>
      <c r="F996" s="133"/>
      <c r="G996" s="133"/>
      <c r="H996" s="154"/>
      <c r="I996" s="154"/>
      <c r="J996" s="134"/>
      <c r="K996" s="134"/>
      <c r="L996" s="153"/>
    </row>
    <row r="997" spans="1:12" ht="30" customHeight="1" x14ac:dyDescent="0.35">
      <c r="A997" s="132"/>
      <c r="B997" s="132"/>
      <c r="C997" s="152"/>
      <c r="D997" s="132"/>
      <c r="E997" s="152"/>
      <c r="F997" s="133"/>
      <c r="G997" s="133"/>
      <c r="H997" s="154"/>
      <c r="I997" s="154"/>
      <c r="J997" s="134"/>
      <c r="K997" s="134"/>
      <c r="L997" s="153"/>
    </row>
    <row r="998" spans="1:12" ht="30" customHeight="1" x14ac:dyDescent="0.35">
      <c r="A998" s="132"/>
      <c r="B998" s="132"/>
      <c r="C998" s="152"/>
      <c r="D998" s="132"/>
      <c r="E998" s="152"/>
      <c r="F998" s="133"/>
      <c r="G998" s="133"/>
      <c r="H998" s="154"/>
      <c r="I998" s="154"/>
      <c r="J998" s="134"/>
      <c r="K998" s="134"/>
      <c r="L998" s="153"/>
    </row>
    <row r="999" spans="1:12" ht="30" customHeight="1" x14ac:dyDescent="0.35">
      <c r="A999" s="132"/>
      <c r="B999" s="132"/>
      <c r="C999" s="152"/>
      <c r="D999" s="132"/>
      <c r="E999" s="152"/>
      <c r="F999" s="133"/>
      <c r="G999" s="133"/>
      <c r="H999" s="154"/>
      <c r="I999" s="154"/>
      <c r="J999" s="134"/>
      <c r="K999" s="134"/>
      <c r="L999" s="153"/>
    </row>
    <row r="1000" spans="1:12" ht="30" customHeight="1" x14ac:dyDescent="0.35">
      <c r="A1000" s="132"/>
      <c r="B1000" s="132"/>
      <c r="C1000" s="152"/>
      <c r="D1000" s="132"/>
      <c r="E1000" s="152"/>
      <c r="F1000" s="133"/>
      <c r="G1000" s="133"/>
      <c r="H1000" s="154"/>
      <c r="I1000" s="154"/>
      <c r="J1000" s="134"/>
      <c r="K1000" s="134"/>
      <c r="L1000" s="153"/>
    </row>
    <row r="1001" spans="1:12" ht="30" customHeight="1" x14ac:dyDescent="0.35">
      <c r="A1001" s="132"/>
      <c r="B1001" s="132"/>
      <c r="C1001" s="152"/>
      <c r="D1001" s="132"/>
      <c r="E1001" s="152"/>
      <c r="F1001" s="133"/>
      <c r="G1001" s="133"/>
      <c r="H1001" s="154"/>
      <c r="I1001" s="154"/>
      <c r="J1001" s="134"/>
      <c r="K1001" s="134"/>
      <c r="L1001" s="153"/>
    </row>
    <row r="1002" spans="1:12" ht="30" customHeight="1" x14ac:dyDescent="0.35">
      <c r="A1002" s="132"/>
      <c r="B1002" s="132"/>
      <c r="C1002" s="152"/>
      <c r="D1002" s="132"/>
      <c r="E1002" s="152"/>
      <c r="F1002" s="133"/>
      <c r="G1002" s="133"/>
      <c r="H1002" s="154"/>
      <c r="I1002" s="154"/>
      <c r="J1002" s="134"/>
      <c r="K1002" s="134"/>
      <c r="L1002" s="153"/>
    </row>
    <row r="1003" spans="1:12" ht="30" customHeight="1" x14ac:dyDescent="0.35">
      <c r="A1003" s="132"/>
      <c r="B1003" s="132"/>
      <c r="C1003" s="152"/>
      <c r="D1003" s="132"/>
      <c r="E1003" s="152"/>
      <c r="F1003" s="133"/>
      <c r="G1003" s="133"/>
      <c r="H1003" s="154"/>
      <c r="I1003" s="154"/>
      <c r="J1003" s="134"/>
      <c r="K1003" s="134"/>
      <c r="L1003" s="153"/>
    </row>
    <row r="1004" spans="1:12" ht="30" customHeight="1" x14ac:dyDescent="0.35">
      <c r="A1004" s="132"/>
      <c r="B1004" s="132"/>
      <c r="C1004" s="152"/>
      <c r="D1004" s="132"/>
      <c r="E1004" s="152"/>
      <c r="F1004" s="133"/>
      <c r="G1004" s="133"/>
      <c r="H1004" s="154"/>
      <c r="I1004" s="154"/>
      <c r="J1004" s="134"/>
      <c r="K1004" s="134"/>
      <c r="L1004" s="153"/>
    </row>
    <row r="1005" spans="1:12" ht="30" customHeight="1" x14ac:dyDescent="0.35">
      <c r="A1005" s="132"/>
      <c r="B1005" s="132"/>
      <c r="C1005" s="152"/>
      <c r="D1005" s="132"/>
      <c r="E1005" s="152"/>
      <c r="F1005" s="133"/>
      <c r="G1005" s="133"/>
      <c r="H1005" s="154"/>
      <c r="I1005" s="154"/>
      <c r="J1005" s="134"/>
      <c r="K1005" s="134"/>
      <c r="L1005" s="153"/>
    </row>
    <row r="1006" spans="1:12" ht="30" customHeight="1" x14ac:dyDescent="0.35">
      <c r="A1006" s="132"/>
      <c r="B1006" s="132"/>
      <c r="C1006" s="152"/>
      <c r="D1006" s="132"/>
      <c r="E1006" s="152"/>
      <c r="F1006" s="133"/>
      <c r="G1006" s="133"/>
      <c r="H1006" s="154"/>
      <c r="I1006" s="154"/>
      <c r="J1006" s="134"/>
      <c r="K1006" s="134"/>
      <c r="L1006" s="153"/>
    </row>
    <row r="1007" spans="1:12" ht="30" customHeight="1" x14ac:dyDescent="0.35">
      <c r="A1007" s="132"/>
      <c r="B1007" s="132"/>
      <c r="C1007" s="152"/>
      <c r="D1007" s="132"/>
      <c r="E1007" s="152"/>
      <c r="F1007" s="133"/>
      <c r="G1007" s="133"/>
      <c r="H1007" s="154"/>
      <c r="I1007" s="154"/>
      <c r="J1007" s="134"/>
      <c r="K1007" s="134"/>
      <c r="L1007" s="153"/>
    </row>
    <row r="1008" spans="1:12" ht="30" customHeight="1" x14ac:dyDescent="0.35">
      <c r="A1008" s="132"/>
      <c r="B1008" s="132"/>
      <c r="C1008" s="152"/>
      <c r="D1008" s="132"/>
      <c r="E1008" s="152"/>
      <c r="F1008" s="133"/>
      <c r="G1008" s="133"/>
      <c r="H1008" s="154"/>
      <c r="I1008" s="154"/>
      <c r="J1008" s="134"/>
      <c r="K1008" s="134"/>
      <c r="L1008" s="153"/>
    </row>
    <row r="1009" spans="1:12" ht="30" customHeight="1" x14ac:dyDescent="0.35">
      <c r="A1009" s="132"/>
      <c r="B1009" s="132"/>
      <c r="C1009" s="152"/>
      <c r="D1009" s="132"/>
      <c r="E1009" s="152"/>
      <c r="F1009" s="133"/>
      <c r="G1009" s="133"/>
      <c r="H1009" s="154"/>
      <c r="I1009" s="154"/>
      <c r="J1009" s="134"/>
      <c r="K1009" s="134"/>
      <c r="L1009" s="153"/>
    </row>
    <row r="1010" spans="1:12" ht="30" customHeight="1" x14ac:dyDescent="0.35">
      <c r="A1010" s="132"/>
      <c r="B1010" s="132"/>
      <c r="C1010" s="152"/>
      <c r="D1010" s="132"/>
      <c r="E1010" s="152"/>
      <c r="F1010" s="133"/>
      <c r="G1010" s="133"/>
      <c r="H1010" s="154"/>
      <c r="I1010" s="154"/>
      <c r="J1010" s="134"/>
      <c r="K1010" s="134"/>
      <c r="L1010" s="153"/>
    </row>
    <row r="1011" spans="1:12" ht="30" customHeight="1" x14ac:dyDescent="0.35">
      <c r="A1011" s="132"/>
      <c r="B1011" s="132"/>
      <c r="C1011" s="152"/>
      <c r="D1011" s="132"/>
      <c r="E1011" s="152"/>
      <c r="F1011" s="133"/>
      <c r="G1011" s="133"/>
      <c r="H1011" s="154"/>
      <c r="I1011" s="154"/>
      <c r="J1011" s="134"/>
      <c r="K1011" s="134"/>
      <c r="L1011" s="153"/>
    </row>
    <row r="1012" spans="1:12" ht="30" customHeight="1" x14ac:dyDescent="0.35">
      <c r="A1012" s="132"/>
      <c r="B1012" s="132"/>
      <c r="C1012" s="152"/>
      <c r="D1012" s="132"/>
      <c r="E1012" s="152"/>
      <c r="F1012" s="133"/>
      <c r="G1012" s="133"/>
      <c r="H1012" s="154"/>
      <c r="I1012" s="154"/>
      <c r="J1012" s="134"/>
      <c r="K1012" s="134"/>
      <c r="L1012" s="153"/>
    </row>
    <row r="1013" spans="1:12" ht="30" customHeight="1" x14ac:dyDescent="0.35">
      <c r="A1013" s="132"/>
      <c r="B1013" s="132"/>
      <c r="C1013" s="152"/>
      <c r="D1013" s="132"/>
      <c r="E1013" s="152"/>
      <c r="F1013" s="133"/>
      <c r="G1013" s="133"/>
      <c r="H1013" s="154"/>
      <c r="I1013" s="154"/>
      <c r="J1013" s="134"/>
      <c r="K1013" s="134"/>
      <c r="L1013" s="153"/>
    </row>
    <row r="1014" spans="1:12" ht="30" customHeight="1" x14ac:dyDescent="0.35">
      <c r="A1014" s="132"/>
      <c r="B1014" s="132"/>
      <c r="C1014" s="152"/>
      <c r="D1014" s="132"/>
      <c r="E1014" s="152"/>
      <c r="F1014" s="133"/>
      <c r="G1014" s="133"/>
      <c r="H1014" s="154"/>
      <c r="I1014" s="154"/>
      <c r="J1014" s="134"/>
      <c r="K1014" s="134"/>
      <c r="L1014" s="153"/>
    </row>
    <row r="1015" spans="1:12" ht="30" customHeight="1" x14ac:dyDescent="0.35">
      <c r="A1015" s="132"/>
      <c r="B1015" s="132"/>
      <c r="C1015" s="152"/>
      <c r="D1015" s="132"/>
      <c r="E1015" s="152"/>
      <c r="F1015" s="133"/>
      <c r="G1015" s="133"/>
      <c r="H1015" s="154"/>
      <c r="I1015" s="154"/>
      <c r="J1015" s="134"/>
      <c r="K1015" s="134"/>
      <c r="L1015" s="153"/>
    </row>
    <row r="1016" spans="1:12" ht="30" customHeight="1" x14ac:dyDescent="0.35">
      <c r="A1016" s="132"/>
      <c r="B1016" s="132"/>
      <c r="C1016" s="152"/>
      <c r="D1016" s="132"/>
      <c r="E1016" s="152"/>
      <c r="F1016" s="133"/>
      <c r="G1016" s="133"/>
      <c r="H1016" s="154"/>
      <c r="I1016" s="154"/>
      <c r="J1016" s="134"/>
      <c r="K1016" s="134"/>
      <c r="L1016" s="153"/>
    </row>
    <row r="1017" spans="1:12" ht="30" customHeight="1" x14ac:dyDescent="0.35">
      <c r="A1017" s="132"/>
      <c r="B1017" s="132"/>
      <c r="C1017" s="152"/>
      <c r="D1017" s="132"/>
      <c r="E1017" s="152"/>
      <c r="F1017" s="133"/>
      <c r="G1017" s="133"/>
      <c r="H1017" s="154"/>
      <c r="I1017" s="154"/>
      <c r="J1017" s="134"/>
      <c r="K1017" s="134"/>
      <c r="L1017" s="153"/>
    </row>
    <row r="1018" spans="1:12" ht="30" customHeight="1" x14ac:dyDescent="0.35">
      <c r="A1018" s="132"/>
      <c r="B1018" s="132"/>
      <c r="C1018" s="152"/>
      <c r="D1018" s="132"/>
      <c r="E1018" s="152"/>
      <c r="F1018" s="133"/>
      <c r="G1018" s="133"/>
      <c r="H1018" s="154"/>
      <c r="I1018" s="154"/>
      <c r="J1018" s="134"/>
      <c r="K1018" s="134"/>
      <c r="L1018" s="153"/>
    </row>
    <row r="1019" spans="1:12" ht="30" customHeight="1" x14ac:dyDescent="0.35">
      <c r="A1019" s="132"/>
      <c r="B1019" s="132"/>
      <c r="C1019" s="152"/>
      <c r="D1019" s="132"/>
      <c r="E1019" s="152"/>
      <c r="F1019" s="133"/>
      <c r="G1019" s="133"/>
      <c r="H1019" s="154"/>
      <c r="I1019" s="154"/>
      <c r="J1019" s="134"/>
      <c r="K1019" s="134"/>
      <c r="L1019" s="153"/>
    </row>
    <row r="1020" spans="1:12" ht="30" customHeight="1" x14ac:dyDescent="0.35">
      <c r="A1020" s="132"/>
      <c r="B1020" s="132"/>
      <c r="C1020" s="152"/>
      <c r="D1020" s="132"/>
      <c r="E1020" s="152"/>
      <c r="F1020" s="133"/>
      <c r="G1020" s="133"/>
      <c r="H1020" s="154"/>
      <c r="I1020" s="154"/>
      <c r="J1020" s="134"/>
      <c r="K1020" s="134"/>
      <c r="L1020" s="153"/>
    </row>
    <row r="1021" spans="1:12" ht="30" customHeight="1" x14ac:dyDescent="0.35">
      <c r="A1021" s="132"/>
      <c r="B1021" s="132"/>
      <c r="C1021" s="152"/>
      <c r="D1021" s="132"/>
      <c r="E1021" s="152"/>
      <c r="F1021" s="133"/>
      <c r="G1021" s="133"/>
      <c r="H1021" s="154"/>
      <c r="I1021" s="154"/>
      <c r="J1021" s="134"/>
      <c r="K1021" s="134"/>
      <c r="L1021" s="153"/>
    </row>
    <row r="1022" spans="1:12" ht="30" customHeight="1" x14ac:dyDescent="0.35">
      <c r="A1022" s="132"/>
      <c r="B1022" s="132"/>
      <c r="C1022" s="152"/>
      <c r="D1022" s="132"/>
      <c r="E1022" s="152"/>
      <c r="F1022" s="133"/>
      <c r="G1022" s="133"/>
      <c r="H1022" s="154"/>
      <c r="I1022" s="154"/>
      <c r="J1022" s="134"/>
      <c r="K1022" s="134"/>
      <c r="L1022" s="153"/>
    </row>
    <row r="1023" spans="1:12" ht="30" customHeight="1" x14ac:dyDescent="0.35">
      <c r="A1023" s="132"/>
      <c r="B1023" s="132"/>
      <c r="C1023" s="152"/>
      <c r="D1023" s="132"/>
      <c r="E1023" s="152"/>
      <c r="F1023" s="133"/>
      <c r="G1023" s="133"/>
      <c r="H1023" s="154"/>
      <c r="I1023" s="154"/>
      <c r="J1023" s="134"/>
      <c r="K1023" s="134"/>
      <c r="L1023" s="153"/>
    </row>
    <row r="1024" spans="1:12" ht="30" customHeight="1" x14ac:dyDescent="0.35">
      <c r="A1024" s="132"/>
      <c r="B1024" s="132"/>
      <c r="C1024" s="152"/>
      <c r="D1024" s="132"/>
      <c r="E1024" s="152"/>
      <c r="F1024" s="133"/>
      <c r="G1024" s="133"/>
      <c r="H1024" s="154"/>
      <c r="I1024" s="154"/>
      <c r="J1024" s="134"/>
      <c r="K1024" s="134"/>
      <c r="L1024" s="153"/>
    </row>
    <row r="1025" spans="1:12" ht="30" customHeight="1" x14ac:dyDescent="0.35">
      <c r="A1025" s="132"/>
      <c r="B1025" s="132"/>
      <c r="C1025" s="152"/>
      <c r="D1025" s="132"/>
      <c r="E1025" s="152"/>
      <c r="F1025" s="133"/>
      <c r="G1025" s="133"/>
      <c r="H1025" s="154"/>
      <c r="I1025" s="154"/>
      <c r="J1025" s="134"/>
      <c r="K1025" s="134"/>
      <c r="L1025" s="153"/>
    </row>
    <row r="1026" spans="1:12" ht="30" customHeight="1" x14ac:dyDescent="0.35">
      <c r="A1026" s="132"/>
      <c r="B1026" s="132"/>
      <c r="C1026" s="152"/>
      <c r="D1026" s="132"/>
      <c r="E1026" s="152"/>
      <c r="F1026" s="133"/>
      <c r="G1026" s="133"/>
      <c r="H1026" s="154"/>
      <c r="I1026" s="154"/>
      <c r="J1026" s="134"/>
      <c r="K1026" s="134"/>
      <c r="L1026" s="153"/>
    </row>
    <row r="1027" spans="1:12" ht="30" customHeight="1" x14ac:dyDescent="0.35">
      <c r="A1027" s="132"/>
      <c r="B1027" s="132"/>
      <c r="C1027" s="152"/>
      <c r="D1027" s="132"/>
      <c r="E1027" s="152"/>
      <c r="F1027" s="133"/>
      <c r="G1027" s="133"/>
      <c r="H1027" s="154"/>
      <c r="I1027" s="154"/>
      <c r="J1027" s="134"/>
      <c r="K1027" s="134"/>
      <c r="L1027" s="153"/>
    </row>
    <row r="1028" spans="1:12" ht="30" customHeight="1" x14ac:dyDescent="0.35">
      <c r="A1028" s="132"/>
      <c r="B1028" s="132"/>
      <c r="C1028" s="152"/>
      <c r="D1028" s="132"/>
      <c r="E1028" s="152"/>
      <c r="F1028" s="133"/>
      <c r="G1028" s="133"/>
      <c r="H1028" s="154"/>
      <c r="I1028" s="154"/>
      <c r="J1028" s="134"/>
      <c r="K1028" s="134"/>
      <c r="L1028" s="153"/>
    </row>
    <row r="1029" spans="1:12" ht="30" customHeight="1" x14ac:dyDescent="0.35">
      <c r="A1029" s="132"/>
      <c r="B1029" s="132"/>
      <c r="C1029" s="152"/>
      <c r="D1029" s="132"/>
      <c r="E1029" s="152"/>
      <c r="F1029" s="133"/>
      <c r="G1029" s="133"/>
      <c r="H1029" s="154"/>
      <c r="I1029" s="154"/>
      <c r="J1029" s="134"/>
      <c r="K1029" s="134"/>
      <c r="L1029" s="153"/>
    </row>
    <row r="1030" spans="1:12" ht="30" customHeight="1" x14ac:dyDescent="0.35">
      <c r="A1030" s="132"/>
      <c r="B1030" s="132"/>
      <c r="C1030" s="152"/>
      <c r="D1030" s="132"/>
      <c r="E1030" s="152"/>
      <c r="F1030" s="133"/>
      <c r="G1030" s="133"/>
      <c r="H1030" s="154"/>
      <c r="I1030" s="154"/>
      <c r="J1030" s="134"/>
      <c r="K1030" s="134"/>
      <c r="L1030" s="153"/>
    </row>
    <row r="1031" spans="1:12" ht="30" customHeight="1" x14ac:dyDescent="0.35">
      <c r="A1031" s="132"/>
      <c r="B1031" s="132"/>
      <c r="C1031" s="152"/>
      <c r="D1031" s="132"/>
      <c r="E1031" s="152"/>
      <c r="F1031" s="133"/>
      <c r="G1031" s="133"/>
      <c r="H1031" s="154"/>
      <c r="I1031" s="154"/>
      <c r="J1031" s="134"/>
      <c r="K1031" s="134"/>
      <c r="L1031" s="153"/>
    </row>
    <row r="1032" spans="1:12" ht="30" customHeight="1" x14ac:dyDescent="0.35">
      <c r="A1032" s="132"/>
      <c r="B1032" s="132"/>
      <c r="C1032" s="152"/>
      <c r="D1032" s="132"/>
      <c r="E1032" s="152"/>
      <c r="F1032" s="133"/>
      <c r="G1032" s="133"/>
      <c r="H1032" s="154"/>
      <c r="I1032" s="154"/>
      <c r="J1032" s="134"/>
      <c r="K1032" s="134"/>
      <c r="L1032" s="153"/>
    </row>
    <row r="1033" spans="1:12" ht="30" customHeight="1" x14ac:dyDescent="0.35">
      <c r="A1033" s="132"/>
      <c r="B1033" s="132"/>
      <c r="C1033" s="152"/>
      <c r="D1033" s="132"/>
      <c r="E1033" s="152"/>
      <c r="F1033" s="133"/>
      <c r="G1033" s="133"/>
      <c r="H1033" s="154"/>
      <c r="I1033" s="154"/>
      <c r="J1033" s="134"/>
      <c r="K1033" s="134"/>
      <c r="L1033" s="153"/>
    </row>
    <row r="1034" spans="1:12" ht="30" customHeight="1" x14ac:dyDescent="0.35">
      <c r="A1034" s="132"/>
      <c r="B1034" s="132"/>
      <c r="C1034" s="152"/>
      <c r="D1034" s="132"/>
      <c r="E1034" s="152"/>
      <c r="F1034" s="133"/>
      <c r="G1034" s="133"/>
      <c r="H1034" s="154"/>
      <c r="I1034" s="154"/>
      <c r="J1034" s="134"/>
      <c r="K1034" s="134"/>
      <c r="L1034" s="153"/>
    </row>
    <row r="1035" spans="1:12" ht="30" customHeight="1" x14ac:dyDescent="0.35">
      <c r="A1035" s="132"/>
      <c r="B1035" s="132"/>
      <c r="C1035" s="152"/>
      <c r="D1035" s="132"/>
      <c r="E1035" s="152"/>
      <c r="F1035" s="133"/>
      <c r="G1035" s="133"/>
      <c r="H1035" s="154"/>
      <c r="I1035" s="154"/>
      <c r="J1035" s="134"/>
      <c r="K1035" s="134"/>
      <c r="L1035" s="153"/>
    </row>
    <row r="1036" spans="1:12" ht="30" customHeight="1" x14ac:dyDescent="0.35">
      <c r="A1036" s="132"/>
      <c r="B1036" s="132"/>
      <c r="C1036" s="152"/>
      <c r="D1036" s="132"/>
      <c r="E1036" s="152"/>
      <c r="F1036" s="133"/>
      <c r="G1036" s="133"/>
      <c r="H1036" s="154"/>
      <c r="I1036" s="154"/>
      <c r="J1036" s="134"/>
      <c r="K1036" s="134"/>
      <c r="L1036" s="153"/>
    </row>
    <row r="1037" spans="1:12" ht="30" customHeight="1" x14ac:dyDescent="0.35">
      <c r="A1037" s="132"/>
      <c r="B1037" s="132"/>
      <c r="C1037" s="152"/>
      <c r="D1037" s="132"/>
      <c r="E1037" s="152"/>
      <c r="F1037" s="133"/>
      <c r="G1037" s="133"/>
      <c r="H1037" s="154"/>
      <c r="I1037" s="154"/>
      <c r="J1037" s="134"/>
      <c r="K1037" s="134"/>
      <c r="L1037" s="153"/>
    </row>
    <row r="1038" spans="1:12" ht="30" customHeight="1" x14ac:dyDescent="0.35">
      <c r="A1038" s="132"/>
      <c r="B1038" s="132"/>
      <c r="C1038" s="152"/>
      <c r="D1038" s="132"/>
      <c r="E1038" s="152"/>
      <c r="F1038" s="133"/>
      <c r="G1038" s="133"/>
      <c r="H1038" s="154"/>
      <c r="I1038" s="154"/>
      <c r="J1038" s="134"/>
      <c r="K1038" s="134"/>
      <c r="L1038" s="153"/>
    </row>
    <row r="1039" spans="1:12" ht="30" customHeight="1" x14ac:dyDescent="0.35">
      <c r="A1039" s="132"/>
      <c r="B1039" s="132"/>
      <c r="C1039" s="152"/>
      <c r="D1039" s="132"/>
      <c r="E1039" s="152"/>
      <c r="F1039" s="133"/>
      <c r="G1039" s="133"/>
      <c r="H1039" s="154"/>
      <c r="I1039" s="154"/>
      <c r="J1039" s="134"/>
      <c r="K1039" s="134"/>
      <c r="L1039" s="153"/>
    </row>
    <row r="1040" spans="1:12" ht="30" customHeight="1" x14ac:dyDescent="0.35">
      <c r="A1040" s="132"/>
      <c r="B1040" s="132"/>
      <c r="C1040" s="152"/>
      <c r="D1040" s="132"/>
      <c r="E1040" s="152"/>
      <c r="F1040" s="133"/>
      <c r="G1040" s="133"/>
      <c r="H1040" s="154"/>
      <c r="I1040" s="154"/>
      <c r="J1040" s="134"/>
      <c r="K1040" s="134"/>
      <c r="L1040" s="153"/>
    </row>
    <row r="1041" spans="1:12" ht="30" customHeight="1" x14ac:dyDescent="0.35">
      <c r="A1041" s="132"/>
      <c r="B1041" s="132"/>
      <c r="C1041" s="152"/>
      <c r="D1041" s="132"/>
      <c r="E1041" s="152"/>
      <c r="F1041" s="133"/>
      <c r="G1041" s="133"/>
      <c r="H1041" s="154"/>
      <c r="I1041" s="154"/>
      <c r="J1041" s="134"/>
      <c r="K1041" s="134"/>
      <c r="L1041" s="153"/>
    </row>
    <row r="1042" spans="1:12" ht="30" customHeight="1" x14ac:dyDescent="0.35">
      <c r="A1042" s="132"/>
      <c r="B1042" s="132"/>
      <c r="C1042" s="152"/>
      <c r="D1042" s="132"/>
      <c r="E1042" s="152"/>
      <c r="F1042" s="133"/>
      <c r="G1042" s="133"/>
      <c r="H1042" s="154"/>
      <c r="I1042" s="154"/>
      <c r="J1042" s="134"/>
      <c r="K1042" s="134"/>
      <c r="L1042" s="153"/>
    </row>
    <row r="1043" spans="1:12" ht="30" customHeight="1" x14ac:dyDescent="0.35">
      <c r="A1043" s="132"/>
      <c r="B1043" s="132"/>
      <c r="C1043" s="152"/>
      <c r="D1043" s="132"/>
      <c r="E1043" s="152"/>
      <c r="F1043" s="133"/>
      <c r="G1043" s="133"/>
      <c r="H1043" s="154"/>
      <c r="I1043" s="154"/>
      <c r="J1043" s="134"/>
      <c r="K1043" s="134"/>
      <c r="L1043" s="153"/>
    </row>
    <row r="1044" spans="1:12" ht="30" customHeight="1" x14ac:dyDescent="0.35">
      <c r="A1044" s="132"/>
      <c r="B1044" s="132"/>
      <c r="C1044" s="152"/>
      <c r="D1044" s="132"/>
      <c r="E1044" s="152"/>
      <c r="F1044" s="133"/>
      <c r="G1044" s="133"/>
      <c r="H1044" s="154"/>
      <c r="I1044" s="154"/>
      <c r="J1044" s="134"/>
      <c r="K1044" s="134"/>
      <c r="L1044" s="153"/>
    </row>
    <row r="1045" spans="1:12" ht="30" customHeight="1" x14ac:dyDescent="0.35">
      <c r="A1045" s="132"/>
      <c r="B1045" s="132"/>
      <c r="C1045" s="152"/>
      <c r="D1045" s="132"/>
      <c r="E1045" s="152"/>
      <c r="F1045" s="133"/>
      <c r="G1045" s="133"/>
      <c r="H1045" s="154"/>
      <c r="I1045" s="154"/>
      <c r="J1045" s="134"/>
      <c r="K1045" s="134"/>
      <c r="L1045" s="153"/>
    </row>
    <row r="1046" spans="1:12" ht="30" customHeight="1" x14ac:dyDescent="0.35">
      <c r="A1046" s="132"/>
      <c r="B1046" s="132"/>
      <c r="C1046" s="152"/>
      <c r="D1046" s="132"/>
      <c r="E1046" s="152"/>
      <c r="F1046" s="133"/>
      <c r="G1046" s="133"/>
      <c r="H1046" s="154"/>
      <c r="I1046" s="154"/>
      <c r="J1046" s="134"/>
      <c r="K1046" s="134"/>
      <c r="L1046" s="153"/>
    </row>
    <row r="1047" spans="1:12" ht="30" customHeight="1" x14ac:dyDescent="0.35">
      <c r="A1047" s="132"/>
      <c r="B1047" s="132"/>
      <c r="C1047" s="152"/>
      <c r="D1047" s="132"/>
      <c r="E1047" s="152"/>
      <c r="F1047" s="133"/>
      <c r="G1047" s="133"/>
      <c r="H1047" s="154"/>
      <c r="I1047" s="154"/>
      <c r="J1047" s="134"/>
      <c r="K1047" s="134"/>
      <c r="L1047" s="153"/>
    </row>
    <row r="1048" spans="1:12" ht="30" customHeight="1" x14ac:dyDescent="0.35">
      <c r="A1048" s="132"/>
      <c r="B1048" s="132"/>
      <c r="C1048" s="152"/>
      <c r="D1048" s="132"/>
      <c r="E1048" s="152"/>
      <c r="F1048" s="133"/>
      <c r="G1048" s="133"/>
      <c r="H1048" s="154"/>
      <c r="I1048" s="154"/>
      <c r="J1048" s="134"/>
      <c r="K1048" s="134"/>
      <c r="L1048" s="153"/>
    </row>
    <row r="1049" spans="1:12" ht="30" customHeight="1" x14ac:dyDescent="0.35">
      <c r="A1049" s="132"/>
      <c r="B1049" s="132"/>
      <c r="C1049" s="152"/>
      <c r="D1049" s="132"/>
      <c r="E1049" s="152"/>
      <c r="F1049" s="133"/>
      <c r="G1049" s="133"/>
      <c r="H1049" s="154"/>
      <c r="I1049" s="154"/>
      <c r="J1049" s="134"/>
      <c r="K1049" s="134"/>
      <c r="L1049" s="153"/>
    </row>
    <row r="1050" spans="1:12" ht="30" customHeight="1" x14ac:dyDescent="0.35">
      <c r="A1050" s="132"/>
      <c r="B1050" s="132"/>
      <c r="C1050" s="152"/>
      <c r="D1050" s="132"/>
      <c r="E1050" s="152"/>
      <c r="F1050" s="133"/>
      <c r="G1050" s="133"/>
      <c r="H1050" s="154"/>
      <c r="I1050" s="154"/>
      <c r="J1050" s="134"/>
      <c r="K1050" s="134"/>
      <c r="L1050" s="153"/>
    </row>
    <row r="1051" spans="1:12" ht="30" customHeight="1" x14ac:dyDescent="0.35">
      <c r="A1051" s="132"/>
      <c r="B1051" s="132"/>
      <c r="C1051" s="152"/>
      <c r="D1051" s="132"/>
      <c r="E1051" s="152"/>
      <c r="F1051" s="133"/>
      <c r="G1051" s="133"/>
      <c r="H1051" s="154"/>
      <c r="I1051" s="154"/>
      <c r="J1051" s="134"/>
      <c r="K1051" s="134"/>
      <c r="L1051" s="153"/>
    </row>
    <row r="1052" spans="1:12" ht="30" customHeight="1" x14ac:dyDescent="0.35">
      <c r="A1052" s="132"/>
      <c r="B1052" s="132"/>
      <c r="C1052" s="152"/>
      <c r="D1052" s="132"/>
      <c r="E1052" s="152"/>
      <c r="F1052" s="133"/>
      <c r="G1052" s="133"/>
      <c r="H1052" s="154"/>
      <c r="I1052" s="154"/>
      <c r="J1052" s="134"/>
      <c r="K1052" s="134"/>
      <c r="L1052" s="153"/>
    </row>
    <row r="1053" spans="1:12" ht="30" customHeight="1" x14ac:dyDescent="0.35">
      <c r="A1053" s="132"/>
      <c r="B1053" s="132"/>
      <c r="C1053" s="152"/>
      <c r="D1053" s="132"/>
      <c r="E1053" s="152"/>
      <c r="F1053" s="133"/>
      <c r="G1053" s="133"/>
      <c r="H1053" s="154"/>
      <c r="I1053" s="154"/>
      <c r="J1053" s="134"/>
      <c r="K1053" s="134"/>
      <c r="L1053" s="153"/>
    </row>
    <row r="1054" spans="1:12" ht="30" customHeight="1" x14ac:dyDescent="0.35">
      <c r="A1054" s="132"/>
      <c r="B1054" s="132"/>
      <c r="C1054" s="152"/>
      <c r="D1054" s="132"/>
      <c r="E1054" s="152"/>
      <c r="F1054" s="133"/>
      <c r="G1054" s="133"/>
      <c r="H1054" s="154"/>
      <c r="I1054" s="154"/>
      <c r="J1054" s="134"/>
      <c r="K1054" s="134"/>
      <c r="L1054" s="153"/>
    </row>
    <row r="1055" spans="1:12" ht="30" customHeight="1" x14ac:dyDescent="0.35">
      <c r="A1055" s="132"/>
      <c r="B1055" s="132"/>
      <c r="C1055" s="152"/>
      <c r="D1055" s="132"/>
      <c r="E1055" s="152"/>
      <c r="F1055" s="133"/>
      <c r="G1055" s="133"/>
      <c r="H1055" s="154"/>
      <c r="I1055" s="154"/>
      <c r="J1055" s="134"/>
      <c r="K1055" s="134"/>
      <c r="L1055" s="153"/>
    </row>
    <row r="1056" spans="1:12" ht="30" customHeight="1" x14ac:dyDescent="0.35">
      <c r="A1056" s="132"/>
      <c r="B1056" s="132"/>
      <c r="C1056" s="152"/>
      <c r="D1056" s="132"/>
      <c r="E1056" s="152"/>
      <c r="F1056" s="133"/>
      <c r="G1056" s="133"/>
      <c r="H1056" s="154"/>
      <c r="I1056" s="154"/>
      <c r="J1056" s="134"/>
      <c r="K1056" s="134"/>
      <c r="L1056" s="153"/>
    </row>
    <row r="1057" spans="1:12" ht="30" customHeight="1" x14ac:dyDescent="0.35">
      <c r="A1057" s="132"/>
      <c r="B1057" s="132"/>
      <c r="C1057" s="152"/>
      <c r="D1057" s="132"/>
      <c r="E1057" s="152"/>
      <c r="F1057" s="133"/>
      <c r="G1057" s="133"/>
      <c r="H1057" s="154"/>
      <c r="I1057" s="154"/>
      <c r="J1057" s="134"/>
      <c r="K1057" s="134"/>
      <c r="L1057" s="153"/>
    </row>
    <row r="1058" spans="1:12" ht="30" customHeight="1" x14ac:dyDescent="0.35">
      <c r="A1058" s="132"/>
      <c r="B1058" s="132"/>
      <c r="C1058" s="152"/>
      <c r="D1058" s="132"/>
      <c r="E1058" s="152"/>
      <c r="F1058" s="133"/>
      <c r="G1058" s="133"/>
      <c r="H1058" s="154"/>
      <c r="I1058" s="154"/>
      <c r="J1058" s="134"/>
      <c r="K1058" s="134"/>
      <c r="L1058" s="153"/>
    </row>
    <row r="1059" spans="1:12" ht="30" customHeight="1" x14ac:dyDescent="0.35">
      <c r="A1059" s="132"/>
      <c r="B1059" s="132"/>
      <c r="C1059" s="152"/>
      <c r="D1059" s="132"/>
      <c r="E1059" s="152"/>
      <c r="F1059" s="133"/>
      <c r="G1059" s="133"/>
      <c r="H1059" s="154"/>
      <c r="I1059" s="154"/>
      <c r="J1059" s="134"/>
      <c r="K1059" s="134"/>
      <c r="L1059" s="153"/>
    </row>
    <row r="1060" spans="1:12" ht="30" customHeight="1" x14ac:dyDescent="0.35">
      <c r="A1060" s="132"/>
      <c r="B1060" s="132"/>
      <c r="C1060" s="152"/>
      <c r="D1060" s="132"/>
      <c r="E1060" s="152"/>
      <c r="F1060" s="133"/>
      <c r="G1060" s="133"/>
      <c r="H1060" s="154"/>
      <c r="I1060" s="154"/>
      <c r="J1060" s="134"/>
      <c r="K1060" s="134"/>
      <c r="L1060" s="153"/>
    </row>
    <row r="1061" spans="1:12" ht="30" customHeight="1" x14ac:dyDescent="0.35">
      <c r="A1061" s="132"/>
      <c r="B1061" s="132"/>
      <c r="C1061" s="152"/>
      <c r="D1061" s="132"/>
      <c r="E1061" s="152"/>
      <c r="F1061" s="133"/>
      <c r="G1061" s="133"/>
      <c r="H1061" s="154"/>
      <c r="I1061" s="154"/>
      <c r="J1061" s="134"/>
      <c r="K1061" s="134"/>
      <c r="L1061" s="153"/>
    </row>
    <row r="1062" spans="1:12" ht="30" customHeight="1" x14ac:dyDescent="0.35">
      <c r="A1062" s="132"/>
      <c r="B1062" s="132"/>
      <c r="C1062" s="152"/>
      <c r="D1062" s="132"/>
      <c r="E1062" s="152"/>
      <c r="F1062" s="133"/>
      <c r="G1062" s="133"/>
      <c r="H1062" s="154"/>
      <c r="I1062" s="154"/>
      <c r="J1062" s="134"/>
      <c r="K1062" s="134"/>
      <c r="L1062" s="153"/>
    </row>
    <row r="1063" spans="1:12" ht="30" customHeight="1" x14ac:dyDescent="0.35">
      <c r="A1063" s="132"/>
      <c r="B1063" s="132"/>
      <c r="C1063" s="152"/>
      <c r="D1063" s="132"/>
      <c r="E1063" s="152"/>
      <c r="F1063" s="133"/>
      <c r="G1063" s="133"/>
      <c r="H1063" s="154"/>
      <c r="I1063" s="154"/>
      <c r="J1063" s="134"/>
      <c r="K1063" s="134"/>
      <c r="L1063" s="153"/>
    </row>
    <row r="1064" spans="1:12" ht="30" customHeight="1" x14ac:dyDescent="0.35">
      <c r="A1064" s="132"/>
      <c r="B1064" s="132"/>
      <c r="C1064" s="152"/>
      <c r="D1064" s="132"/>
      <c r="E1064" s="152"/>
      <c r="F1064" s="133"/>
      <c r="G1064" s="133"/>
      <c r="H1064" s="154"/>
      <c r="I1064" s="154"/>
      <c r="J1064" s="134"/>
      <c r="K1064" s="134"/>
      <c r="L1064" s="153"/>
    </row>
    <row r="1065" spans="1:12" ht="30" customHeight="1" x14ac:dyDescent="0.35">
      <c r="A1065" s="132"/>
      <c r="B1065" s="132"/>
      <c r="C1065" s="152"/>
      <c r="D1065" s="132"/>
      <c r="E1065" s="152"/>
      <c r="F1065" s="133"/>
      <c r="G1065" s="133"/>
      <c r="H1065" s="154"/>
      <c r="I1065" s="154"/>
      <c r="J1065" s="134"/>
      <c r="K1065" s="134"/>
      <c r="L1065" s="153"/>
    </row>
    <row r="1066" spans="1:12" ht="30" customHeight="1" x14ac:dyDescent="0.35">
      <c r="A1066" s="132"/>
      <c r="B1066" s="132"/>
      <c r="C1066" s="152"/>
      <c r="D1066" s="132"/>
      <c r="E1066" s="152"/>
      <c r="F1066" s="133"/>
      <c r="G1066" s="133"/>
      <c r="H1066" s="154"/>
      <c r="I1066" s="154"/>
      <c r="J1066" s="134"/>
      <c r="K1066" s="134"/>
      <c r="L1066" s="153"/>
    </row>
    <row r="1067" spans="1:12" ht="30" customHeight="1" x14ac:dyDescent="0.35">
      <c r="A1067" s="132"/>
      <c r="B1067" s="132"/>
      <c r="C1067" s="152"/>
      <c r="D1067" s="132"/>
      <c r="E1067" s="152"/>
      <c r="F1067" s="133"/>
      <c r="G1067" s="133"/>
      <c r="H1067" s="154"/>
      <c r="I1067" s="154"/>
      <c r="J1067" s="134"/>
      <c r="K1067" s="134"/>
      <c r="L1067" s="153"/>
    </row>
    <row r="1068" spans="1:12" ht="30" customHeight="1" x14ac:dyDescent="0.35">
      <c r="A1068" s="132"/>
      <c r="B1068" s="132"/>
      <c r="C1068" s="152"/>
      <c r="D1068" s="132"/>
      <c r="E1068" s="152"/>
      <c r="F1068" s="133"/>
      <c r="G1068" s="133"/>
      <c r="H1068" s="154"/>
      <c r="I1068" s="154"/>
      <c r="J1068" s="134"/>
      <c r="K1068" s="134"/>
      <c r="L1068" s="153"/>
    </row>
    <row r="1069" spans="1:12" ht="30" customHeight="1" x14ac:dyDescent="0.35">
      <c r="A1069" s="132"/>
      <c r="B1069" s="132"/>
      <c r="C1069" s="152"/>
      <c r="D1069" s="132"/>
      <c r="E1069" s="152"/>
      <c r="F1069" s="133"/>
      <c r="G1069" s="133"/>
      <c r="H1069" s="154"/>
      <c r="I1069" s="154"/>
      <c r="J1069" s="134"/>
      <c r="K1069" s="134"/>
      <c r="L1069" s="153"/>
    </row>
    <row r="1070" spans="1:12" ht="30" customHeight="1" x14ac:dyDescent="0.35">
      <c r="A1070" s="132"/>
      <c r="B1070" s="132"/>
      <c r="C1070" s="152"/>
      <c r="D1070" s="132"/>
      <c r="E1070" s="152"/>
      <c r="F1070" s="133"/>
      <c r="G1070" s="133"/>
      <c r="H1070" s="154"/>
      <c r="I1070" s="154"/>
      <c r="J1070" s="134"/>
      <c r="K1070" s="134"/>
      <c r="L1070" s="153"/>
    </row>
    <row r="1071" spans="1:12" ht="30" customHeight="1" x14ac:dyDescent="0.35">
      <c r="A1071" s="132"/>
      <c r="B1071" s="132"/>
      <c r="C1071" s="152"/>
      <c r="D1071" s="132"/>
      <c r="E1071" s="152"/>
      <c r="F1071" s="133"/>
      <c r="G1071" s="133"/>
      <c r="H1071" s="154"/>
      <c r="I1071" s="154"/>
      <c r="J1071" s="134"/>
      <c r="K1071" s="134"/>
      <c r="L1071" s="153"/>
    </row>
    <row r="1072" spans="1:12" ht="30" customHeight="1" x14ac:dyDescent="0.35">
      <c r="A1072" s="132"/>
      <c r="B1072" s="132"/>
      <c r="C1072" s="152"/>
      <c r="D1072" s="132"/>
      <c r="E1072" s="152"/>
      <c r="F1072" s="133"/>
      <c r="G1072" s="133"/>
      <c r="H1072" s="154"/>
      <c r="I1072" s="154"/>
      <c r="J1072" s="134"/>
      <c r="K1072" s="134"/>
      <c r="L1072" s="153"/>
    </row>
    <row r="1073" spans="1:12" ht="30" customHeight="1" x14ac:dyDescent="0.35">
      <c r="A1073" s="132"/>
      <c r="B1073" s="132"/>
      <c r="C1073" s="152"/>
      <c r="D1073" s="132"/>
      <c r="E1073" s="152"/>
      <c r="F1073" s="133"/>
      <c r="G1073" s="133"/>
      <c r="H1073" s="154"/>
      <c r="I1073" s="154"/>
      <c r="J1073" s="134"/>
      <c r="K1073" s="134"/>
      <c r="L1073" s="153"/>
    </row>
    <row r="1074" spans="1:12" ht="30" customHeight="1" x14ac:dyDescent="0.35">
      <c r="A1074" s="132"/>
      <c r="B1074" s="132"/>
      <c r="C1074" s="152"/>
      <c r="D1074" s="132"/>
      <c r="E1074" s="152"/>
      <c r="F1074" s="133"/>
      <c r="G1074" s="133"/>
      <c r="H1074" s="154"/>
      <c r="I1074" s="154"/>
      <c r="J1074" s="134"/>
      <c r="K1074" s="134"/>
      <c r="L1074" s="153"/>
    </row>
    <row r="1075" spans="1:12" ht="30" customHeight="1" x14ac:dyDescent="0.35">
      <c r="A1075" s="132"/>
      <c r="B1075" s="132"/>
      <c r="C1075" s="152"/>
      <c r="D1075" s="132"/>
      <c r="E1075" s="152"/>
      <c r="F1075" s="133"/>
      <c r="G1075" s="133"/>
      <c r="H1075" s="154"/>
      <c r="I1075" s="154"/>
      <c r="J1075" s="134"/>
      <c r="K1075" s="134"/>
      <c r="L1075" s="153"/>
    </row>
    <row r="1076" spans="1:12" ht="30" customHeight="1" x14ac:dyDescent="0.35">
      <c r="A1076" s="132"/>
      <c r="B1076" s="132"/>
      <c r="C1076" s="152"/>
      <c r="D1076" s="132"/>
      <c r="E1076" s="152"/>
      <c r="F1076" s="133"/>
      <c r="G1076" s="133"/>
      <c r="H1076" s="154"/>
      <c r="I1076" s="154"/>
      <c r="J1076" s="134"/>
      <c r="K1076" s="134"/>
      <c r="L1076" s="153"/>
    </row>
    <row r="1077" spans="1:12" ht="30" customHeight="1" x14ac:dyDescent="0.35">
      <c r="A1077" s="132"/>
      <c r="B1077" s="132"/>
      <c r="C1077" s="152"/>
      <c r="D1077" s="132"/>
      <c r="E1077" s="152"/>
      <c r="F1077" s="133"/>
      <c r="G1077" s="133"/>
      <c r="H1077" s="154"/>
      <c r="I1077" s="154"/>
      <c r="J1077" s="134"/>
      <c r="K1077" s="134"/>
      <c r="L1077" s="153"/>
    </row>
    <row r="1078" spans="1:12" ht="30" customHeight="1" x14ac:dyDescent="0.35">
      <c r="A1078" s="132"/>
      <c r="B1078" s="132"/>
      <c r="C1078" s="152"/>
      <c r="D1078" s="132"/>
      <c r="E1078" s="152"/>
      <c r="F1078" s="133"/>
      <c r="G1078" s="133"/>
      <c r="H1078" s="154"/>
      <c r="I1078" s="154"/>
      <c r="J1078" s="134"/>
      <c r="K1078" s="134"/>
      <c r="L1078" s="153"/>
    </row>
    <row r="1079" spans="1:12" ht="30" customHeight="1" x14ac:dyDescent="0.35">
      <c r="A1079" s="132"/>
      <c r="B1079" s="132"/>
      <c r="C1079" s="152"/>
      <c r="D1079" s="132"/>
      <c r="E1079" s="152"/>
      <c r="F1079" s="133"/>
      <c r="G1079" s="133"/>
      <c r="H1079" s="154"/>
      <c r="I1079" s="154"/>
      <c r="J1079" s="134"/>
      <c r="K1079" s="134"/>
      <c r="L1079" s="153"/>
    </row>
    <row r="1080" spans="1:12" ht="30" customHeight="1" x14ac:dyDescent="0.35">
      <c r="A1080" s="132"/>
      <c r="B1080" s="132"/>
      <c r="C1080" s="152"/>
      <c r="D1080" s="132"/>
      <c r="E1080" s="152"/>
      <c r="F1080" s="133"/>
      <c r="G1080" s="133"/>
      <c r="H1080" s="154"/>
      <c r="I1080" s="154"/>
      <c r="J1080" s="134"/>
      <c r="K1080" s="134"/>
      <c r="L1080" s="153"/>
    </row>
    <row r="1081" spans="1:12" ht="30" customHeight="1" x14ac:dyDescent="0.35">
      <c r="A1081" s="132"/>
      <c r="B1081" s="132"/>
      <c r="C1081" s="152"/>
      <c r="D1081" s="132"/>
      <c r="E1081" s="152"/>
      <c r="F1081" s="133"/>
      <c r="G1081" s="133"/>
      <c r="H1081" s="154"/>
      <c r="I1081" s="154"/>
      <c r="J1081" s="134"/>
      <c r="K1081" s="134"/>
      <c r="L1081" s="153"/>
    </row>
    <row r="1082" spans="1:12" ht="30" customHeight="1" x14ac:dyDescent="0.35">
      <c r="A1082" s="132"/>
      <c r="B1082" s="132"/>
      <c r="C1082" s="152"/>
      <c r="D1082" s="132"/>
      <c r="E1082" s="152"/>
      <c r="F1082" s="133"/>
      <c r="G1082" s="133"/>
      <c r="H1082" s="154"/>
      <c r="I1082" s="154"/>
      <c r="J1082" s="134"/>
      <c r="K1082" s="134"/>
      <c r="L1082" s="153"/>
    </row>
    <row r="1083" spans="1:12" ht="30" customHeight="1" x14ac:dyDescent="0.35">
      <c r="A1083" s="132"/>
      <c r="B1083" s="132"/>
      <c r="C1083" s="152"/>
      <c r="D1083" s="132"/>
      <c r="E1083" s="152"/>
      <c r="F1083" s="133"/>
      <c r="G1083" s="133"/>
      <c r="H1083" s="154"/>
      <c r="I1083" s="154"/>
      <c r="J1083" s="134"/>
      <c r="K1083" s="134"/>
      <c r="L1083" s="153"/>
    </row>
    <row r="1084" spans="1:12" ht="30" customHeight="1" x14ac:dyDescent="0.35">
      <c r="A1084" s="132"/>
      <c r="B1084" s="132"/>
      <c r="C1084" s="152"/>
      <c r="D1084" s="132"/>
      <c r="E1084" s="152"/>
      <c r="F1084" s="133"/>
      <c r="G1084" s="133"/>
      <c r="H1084" s="154"/>
      <c r="I1084" s="154"/>
      <c r="J1084" s="134"/>
      <c r="K1084" s="134"/>
      <c r="L1084" s="153"/>
    </row>
    <row r="1085" spans="1:12" ht="30" customHeight="1" x14ac:dyDescent="0.35">
      <c r="A1085" s="132"/>
      <c r="B1085" s="132"/>
      <c r="C1085" s="152"/>
      <c r="D1085" s="132"/>
      <c r="E1085" s="152"/>
      <c r="F1085" s="133"/>
      <c r="G1085" s="133"/>
      <c r="H1085" s="154"/>
      <c r="I1085" s="154"/>
      <c r="J1085" s="134"/>
      <c r="K1085" s="134"/>
      <c r="L1085" s="153"/>
    </row>
    <row r="1086" spans="1:12" ht="30" customHeight="1" x14ac:dyDescent="0.35">
      <c r="A1086" s="132"/>
      <c r="B1086" s="132"/>
      <c r="C1086" s="152"/>
      <c r="D1086" s="132"/>
      <c r="E1086" s="152"/>
      <c r="F1086" s="133"/>
      <c r="G1086" s="133"/>
      <c r="H1086" s="154"/>
      <c r="I1086" s="154"/>
      <c r="J1086" s="134"/>
      <c r="K1086" s="134"/>
      <c r="L1086" s="153"/>
    </row>
    <row r="1087" spans="1:12" ht="30" customHeight="1" x14ac:dyDescent="0.35">
      <c r="A1087" s="132"/>
      <c r="B1087" s="132"/>
      <c r="C1087" s="152"/>
      <c r="D1087" s="132"/>
      <c r="E1087" s="152"/>
      <c r="F1087" s="133"/>
      <c r="G1087" s="133"/>
      <c r="H1087" s="154"/>
      <c r="I1087" s="154"/>
      <c r="J1087" s="134"/>
      <c r="K1087" s="134"/>
      <c r="L1087" s="153"/>
    </row>
    <row r="1088" spans="1:12" ht="30" customHeight="1" x14ac:dyDescent="0.35">
      <c r="A1088" s="132"/>
      <c r="B1088" s="132"/>
      <c r="C1088" s="152"/>
      <c r="D1088" s="132"/>
      <c r="E1088" s="152"/>
      <c r="F1088" s="133"/>
      <c r="G1088" s="133"/>
      <c r="H1088" s="154"/>
      <c r="I1088" s="154"/>
      <c r="J1088" s="134"/>
      <c r="K1088" s="134"/>
      <c r="L1088" s="153"/>
    </row>
    <row r="1089" spans="1:12" ht="30" customHeight="1" x14ac:dyDescent="0.35">
      <c r="A1089" s="132"/>
      <c r="B1089" s="132"/>
      <c r="C1089" s="152"/>
      <c r="D1089" s="132"/>
      <c r="E1089" s="152"/>
      <c r="F1089" s="133"/>
      <c r="G1089" s="133"/>
      <c r="H1089" s="154"/>
      <c r="I1089" s="154"/>
      <c r="J1089" s="134"/>
      <c r="K1089" s="134"/>
      <c r="L1089" s="153"/>
    </row>
    <row r="1090" spans="1:12" ht="30" customHeight="1" x14ac:dyDescent="0.35">
      <c r="A1090" s="132"/>
      <c r="B1090" s="132"/>
      <c r="C1090" s="152"/>
      <c r="D1090" s="132"/>
      <c r="E1090" s="152"/>
      <c r="F1090" s="133"/>
      <c r="G1090" s="133"/>
      <c r="H1090" s="154"/>
      <c r="I1090" s="154"/>
      <c r="J1090" s="134"/>
      <c r="K1090" s="134"/>
      <c r="L1090" s="153"/>
    </row>
    <row r="1091" spans="1:12" ht="30" customHeight="1" x14ac:dyDescent="0.35">
      <c r="A1091" s="132"/>
      <c r="B1091" s="132"/>
      <c r="C1091" s="152"/>
      <c r="D1091" s="132"/>
      <c r="E1091" s="152"/>
      <c r="F1091" s="133"/>
      <c r="G1091" s="133"/>
      <c r="H1091" s="154"/>
      <c r="I1091" s="154"/>
      <c r="J1091" s="134"/>
      <c r="K1091" s="134"/>
      <c r="L1091" s="153"/>
    </row>
    <row r="1092" spans="1:12" ht="30" customHeight="1" x14ac:dyDescent="0.35">
      <c r="A1092" s="132"/>
      <c r="B1092" s="132"/>
      <c r="C1092" s="152"/>
      <c r="D1092" s="132"/>
      <c r="E1092" s="152"/>
      <c r="F1092" s="133"/>
      <c r="G1092" s="133"/>
      <c r="H1092" s="154"/>
      <c r="I1092" s="154"/>
      <c r="J1092" s="134"/>
      <c r="K1092" s="134"/>
      <c r="L1092" s="153"/>
    </row>
    <row r="1093" spans="1:12" ht="30" customHeight="1" x14ac:dyDescent="0.35">
      <c r="A1093" s="132"/>
      <c r="B1093" s="132"/>
      <c r="C1093" s="152"/>
      <c r="D1093" s="132"/>
      <c r="E1093" s="152"/>
      <c r="F1093" s="133"/>
      <c r="G1093" s="133"/>
      <c r="H1093" s="154"/>
      <c r="I1093" s="154"/>
      <c r="J1093" s="134"/>
      <c r="K1093" s="134"/>
      <c r="L1093" s="153"/>
    </row>
    <row r="1094" spans="1:12" ht="30" customHeight="1" x14ac:dyDescent="0.35">
      <c r="A1094" s="132"/>
      <c r="B1094" s="132"/>
      <c r="C1094" s="152"/>
      <c r="D1094" s="132"/>
      <c r="E1094" s="152"/>
      <c r="F1094" s="133"/>
      <c r="G1094" s="133"/>
      <c r="H1094" s="154"/>
      <c r="I1094" s="154"/>
      <c r="J1094" s="134"/>
      <c r="K1094" s="134"/>
      <c r="L1094" s="153"/>
    </row>
    <row r="1095" spans="1:12" ht="30" customHeight="1" x14ac:dyDescent="0.35">
      <c r="A1095" s="132"/>
      <c r="B1095" s="132"/>
      <c r="C1095" s="152"/>
      <c r="D1095" s="132"/>
      <c r="E1095" s="152"/>
      <c r="F1095" s="133"/>
      <c r="G1095" s="133"/>
      <c r="H1095" s="154"/>
      <c r="I1095" s="154"/>
      <c r="J1095" s="134"/>
      <c r="K1095" s="134"/>
      <c r="L1095" s="153"/>
    </row>
    <row r="1096" spans="1:12" ht="30" customHeight="1" x14ac:dyDescent="0.35">
      <c r="A1096" s="132"/>
      <c r="B1096" s="132"/>
      <c r="C1096" s="152"/>
      <c r="D1096" s="132"/>
      <c r="E1096" s="152"/>
      <c r="F1096" s="133"/>
      <c r="G1096" s="133"/>
      <c r="H1096" s="154"/>
      <c r="I1096" s="154"/>
      <c r="J1096" s="134"/>
      <c r="K1096" s="134"/>
      <c r="L1096" s="153"/>
    </row>
    <row r="1097" spans="1:12" ht="30" customHeight="1" x14ac:dyDescent="0.35">
      <c r="A1097" s="132"/>
      <c r="B1097" s="132"/>
      <c r="C1097" s="152"/>
      <c r="D1097" s="132"/>
      <c r="E1097" s="152"/>
      <c r="F1097" s="133"/>
      <c r="G1097" s="133"/>
      <c r="H1097" s="154"/>
      <c r="I1097" s="154"/>
      <c r="J1097" s="134"/>
      <c r="K1097" s="134"/>
      <c r="L1097" s="153"/>
    </row>
    <row r="1098" spans="1:12" ht="30" customHeight="1" x14ac:dyDescent="0.35">
      <c r="A1098" s="132"/>
      <c r="B1098" s="132"/>
      <c r="C1098" s="152"/>
      <c r="D1098" s="132"/>
      <c r="E1098" s="152"/>
      <c r="F1098" s="133"/>
      <c r="G1098" s="133"/>
      <c r="H1098" s="154"/>
      <c r="I1098" s="154"/>
      <c r="J1098" s="134"/>
      <c r="K1098" s="134"/>
      <c r="L1098" s="153"/>
    </row>
    <row r="1099" spans="1:12" ht="30" customHeight="1" x14ac:dyDescent="0.35">
      <c r="A1099" s="132"/>
      <c r="B1099" s="132"/>
      <c r="C1099" s="152"/>
      <c r="D1099" s="132"/>
      <c r="E1099" s="152"/>
      <c r="F1099" s="133"/>
      <c r="G1099" s="133"/>
      <c r="H1099" s="154"/>
      <c r="I1099" s="154"/>
      <c r="J1099" s="134"/>
      <c r="K1099" s="134"/>
      <c r="L1099" s="153"/>
    </row>
    <row r="1100" spans="1:12" ht="30" customHeight="1" x14ac:dyDescent="0.35">
      <c r="A1100" s="132"/>
      <c r="B1100" s="132"/>
      <c r="C1100" s="152"/>
      <c r="D1100" s="132"/>
      <c r="E1100" s="152"/>
      <c r="F1100" s="133"/>
      <c r="G1100" s="133"/>
      <c r="H1100" s="154"/>
      <c r="I1100" s="154"/>
      <c r="J1100" s="134"/>
      <c r="K1100" s="134"/>
      <c r="L1100" s="153"/>
    </row>
    <row r="1101" spans="1:12" ht="30" customHeight="1" x14ac:dyDescent="0.35">
      <c r="A1101" s="132"/>
      <c r="B1101" s="132"/>
      <c r="C1101" s="152"/>
      <c r="D1101" s="132"/>
      <c r="E1101" s="152"/>
      <c r="F1101" s="133"/>
      <c r="G1101" s="133"/>
      <c r="H1101" s="154"/>
      <c r="I1101" s="154"/>
      <c r="J1101" s="134"/>
      <c r="K1101" s="134"/>
      <c r="L1101" s="153"/>
    </row>
    <row r="1102" spans="1:12" ht="30" customHeight="1" x14ac:dyDescent="0.35">
      <c r="A1102" s="132"/>
      <c r="B1102" s="132"/>
      <c r="C1102" s="152"/>
      <c r="D1102" s="132"/>
      <c r="E1102" s="152"/>
      <c r="F1102" s="133"/>
      <c r="G1102" s="133"/>
      <c r="H1102" s="154"/>
      <c r="I1102" s="154"/>
      <c r="J1102" s="134"/>
      <c r="K1102" s="134"/>
      <c r="L1102" s="153"/>
    </row>
    <row r="1103" spans="1:12" ht="30" customHeight="1" x14ac:dyDescent="0.35">
      <c r="A1103" s="132"/>
      <c r="B1103" s="132"/>
      <c r="C1103" s="152"/>
      <c r="D1103" s="132"/>
      <c r="E1103" s="152"/>
      <c r="F1103" s="133"/>
      <c r="G1103" s="133"/>
      <c r="H1103" s="154"/>
      <c r="I1103" s="154"/>
      <c r="J1103" s="134"/>
      <c r="K1103" s="134"/>
      <c r="L1103" s="153"/>
    </row>
    <row r="1104" spans="1:12" ht="30" customHeight="1" x14ac:dyDescent="0.35">
      <c r="A1104" s="132"/>
      <c r="B1104" s="132"/>
      <c r="C1104" s="152"/>
      <c r="D1104" s="132"/>
      <c r="E1104" s="152"/>
      <c r="F1104" s="133"/>
      <c r="G1104" s="133"/>
      <c r="H1104" s="154"/>
      <c r="I1104" s="154"/>
      <c r="J1104" s="134"/>
      <c r="K1104" s="134"/>
      <c r="L1104" s="153"/>
    </row>
    <row r="1105" spans="1:12" ht="30" customHeight="1" x14ac:dyDescent="0.35">
      <c r="A1105" s="132"/>
      <c r="B1105" s="132"/>
      <c r="C1105" s="152"/>
      <c r="D1105" s="132"/>
      <c r="E1105" s="152"/>
      <c r="F1105" s="133"/>
      <c r="G1105" s="133"/>
      <c r="H1105" s="154"/>
      <c r="I1105" s="154"/>
      <c r="J1105" s="134"/>
      <c r="K1105" s="134"/>
      <c r="L1105" s="153"/>
    </row>
    <row r="1106" spans="1:12" ht="30" customHeight="1" x14ac:dyDescent="0.35">
      <c r="A1106" s="132"/>
      <c r="B1106" s="132"/>
      <c r="C1106" s="152"/>
      <c r="D1106" s="132"/>
      <c r="E1106" s="152"/>
      <c r="F1106" s="133"/>
      <c r="G1106" s="133"/>
      <c r="H1106" s="154"/>
      <c r="I1106" s="154"/>
      <c r="J1106" s="134"/>
      <c r="K1106" s="134"/>
      <c r="L1106" s="153"/>
    </row>
    <row r="1107" spans="1:12" ht="30" customHeight="1" x14ac:dyDescent="0.35">
      <c r="A1107" s="132"/>
      <c r="B1107" s="132"/>
      <c r="C1107" s="152"/>
      <c r="D1107" s="132"/>
      <c r="E1107" s="152"/>
      <c r="F1107" s="133"/>
      <c r="G1107" s="133"/>
      <c r="H1107" s="154"/>
      <c r="I1107" s="154"/>
      <c r="J1107" s="134"/>
      <c r="K1107" s="134"/>
      <c r="L1107" s="153"/>
    </row>
    <row r="1108" spans="1:12" ht="30" customHeight="1" x14ac:dyDescent="0.35">
      <c r="A1108" s="132"/>
      <c r="B1108" s="132"/>
      <c r="C1108" s="152"/>
      <c r="D1108" s="132"/>
      <c r="E1108" s="152"/>
      <c r="F1108" s="133"/>
      <c r="G1108" s="133"/>
      <c r="H1108" s="154"/>
      <c r="I1108" s="154"/>
      <c r="J1108" s="134"/>
      <c r="K1108" s="134"/>
      <c r="L1108" s="153"/>
    </row>
    <row r="1109" spans="1:12" ht="30" customHeight="1" x14ac:dyDescent="0.35">
      <c r="A1109" s="132"/>
      <c r="B1109" s="132"/>
      <c r="C1109" s="152"/>
      <c r="D1109" s="132"/>
      <c r="E1109" s="152"/>
      <c r="F1109" s="133"/>
      <c r="G1109" s="133"/>
      <c r="H1109" s="154"/>
      <c r="I1109" s="154"/>
      <c r="J1109" s="134"/>
      <c r="K1109" s="134"/>
      <c r="L1109" s="153"/>
    </row>
    <row r="1110" spans="1:12" ht="30" customHeight="1" x14ac:dyDescent="0.35">
      <c r="A1110" s="132"/>
      <c r="B1110" s="132"/>
      <c r="C1110" s="152"/>
      <c r="D1110" s="132"/>
      <c r="E1110" s="152"/>
      <c r="F1110" s="133"/>
      <c r="G1110" s="133"/>
      <c r="H1110" s="154"/>
      <c r="I1110" s="154"/>
      <c r="J1110" s="134"/>
      <c r="K1110" s="134"/>
      <c r="L1110" s="153"/>
    </row>
    <row r="1111" spans="1:12" ht="30" customHeight="1" x14ac:dyDescent="0.35">
      <c r="A1111" s="132"/>
      <c r="B1111" s="132"/>
      <c r="C1111" s="152"/>
      <c r="D1111" s="132"/>
      <c r="E1111" s="152"/>
      <c r="F1111" s="133"/>
      <c r="G1111" s="133"/>
      <c r="H1111" s="154"/>
      <c r="I1111" s="154"/>
      <c r="J1111" s="134"/>
      <c r="K1111" s="134"/>
      <c r="L1111" s="153"/>
    </row>
    <row r="1112" spans="1:12" ht="30" customHeight="1" x14ac:dyDescent="0.35">
      <c r="A1112" s="132"/>
      <c r="B1112" s="132"/>
      <c r="C1112" s="152"/>
      <c r="D1112" s="132"/>
      <c r="E1112" s="152"/>
      <c r="F1112" s="133"/>
      <c r="G1112" s="133"/>
      <c r="H1112" s="154"/>
      <c r="I1112" s="154"/>
      <c r="J1112" s="134"/>
      <c r="K1112" s="134"/>
      <c r="L1112" s="153"/>
    </row>
    <row r="1113" spans="1:12" ht="30" customHeight="1" x14ac:dyDescent="0.35">
      <c r="A1113" s="132"/>
      <c r="B1113" s="132"/>
      <c r="C1113" s="152"/>
      <c r="D1113" s="132"/>
      <c r="E1113" s="152"/>
      <c r="F1113" s="133"/>
      <c r="G1113" s="133"/>
      <c r="H1113" s="154"/>
      <c r="I1113" s="154"/>
      <c r="J1113" s="134"/>
      <c r="K1113" s="134"/>
      <c r="L1113" s="153"/>
    </row>
    <row r="1114" spans="1:12" ht="30" customHeight="1" x14ac:dyDescent="0.35">
      <c r="A1114" s="132"/>
      <c r="B1114" s="132"/>
      <c r="C1114" s="152"/>
      <c r="D1114" s="132"/>
      <c r="E1114" s="152"/>
      <c r="F1114" s="133"/>
      <c r="G1114" s="133"/>
      <c r="H1114" s="154"/>
      <c r="I1114" s="154"/>
      <c r="J1114" s="134"/>
      <c r="K1114" s="134"/>
      <c r="L1114" s="153"/>
    </row>
    <row r="1115" spans="1:12" ht="30" customHeight="1" x14ac:dyDescent="0.35">
      <c r="A1115" s="132"/>
      <c r="B1115" s="132"/>
      <c r="C1115" s="152"/>
      <c r="D1115" s="132"/>
      <c r="E1115" s="152"/>
      <c r="F1115" s="133"/>
      <c r="G1115" s="133"/>
      <c r="H1115" s="154"/>
      <c r="I1115" s="154"/>
      <c r="J1115" s="134"/>
      <c r="K1115" s="134"/>
      <c r="L1115" s="153"/>
    </row>
    <row r="1116" spans="1:12" ht="30" customHeight="1" x14ac:dyDescent="0.35">
      <c r="A1116" s="132"/>
      <c r="B1116" s="132"/>
      <c r="C1116" s="152"/>
      <c r="D1116" s="132"/>
      <c r="E1116" s="152"/>
      <c r="F1116" s="133"/>
      <c r="G1116" s="133"/>
      <c r="H1116" s="154"/>
      <c r="I1116" s="154"/>
      <c r="J1116" s="134"/>
      <c r="K1116" s="134"/>
      <c r="L1116" s="153"/>
    </row>
    <row r="1117" spans="1:12" ht="30" customHeight="1" x14ac:dyDescent="0.35">
      <c r="A1117" s="132"/>
      <c r="B1117" s="132"/>
      <c r="C1117" s="152"/>
      <c r="D1117" s="132"/>
      <c r="E1117" s="152"/>
      <c r="F1117" s="133"/>
      <c r="G1117" s="133"/>
      <c r="H1117" s="154"/>
      <c r="I1117" s="154"/>
      <c r="J1117" s="134"/>
      <c r="K1117" s="134"/>
      <c r="L1117" s="153"/>
    </row>
    <row r="1118" spans="1:12" ht="30" customHeight="1" x14ac:dyDescent="0.35">
      <c r="A1118" s="132"/>
      <c r="B1118" s="132"/>
      <c r="C1118" s="152"/>
      <c r="D1118" s="132"/>
      <c r="E1118" s="152"/>
      <c r="F1118" s="133"/>
      <c r="G1118" s="133"/>
      <c r="H1118" s="154"/>
      <c r="I1118" s="154"/>
      <c r="J1118" s="134"/>
      <c r="K1118" s="134"/>
      <c r="L1118" s="153"/>
    </row>
    <row r="1119" spans="1:12" ht="30" customHeight="1" x14ac:dyDescent="0.35">
      <c r="A1119" s="132"/>
      <c r="B1119" s="132"/>
      <c r="C1119" s="152"/>
      <c r="D1119" s="132"/>
      <c r="E1119" s="152"/>
      <c r="F1119" s="133"/>
      <c r="G1119" s="133"/>
      <c r="H1119" s="154"/>
      <c r="I1119" s="154"/>
      <c r="J1119" s="134"/>
      <c r="K1119" s="134"/>
      <c r="L1119" s="153"/>
    </row>
    <row r="1120" spans="1:12" ht="30" customHeight="1" x14ac:dyDescent="0.35">
      <c r="A1120" s="132"/>
      <c r="B1120" s="132"/>
      <c r="C1120" s="152"/>
      <c r="D1120" s="132"/>
      <c r="E1120" s="152"/>
      <c r="F1120" s="133"/>
      <c r="G1120" s="133"/>
      <c r="H1120" s="154"/>
      <c r="I1120" s="154"/>
      <c r="J1120" s="134"/>
      <c r="K1120" s="134"/>
      <c r="L1120" s="153"/>
    </row>
    <row r="1121" spans="1:12" ht="30" customHeight="1" x14ac:dyDescent="0.35">
      <c r="A1121" s="132"/>
      <c r="B1121" s="132"/>
      <c r="C1121" s="152"/>
      <c r="D1121" s="132"/>
      <c r="E1121" s="152"/>
      <c r="F1121" s="133"/>
      <c r="G1121" s="133"/>
      <c r="H1121" s="154"/>
      <c r="I1121" s="154"/>
      <c r="J1121" s="134"/>
      <c r="K1121" s="134"/>
      <c r="L1121" s="153"/>
    </row>
    <row r="1122" spans="1:12" ht="30" customHeight="1" x14ac:dyDescent="0.35">
      <c r="A1122" s="132"/>
      <c r="B1122" s="132"/>
      <c r="C1122" s="152"/>
      <c r="D1122" s="132"/>
      <c r="E1122" s="152"/>
      <c r="F1122" s="133"/>
      <c r="G1122" s="133"/>
      <c r="H1122" s="154"/>
      <c r="I1122" s="154"/>
      <c r="J1122" s="134"/>
      <c r="K1122" s="134"/>
      <c r="L1122" s="153"/>
    </row>
    <row r="1123" spans="1:12" ht="30" customHeight="1" x14ac:dyDescent="0.35">
      <c r="A1123" s="132"/>
      <c r="B1123" s="132"/>
      <c r="C1123" s="152"/>
      <c r="D1123" s="132"/>
      <c r="E1123" s="152"/>
      <c r="F1123" s="133"/>
      <c r="G1123" s="133"/>
      <c r="H1123" s="154"/>
      <c r="I1123" s="154"/>
      <c r="J1123" s="134"/>
      <c r="K1123" s="134"/>
      <c r="L1123" s="153"/>
    </row>
    <row r="1124" spans="1:12" ht="30" customHeight="1" x14ac:dyDescent="0.35">
      <c r="A1124" s="132"/>
      <c r="B1124" s="132"/>
      <c r="C1124" s="152"/>
      <c r="D1124" s="132"/>
      <c r="E1124" s="152"/>
      <c r="F1124" s="133"/>
      <c r="G1124" s="133"/>
      <c r="H1124" s="154"/>
      <c r="I1124" s="154"/>
      <c r="J1124" s="134"/>
      <c r="K1124" s="134"/>
      <c r="L1124" s="153"/>
    </row>
    <row r="1125" spans="1:12" ht="30" customHeight="1" x14ac:dyDescent="0.35">
      <c r="A1125" s="132"/>
      <c r="B1125" s="132"/>
      <c r="C1125" s="152"/>
      <c r="D1125" s="132"/>
      <c r="E1125" s="152"/>
      <c r="F1125" s="133"/>
      <c r="G1125" s="133"/>
      <c r="H1125" s="154"/>
      <c r="I1125" s="154"/>
      <c r="J1125" s="134"/>
      <c r="K1125" s="134"/>
      <c r="L1125" s="153"/>
    </row>
    <row r="1126" spans="1:12" ht="30" customHeight="1" x14ac:dyDescent="0.35">
      <c r="A1126" s="132"/>
      <c r="B1126" s="132"/>
      <c r="C1126" s="152"/>
      <c r="D1126" s="132"/>
      <c r="E1126" s="152"/>
      <c r="F1126" s="133"/>
      <c r="G1126" s="133"/>
      <c r="H1126" s="154"/>
      <c r="I1126" s="154"/>
      <c r="J1126" s="134"/>
      <c r="K1126" s="134"/>
      <c r="L1126" s="153"/>
    </row>
    <row r="1127" spans="1:12" ht="30" customHeight="1" x14ac:dyDescent="0.35">
      <c r="A1127" s="132"/>
      <c r="B1127" s="132"/>
      <c r="C1127" s="152"/>
      <c r="D1127" s="132"/>
      <c r="E1127" s="152"/>
      <c r="F1127" s="133"/>
      <c r="G1127" s="133"/>
      <c r="H1127" s="154"/>
      <c r="I1127" s="154"/>
      <c r="J1127" s="134"/>
      <c r="K1127" s="134"/>
      <c r="L1127" s="153"/>
    </row>
    <row r="1128" spans="1:12" ht="30" customHeight="1" x14ac:dyDescent="0.35">
      <c r="A1128" s="132"/>
      <c r="B1128" s="132"/>
      <c r="C1128" s="152"/>
      <c r="D1128" s="132"/>
      <c r="E1128" s="152"/>
      <c r="F1128" s="133"/>
      <c r="G1128" s="133"/>
      <c r="H1128" s="154"/>
      <c r="I1128" s="154"/>
      <c r="J1128" s="134"/>
      <c r="K1128" s="134"/>
      <c r="L1128" s="153"/>
    </row>
    <row r="1129" spans="1:12" ht="30" customHeight="1" x14ac:dyDescent="0.35">
      <c r="A1129" s="132"/>
      <c r="B1129" s="132"/>
      <c r="C1129" s="152"/>
      <c r="D1129" s="132"/>
      <c r="E1129" s="152"/>
      <c r="F1129" s="133"/>
      <c r="G1129" s="133"/>
      <c r="H1129" s="154"/>
      <c r="I1129" s="154"/>
      <c r="J1129" s="134"/>
      <c r="K1129" s="134"/>
      <c r="L1129" s="153"/>
    </row>
    <row r="1130" spans="1:12" ht="30" customHeight="1" x14ac:dyDescent="0.35">
      <c r="A1130" s="132"/>
      <c r="B1130" s="132"/>
      <c r="C1130" s="152"/>
      <c r="D1130" s="132"/>
      <c r="E1130" s="152"/>
      <c r="F1130" s="133"/>
      <c r="G1130" s="133"/>
      <c r="H1130" s="154"/>
      <c r="I1130" s="154"/>
      <c r="J1130" s="134"/>
      <c r="K1130" s="134"/>
      <c r="L1130" s="153"/>
    </row>
    <row r="1131" spans="1:12" ht="30" customHeight="1" x14ac:dyDescent="0.35">
      <c r="A1131" s="132"/>
      <c r="B1131" s="132"/>
      <c r="C1131" s="152"/>
      <c r="D1131" s="132"/>
      <c r="E1131" s="152"/>
      <c r="F1131" s="133"/>
      <c r="G1131" s="133"/>
      <c r="H1131" s="154"/>
      <c r="I1131" s="154"/>
      <c r="J1131" s="134"/>
      <c r="K1131" s="134"/>
      <c r="L1131" s="153"/>
    </row>
    <row r="1132" spans="1:12" ht="30" customHeight="1" x14ac:dyDescent="0.35">
      <c r="A1132" s="132"/>
      <c r="B1132" s="132"/>
      <c r="C1132" s="152"/>
      <c r="D1132" s="132"/>
      <c r="E1132" s="152"/>
      <c r="F1132" s="133"/>
      <c r="G1132" s="133"/>
      <c r="H1132" s="154"/>
      <c r="I1132" s="154"/>
      <c r="J1132" s="134"/>
      <c r="K1132" s="134"/>
      <c r="L1132" s="153"/>
    </row>
    <row r="1133" spans="1:12" ht="30" customHeight="1" x14ac:dyDescent="0.35">
      <c r="A1133" s="132"/>
      <c r="B1133" s="132"/>
      <c r="C1133" s="152"/>
      <c r="D1133" s="132"/>
      <c r="E1133" s="152"/>
      <c r="F1133" s="133"/>
      <c r="G1133" s="133"/>
      <c r="H1133" s="154"/>
      <c r="I1133" s="154"/>
      <c r="J1133" s="134"/>
      <c r="K1133" s="134"/>
      <c r="L1133" s="153"/>
    </row>
    <row r="1134" spans="1:12" ht="30" customHeight="1" x14ac:dyDescent="0.35">
      <c r="A1134" s="132"/>
      <c r="B1134" s="132"/>
      <c r="C1134" s="152"/>
      <c r="D1134" s="132"/>
      <c r="E1134" s="152"/>
      <c r="F1134" s="133"/>
      <c r="G1134" s="133"/>
      <c r="H1134" s="154"/>
      <c r="I1134" s="154"/>
      <c r="J1134" s="134"/>
      <c r="K1134" s="134"/>
      <c r="L1134" s="153"/>
    </row>
    <row r="1135" spans="1:12" ht="30" customHeight="1" x14ac:dyDescent="0.35">
      <c r="A1135" s="132"/>
      <c r="B1135" s="132"/>
      <c r="C1135" s="152"/>
      <c r="D1135" s="132"/>
      <c r="E1135" s="152"/>
      <c r="F1135" s="133"/>
      <c r="G1135" s="133"/>
      <c r="H1135" s="154"/>
      <c r="I1135" s="154"/>
      <c r="J1135" s="134"/>
      <c r="K1135" s="134"/>
      <c r="L1135" s="153"/>
    </row>
    <row r="1136" spans="1:12" ht="30" customHeight="1" x14ac:dyDescent="0.35">
      <c r="A1136" s="132"/>
      <c r="B1136" s="132"/>
      <c r="C1136" s="152"/>
      <c r="D1136" s="132"/>
      <c r="E1136" s="152"/>
      <c r="F1136" s="133"/>
      <c r="G1136" s="133"/>
      <c r="H1136" s="154"/>
      <c r="I1136" s="154"/>
      <c r="J1136" s="134"/>
      <c r="K1136" s="134"/>
      <c r="L1136" s="153"/>
    </row>
    <row r="1137" spans="1:12" ht="30" customHeight="1" x14ac:dyDescent="0.35">
      <c r="A1137" s="132"/>
      <c r="B1137" s="132"/>
      <c r="C1137" s="152"/>
      <c r="D1137" s="132"/>
      <c r="E1137" s="152"/>
      <c r="F1137" s="133"/>
      <c r="G1137" s="133"/>
      <c r="H1137" s="154"/>
      <c r="I1137" s="154"/>
      <c r="J1137" s="134"/>
      <c r="K1137" s="134"/>
      <c r="L1137" s="153"/>
    </row>
    <row r="1138" spans="1:12" ht="30" customHeight="1" x14ac:dyDescent="0.35">
      <c r="A1138" s="132"/>
      <c r="B1138" s="132"/>
      <c r="C1138" s="152"/>
      <c r="D1138" s="132"/>
      <c r="E1138" s="152"/>
      <c r="F1138" s="133"/>
      <c r="G1138" s="133"/>
      <c r="H1138" s="154"/>
      <c r="I1138" s="154"/>
      <c r="J1138" s="134"/>
      <c r="K1138" s="134"/>
      <c r="L1138" s="153"/>
    </row>
    <row r="1139" spans="1:12" ht="30" customHeight="1" x14ac:dyDescent="0.35">
      <c r="A1139" s="132"/>
      <c r="B1139" s="132"/>
      <c r="C1139" s="152"/>
      <c r="D1139" s="132"/>
      <c r="E1139" s="152"/>
      <c r="F1139" s="133"/>
      <c r="G1139" s="133"/>
      <c r="H1139" s="154"/>
      <c r="I1139" s="154"/>
      <c r="J1139" s="134"/>
      <c r="K1139" s="134"/>
      <c r="L1139" s="153"/>
    </row>
    <row r="1140" spans="1:12" ht="30" customHeight="1" x14ac:dyDescent="0.35">
      <c r="A1140" s="132"/>
      <c r="B1140" s="132"/>
      <c r="C1140" s="152"/>
      <c r="D1140" s="132"/>
      <c r="E1140" s="152"/>
      <c r="F1140" s="133"/>
      <c r="G1140" s="133"/>
      <c r="H1140" s="154"/>
      <c r="I1140" s="154"/>
      <c r="J1140" s="134"/>
      <c r="K1140" s="134"/>
      <c r="L1140" s="153"/>
    </row>
    <row r="1141" spans="1:12" ht="30" customHeight="1" x14ac:dyDescent="0.35">
      <c r="A1141" s="132"/>
      <c r="B1141" s="132"/>
      <c r="C1141" s="152"/>
      <c r="D1141" s="132"/>
      <c r="E1141" s="152"/>
      <c r="F1141" s="133"/>
      <c r="G1141" s="133"/>
      <c r="H1141" s="154"/>
      <c r="I1141" s="154"/>
      <c r="J1141" s="134"/>
      <c r="K1141" s="134"/>
      <c r="L1141" s="153"/>
    </row>
    <row r="1142" spans="1:12" ht="30" customHeight="1" x14ac:dyDescent="0.35">
      <c r="A1142" s="132"/>
      <c r="B1142" s="132"/>
      <c r="C1142" s="152"/>
      <c r="D1142" s="132"/>
      <c r="E1142" s="152"/>
      <c r="F1142" s="133"/>
      <c r="G1142" s="133"/>
      <c r="H1142" s="154"/>
      <c r="I1142" s="154"/>
      <c r="J1142" s="134"/>
      <c r="K1142" s="134"/>
      <c r="L1142" s="153"/>
    </row>
    <row r="1143" spans="1:12" ht="30" customHeight="1" x14ac:dyDescent="0.35">
      <c r="A1143" s="132"/>
      <c r="B1143" s="132"/>
      <c r="C1143" s="152"/>
      <c r="D1143" s="132"/>
      <c r="E1143" s="152"/>
      <c r="F1143" s="133"/>
      <c r="G1143" s="133"/>
      <c r="H1143" s="154"/>
      <c r="I1143" s="154"/>
      <c r="J1143" s="134"/>
      <c r="K1143" s="134"/>
      <c r="L1143" s="153"/>
    </row>
    <row r="1144" spans="1:12" ht="30" customHeight="1" x14ac:dyDescent="0.35">
      <c r="A1144" s="132"/>
      <c r="B1144" s="132"/>
      <c r="C1144" s="152"/>
      <c r="D1144" s="132"/>
      <c r="E1144" s="152"/>
      <c r="F1144" s="133"/>
      <c r="G1144" s="133"/>
      <c r="H1144" s="154"/>
      <c r="I1144" s="154"/>
      <c r="J1144" s="134"/>
      <c r="K1144" s="134"/>
      <c r="L1144" s="153"/>
    </row>
    <row r="1145" spans="1:12" ht="30" customHeight="1" x14ac:dyDescent="0.35">
      <c r="A1145" s="132"/>
      <c r="B1145" s="132"/>
      <c r="C1145" s="152"/>
      <c r="D1145" s="132"/>
      <c r="E1145" s="152"/>
      <c r="F1145" s="133"/>
      <c r="G1145" s="133"/>
      <c r="H1145" s="154"/>
      <c r="I1145" s="154"/>
      <c r="J1145" s="134"/>
      <c r="K1145" s="134"/>
      <c r="L1145" s="153"/>
    </row>
    <row r="1146" spans="1:12" ht="30" customHeight="1" x14ac:dyDescent="0.35">
      <c r="A1146" s="132"/>
      <c r="B1146" s="132"/>
      <c r="C1146" s="152"/>
      <c r="D1146" s="132"/>
      <c r="E1146" s="152"/>
      <c r="F1146" s="133"/>
      <c r="G1146" s="133"/>
      <c r="H1146" s="154"/>
      <c r="I1146" s="154"/>
      <c r="J1146" s="134"/>
      <c r="K1146" s="134"/>
      <c r="L1146" s="153"/>
    </row>
    <row r="1147" spans="1:12" ht="30" customHeight="1" x14ac:dyDescent="0.35">
      <c r="A1147" s="132"/>
      <c r="B1147" s="132"/>
      <c r="C1147" s="152"/>
      <c r="D1147" s="132"/>
      <c r="E1147" s="152"/>
      <c r="F1147" s="133"/>
      <c r="G1147" s="133"/>
      <c r="H1147" s="154"/>
      <c r="I1147" s="154"/>
      <c r="J1147" s="134"/>
      <c r="K1147" s="134"/>
      <c r="L1147" s="153"/>
    </row>
    <row r="1148" spans="1:12" ht="30" customHeight="1" x14ac:dyDescent="0.35">
      <c r="A1148" s="132"/>
      <c r="B1148" s="132"/>
      <c r="C1148" s="152"/>
      <c r="D1148" s="132"/>
      <c r="E1148" s="152"/>
      <c r="F1148" s="133"/>
      <c r="G1148" s="133"/>
      <c r="H1148" s="154"/>
      <c r="I1148" s="154"/>
      <c r="J1148" s="134"/>
      <c r="K1148" s="134"/>
      <c r="L1148" s="153"/>
    </row>
    <row r="1149" spans="1:12" ht="30" customHeight="1" x14ac:dyDescent="0.35">
      <c r="A1149" s="132"/>
      <c r="B1149" s="132"/>
      <c r="C1149" s="152"/>
      <c r="D1149" s="132"/>
      <c r="E1149" s="152"/>
      <c r="F1149" s="133"/>
      <c r="G1149" s="133"/>
      <c r="H1149" s="154"/>
      <c r="I1149" s="154"/>
      <c r="J1149" s="134"/>
      <c r="K1149" s="134"/>
      <c r="L1149" s="153"/>
    </row>
    <row r="1150" spans="1:12" ht="30" customHeight="1" x14ac:dyDescent="0.35">
      <c r="A1150" s="132"/>
      <c r="B1150" s="132"/>
      <c r="C1150" s="152"/>
      <c r="D1150" s="132"/>
      <c r="E1150" s="152"/>
      <c r="F1150" s="133"/>
      <c r="G1150" s="133"/>
      <c r="H1150" s="154"/>
      <c r="I1150" s="154"/>
      <c r="J1150" s="134"/>
      <c r="K1150" s="134"/>
      <c r="L1150" s="153"/>
    </row>
    <row r="1151" spans="1:12" ht="30" customHeight="1" x14ac:dyDescent="0.35">
      <c r="A1151" s="132"/>
      <c r="B1151" s="132"/>
      <c r="C1151" s="152"/>
      <c r="D1151" s="132"/>
      <c r="E1151" s="152"/>
      <c r="F1151" s="133"/>
      <c r="G1151" s="133"/>
      <c r="H1151" s="154"/>
      <c r="I1151" s="154"/>
      <c r="J1151" s="134"/>
      <c r="K1151" s="134"/>
      <c r="L1151" s="153"/>
    </row>
    <row r="1152" spans="1:12" ht="30" customHeight="1" x14ac:dyDescent="0.35">
      <c r="A1152" s="132"/>
      <c r="B1152" s="132"/>
      <c r="C1152" s="152"/>
      <c r="D1152" s="132"/>
      <c r="E1152" s="152"/>
      <c r="F1152" s="133"/>
      <c r="G1152" s="133"/>
      <c r="H1152" s="154"/>
      <c r="I1152" s="154"/>
      <c r="J1152" s="134"/>
      <c r="K1152" s="134"/>
      <c r="L1152" s="153"/>
    </row>
    <row r="1153" spans="1:12" ht="30" customHeight="1" x14ac:dyDescent="0.35">
      <c r="A1153" s="132"/>
      <c r="B1153" s="132"/>
      <c r="C1153" s="152"/>
      <c r="D1153" s="132"/>
      <c r="E1153" s="152"/>
      <c r="F1153" s="133"/>
      <c r="G1153" s="133"/>
      <c r="H1153" s="154"/>
      <c r="I1153" s="154"/>
      <c r="J1153" s="134"/>
      <c r="K1153" s="134"/>
      <c r="L1153" s="153"/>
    </row>
    <row r="1154" spans="1:12" ht="30" customHeight="1" x14ac:dyDescent="0.35">
      <c r="A1154" s="132"/>
      <c r="B1154" s="132"/>
      <c r="C1154" s="152"/>
      <c r="D1154" s="132"/>
      <c r="E1154" s="152"/>
      <c r="F1154" s="133"/>
      <c r="G1154" s="133"/>
      <c r="H1154" s="154"/>
      <c r="I1154" s="154"/>
      <c r="J1154" s="134"/>
      <c r="K1154" s="134"/>
      <c r="L1154" s="153"/>
    </row>
    <row r="1155" spans="1:12" ht="30" customHeight="1" x14ac:dyDescent="0.35">
      <c r="A1155" s="132"/>
      <c r="B1155" s="132"/>
      <c r="C1155" s="152"/>
      <c r="D1155" s="132"/>
      <c r="E1155" s="152"/>
      <c r="F1155" s="133"/>
      <c r="G1155" s="133"/>
      <c r="H1155" s="154"/>
      <c r="I1155" s="154"/>
      <c r="J1155" s="134"/>
      <c r="K1155" s="134"/>
      <c r="L1155" s="153"/>
    </row>
    <row r="1156" spans="1:12" ht="30" customHeight="1" x14ac:dyDescent="0.35">
      <c r="A1156" s="132"/>
      <c r="B1156" s="132"/>
      <c r="C1156" s="152"/>
      <c r="D1156" s="132"/>
      <c r="E1156" s="152"/>
      <c r="F1156" s="133"/>
      <c r="G1156" s="133"/>
      <c r="H1156" s="154"/>
      <c r="I1156" s="154"/>
      <c r="J1156" s="134"/>
      <c r="K1156" s="134"/>
      <c r="L1156" s="153"/>
    </row>
    <row r="1157" spans="1:12" ht="30" customHeight="1" x14ac:dyDescent="0.35">
      <c r="A1157" s="132"/>
      <c r="B1157" s="132"/>
      <c r="C1157" s="152"/>
      <c r="D1157" s="132"/>
      <c r="E1157" s="152"/>
      <c r="F1157" s="133"/>
      <c r="G1157" s="133"/>
      <c r="H1157" s="154"/>
      <c r="I1157" s="154"/>
      <c r="J1157" s="134"/>
      <c r="K1157" s="134"/>
      <c r="L1157" s="153"/>
    </row>
    <row r="1158" spans="1:12" ht="30" customHeight="1" x14ac:dyDescent="0.35">
      <c r="A1158" s="132"/>
      <c r="B1158" s="132"/>
      <c r="C1158" s="152"/>
      <c r="D1158" s="132"/>
      <c r="E1158" s="152"/>
      <c r="F1158" s="133"/>
      <c r="G1158" s="133"/>
      <c r="H1158" s="154"/>
      <c r="I1158" s="154"/>
      <c r="J1158" s="134"/>
      <c r="K1158" s="134"/>
      <c r="L1158" s="153"/>
    </row>
    <row r="1159" spans="1:12" ht="30" customHeight="1" x14ac:dyDescent="0.35">
      <c r="A1159" s="132"/>
      <c r="B1159" s="132"/>
      <c r="C1159" s="152"/>
      <c r="D1159" s="132"/>
      <c r="E1159" s="152"/>
      <c r="F1159" s="133"/>
      <c r="G1159" s="133"/>
      <c r="H1159" s="154"/>
      <c r="I1159" s="154"/>
      <c r="J1159" s="134"/>
      <c r="K1159" s="134"/>
      <c r="L1159" s="153"/>
    </row>
    <row r="1160" spans="1:12" ht="30" customHeight="1" x14ac:dyDescent="0.35">
      <c r="A1160" s="132"/>
      <c r="B1160" s="132"/>
      <c r="C1160" s="152"/>
      <c r="D1160" s="132"/>
      <c r="E1160" s="152"/>
      <c r="F1160" s="133"/>
      <c r="G1160" s="133"/>
      <c r="H1160" s="154"/>
      <c r="I1160" s="154"/>
      <c r="J1160" s="134"/>
      <c r="K1160" s="134"/>
      <c r="L1160" s="153"/>
    </row>
    <row r="1161" spans="1:12" ht="30" customHeight="1" x14ac:dyDescent="0.35">
      <c r="A1161" s="132"/>
      <c r="B1161" s="132"/>
      <c r="C1161" s="152"/>
      <c r="D1161" s="132"/>
      <c r="E1161" s="152"/>
      <c r="F1161" s="133"/>
      <c r="G1161" s="133"/>
      <c r="H1161" s="154"/>
      <c r="I1161" s="154"/>
      <c r="J1161" s="134"/>
      <c r="K1161" s="134"/>
      <c r="L1161" s="153"/>
    </row>
    <row r="1162" spans="1:12" ht="30" customHeight="1" x14ac:dyDescent="0.35">
      <c r="A1162" s="132"/>
      <c r="B1162" s="132"/>
      <c r="C1162" s="152"/>
      <c r="D1162" s="132"/>
      <c r="E1162" s="152"/>
      <c r="F1162" s="133"/>
      <c r="G1162" s="133"/>
      <c r="H1162" s="154"/>
      <c r="I1162" s="154"/>
      <c r="J1162" s="134"/>
      <c r="K1162" s="134"/>
      <c r="L1162" s="153"/>
    </row>
    <row r="1163" spans="1:12" ht="30" customHeight="1" x14ac:dyDescent="0.35">
      <c r="A1163" s="132"/>
      <c r="B1163" s="132"/>
      <c r="C1163" s="152"/>
      <c r="D1163" s="132"/>
      <c r="E1163" s="152"/>
      <c r="F1163" s="133"/>
      <c r="G1163" s="133"/>
      <c r="H1163" s="154"/>
      <c r="I1163" s="154"/>
      <c r="J1163" s="134"/>
      <c r="K1163" s="134"/>
      <c r="L1163" s="153"/>
    </row>
    <row r="1164" spans="1:12" ht="30" customHeight="1" x14ac:dyDescent="0.35">
      <c r="A1164" s="132"/>
      <c r="B1164" s="132"/>
      <c r="C1164" s="152"/>
      <c r="D1164" s="132"/>
      <c r="E1164" s="152"/>
      <c r="F1164" s="133"/>
      <c r="G1164" s="133"/>
      <c r="H1164" s="154"/>
      <c r="I1164" s="154"/>
      <c r="J1164" s="134"/>
      <c r="K1164" s="134"/>
      <c r="L1164" s="153"/>
    </row>
    <row r="1165" spans="1:12" ht="30" customHeight="1" x14ac:dyDescent="0.35">
      <c r="A1165" s="132"/>
      <c r="B1165" s="132"/>
      <c r="C1165" s="152"/>
      <c r="D1165" s="132"/>
      <c r="E1165" s="152"/>
      <c r="F1165" s="133"/>
      <c r="G1165" s="133"/>
      <c r="H1165" s="154"/>
      <c r="I1165" s="154"/>
      <c r="J1165" s="134"/>
      <c r="K1165" s="134"/>
      <c r="L1165" s="153"/>
    </row>
    <row r="1166" spans="1:12" ht="30" customHeight="1" x14ac:dyDescent="0.35">
      <c r="A1166" s="132"/>
      <c r="B1166" s="132"/>
      <c r="C1166" s="152"/>
      <c r="D1166" s="132"/>
      <c r="E1166" s="152"/>
      <c r="F1166" s="133"/>
      <c r="G1166" s="133"/>
      <c r="H1166" s="154"/>
      <c r="I1166" s="154"/>
      <c r="J1166" s="134"/>
      <c r="K1166" s="134"/>
      <c r="L1166" s="153"/>
    </row>
    <row r="1167" spans="1:12" ht="30" customHeight="1" x14ac:dyDescent="0.35">
      <c r="A1167" s="132"/>
      <c r="B1167" s="132"/>
      <c r="C1167" s="152"/>
      <c r="D1167" s="132"/>
      <c r="E1167" s="152"/>
      <c r="F1167" s="133"/>
      <c r="G1167" s="133"/>
      <c r="H1167" s="154"/>
      <c r="I1167" s="154"/>
      <c r="J1167" s="134"/>
      <c r="K1167" s="134"/>
      <c r="L1167" s="153"/>
    </row>
    <row r="1168" spans="1:12" ht="30" customHeight="1" x14ac:dyDescent="0.35">
      <c r="A1168" s="132"/>
      <c r="B1168" s="132"/>
      <c r="C1168" s="152"/>
      <c r="D1168" s="132"/>
      <c r="E1168" s="152"/>
      <c r="F1168" s="133"/>
      <c r="G1168" s="133"/>
      <c r="H1168" s="154"/>
      <c r="I1168" s="154"/>
      <c r="J1168" s="134"/>
      <c r="K1168" s="134"/>
      <c r="L1168" s="153"/>
    </row>
    <row r="1169" spans="1:12" ht="30" customHeight="1" x14ac:dyDescent="0.35">
      <c r="A1169" s="132"/>
      <c r="B1169" s="132"/>
      <c r="C1169" s="152"/>
      <c r="D1169" s="132"/>
      <c r="E1169" s="152"/>
      <c r="F1169" s="133"/>
      <c r="G1169" s="133"/>
      <c r="H1169" s="154"/>
      <c r="I1169" s="154"/>
      <c r="J1169" s="134"/>
      <c r="K1169" s="134"/>
      <c r="L1169" s="153"/>
    </row>
    <row r="1170" spans="1:12" ht="30" customHeight="1" x14ac:dyDescent="0.35">
      <c r="A1170" s="132"/>
      <c r="B1170" s="132"/>
      <c r="C1170" s="152"/>
      <c r="D1170" s="132"/>
      <c r="E1170" s="152"/>
      <c r="F1170" s="133"/>
      <c r="G1170" s="133"/>
      <c r="H1170" s="154"/>
      <c r="I1170" s="154"/>
      <c r="J1170" s="134"/>
      <c r="K1170" s="134"/>
      <c r="L1170" s="153"/>
    </row>
    <row r="1171" spans="1:12" ht="30" customHeight="1" x14ac:dyDescent="0.35">
      <c r="A1171" s="132"/>
      <c r="B1171" s="132"/>
      <c r="C1171" s="152"/>
      <c r="D1171" s="132"/>
      <c r="E1171" s="152"/>
      <c r="F1171" s="133"/>
      <c r="G1171" s="133"/>
      <c r="H1171" s="154"/>
      <c r="I1171" s="154"/>
      <c r="J1171" s="134"/>
      <c r="K1171" s="134"/>
      <c r="L1171" s="153"/>
    </row>
    <row r="1172" spans="1:12" ht="30" customHeight="1" x14ac:dyDescent="0.35">
      <c r="A1172" s="132"/>
      <c r="B1172" s="132"/>
      <c r="C1172" s="152"/>
      <c r="D1172" s="132"/>
      <c r="E1172" s="152"/>
      <c r="F1172" s="133"/>
      <c r="G1172" s="133"/>
      <c r="H1172" s="154"/>
      <c r="I1172" s="154"/>
      <c r="J1172" s="134"/>
      <c r="K1172" s="134"/>
      <c r="L1172" s="153"/>
    </row>
    <row r="1173" spans="1:12" ht="30" customHeight="1" x14ac:dyDescent="0.35">
      <c r="A1173" s="132"/>
      <c r="B1173" s="132"/>
      <c r="C1173" s="152"/>
      <c r="D1173" s="132"/>
      <c r="E1173" s="152"/>
      <c r="F1173" s="133"/>
      <c r="G1173" s="133"/>
      <c r="H1173" s="154"/>
      <c r="I1173" s="154"/>
      <c r="J1173" s="134"/>
      <c r="K1173" s="134"/>
      <c r="L1173" s="153"/>
    </row>
    <row r="1174" spans="1:12" ht="30" customHeight="1" x14ac:dyDescent="0.35">
      <c r="A1174" s="132"/>
      <c r="B1174" s="132"/>
      <c r="C1174" s="152"/>
      <c r="D1174" s="132"/>
      <c r="E1174" s="152"/>
      <c r="F1174" s="133"/>
      <c r="G1174" s="133"/>
      <c r="H1174" s="154"/>
      <c r="I1174" s="154"/>
      <c r="J1174" s="134"/>
      <c r="K1174" s="134"/>
      <c r="L1174" s="153"/>
    </row>
    <row r="1175" spans="1:12" ht="30" customHeight="1" x14ac:dyDescent="0.35">
      <c r="A1175" s="132"/>
      <c r="B1175" s="132"/>
      <c r="C1175" s="152"/>
      <c r="D1175" s="132"/>
      <c r="E1175" s="152"/>
      <c r="F1175" s="133"/>
      <c r="G1175" s="133"/>
      <c r="H1175" s="154"/>
      <c r="I1175" s="154"/>
      <c r="J1175" s="134"/>
      <c r="K1175" s="134"/>
      <c r="L1175" s="153"/>
    </row>
    <row r="1176" spans="1:12" ht="30" customHeight="1" x14ac:dyDescent="0.35">
      <c r="A1176" s="132"/>
      <c r="B1176" s="132"/>
      <c r="C1176" s="152"/>
      <c r="D1176" s="132"/>
      <c r="E1176" s="152"/>
      <c r="F1176" s="133"/>
      <c r="G1176" s="133"/>
      <c r="H1176" s="154"/>
      <c r="I1176" s="154"/>
      <c r="J1176" s="134"/>
      <c r="K1176" s="134"/>
      <c r="L1176" s="153"/>
    </row>
    <row r="1177" spans="1:12" ht="30" customHeight="1" x14ac:dyDescent="0.35">
      <c r="A1177" s="132"/>
      <c r="B1177" s="132"/>
      <c r="C1177" s="152"/>
      <c r="D1177" s="132"/>
      <c r="E1177" s="152"/>
      <c r="F1177" s="133"/>
      <c r="G1177" s="133"/>
      <c r="H1177" s="154"/>
      <c r="I1177" s="154"/>
      <c r="J1177" s="134"/>
      <c r="K1177" s="134"/>
      <c r="L1177" s="153"/>
    </row>
    <row r="1178" spans="1:12" ht="30" customHeight="1" x14ac:dyDescent="0.35">
      <c r="A1178" s="132"/>
      <c r="B1178" s="132"/>
      <c r="C1178" s="152"/>
      <c r="D1178" s="132"/>
      <c r="E1178" s="152"/>
      <c r="F1178" s="133"/>
      <c r="G1178" s="133"/>
      <c r="H1178" s="154"/>
      <c r="I1178" s="154"/>
      <c r="J1178" s="134"/>
      <c r="K1178" s="134"/>
      <c r="L1178" s="153"/>
    </row>
    <row r="1179" spans="1:12" ht="30" customHeight="1" x14ac:dyDescent="0.35">
      <c r="A1179" s="132"/>
      <c r="B1179" s="132"/>
      <c r="C1179" s="152"/>
      <c r="D1179" s="132"/>
      <c r="E1179" s="152"/>
      <c r="F1179" s="133"/>
      <c r="G1179" s="133"/>
      <c r="H1179" s="154"/>
      <c r="I1179" s="154"/>
      <c r="J1179" s="134"/>
      <c r="K1179" s="134"/>
      <c r="L1179" s="153"/>
    </row>
    <row r="1180" spans="1:12" ht="30" customHeight="1" x14ac:dyDescent="0.35">
      <c r="A1180" s="132"/>
      <c r="B1180" s="132"/>
      <c r="C1180" s="152"/>
      <c r="D1180" s="132"/>
      <c r="E1180" s="152"/>
      <c r="F1180" s="133"/>
      <c r="G1180" s="133"/>
      <c r="H1180" s="154"/>
      <c r="I1180" s="154"/>
      <c r="J1180" s="134"/>
      <c r="K1180" s="134"/>
      <c r="L1180" s="153"/>
    </row>
    <row r="1181" spans="1:12" ht="30" customHeight="1" x14ac:dyDescent="0.35">
      <c r="A1181" s="132"/>
      <c r="B1181" s="132"/>
      <c r="C1181" s="152"/>
      <c r="D1181" s="132"/>
      <c r="E1181" s="152"/>
      <c r="F1181" s="133"/>
      <c r="G1181" s="133"/>
      <c r="H1181" s="154"/>
      <c r="I1181" s="154"/>
      <c r="J1181" s="134"/>
      <c r="K1181" s="134"/>
      <c r="L1181" s="153"/>
    </row>
    <row r="1182" spans="1:12" ht="30" customHeight="1" x14ac:dyDescent="0.35">
      <c r="A1182" s="132"/>
      <c r="B1182" s="132"/>
      <c r="C1182" s="152"/>
      <c r="D1182" s="132"/>
      <c r="E1182" s="152"/>
      <c r="F1182" s="133"/>
      <c r="G1182" s="133"/>
      <c r="H1182" s="154"/>
      <c r="I1182" s="154"/>
      <c r="J1182" s="134"/>
      <c r="K1182" s="134"/>
      <c r="L1182" s="153"/>
    </row>
    <row r="1183" spans="1:12" ht="30" customHeight="1" x14ac:dyDescent="0.35">
      <c r="A1183" s="132"/>
      <c r="B1183" s="132"/>
      <c r="C1183" s="152"/>
      <c r="D1183" s="132"/>
      <c r="E1183" s="152"/>
      <c r="F1183" s="133"/>
      <c r="G1183" s="133"/>
      <c r="H1183" s="154"/>
      <c r="I1183" s="154"/>
      <c r="J1183" s="134"/>
      <c r="K1183" s="134"/>
      <c r="L1183" s="153"/>
    </row>
    <row r="1184" spans="1:12" ht="30" customHeight="1" x14ac:dyDescent="0.35">
      <c r="A1184" s="132"/>
      <c r="B1184" s="132"/>
      <c r="C1184" s="152"/>
      <c r="D1184" s="132"/>
      <c r="E1184" s="152"/>
      <c r="F1184" s="133"/>
      <c r="G1184" s="133"/>
      <c r="H1184" s="154"/>
      <c r="I1184" s="154"/>
      <c r="J1184" s="134"/>
      <c r="K1184" s="134"/>
      <c r="L1184" s="153"/>
    </row>
    <row r="1185" spans="1:12" ht="30" customHeight="1" x14ac:dyDescent="0.35">
      <c r="A1185" s="132"/>
      <c r="B1185" s="132"/>
      <c r="C1185" s="152"/>
      <c r="D1185" s="132"/>
      <c r="E1185" s="152"/>
      <c r="F1185" s="133"/>
      <c r="G1185" s="133"/>
      <c r="H1185" s="154"/>
      <c r="I1185" s="154"/>
      <c r="J1185" s="134"/>
      <c r="K1185" s="134"/>
      <c r="L1185" s="153"/>
    </row>
    <row r="1186" spans="1:12" ht="30" customHeight="1" x14ac:dyDescent="0.35">
      <c r="A1186" s="132"/>
      <c r="B1186" s="132"/>
      <c r="C1186" s="152"/>
      <c r="D1186" s="132"/>
      <c r="E1186" s="152"/>
      <c r="F1186" s="133"/>
      <c r="G1186" s="133"/>
      <c r="H1186" s="154"/>
      <c r="I1186" s="154"/>
      <c r="J1186" s="134"/>
      <c r="K1186" s="134"/>
      <c r="L1186" s="153"/>
    </row>
    <row r="1187" spans="1:12" ht="30" customHeight="1" x14ac:dyDescent="0.35">
      <c r="A1187" s="132"/>
      <c r="B1187" s="132"/>
      <c r="C1187" s="152"/>
      <c r="D1187" s="132"/>
      <c r="E1187" s="152"/>
      <c r="F1187" s="133"/>
      <c r="G1187" s="133"/>
      <c r="H1187" s="154"/>
      <c r="I1187" s="154"/>
      <c r="J1187" s="134"/>
      <c r="K1187" s="134"/>
      <c r="L1187" s="153"/>
    </row>
    <row r="1188" spans="1:12" ht="30" customHeight="1" x14ac:dyDescent="0.35">
      <c r="A1188" s="132"/>
      <c r="B1188" s="132"/>
      <c r="C1188" s="152"/>
      <c r="D1188" s="132"/>
      <c r="E1188" s="152"/>
      <c r="F1188" s="133"/>
      <c r="G1188" s="133"/>
      <c r="H1188" s="154"/>
      <c r="I1188" s="154"/>
      <c r="J1188" s="134"/>
      <c r="K1188" s="134"/>
      <c r="L1188" s="153"/>
    </row>
    <row r="1189" spans="1:12" ht="30" customHeight="1" x14ac:dyDescent="0.35">
      <c r="A1189" s="132"/>
      <c r="B1189" s="132"/>
      <c r="C1189" s="152"/>
      <c r="D1189" s="132"/>
      <c r="E1189" s="152"/>
      <c r="F1189" s="133"/>
      <c r="G1189" s="133"/>
      <c r="H1189" s="154"/>
      <c r="I1189" s="154"/>
      <c r="J1189" s="134"/>
      <c r="K1189" s="134"/>
      <c r="L1189" s="153"/>
    </row>
    <row r="1190" spans="1:12" ht="30" customHeight="1" x14ac:dyDescent="0.35">
      <c r="A1190" s="132"/>
      <c r="B1190" s="132"/>
      <c r="C1190" s="152"/>
      <c r="D1190" s="132"/>
      <c r="E1190" s="152"/>
      <c r="F1190" s="133"/>
      <c r="G1190" s="133"/>
      <c r="H1190" s="154"/>
      <c r="I1190" s="154"/>
      <c r="J1190" s="134"/>
      <c r="K1190" s="134"/>
      <c r="L1190" s="153"/>
    </row>
    <row r="1191" spans="1:12" ht="30" customHeight="1" x14ac:dyDescent="0.35">
      <c r="A1191" s="132"/>
      <c r="B1191" s="132"/>
      <c r="C1191" s="152"/>
      <c r="D1191" s="132"/>
      <c r="E1191" s="152"/>
      <c r="F1191" s="133"/>
      <c r="G1191" s="133"/>
      <c r="H1191" s="154"/>
      <c r="I1191" s="154"/>
      <c r="J1191" s="134"/>
      <c r="K1191" s="134"/>
      <c r="L1191" s="153"/>
    </row>
    <row r="1192" spans="1:12" ht="30" customHeight="1" x14ac:dyDescent="0.35">
      <c r="A1192" s="132"/>
      <c r="B1192" s="132"/>
      <c r="C1192" s="152"/>
      <c r="D1192" s="132"/>
      <c r="E1192" s="152"/>
      <c r="F1192" s="133"/>
      <c r="G1192" s="133"/>
      <c r="H1192" s="154"/>
      <c r="I1192" s="154"/>
      <c r="J1192" s="134"/>
      <c r="K1192" s="134"/>
      <c r="L1192" s="153"/>
    </row>
    <row r="1193" spans="1:12" ht="30" customHeight="1" x14ac:dyDescent="0.35">
      <c r="A1193" s="132"/>
      <c r="B1193" s="132"/>
      <c r="C1193" s="152"/>
      <c r="D1193" s="132"/>
      <c r="E1193" s="152"/>
      <c r="F1193" s="133"/>
      <c r="G1193" s="133"/>
      <c r="H1193" s="154"/>
      <c r="I1193" s="154"/>
      <c r="J1193" s="134"/>
      <c r="K1193" s="134"/>
      <c r="L1193" s="153"/>
    </row>
    <row r="1194" spans="1:12" ht="30" customHeight="1" x14ac:dyDescent="0.35">
      <c r="A1194" s="132"/>
      <c r="B1194" s="132"/>
      <c r="C1194" s="152"/>
      <c r="D1194" s="132"/>
      <c r="E1194" s="152"/>
      <c r="F1194" s="133"/>
      <c r="G1194" s="133"/>
      <c r="H1194" s="154"/>
      <c r="I1194" s="154"/>
      <c r="J1194" s="134"/>
      <c r="K1194" s="134"/>
      <c r="L1194" s="153"/>
    </row>
    <row r="1195" spans="1:12" ht="30" customHeight="1" x14ac:dyDescent="0.35">
      <c r="A1195" s="132"/>
      <c r="B1195" s="132"/>
      <c r="C1195" s="152"/>
      <c r="D1195" s="132"/>
      <c r="E1195" s="152"/>
      <c r="F1195" s="133"/>
      <c r="G1195" s="133"/>
      <c r="H1195" s="154"/>
      <c r="I1195" s="154"/>
      <c r="J1195" s="134"/>
      <c r="K1195" s="134"/>
      <c r="L1195" s="153"/>
    </row>
    <row r="1196" spans="1:12" ht="30" customHeight="1" x14ac:dyDescent="0.35">
      <c r="A1196" s="132"/>
      <c r="B1196" s="132"/>
      <c r="C1196" s="152"/>
      <c r="D1196" s="132"/>
      <c r="E1196" s="152"/>
      <c r="F1196" s="133"/>
      <c r="G1196" s="133"/>
      <c r="H1196" s="154"/>
      <c r="I1196" s="154"/>
      <c r="J1196" s="134"/>
      <c r="K1196" s="134"/>
      <c r="L1196" s="153"/>
    </row>
    <row r="1197" spans="1:12" ht="30" customHeight="1" x14ac:dyDescent="0.35">
      <c r="A1197" s="132"/>
      <c r="B1197" s="132"/>
      <c r="C1197" s="152"/>
      <c r="D1197" s="132"/>
      <c r="E1197" s="152"/>
      <c r="F1197" s="133"/>
      <c r="G1197" s="133"/>
      <c r="H1197" s="154"/>
      <c r="I1197" s="154"/>
      <c r="J1197" s="134"/>
      <c r="K1197" s="134"/>
      <c r="L1197" s="153"/>
    </row>
    <row r="1198" spans="1:12" ht="30" customHeight="1" x14ac:dyDescent="0.35">
      <c r="A1198" s="132"/>
      <c r="B1198" s="132"/>
      <c r="C1198" s="152"/>
      <c r="D1198" s="132"/>
      <c r="E1198" s="152"/>
      <c r="F1198" s="133"/>
      <c r="G1198" s="133"/>
      <c r="H1198" s="154"/>
      <c r="I1198" s="154"/>
      <c r="J1198" s="134"/>
      <c r="K1198" s="134"/>
      <c r="L1198" s="153"/>
    </row>
    <row r="1199" spans="1:12" ht="30" customHeight="1" x14ac:dyDescent="0.35">
      <c r="A1199" s="132"/>
      <c r="B1199" s="132"/>
      <c r="C1199" s="152"/>
      <c r="D1199" s="132"/>
      <c r="E1199" s="152"/>
      <c r="F1199" s="133"/>
      <c r="G1199" s="133"/>
      <c r="H1199" s="154"/>
      <c r="I1199" s="154"/>
      <c r="J1199" s="134"/>
      <c r="K1199" s="134"/>
      <c r="L1199" s="153"/>
    </row>
    <row r="1200" spans="1:12" ht="30" customHeight="1" x14ac:dyDescent="0.35">
      <c r="A1200" s="132"/>
      <c r="B1200" s="132"/>
      <c r="C1200" s="152"/>
      <c r="D1200" s="132"/>
      <c r="E1200" s="152"/>
      <c r="F1200" s="133"/>
      <c r="G1200" s="133"/>
      <c r="H1200" s="154"/>
      <c r="I1200" s="154"/>
      <c r="J1200" s="134"/>
      <c r="K1200" s="134"/>
      <c r="L1200" s="153"/>
    </row>
    <row r="1201" spans="1:12" ht="30" customHeight="1" x14ac:dyDescent="0.35">
      <c r="A1201" s="132"/>
      <c r="B1201" s="132"/>
      <c r="C1201" s="152"/>
      <c r="D1201" s="132"/>
      <c r="E1201" s="152"/>
      <c r="F1201" s="133"/>
      <c r="G1201" s="133"/>
      <c r="H1201" s="154"/>
      <c r="I1201" s="154"/>
      <c r="J1201" s="134"/>
      <c r="K1201" s="134"/>
      <c r="L1201" s="153"/>
    </row>
    <row r="1202" spans="1:12" ht="30" customHeight="1" x14ac:dyDescent="0.35">
      <c r="A1202" s="132"/>
      <c r="B1202" s="132"/>
      <c r="C1202" s="152"/>
      <c r="D1202" s="132"/>
      <c r="E1202" s="152"/>
      <c r="F1202" s="133"/>
      <c r="G1202" s="133"/>
      <c r="H1202" s="154"/>
      <c r="I1202" s="154"/>
      <c r="J1202" s="134"/>
      <c r="K1202" s="134"/>
      <c r="L1202" s="153"/>
    </row>
    <row r="1203" spans="1:12" ht="30" customHeight="1" x14ac:dyDescent="0.35">
      <c r="A1203" s="132"/>
      <c r="B1203" s="132"/>
      <c r="C1203" s="152"/>
      <c r="D1203" s="132"/>
      <c r="E1203" s="152"/>
      <c r="F1203" s="133"/>
      <c r="G1203" s="133"/>
      <c r="H1203" s="154"/>
      <c r="I1203" s="154"/>
      <c r="J1203" s="134"/>
      <c r="K1203" s="134"/>
      <c r="L1203" s="153"/>
    </row>
    <row r="1204" spans="1:12" ht="30" customHeight="1" x14ac:dyDescent="0.35">
      <c r="A1204" s="132"/>
      <c r="B1204" s="132"/>
      <c r="C1204" s="152"/>
      <c r="D1204" s="132"/>
      <c r="E1204" s="152"/>
      <c r="F1204" s="133"/>
      <c r="G1204" s="133"/>
      <c r="H1204" s="154"/>
      <c r="I1204" s="154"/>
      <c r="J1204" s="134"/>
      <c r="K1204" s="134"/>
      <c r="L1204" s="153"/>
    </row>
    <row r="1205" spans="1:12" ht="30" customHeight="1" x14ac:dyDescent="0.35">
      <c r="A1205" s="132"/>
      <c r="B1205" s="132"/>
      <c r="C1205" s="152"/>
      <c r="D1205" s="132"/>
      <c r="E1205" s="152"/>
      <c r="F1205" s="133"/>
      <c r="G1205" s="133"/>
      <c r="H1205" s="154"/>
      <c r="I1205" s="154"/>
      <c r="J1205" s="134"/>
      <c r="K1205" s="134"/>
      <c r="L1205" s="153"/>
    </row>
    <row r="1206" spans="1:12" ht="30" customHeight="1" x14ac:dyDescent="0.35">
      <c r="A1206" s="132"/>
      <c r="B1206" s="132"/>
      <c r="C1206" s="152"/>
      <c r="D1206" s="132"/>
      <c r="E1206" s="152"/>
      <c r="F1206" s="133"/>
      <c r="G1206" s="133"/>
      <c r="H1206" s="154"/>
      <c r="I1206" s="154"/>
      <c r="J1206" s="134"/>
      <c r="K1206" s="134"/>
      <c r="L1206" s="153"/>
    </row>
    <row r="1207" spans="1:12" ht="30" customHeight="1" x14ac:dyDescent="0.35">
      <c r="A1207" s="132"/>
      <c r="B1207" s="132"/>
      <c r="C1207" s="152"/>
      <c r="D1207" s="132"/>
      <c r="E1207" s="152"/>
      <c r="F1207" s="133"/>
      <c r="G1207" s="133"/>
      <c r="H1207" s="154"/>
      <c r="I1207" s="154"/>
      <c r="J1207" s="134"/>
      <c r="K1207" s="134"/>
      <c r="L1207" s="153"/>
    </row>
    <row r="1208" spans="1:12" ht="30" customHeight="1" x14ac:dyDescent="0.35">
      <c r="A1208" s="132"/>
      <c r="B1208" s="132"/>
      <c r="C1208" s="152"/>
      <c r="D1208" s="132"/>
      <c r="E1208" s="152"/>
      <c r="F1208" s="133"/>
      <c r="G1208" s="133"/>
      <c r="H1208" s="154"/>
      <c r="I1208" s="154"/>
      <c r="J1208" s="134"/>
      <c r="K1208" s="134"/>
      <c r="L1208" s="153"/>
    </row>
    <row r="1209" spans="1:12" ht="30" customHeight="1" x14ac:dyDescent="0.35">
      <c r="A1209" s="132"/>
      <c r="B1209" s="132"/>
      <c r="C1209" s="152"/>
      <c r="D1209" s="132"/>
      <c r="E1209" s="152"/>
      <c r="F1209" s="133"/>
      <c r="G1209" s="133"/>
      <c r="H1209" s="154"/>
      <c r="I1209" s="154"/>
      <c r="J1209" s="134"/>
      <c r="K1209" s="134"/>
      <c r="L1209" s="153"/>
    </row>
    <row r="1210" spans="1:12" ht="30" customHeight="1" x14ac:dyDescent="0.35">
      <c r="A1210" s="132"/>
      <c r="B1210" s="132"/>
      <c r="C1210" s="152"/>
      <c r="D1210" s="132"/>
      <c r="E1210" s="152"/>
      <c r="F1210" s="133"/>
      <c r="G1210" s="133"/>
      <c r="H1210" s="154"/>
      <c r="I1210" s="154"/>
      <c r="J1210" s="134"/>
      <c r="K1210" s="134"/>
      <c r="L1210" s="153"/>
    </row>
    <row r="1211" spans="1:12" ht="30" customHeight="1" x14ac:dyDescent="0.35">
      <c r="A1211" s="132"/>
      <c r="B1211" s="132"/>
      <c r="C1211" s="152"/>
      <c r="D1211" s="132"/>
      <c r="E1211" s="152"/>
      <c r="F1211" s="133"/>
      <c r="G1211" s="133"/>
      <c r="H1211" s="154"/>
      <c r="I1211" s="154"/>
      <c r="J1211" s="134"/>
      <c r="K1211" s="134"/>
      <c r="L1211" s="153"/>
    </row>
    <row r="1212" spans="1:12" ht="30" customHeight="1" x14ac:dyDescent="0.35">
      <c r="A1212" s="132"/>
      <c r="B1212" s="132"/>
      <c r="C1212" s="152"/>
      <c r="D1212" s="132"/>
      <c r="E1212" s="152"/>
      <c r="F1212" s="133"/>
      <c r="G1212" s="133"/>
      <c r="H1212" s="154"/>
      <c r="I1212" s="154"/>
      <c r="J1212" s="134"/>
      <c r="K1212" s="134"/>
      <c r="L1212" s="153"/>
    </row>
    <row r="1213" spans="1:12" ht="30" customHeight="1" x14ac:dyDescent="0.35">
      <c r="A1213" s="132"/>
      <c r="B1213" s="132"/>
      <c r="C1213" s="152"/>
      <c r="D1213" s="132"/>
      <c r="E1213" s="152"/>
      <c r="F1213" s="133"/>
      <c r="G1213" s="133"/>
      <c r="H1213" s="154"/>
      <c r="I1213" s="154"/>
      <c r="J1213" s="134"/>
      <c r="K1213" s="134"/>
      <c r="L1213" s="153"/>
    </row>
    <row r="1214" spans="1:12" ht="30" customHeight="1" x14ac:dyDescent="0.35">
      <c r="A1214" s="132"/>
      <c r="B1214" s="132"/>
      <c r="C1214" s="152"/>
      <c r="D1214" s="132"/>
      <c r="E1214" s="152"/>
      <c r="F1214" s="133"/>
      <c r="G1214" s="133"/>
      <c r="H1214" s="154"/>
      <c r="I1214" s="154"/>
      <c r="J1214" s="134"/>
      <c r="K1214" s="134"/>
      <c r="L1214" s="153"/>
    </row>
    <row r="1215" spans="1:12" ht="30" customHeight="1" x14ac:dyDescent="0.35">
      <c r="A1215" s="132"/>
      <c r="B1215" s="132"/>
      <c r="C1215" s="152"/>
      <c r="D1215" s="132"/>
      <c r="E1215" s="152"/>
      <c r="F1215" s="133"/>
      <c r="G1215" s="133"/>
      <c r="H1215" s="154"/>
      <c r="I1215" s="154"/>
      <c r="J1215" s="134"/>
      <c r="K1215" s="134"/>
      <c r="L1215" s="153"/>
    </row>
    <row r="1216" spans="1:12" ht="30" customHeight="1" x14ac:dyDescent="0.35">
      <c r="A1216" s="132"/>
      <c r="B1216" s="132"/>
      <c r="C1216" s="152"/>
      <c r="D1216" s="132"/>
      <c r="E1216" s="152"/>
      <c r="F1216" s="133"/>
      <c r="G1216" s="133"/>
      <c r="H1216" s="154"/>
      <c r="I1216" s="154"/>
      <c r="J1216" s="134"/>
      <c r="K1216" s="134"/>
      <c r="L1216" s="153"/>
    </row>
    <row r="1217" spans="1:12" ht="30" customHeight="1" x14ac:dyDescent="0.35">
      <c r="A1217" s="132"/>
      <c r="B1217" s="132"/>
      <c r="C1217" s="152"/>
      <c r="D1217" s="132"/>
      <c r="E1217" s="152"/>
      <c r="F1217" s="133"/>
      <c r="G1217" s="133"/>
      <c r="H1217" s="154"/>
      <c r="I1217" s="154"/>
      <c r="J1217" s="134"/>
      <c r="K1217" s="134"/>
      <c r="L1217" s="153"/>
    </row>
    <row r="1218" spans="1:12" ht="30" customHeight="1" x14ac:dyDescent="0.35">
      <c r="A1218" s="132"/>
      <c r="B1218" s="132"/>
      <c r="C1218" s="152"/>
      <c r="D1218" s="132"/>
      <c r="E1218" s="152"/>
      <c r="F1218" s="133"/>
      <c r="G1218" s="133"/>
      <c r="H1218" s="154"/>
      <c r="I1218" s="154"/>
      <c r="J1218" s="134"/>
      <c r="K1218" s="134"/>
      <c r="L1218" s="153"/>
    </row>
    <row r="1219" spans="1:12" ht="30" customHeight="1" x14ac:dyDescent="0.35">
      <c r="A1219" s="132"/>
      <c r="B1219" s="132"/>
      <c r="C1219" s="152"/>
      <c r="D1219" s="132"/>
      <c r="E1219" s="152"/>
      <c r="F1219" s="133"/>
      <c r="G1219" s="133"/>
      <c r="H1219" s="154"/>
      <c r="I1219" s="154"/>
      <c r="J1219" s="134"/>
      <c r="K1219" s="134"/>
      <c r="L1219" s="153"/>
    </row>
    <row r="1220" spans="1:12" ht="30" customHeight="1" x14ac:dyDescent="0.35">
      <c r="A1220" s="132"/>
      <c r="B1220" s="132"/>
      <c r="C1220" s="152"/>
      <c r="D1220" s="132"/>
      <c r="E1220" s="152"/>
      <c r="F1220" s="133"/>
      <c r="G1220" s="133"/>
      <c r="H1220" s="154"/>
      <c r="I1220" s="154"/>
      <c r="J1220" s="134"/>
      <c r="K1220" s="134"/>
      <c r="L1220" s="153"/>
    </row>
    <row r="1221" spans="1:12" ht="30" customHeight="1" x14ac:dyDescent="0.35">
      <c r="A1221" s="132"/>
      <c r="B1221" s="132"/>
      <c r="C1221" s="152"/>
      <c r="D1221" s="132"/>
      <c r="E1221" s="152"/>
      <c r="F1221" s="133"/>
      <c r="G1221" s="133"/>
      <c r="H1221" s="154"/>
      <c r="I1221" s="154"/>
      <c r="J1221" s="134"/>
      <c r="K1221" s="134"/>
      <c r="L1221" s="153"/>
    </row>
    <row r="1222" spans="1:12" ht="30" customHeight="1" x14ac:dyDescent="0.35">
      <c r="A1222" s="132"/>
      <c r="B1222" s="132"/>
      <c r="C1222" s="152"/>
      <c r="D1222" s="132"/>
      <c r="E1222" s="152"/>
      <c r="F1222" s="133"/>
      <c r="G1222" s="133"/>
      <c r="H1222" s="154"/>
      <c r="I1222" s="154"/>
      <c r="J1222" s="134"/>
      <c r="K1222" s="134"/>
      <c r="L1222" s="153"/>
    </row>
    <row r="1223" spans="1:12" ht="30" customHeight="1" x14ac:dyDescent="0.35">
      <c r="A1223" s="132"/>
      <c r="B1223" s="132"/>
      <c r="C1223" s="152"/>
      <c r="D1223" s="132"/>
      <c r="E1223" s="152"/>
      <c r="F1223" s="133"/>
      <c r="G1223" s="133"/>
      <c r="H1223" s="154"/>
      <c r="I1223" s="154"/>
      <c r="J1223" s="134"/>
      <c r="K1223" s="134"/>
      <c r="L1223" s="153"/>
    </row>
    <row r="1224" spans="1:12" ht="30" customHeight="1" x14ac:dyDescent="0.35">
      <c r="A1224" s="132"/>
      <c r="B1224" s="132"/>
      <c r="C1224" s="152"/>
      <c r="D1224" s="132"/>
      <c r="E1224" s="152"/>
      <c r="F1224" s="133"/>
      <c r="G1224" s="133"/>
      <c r="H1224" s="154"/>
      <c r="I1224" s="154"/>
      <c r="J1224" s="134"/>
      <c r="K1224" s="134"/>
      <c r="L1224" s="153"/>
    </row>
    <row r="1225" spans="1:12" ht="30" customHeight="1" x14ac:dyDescent="0.35">
      <c r="A1225" s="132"/>
      <c r="B1225" s="132"/>
      <c r="C1225" s="152"/>
      <c r="D1225" s="132"/>
      <c r="E1225" s="152"/>
      <c r="F1225" s="133"/>
      <c r="G1225" s="133"/>
      <c r="H1225" s="154"/>
      <c r="I1225" s="154"/>
      <c r="J1225" s="134"/>
      <c r="K1225" s="134"/>
      <c r="L1225" s="153"/>
    </row>
    <row r="1226" spans="1:12" ht="30" customHeight="1" x14ac:dyDescent="0.35">
      <c r="A1226" s="132"/>
      <c r="B1226" s="132"/>
      <c r="C1226" s="152"/>
      <c r="D1226" s="132"/>
      <c r="E1226" s="152"/>
      <c r="F1226" s="133"/>
      <c r="G1226" s="133"/>
      <c r="H1226" s="154"/>
      <c r="I1226" s="154"/>
      <c r="J1226" s="134"/>
      <c r="K1226" s="134"/>
      <c r="L1226" s="153"/>
    </row>
    <row r="1227" spans="1:12" ht="30" customHeight="1" x14ac:dyDescent="0.35">
      <c r="A1227" s="132"/>
      <c r="B1227" s="132"/>
      <c r="C1227" s="152"/>
      <c r="D1227" s="132"/>
      <c r="E1227" s="152"/>
      <c r="F1227" s="133"/>
      <c r="G1227" s="133"/>
      <c r="H1227" s="154"/>
      <c r="I1227" s="154"/>
      <c r="J1227" s="134"/>
      <c r="K1227" s="134"/>
      <c r="L1227" s="153"/>
    </row>
    <row r="1228" spans="1:12" ht="30" customHeight="1" x14ac:dyDescent="0.35">
      <c r="A1228" s="132"/>
      <c r="B1228" s="132"/>
      <c r="C1228" s="152"/>
      <c r="D1228" s="132"/>
      <c r="E1228" s="152"/>
      <c r="F1228" s="133"/>
      <c r="G1228" s="133"/>
      <c r="H1228" s="154"/>
      <c r="I1228" s="154"/>
      <c r="J1228" s="134"/>
      <c r="K1228" s="134"/>
      <c r="L1228" s="153"/>
    </row>
    <row r="1229" spans="1:12" ht="30" customHeight="1" x14ac:dyDescent="0.35">
      <c r="A1229" s="132"/>
      <c r="B1229" s="132"/>
      <c r="C1229" s="152"/>
      <c r="D1229" s="132"/>
      <c r="E1229" s="152"/>
      <c r="F1229" s="133"/>
      <c r="G1229" s="133"/>
      <c r="H1229" s="154"/>
      <c r="I1229" s="154"/>
      <c r="J1229" s="134"/>
      <c r="K1229" s="134"/>
      <c r="L1229" s="153"/>
    </row>
    <row r="1230" spans="1:12" ht="30" customHeight="1" x14ac:dyDescent="0.35">
      <c r="A1230" s="132"/>
      <c r="B1230" s="132"/>
      <c r="C1230" s="152"/>
      <c r="D1230" s="132"/>
      <c r="E1230" s="152"/>
      <c r="F1230" s="133"/>
      <c r="G1230" s="133"/>
      <c r="H1230" s="154"/>
      <c r="I1230" s="154"/>
      <c r="J1230" s="134"/>
      <c r="K1230" s="134"/>
      <c r="L1230" s="153"/>
    </row>
    <row r="1231" spans="1:12" ht="30" customHeight="1" x14ac:dyDescent="0.35">
      <c r="A1231" s="132"/>
      <c r="B1231" s="132"/>
      <c r="C1231" s="152"/>
      <c r="D1231" s="132"/>
      <c r="E1231" s="152"/>
      <c r="F1231" s="133"/>
      <c r="G1231" s="133"/>
      <c r="H1231" s="154"/>
      <c r="I1231" s="154"/>
      <c r="J1231" s="134"/>
      <c r="K1231" s="134"/>
      <c r="L1231" s="153"/>
    </row>
    <row r="1232" spans="1:12" ht="30" customHeight="1" x14ac:dyDescent="0.35">
      <c r="A1232" s="132"/>
      <c r="B1232" s="132"/>
      <c r="C1232" s="152"/>
      <c r="D1232" s="132"/>
      <c r="E1232" s="152"/>
      <c r="F1232" s="133"/>
      <c r="G1232" s="133"/>
      <c r="H1232" s="154"/>
      <c r="I1232" s="154"/>
      <c r="J1232" s="134"/>
      <c r="K1232" s="134"/>
      <c r="L1232" s="153"/>
    </row>
    <row r="1233" spans="1:12" ht="30" customHeight="1" x14ac:dyDescent="0.35">
      <c r="A1233" s="132"/>
      <c r="B1233" s="132"/>
      <c r="C1233" s="152"/>
      <c r="D1233" s="132"/>
      <c r="E1233" s="152"/>
      <c r="F1233" s="133"/>
      <c r="G1233" s="133"/>
      <c r="H1233" s="154"/>
      <c r="I1233" s="154"/>
      <c r="J1233" s="134"/>
      <c r="K1233" s="134"/>
      <c r="L1233" s="153"/>
    </row>
    <row r="1234" spans="1:12" ht="30" customHeight="1" x14ac:dyDescent="0.35">
      <c r="A1234" s="132"/>
      <c r="B1234" s="132"/>
      <c r="C1234" s="152"/>
      <c r="D1234" s="132"/>
      <c r="E1234" s="152"/>
      <c r="F1234" s="133"/>
      <c r="G1234" s="133"/>
      <c r="H1234" s="154"/>
      <c r="I1234" s="154"/>
      <c r="J1234" s="134"/>
      <c r="K1234" s="134"/>
      <c r="L1234" s="153"/>
    </row>
    <row r="1235" spans="1:12" ht="30" customHeight="1" x14ac:dyDescent="0.35">
      <c r="A1235" s="132"/>
      <c r="B1235" s="132"/>
      <c r="C1235" s="152"/>
      <c r="D1235" s="132"/>
      <c r="E1235" s="152"/>
      <c r="F1235" s="133"/>
      <c r="G1235" s="133"/>
      <c r="H1235" s="154"/>
      <c r="I1235" s="154"/>
      <c r="J1235" s="134"/>
      <c r="K1235" s="134"/>
      <c r="L1235" s="153"/>
    </row>
    <row r="1236" spans="1:12" ht="30" customHeight="1" x14ac:dyDescent="0.35">
      <c r="A1236" s="132"/>
      <c r="B1236" s="132"/>
      <c r="C1236" s="152"/>
      <c r="D1236" s="132"/>
      <c r="E1236" s="152"/>
      <c r="F1236" s="133"/>
      <c r="G1236" s="133"/>
      <c r="H1236" s="154"/>
      <c r="I1236" s="154"/>
      <c r="J1236" s="134"/>
      <c r="K1236" s="134"/>
      <c r="L1236" s="153"/>
    </row>
    <row r="1237" spans="1:12" ht="30" customHeight="1" x14ac:dyDescent="0.35">
      <c r="A1237" s="132"/>
      <c r="B1237" s="132"/>
      <c r="C1237" s="152"/>
      <c r="D1237" s="132"/>
      <c r="E1237" s="152"/>
      <c r="F1237" s="133"/>
      <c r="G1237" s="133"/>
      <c r="H1237" s="154"/>
      <c r="I1237" s="154"/>
      <c r="J1237" s="134"/>
      <c r="K1237" s="134"/>
      <c r="L1237" s="153"/>
    </row>
    <row r="1238" spans="1:12" ht="30" customHeight="1" x14ac:dyDescent="0.35">
      <c r="A1238" s="132"/>
      <c r="B1238" s="132"/>
      <c r="C1238" s="152"/>
      <c r="D1238" s="132"/>
      <c r="E1238" s="152"/>
      <c r="F1238" s="133"/>
      <c r="G1238" s="133"/>
      <c r="H1238" s="154"/>
      <c r="I1238" s="154"/>
      <c r="J1238" s="134"/>
      <c r="K1238" s="134"/>
      <c r="L1238" s="153"/>
    </row>
    <row r="1239" spans="1:12" ht="30" customHeight="1" x14ac:dyDescent="0.35">
      <c r="A1239" s="132"/>
      <c r="B1239" s="132"/>
      <c r="C1239" s="152"/>
      <c r="D1239" s="132"/>
      <c r="E1239" s="152"/>
      <c r="F1239" s="133"/>
      <c r="G1239" s="133"/>
      <c r="H1239" s="154"/>
      <c r="I1239" s="154"/>
      <c r="J1239" s="134"/>
      <c r="K1239" s="134"/>
      <c r="L1239" s="153"/>
    </row>
    <row r="1240" spans="1:12" ht="30" customHeight="1" x14ac:dyDescent="0.35">
      <c r="A1240" s="132"/>
      <c r="B1240" s="132"/>
      <c r="C1240" s="152"/>
      <c r="D1240" s="132"/>
      <c r="E1240" s="152"/>
      <c r="F1240" s="133"/>
      <c r="G1240" s="133"/>
      <c r="H1240" s="154"/>
      <c r="I1240" s="154"/>
      <c r="J1240" s="134"/>
      <c r="K1240" s="134"/>
      <c r="L1240" s="153"/>
    </row>
    <row r="1241" spans="1:12" ht="30" customHeight="1" x14ac:dyDescent="0.35">
      <c r="A1241" s="132"/>
      <c r="B1241" s="132"/>
      <c r="C1241" s="152"/>
      <c r="D1241" s="132"/>
      <c r="E1241" s="152"/>
      <c r="F1241" s="133"/>
      <c r="G1241" s="133"/>
      <c r="H1241" s="154"/>
      <c r="I1241" s="154"/>
      <c r="J1241" s="134"/>
      <c r="K1241" s="134"/>
      <c r="L1241" s="153"/>
    </row>
    <row r="1242" spans="1:12" ht="30" customHeight="1" x14ac:dyDescent="0.35">
      <c r="A1242" s="132"/>
      <c r="B1242" s="132"/>
      <c r="C1242" s="152"/>
      <c r="D1242" s="132"/>
      <c r="E1242" s="152"/>
      <c r="F1242" s="133"/>
      <c r="G1242" s="133"/>
      <c r="H1242" s="154"/>
      <c r="I1242" s="154"/>
      <c r="J1242" s="134"/>
      <c r="K1242" s="134"/>
      <c r="L1242" s="153"/>
    </row>
    <row r="1243" spans="1:12" ht="30" customHeight="1" x14ac:dyDescent="0.35">
      <c r="A1243" s="132"/>
      <c r="B1243" s="132"/>
      <c r="C1243" s="152"/>
      <c r="D1243" s="132"/>
      <c r="E1243" s="152"/>
      <c r="F1243" s="133"/>
      <c r="G1243" s="133"/>
      <c r="H1243" s="154"/>
      <c r="I1243" s="154"/>
      <c r="J1243" s="134"/>
      <c r="K1243" s="134"/>
      <c r="L1243" s="153"/>
    </row>
    <row r="1244" spans="1:12" ht="30" customHeight="1" x14ac:dyDescent="0.35">
      <c r="A1244" s="132"/>
      <c r="B1244" s="132"/>
      <c r="C1244" s="152"/>
      <c r="D1244" s="132"/>
      <c r="E1244" s="152"/>
      <c r="F1244" s="133"/>
      <c r="G1244" s="133"/>
      <c r="H1244" s="154"/>
      <c r="I1244" s="154"/>
      <c r="J1244" s="134"/>
      <c r="K1244" s="134"/>
      <c r="L1244" s="153"/>
    </row>
    <row r="1245" spans="1:12" ht="30" customHeight="1" x14ac:dyDescent="0.35">
      <c r="A1245" s="132"/>
      <c r="B1245" s="132"/>
      <c r="C1245" s="152"/>
      <c r="D1245" s="132"/>
      <c r="E1245" s="152"/>
      <c r="F1245" s="133"/>
      <c r="G1245" s="133"/>
      <c r="H1245" s="154"/>
      <c r="I1245" s="154"/>
      <c r="J1245" s="134"/>
      <c r="K1245" s="134"/>
      <c r="L1245" s="153"/>
    </row>
    <row r="1246" spans="1:12" ht="30" customHeight="1" x14ac:dyDescent="0.35">
      <c r="A1246" s="132"/>
      <c r="B1246" s="132"/>
      <c r="C1246" s="152"/>
      <c r="D1246" s="132"/>
      <c r="E1246" s="152"/>
      <c r="F1246" s="133"/>
      <c r="G1246" s="133"/>
      <c r="H1246" s="154"/>
      <c r="I1246" s="154"/>
      <c r="J1246" s="134"/>
      <c r="K1246" s="134"/>
      <c r="L1246" s="153"/>
    </row>
    <row r="1247" spans="1:12" ht="30" customHeight="1" x14ac:dyDescent="0.35">
      <c r="A1247" s="132"/>
      <c r="B1247" s="132"/>
      <c r="C1247" s="152"/>
      <c r="D1247" s="132"/>
      <c r="E1247" s="152"/>
      <c r="F1247" s="133"/>
      <c r="G1247" s="133"/>
      <c r="H1247" s="154"/>
      <c r="I1247" s="154"/>
      <c r="J1247" s="134"/>
      <c r="K1247" s="134"/>
      <c r="L1247" s="153"/>
    </row>
    <row r="1248" spans="1:12" ht="30" customHeight="1" x14ac:dyDescent="0.35">
      <c r="A1248" s="132"/>
      <c r="B1248" s="132"/>
      <c r="C1248" s="152"/>
      <c r="D1248" s="132"/>
      <c r="E1248" s="152"/>
      <c r="F1248" s="133"/>
      <c r="G1248" s="133"/>
      <c r="H1248" s="154"/>
      <c r="I1248" s="154"/>
      <c r="J1248" s="134"/>
      <c r="K1248" s="134"/>
      <c r="L1248" s="153"/>
    </row>
    <row r="1249" spans="1:12" ht="30" customHeight="1" x14ac:dyDescent="0.35">
      <c r="A1249" s="132"/>
      <c r="B1249" s="132"/>
      <c r="C1249" s="152"/>
      <c r="D1249" s="132"/>
      <c r="E1249" s="152"/>
      <c r="F1249" s="133"/>
      <c r="G1249" s="133"/>
      <c r="H1249" s="154"/>
      <c r="I1249" s="154"/>
      <c r="J1249" s="134"/>
      <c r="K1249" s="134"/>
      <c r="L1249" s="153"/>
    </row>
    <row r="1250" spans="1:12" ht="30" customHeight="1" x14ac:dyDescent="0.35">
      <c r="A1250" s="132"/>
      <c r="B1250" s="132"/>
      <c r="C1250" s="152"/>
      <c r="D1250" s="132"/>
      <c r="E1250" s="152"/>
      <c r="F1250" s="133"/>
      <c r="G1250" s="133"/>
      <c r="H1250" s="154"/>
      <c r="I1250" s="154"/>
      <c r="J1250" s="134"/>
      <c r="K1250" s="134"/>
      <c r="L1250" s="153"/>
    </row>
    <row r="1251" spans="1:12" ht="30" customHeight="1" x14ac:dyDescent="0.35">
      <c r="A1251" s="132"/>
      <c r="B1251" s="132"/>
      <c r="C1251" s="152"/>
      <c r="D1251" s="132"/>
      <c r="E1251" s="152"/>
      <c r="F1251" s="133"/>
      <c r="G1251" s="133"/>
      <c r="H1251" s="154"/>
      <c r="I1251" s="154"/>
      <c r="J1251" s="134"/>
      <c r="K1251" s="134"/>
      <c r="L1251" s="153"/>
    </row>
    <row r="1252" spans="1:12" ht="30" customHeight="1" x14ac:dyDescent="0.35">
      <c r="A1252" s="132"/>
      <c r="B1252" s="132"/>
      <c r="C1252" s="152"/>
      <c r="D1252" s="132"/>
      <c r="E1252" s="152"/>
      <c r="F1252" s="133"/>
      <c r="G1252" s="133"/>
      <c r="H1252" s="154"/>
      <c r="I1252" s="154"/>
      <c r="J1252" s="134"/>
      <c r="K1252" s="134"/>
      <c r="L1252" s="153"/>
    </row>
    <row r="1253" spans="1:12" ht="30" customHeight="1" x14ac:dyDescent="0.35">
      <c r="A1253" s="132"/>
      <c r="B1253" s="132"/>
      <c r="C1253" s="152"/>
      <c r="D1253" s="132"/>
      <c r="E1253" s="152"/>
      <c r="F1253" s="133"/>
      <c r="G1253" s="133"/>
      <c r="H1253" s="154"/>
      <c r="I1253" s="154"/>
      <c r="J1253" s="134"/>
      <c r="K1253" s="134"/>
      <c r="L1253" s="153"/>
    </row>
    <row r="1254" spans="1:12" ht="30" customHeight="1" x14ac:dyDescent="0.35">
      <c r="A1254" s="132"/>
      <c r="B1254" s="132"/>
      <c r="C1254" s="152"/>
      <c r="D1254" s="132"/>
      <c r="E1254" s="152"/>
      <c r="F1254" s="133"/>
      <c r="G1254" s="133"/>
      <c r="H1254" s="154"/>
      <c r="I1254" s="154"/>
      <c r="J1254" s="134"/>
      <c r="K1254" s="134"/>
      <c r="L1254" s="153"/>
    </row>
    <row r="1255" spans="1:12" ht="30" customHeight="1" x14ac:dyDescent="0.35">
      <c r="A1255" s="132"/>
      <c r="B1255" s="132"/>
      <c r="C1255" s="152"/>
      <c r="D1255" s="132"/>
      <c r="E1255" s="152"/>
      <c r="F1255" s="133"/>
      <c r="G1255" s="133"/>
      <c r="H1255" s="154"/>
      <c r="I1255" s="154"/>
      <c r="J1255" s="134"/>
      <c r="K1255" s="134"/>
      <c r="L1255" s="153"/>
    </row>
    <row r="1256" spans="1:12" ht="30" customHeight="1" x14ac:dyDescent="0.35">
      <c r="A1256" s="132"/>
      <c r="B1256" s="132"/>
      <c r="C1256" s="152"/>
      <c r="D1256" s="132"/>
      <c r="E1256" s="152"/>
      <c r="F1256" s="133"/>
      <c r="G1256" s="133"/>
      <c r="H1256" s="154"/>
      <c r="I1256" s="154"/>
      <c r="J1256" s="134"/>
      <c r="K1256" s="134"/>
      <c r="L1256" s="153"/>
    </row>
    <row r="1257" spans="1:12" ht="30" customHeight="1" x14ac:dyDescent="0.35">
      <c r="A1257" s="132"/>
      <c r="B1257" s="132"/>
      <c r="C1257" s="152"/>
      <c r="D1257" s="132"/>
      <c r="E1257" s="152"/>
      <c r="F1257" s="133"/>
      <c r="G1257" s="133"/>
      <c r="H1257" s="154"/>
      <c r="I1257" s="154"/>
      <c r="J1257" s="134"/>
      <c r="K1257" s="134"/>
      <c r="L1257" s="153"/>
    </row>
    <row r="1258" spans="1:12" ht="30" customHeight="1" x14ac:dyDescent="0.35">
      <c r="A1258" s="132"/>
      <c r="B1258" s="132"/>
      <c r="C1258" s="152"/>
      <c r="D1258" s="132"/>
      <c r="E1258" s="152"/>
      <c r="F1258" s="133"/>
      <c r="G1258" s="133"/>
      <c r="H1258" s="154"/>
      <c r="I1258" s="154"/>
      <c r="J1258" s="134"/>
      <c r="K1258" s="134"/>
      <c r="L1258" s="153"/>
    </row>
    <row r="1259" spans="1:12" ht="30" customHeight="1" x14ac:dyDescent="0.35">
      <c r="A1259" s="132"/>
      <c r="B1259" s="132"/>
      <c r="C1259" s="152"/>
      <c r="D1259" s="132"/>
      <c r="E1259" s="152"/>
      <c r="F1259" s="133"/>
      <c r="G1259" s="133"/>
      <c r="H1259" s="154"/>
      <c r="I1259" s="154"/>
      <c r="J1259" s="134"/>
      <c r="K1259" s="134"/>
      <c r="L1259" s="153"/>
    </row>
    <row r="1260" spans="1:12" ht="30" customHeight="1" x14ac:dyDescent="0.35">
      <c r="A1260" s="132"/>
      <c r="B1260" s="132"/>
      <c r="C1260" s="152"/>
      <c r="D1260" s="132"/>
      <c r="E1260" s="152"/>
      <c r="F1260" s="133"/>
      <c r="G1260" s="133"/>
      <c r="H1260" s="154"/>
      <c r="I1260" s="154"/>
      <c r="J1260" s="134"/>
      <c r="K1260" s="134"/>
      <c r="L1260" s="153"/>
    </row>
    <row r="1261" spans="1:12" ht="30" customHeight="1" x14ac:dyDescent="0.35">
      <c r="A1261" s="132"/>
      <c r="B1261" s="132"/>
      <c r="C1261" s="152"/>
      <c r="D1261" s="132"/>
      <c r="E1261" s="152"/>
      <c r="F1261" s="133"/>
      <c r="G1261" s="133"/>
      <c r="H1261" s="154"/>
      <c r="I1261" s="154"/>
      <c r="J1261" s="134"/>
      <c r="K1261" s="134"/>
      <c r="L1261" s="153"/>
    </row>
    <row r="1262" spans="1:12" ht="30" customHeight="1" x14ac:dyDescent="0.35">
      <c r="A1262" s="132"/>
      <c r="B1262" s="132"/>
      <c r="C1262" s="152"/>
      <c r="D1262" s="132"/>
      <c r="E1262" s="152"/>
      <c r="F1262" s="133"/>
      <c r="G1262" s="133"/>
      <c r="H1262" s="154"/>
      <c r="I1262" s="154"/>
      <c r="J1262" s="134"/>
      <c r="K1262" s="134"/>
      <c r="L1262" s="153"/>
    </row>
    <row r="1263" spans="1:12" ht="30" customHeight="1" x14ac:dyDescent="0.35">
      <c r="A1263" s="132"/>
      <c r="B1263" s="132"/>
      <c r="C1263" s="152"/>
      <c r="D1263" s="132"/>
      <c r="E1263" s="152"/>
      <c r="F1263" s="133"/>
      <c r="G1263" s="133"/>
      <c r="H1263" s="154"/>
      <c r="I1263" s="154"/>
      <c r="J1263" s="134"/>
      <c r="K1263" s="134"/>
      <c r="L1263" s="153"/>
    </row>
    <row r="1264" spans="1:12" ht="30" customHeight="1" x14ac:dyDescent="0.35">
      <c r="A1264" s="132"/>
      <c r="B1264" s="132"/>
      <c r="C1264" s="152"/>
      <c r="D1264" s="132"/>
      <c r="E1264" s="152"/>
      <c r="F1264" s="133"/>
      <c r="G1264" s="133"/>
      <c r="H1264" s="154"/>
      <c r="I1264" s="154"/>
      <c r="J1264" s="134"/>
      <c r="K1264" s="134"/>
      <c r="L1264" s="153"/>
    </row>
    <row r="1265" spans="1:12" ht="30" customHeight="1" x14ac:dyDescent="0.35">
      <c r="A1265" s="132"/>
      <c r="B1265" s="132"/>
      <c r="C1265" s="152"/>
      <c r="D1265" s="132"/>
      <c r="E1265" s="152"/>
      <c r="F1265" s="133"/>
      <c r="G1265" s="133"/>
      <c r="H1265" s="154"/>
      <c r="I1265" s="154"/>
      <c r="J1265" s="134"/>
      <c r="K1265" s="134"/>
      <c r="L1265" s="153"/>
    </row>
    <row r="1266" spans="1:12" ht="30" customHeight="1" x14ac:dyDescent="0.35">
      <c r="A1266" s="132"/>
      <c r="B1266" s="132"/>
      <c r="C1266" s="152"/>
      <c r="D1266" s="132"/>
      <c r="E1266" s="152"/>
      <c r="F1266" s="133"/>
      <c r="G1266" s="133"/>
      <c r="H1266" s="154"/>
      <c r="I1266" s="154"/>
      <c r="J1266" s="134"/>
      <c r="K1266" s="134"/>
      <c r="L1266" s="153"/>
    </row>
    <row r="1267" spans="1:12" ht="30" customHeight="1" x14ac:dyDescent="0.35">
      <c r="A1267" s="132"/>
      <c r="B1267" s="132"/>
      <c r="C1267" s="152"/>
      <c r="D1267" s="132"/>
      <c r="E1267" s="152"/>
      <c r="F1267" s="133"/>
      <c r="G1267" s="133"/>
      <c r="H1267" s="154"/>
      <c r="I1267" s="154"/>
      <c r="J1267" s="134"/>
      <c r="K1267" s="134"/>
      <c r="L1267" s="153"/>
    </row>
    <row r="1268" spans="1:12" ht="30" customHeight="1" x14ac:dyDescent="0.35">
      <c r="A1268" s="132"/>
      <c r="B1268" s="132"/>
      <c r="C1268" s="152"/>
      <c r="D1268" s="132"/>
      <c r="E1268" s="152"/>
      <c r="F1268" s="133"/>
      <c r="G1268" s="133"/>
      <c r="H1268" s="154"/>
      <c r="I1268" s="154"/>
      <c r="J1268" s="134"/>
      <c r="K1268" s="134"/>
      <c r="L1268" s="153"/>
    </row>
    <row r="1269" spans="1:12" ht="30" customHeight="1" x14ac:dyDescent="0.35">
      <c r="A1269" s="132"/>
      <c r="B1269" s="132"/>
      <c r="C1269" s="152"/>
      <c r="D1269" s="132"/>
      <c r="E1269" s="152"/>
      <c r="F1269" s="133"/>
      <c r="G1269" s="133"/>
      <c r="H1269" s="154"/>
      <c r="I1269" s="154"/>
      <c r="J1269" s="134"/>
      <c r="K1269" s="134"/>
      <c r="L1269" s="153"/>
    </row>
    <row r="1270" spans="1:12" ht="30" customHeight="1" x14ac:dyDescent="0.35">
      <c r="A1270" s="132"/>
      <c r="B1270" s="132"/>
      <c r="C1270" s="152"/>
      <c r="D1270" s="132"/>
      <c r="E1270" s="152"/>
      <c r="F1270" s="133"/>
      <c r="G1270" s="133"/>
      <c r="H1270" s="154"/>
      <c r="I1270" s="154"/>
      <c r="J1270" s="134"/>
      <c r="K1270" s="134"/>
      <c r="L1270" s="153"/>
    </row>
    <row r="1271" spans="1:12" ht="30" customHeight="1" x14ac:dyDescent="0.35">
      <c r="A1271" s="132"/>
      <c r="B1271" s="132"/>
      <c r="C1271" s="152"/>
      <c r="D1271" s="132"/>
      <c r="E1271" s="152"/>
      <c r="F1271" s="133"/>
      <c r="G1271" s="133"/>
      <c r="H1271" s="154"/>
      <c r="I1271" s="154"/>
      <c r="J1271" s="134"/>
      <c r="K1271" s="134"/>
      <c r="L1271" s="153"/>
    </row>
    <row r="1272" spans="1:12" ht="30" customHeight="1" x14ac:dyDescent="0.35">
      <c r="A1272" s="132"/>
      <c r="B1272" s="132"/>
      <c r="C1272" s="152"/>
      <c r="D1272" s="132"/>
      <c r="E1272" s="152"/>
      <c r="F1272" s="133"/>
      <c r="G1272" s="133"/>
      <c r="H1272" s="154"/>
      <c r="I1272" s="154"/>
      <c r="J1272" s="134"/>
      <c r="K1272" s="134"/>
      <c r="L1272" s="153"/>
    </row>
    <row r="1273" spans="1:12" ht="30" customHeight="1" x14ac:dyDescent="0.35">
      <c r="A1273" s="132"/>
      <c r="B1273" s="132"/>
      <c r="C1273" s="152"/>
      <c r="D1273" s="132"/>
      <c r="E1273" s="152"/>
      <c r="F1273" s="133"/>
      <c r="G1273" s="133"/>
      <c r="H1273" s="154"/>
      <c r="I1273" s="154"/>
      <c r="J1273" s="134"/>
      <c r="K1273" s="134"/>
      <c r="L1273" s="153"/>
    </row>
    <row r="1274" spans="1:12" ht="30" customHeight="1" x14ac:dyDescent="0.35">
      <c r="A1274" s="132"/>
      <c r="B1274" s="132"/>
      <c r="C1274" s="152"/>
      <c r="D1274" s="132"/>
      <c r="E1274" s="152"/>
      <c r="F1274" s="133"/>
      <c r="G1274" s="133"/>
      <c r="H1274" s="154"/>
      <c r="I1274" s="154"/>
      <c r="J1274" s="134"/>
      <c r="K1274" s="134"/>
      <c r="L1274" s="153"/>
    </row>
    <row r="1275" spans="1:12" ht="30" customHeight="1" x14ac:dyDescent="0.35">
      <c r="A1275" s="132"/>
      <c r="B1275" s="132"/>
      <c r="C1275" s="152"/>
      <c r="D1275" s="132"/>
      <c r="E1275" s="152"/>
      <c r="F1275" s="133"/>
      <c r="G1275" s="133"/>
      <c r="H1275" s="154"/>
      <c r="I1275" s="154"/>
      <c r="J1275" s="134"/>
      <c r="K1275" s="134"/>
      <c r="L1275" s="153"/>
    </row>
    <row r="1276" spans="1:12" ht="30" customHeight="1" x14ac:dyDescent="0.35">
      <c r="A1276" s="132"/>
      <c r="B1276" s="132"/>
      <c r="C1276" s="152"/>
      <c r="D1276" s="132"/>
      <c r="E1276" s="152"/>
      <c r="F1276" s="133"/>
      <c r="G1276" s="133"/>
      <c r="H1276" s="154"/>
      <c r="I1276" s="154"/>
      <c r="J1276" s="134"/>
      <c r="K1276" s="134"/>
      <c r="L1276" s="153"/>
    </row>
    <row r="1277" spans="1:12" ht="30" customHeight="1" x14ac:dyDescent="0.35">
      <c r="A1277" s="132"/>
      <c r="B1277" s="132"/>
      <c r="C1277" s="152"/>
      <c r="D1277" s="132"/>
      <c r="E1277" s="152"/>
      <c r="F1277" s="133"/>
      <c r="G1277" s="133"/>
      <c r="H1277" s="154"/>
      <c r="I1277" s="154"/>
      <c r="J1277" s="134"/>
      <c r="K1277" s="134"/>
      <c r="L1277" s="153"/>
    </row>
    <row r="1278" spans="1:12" ht="30" customHeight="1" x14ac:dyDescent="0.35">
      <c r="A1278" s="132"/>
      <c r="B1278" s="132"/>
      <c r="C1278" s="152"/>
      <c r="D1278" s="132"/>
      <c r="E1278" s="152"/>
      <c r="F1278" s="133"/>
      <c r="G1278" s="133"/>
      <c r="H1278" s="154"/>
      <c r="I1278" s="154"/>
      <c r="J1278" s="134"/>
      <c r="K1278" s="134"/>
      <c r="L1278" s="153"/>
    </row>
    <row r="1279" spans="1:12" ht="30" customHeight="1" x14ac:dyDescent="0.35">
      <c r="A1279" s="132"/>
      <c r="B1279" s="132"/>
      <c r="C1279" s="152"/>
      <c r="D1279" s="132"/>
      <c r="E1279" s="152"/>
      <c r="F1279" s="133"/>
      <c r="G1279" s="133"/>
      <c r="H1279" s="154"/>
      <c r="I1279" s="154"/>
      <c r="J1279" s="134"/>
      <c r="K1279" s="134"/>
      <c r="L1279" s="153"/>
    </row>
    <row r="1280" spans="1:12" ht="30" customHeight="1" x14ac:dyDescent="0.35">
      <c r="A1280" s="132"/>
      <c r="B1280" s="132"/>
      <c r="C1280" s="152"/>
      <c r="D1280" s="132"/>
      <c r="E1280" s="152"/>
      <c r="F1280" s="133"/>
      <c r="G1280" s="133"/>
      <c r="H1280" s="154"/>
      <c r="I1280" s="154"/>
      <c r="J1280" s="134"/>
      <c r="K1280" s="134"/>
      <c r="L1280" s="153"/>
    </row>
    <row r="1281" spans="1:12" ht="30" customHeight="1" x14ac:dyDescent="0.35">
      <c r="A1281" s="132"/>
      <c r="B1281" s="132"/>
      <c r="C1281" s="152"/>
      <c r="D1281" s="132"/>
      <c r="E1281" s="152"/>
      <c r="F1281" s="133"/>
      <c r="G1281" s="133"/>
      <c r="H1281" s="154"/>
      <c r="I1281" s="154"/>
      <c r="J1281" s="134"/>
      <c r="K1281" s="134"/>
      <c r="L1281" s="153"/>
    </row>
    <row r="1282" spans="1:12" ht="30" customHeight="1" x14ac:dyDescent="0.35">
      <c r="A1282" s="132"/>
      <c r="B1282" s="132"/>
      <c r="C1282" s="152"/>
      <c r="D1282" s="132"/>
      <c r="E1282" s="152"/>
      <c r="F1282" s="133"/>
      <c r="G1282" s="133"/>
      <c r="H1282" s="154"/>
      <c r="I1282" s="154"/>
      <c r="J1282" s="134"/>
      <c r="K1282" s="134"/>
      <c r="L1282" s="153"/>
    </row>
    <row r="1283" spans="1:12" ht="30" customHeight="1" x14ac:dyDescent="0.35">
      <c r="A1283" s="132"/>
      <c r="B1283" s="132"/>
      <c r="C1283" s="152"/>
      <c r="D1283" s="132"/>
      <c r="E1283" s="152"/>
      <c r="F1283" s="133"/>
      <c r="G1283" s="133"/>
      <c r="H1283" s="154"/>
      <c r="I1283" s="154"/>
      <c r="J1283" s="134"/>
      <c r="K1283" s="134"/>
      <c r="L1283" s="153"/>
    </row>
    <row r="1284" spans="1:12" ht="30" customHeight="1" x14ac:dyDescent="0.35">
      <c r="A1284" s="132"/>
      <c r="B1284" s="132"/>
      <c r="C1284" s="152"/>
      <c r="D1284" s="132"/>
      <c r="E1284" s="152"/>
      <c r="F1284" s="133"/>
      <c r="G1284" s="133"/>
      <c r="H1284" s="154"/>
      <c r="I1284" s="154"/>
      <c r="J1284" s="134"/>
      <c r="K1284" s="134"/>
      <c r="L1284" s="153"/>
    </row>
    <row r="1285" spans="1:12" ht="30" customHeight="1" x14ac:dyDescent="0.35">
      <c r="A1285" s="132"/>
      <c r="B1285" s="132"/>
      <c r="C1285" s="152"/>
      <c r="D1285" s="132"/>
      <c r="E1285" s="152"/>
      <c r="F1285" s="133"/>
      <c r="G1285" s="133"/>
      <c r="H1285" s="154"/>
      <c r="I1285" s="154"/>
      <c r="J1285" s="134"/>
      <c r="K1285" s="134"/>
      <c r="L1285" s="153"/>
    </row>
    <row r="1286" spans="1:12" ht="30" customHeight="1" x14ac:dyDescent="0.35">
      <c r="A1286" s="132"/>
      <c r="B1286" s="132"/>
      <c r="C1286" s="152"/>
      <c r="D1286" s="132"/>
      <c r="E1286" s="152"/>
      <c r="F1286" s="133"/>
      <c r="G1286" s="133"/>
      <c r="H1286" s="154"/>
      <c r="I1286" s="154"/>
      <c r="J1286" s="134"/>
      <c r="K1286" s="134"/>
      <c r="L1286" s="153"/>
    </row>
    <row r="1287" spans="1:12" ht="30" customHeight="1" x14ac:dyDescent="0.35">
      <c r="A1287" s="132"/>
      <c r="B1287" s="132"/>
      <c r="C1287" s="152"/>
      <c r="D1287" s="132"/>
      <c r="E1287" s="152"/>
      <c r="F1287" s="133"/>
      <c r="G1287" s="133"/>
      <c r="H1287" s="154"/>
      <c r="I1287" s="154"/>
      <c r="J1287" s="134"/>
      <c r="K1287" s="134"/>
      <c r="L1287" s="153"/>
    </row>
    <row r="1288" spans="1:12" ht="30" customHeight="1" x14ac:dyDescent="0.35">
      <c r="A1288" s="132"/>
      <c r="B1288" s="132"/>
      <c r="C1288" s="152"/>
      <c r="D1288" s="132"/>
      <c r="E1288" s="152"/>
      <c r="F1288" s="133"/>
      <c r="G1288" s="133"/>
      <c r="H1288" s="154"/>
      <c r="I1288" s="154"/>
      <c r="J1288" s="134"/>
      <c r="K1288" s="134"/>
      <c r="L1288" s="153"/>
    </row>
    <row r="1289" spans="1:12" ht="30" customHeight="1" x14ac:dyDescent="0.35">
      <c r="A1289" s="132"/>
      <c r="B1289" s="132"/>
      <c r="C1289" s="152"/>
      <c r="D1289" s="132"/>
      <c r="E1289" s="152"/>
      <c r="F1289" s="133"/>
      <c r="G1289" s="133"/>
      <c r="H1289" s="154"/>
      <c r="I1289" s="154"/>
      <c r="J1289" s="134"/>
      <c r="K1289" s="134"/>
      <c r="L1289" s="153"/>
    </row>
    <row r="1290" spans="1:12" ht="30" customHeight="1" x14ac:dyDescent="0.35">
      <c r="A1290" s="132"/>
      <c r="B1290" s="132"/>
      <c r="C1290" s="152"/>
      <c r="D1290" s="132"/>
      <c r="E1290" s="152"/>
      <c r="F1290" s="133"/>
      <c r="G1290" s="133"/>
      <c r="H1290" s="154"/>
      <c r="I1290" s="154"/>
      <c r="J1290" s="134"/>
      <c r="K1290" s="134"/>
      <c r="L1290" s="153"/>
    </row>
    <row r="1291" spans="1:12" ht="30" customHeight="1" x14ac:dyDescent="0.35">
      <c r="A1291" s="132"/>
      <c r="B1291" s="132"/>
      <c r="C1291" s="152"/>
      <c r="D1291" s="132"/>
      <c r="E1291" s="152"/>
      <c r="F1291" s="133"/>
      <c r="G1291" s="133"/>
      <c r="H1291" s="154"/>
      <c r="I1291" s="154"/>
      <c r="J1291" s="134"/>
      <c r="K1291" s="134"/>
      <c r="L1291" s="153"/>
    </row>
    <row r="1292" spans="1:12" ht="30" customHeight="1" x14ac:dyDescent="0.35">
      <c r="A1292" s="132"/>
      <c r="B1292" s="132"/>
      <c r="C1292" s="152"/>
      <c r="D1292" s="132"/>
      <c r="E1292" s="152"/>
      <c r="F1292" s="133"/>
      <c r="G1292" s="133"/>
      <c r="H1292" s="154"/>
      <c r="I1292" s="154"/>
      <c r="J1292" s="134"/>
      <c r="K1292" s="134"/>
      <c r="L1292" s="153"/>
    </row>
    <row r="1293" spans="1:12" ht="30" customHeight="1" x14ac:dyDescent="0.35">
      <c r="A1293" s="132"/>
      <c r="B1293" s="132"/>
      <c r="C1293" s="152"/>
      <c r="D1293" s="132"/>
      <c r="E1293" s="152"/>
      <c r="F1293" s="133"/>
      <c r="G1293" s="133"/>
      <c r="H1293" s="154"/>
      <c r="I1293" s="154"/>
      <c r="J1293" s="134"/>
      <c r="K1293" s="134"/>
      <c r="L1293" s="153"/>
    </row>
    <row r="1294" spans="1:12" ht="30" customHeight="1" x14ac:dyDescent="0.35">
      <c r="A1294" s="132"/>
      <c r="B1294" s="132"/>
      <c r="C1294" s="152"/>
      <c r="D1294" s="132"/>
      <c r="E1294" s="152"/>
      <c r="F1294" s="133"/>
      <c r="G1294" s="133"/>
      <c r="H1294" s="154"/>
      <c r="I1294" s="154"/>
      <c r="J1294" s="134"/>
      <c r="K1294" s="134"/>
      <c r="L1294" s="153"/>
    </row>
    <row r="1295" spans="1:12" ht="30" customHeight="1" x14ac:dyDescent="0.35">
      <c r="A1295" s="132"/>
      <c r="B1295" s="132"/>
      <c r="C1295" s="152"/>
      <c r="D1295" s="132"/>
      <c r="E1295" s="152"/>
      <c r="F1295" s="133"/>
      <c r="G1295" s="133"/>
      <c r="H1295" s="154"/>
      <c r="I1295" s="154"/>
      <c r="J1295" s="134"/>
      <c r="K1295" s="134"/>
      <c r="L1295" s="153"/>
    </row>
    <row r="1296" spans="1:12" ht="30" customHeight="1" x14ac:dyDescent="0.35">
      <c r="A1296" s="132"/>
      <c r="B1296" s="132"/>
      <c r="C1296" s="152"/>
      <c r="D1296" s="132"/>
      <c r="E1296" s="152"/>
      <c r="F1296" s="133"/>
      <c r="G1296" s="133"/>
      <c r="H1296" s="154"/>
      <c r="I1296" s="154"/>
      <c r="J1296" s="134"/>
      <c r="K1296" s="134"/>
      <c r="L1296" s="153"/>
    </row>
    <row r="1297" spans="1:12" ht="30" customHeight="1" x14ac:dyDescent="0.35">
      <c r="A1297" s="132"/>
      <c r="B1297" s="132"/>
      <c r="C1297" s="152"/>
      <c r="D1297" s="132"/>
      <c r="E1297" s="152"/>
      <c r="F1297" s="133"/>
      <c r="G1297" s="133"/>
      <c r="H1297" s="154"/>
      <c r="I1297" s="154"/>
      <c r="J1297" s="134"/>
      <c r="K1297" s="134"/>
      <c r="L1297" s="153"/>
    </row>
    <row r="1298" spans="1:12" ht="30" customHeight="1" x14ac:dyDescent="0.35">
      <c r="A1298" s="132"/>
      <c r="B1298" s="132"/>
      <c r="C1298" s="152"/>
      <c r="D1298" s="132"/>
      <c r="E1298" s="152"/>
      <c r="F1298" s="133"/>
      <c r="G1298" s="133"/>
      <c r="H1298" s="154"/>
      <c r="I1298" s="154"/>
      <c r="J1298" s="134"/>
      <c r="K1298" s="134"/>
      <c r="L1298" s="153"/>
    </row>
    <row r="1299" spans="1:12" ht="30" customHeight="1" x14ac:dyDescent="0.35">
      <c r="A1299" s="132"/>
      <c r="B1299" s="132"/>
      <c r="C1299" s="152"/>
      <c r="D1299" s="132"/>
      <c r="E1299" s="152"/>
      <c r="F1299" s="133"/>
      <c r="G1299" s="133"/>
      <c r="H1299" s="154"/>
      <c r="I1299" s="154"/>
      <c r="J1299" s="134"/>
      <c r="K1299" s="134"/>
      <c r="L1299" s="153"/>
    </row>
    <row r="1300" spans="1:12" ht="30" customHeight="1" x14ac:dyDescent="0.35">
      <c r="A1300" s="132"/>
      <c r="B1300" s="132"/>
      <c r="C1300" s="152"/>
      <c r="D1300" s="132"/>
      <c r="E1300" s="152"/>
      <c r="F1300" s="133"/>
      <c r="G1300" s="133"/>
      <c r="H1300" s="154"/>
      <c r="I1300" s="154"/>
      <c r="J1300" s="134"/>
      <c r="K1300" s="134"/>
      <c r="L1300" s="153"/>
    </row>
    <row r="1301" spans="1:12" ht="30" customHeight="1" x14ac:dyDescent="0.35">
      <c r="A1301" s="132"/>
      <c r="B1301" s="132"/>
      <c r="C1301" s="152"/>
      <c r="D1301" s="132"/>
      <c r="E1301" s="152"/>
      <c r="F1301" s="133"/>
      <c r="G1301" s="133"/>
      <c r="H1301" s="154"/>
      <c r="I1301" s="154"/>
      <c r="J1301" s="134"/>
      <c r="K1301" s="134"/>
      <c r="L1301" s="153"/>
    </row>
    <row r="1302" spans="1:12" ht="30" customHeight="1" x14ac:dyDescent="0.35">
      <c r="A1302" s="132"/>
      <c r="B1302" s="132"/>
      <c r="C1302" s="152"/>
      <c r="D1302" s="132"/>
      <c r="E1302" s="152"/>
      <c r="F1302" s="133"/>
      <c r="G1302" s="133"/>
      <c r="H1302" s="154"/>
      <c r="I1302" s="154"/>
      <c r="J1302" s="134"/>
      <c r="K1302" s="134"/>
      <c r="L1302" s="153"/>
    </row>
    <row r="1303" spans="1:12" ht="30" customHeight="1" x14ac:dyDescent="0.35">
      <c r="A1303" s="132"/>
      <c r="B1303" s="132"/>
      <c r="C1303" s="152"/>
      <c r="D1303" s="132"/>
      <c r="E1303" s="152"/>
      <c r="F1303" s="133"/>
      <c r="G1303" s="133"/>
      <c r="H1303" s="154"/>
      <c r="I1303" s="154"/>
      <c r="J1303" s="134"/>
      <c r="K1303" s="134"/>
      <c r="L1303" s="153"/>
    </row>
    <row r="1304" spans="1:12" ht="30" customHeight="1" x14ac:dyDescent="0.35">
      <c r="A1304" s="132"/>
      <c r="B1304" s="132"/>
      <c r="C1304" s="152"/>
      <c r="D1304" s="132"/>
      <c r="E1304" s="152"/>
      <c r="F1304" s="133"/>
      <c r="G1304" s="133"/>
      <c r="H1304" s="154"/>
      <c r="I1304" s="154"/>
      <c r="J1304" s="134"/>
      <c r="K1304" s="134"/>
      <c r="L1304" s="153"/>
    </row>
    <row r="1305" spans="1:12" ht="30" customHeight="1" x14ac:dyDescent="0.35">
      <c r="A1305" s="132"/>
      <c r="B1305" s="132"/>
      <c r="C1305" s="152"/>
      <c r="D1305" s="132"/>
      <c r="E1305" s="152"/>
      <c r="F1305" s="133"/>
      <c r="G1305" s="133"/>
      <c r="H1305" s="154"/>
      <c r="I1305" s="154"/>
      <c r="J1305" s="134"/>
      <c r="K1305" s="134"/>
      <c r="L1305" s="153"/>
    </row>
    <row r="1306" spans="1:12" ht="30" customHeight="1" x14ac:dyDescent="0.35">
      <c r="A1306" s="132"/>
      <c r="B1306" s="132"/>
      <c r="C1306" s="152"/>
      <c r="D1306" s="132"/>
      <c r="E1306" s="152"/>
      <c r="F1306" s="133"/>
      <c r="G1306" s="133"/>
      <c r="H1306" s="154"/>
      <c r="I1306" s="154"/>
      <c r="J1306" s="134"/>
      <c r="K1306" s="134"/>
      <c r="L1306" s="153"/>
    </row>
    <row r="1307" spans="1:12" ht="30" customHeight="1" x14ac:dyDescent="0.35">
      <c r="A1307" s="132"/>
      <c r="B1307" s="132"/>
      <c r="C1307" s="152"/>
      <c r="D1307" s="132"/>
      <c r="E1307" s="152"/>
      <c r="F1307" s="133"/>
      <c r="G1307" s="133"/>
      <c r="H1307" s="154"/>
      <c r="I1307" s="154"/>
      <c r="J1307" s="134"/>
      <c r="K1307" s="134"/>
      <c r="L1307" s="153"/>
    </row>
    <row r="1308" spans="1:12" ht="30" customHeight="1" x14ac:dyDescent="0.35">
      <c r="A1308" s="132"/>
      <c r="B1308" s="132"/>
      <c r="C1308" s="152"/>
      <c r="D1308" s="132"/>
      <c r="E1308" s="152"/>
      <c r="F1308" s="133"/>
      <c r="G1308" s="133"/>
      <c r="H1308" s="154"/>
      <c r="I1308" s="154"/>
      <c r="J1308" s="134"/>
      <c r="K1308" s="134"/>
      <c r="L1308" s="153"/>
    </row>
    <row r="1309" spans="1:12" ht="30" customHeight="1" x14ac:dyDescent="0.35">
      <c r="A1309" s="132"/>
      <c r="B1309" s="132"/>
      <c r="C1309" s="152"/>
      <c r="D1309" s="132"/>
      <c r="E1309" s="152"/>
      <c r="F1309" s="133"/>
      <c r="G1309" s="133"/>
      <c r="H1309" s="154"/>
      <c r="I1309" s="154"/>
      <c r="J1309" s="134"/>
      <c r="K1309" s="134"/>
      <c r="L1309" s="153"/>
    </row>
    <row r="1310" spans="1:12" ht="30" customHeight="1" x14ac:dyDescent="0.35">
      <c r="A1310" s="132"/>
      <c r="B1310" s="132"/>
      <c r="C1310" s="152"/>
      <c r="D1310" s="132"/>
      <c r="E1310" s="152"/>
      <c r="F1310" s="133"/>
      <c r="G1310" s="133"/>
      <c r="H1310" s="154"/>
      <c r="I1310" s="154"/>
      <c r="J1310" s="134"/>
      <c r="K1310" s="134"/>
      <c r="L1310" s="153"/>
    </row>
    <row r="1311" spans="1:12" ht="30" customHeight="1" x14ac:dyDescent="0.35">
      <c r="A1311" s="132"/>
      <c r="B1311" s="132"/>
      <c r="C1311" s="152"/>
      <c r="D1311" s="132"/>
      <c r="E1311" s="152"/>
      <c r="F1311" s="133"/>
      <c r="G1311" s="133"/>
      <c r="H1311" s="154"/>
      <c r="I1311" s="154"/>
      <c r="J1311" s="134"/>
      <c r="K1311" s="134"/>
      <c r="L1311" s="153"/>
    </row>
    <row r="1312" spans="1:12" ht="30" customHeight="1" x14ac:dyDescent="0.35">
      <c r="A1312" s="132"/>
      <c r="B1312" s="132"/>
      <c r="C1312" s="152"/>
      <c r="D1312" s="132"/>
      <c r="E1312" s="152"/>
      <c r="F1312" s="133"/>
      <c r="G1312" s="133"/>
      <c r="H1312" s="154"/>
      <c r="I1312" s="154"/>
      <c r="J1312" s="134"/>
      <c r="K1312" s="134"/>
      <c r="L1312" s="153"/>
    </row>
    <row r="1313" spans="1:12" ht="30" customHeight="1" x14ac:dyDescent="0.35">
      <c r="A1313" s="132"/>
      <c r="B1313" s="132"/>
      <c r="C1313" s="152"/>
      <c r="D1313" s="132"/>
      <c r="E1313" s="152"/>
      <c r="F1313" s="133"/>
      <c r="G1313" s="133"/>
      <c r="H1313" s="154"/>
      <c r="I1313" s="154"/>
      <c r="J1313" s="134"/>
      <c r="K1313" s="134"/>
      <c r="L1313" s="153"/>
    </row>
    <row r="1314" spans="1:12" ht="30" customHeight="1" x14ac:dyDescent="0.35">
      <c r="A1314" s="132"/>
      <c r="B1314" s="132"/>
      <c r="C1314" s="152"/>
      <c r="D1314" s="132"/>
      <c r="E1314" s="152"/>
      <c r="F1314" s="133"/>
      <c r="G1314" s="133"/>
      <c r="H1314" s="154"/>
      <c r="I1314" s="154"/>
      <c r="J1314" s="134"/>
      <c r="K1314" s="134"/>
      <c r="L1314" s="153"/>
    </row>
    <row r="1315" spans="1:12" ht="30" customHeight="1" x14ac:dyDescent="0.35">
      <c r="A1315" s="132"/>
      <c r="B1315" s="132"/>
      <c r="C1315" s="152"/>
      <c r="D1315" s="132"/>
      <c r="E1315" s="152"/>
      <c r="F1315" s="133"/>
      <c r="G1315" s="133"/>
      <c r="H1315" s="154"/>
      <c r="I1315" s="154"/>
      <c r="J1315" s="134"/>
      <c r="K1315" s="134"/>
      <c r="L1315" s="153"/>
    </row>
    <row r="1316" spans="1:12" ht="30" customHeight="1" x14ac:dyDescent="0.35">
      <c r="A1316" s="132"/>
      <c r="B1316" s="132"/>
      <c r="C1316" s="152"/>
      <c r="D1316" s="132"/>
      <c r="E1316" s="152"/>
      <c r="F1316" s="133"/>
      <c r="G1316" s="133"/>
      <c r="H1316" s="154"/>
      <c r="I1316" s="154"/>
      <c r="J1316" s="134"/>
      <c r="K1316" s="134"/>
      <c r="L1316" s="153"/>
    </row>
    <row r="1317" spans="1:12" ht="30" customHeight="1" x14ac:dyDescent="0.35">
      <c r="A1317" s="132"/>
      <c r="B1317" s="132"/>
      <c r="C1317" s="152"/>
      <c r="D1317" s="132"/>
      <c r="E1317" s="152"/>
      <c r="F1317" s="133"/>
      <c r="G1317" s="133"/>
      <c r="H1317" s="154"/>
      <c r="I1317" s="154"/>
      <c r="J1317" s="134"/>
      <c r="K1317" s="134"/>
      <c r="L1317" s="153"/>
    </row>
    <row r="1318" spans="1:12" ht="30" customHeight="1" x14ac:dyDescent="0.35">
      <c r="A1318" s="132"/>
      <c r="B1318" s="132"/>
      <c r="C1318" s="152"/>
      <c r="D1318" s="132"/>
      <c r="E1318" s="152"/>
      <c r="F1318" s="133"/>
      <c r="G1318" s="133"/>
      <c r="H1318" s="154"/>
      <c r="I1318" s="154"/>
      <c r="J1318" s="134"/>
      <c r="K1318" s="134"/>
      <c r="L1318" s="153"/>
    </row>
    <row r="1319" spans="1:12" ht="30" customHeight="1" x14ac:dyDescent="0.35">
      <c r="A1319" s="132"/>
      <c r="B1319" s="132"/>
      <c r="C1319" s="152"/>
      <c r="D1319" s="132"/>
      <c r="E1319" s="152"/>
      <c r="F1319" s="133"/>
      <c r="G1319" s="133"/>
      <c r="H1319" s="154"/>
      <c r="I1319" s="154"/>
      <c r="J1319" s="134"/>
      <c r="K1319" s="134"/>
      <c r="L1319" s="153"/>
    </row>
    <row r="1320" spans="1:12" ht="30" customHeight="1" x14ac:dyDescent="0.35">
      <c r="A1320" s="132"/>
      <c r="B1320" s="132"/>
      <c r="C1320" s="152"/>
      <c r="D1320" s="132"/>
      <c r="E1320" s="152"/>
      <c r="F1320" s="133"/>
      <c r="G1320" s="133"/>
      <c r="H1320" s="154"/>
      <c r="I1320" s="154"/>
      <c r="J1320" s="134"/>
      <c r="K1320" s="134"/>
      <c r="L1320" s="153"/>
    </row>
    <row r="1321" spans="1:12" ht="30" customHeight="1" x14ac:dyDescent="0.35">
      <c r="A1321" s="132"/>
      <c r="B1321" s="132"/>
      <c r="C1321" s="152"/>
      <c r="D1321" s="132"/>
      <c r="E1321" s="152"/>
      <c r="F1321" s="133"/>
      <c r="G1321" s="133"/>
      <c r="H1321" s="154"/>
      <c r="I1321" s="154"/>
      <c r="J1321" s="134"/>
      <c r="K1321" s="134"/>
      <c r="L1321" s="153"/>
    </row>
    <row r="1322" spans="1:12" ht="30" customHeight="1" x14ac:dyDescent="0.35">
      <c r="A1322" s="132"/>
      <c r="B1322" s="132"/>
      <c r="C1322" s="152"/>
      <c r="D1322" s="132"/>
      <c r="E1322" s="152"/>
      <c r="F1322" s="133"/>
      <c r="G1322" s="133"/>
      <c r="H1322" s="154"/>
      <c r="I1322" s="154"/>
      <c r="J1322" s="134"/>
      <c r="K1322" s="134"/>
      <c r="L1322" s="153"/>
    </row>
    <row r="1323" spans="1:12" ht="30" customHeight="1" x14ac:dyDescent="0.35">
      <c r="A1323" s="132"/>
      <c r="B1323" s="132"/>
      <c r="C1323" s="152"/>
      <c r="D1323" s="132"/>
      <c r="E1323" s="152"/>
      <c r="F1323" s="133"/>
      <c r="G1323" s="133"/>
      <c r="H1323" s="154"/>
      <c r="I1323" s="154"/>
      <c r="J1323" s="134"/>
      <c r="K1323" s="134"/>
      <c r="L1323" s="153"/>
    </row>
    <row r="1324" spans="1:12" ht="30" customHeight="1" x14ac:dyDescent="0.35">
      <c r="A1324" s="132"/>
      <c r="B1324" s="132"/>
      <c r="C1324" s="152"/>
      <c r="D1324" s="132"/>
      <c r="E1324" s="152"/>
      <c r="F1324" s="133"/>
      <c r="G1324" s="133"/>
      <c r="H1324" s="154"/>
      <c r="I1324" s="154"/>
      <c r="J1324" s="134"/>
      <c r="K1324" s="134"/>
      <c r="L1324" s="153"/>
    </row>
    <row r="1325" spans="1:12" ht="30" customHeight="1" x14ac:dyDescent="0.35">
      <c r="A1325" s="132"/>
      <c r="B1325" s="132"/>
      <c r="C1325" s="152"/>
      <c r="D1325" s="132"/>
      <c r="E1325" s="152"/>
      <c r="F1325" s="133"/>
      <c r="G1325" s="133"/>
      <c r="H1325" s="154"/>
      <c r="I1325" s="154"/>
      <c r="J1325" s="134"/>
      <c r="K1325" s="134"/>
      <c r="L1325" s="153"/>
    </row>
    <row r="1326" spans="1:12" ht="30" customHeight="1" x14ac:dyDescent="0.35">
      <c r="A1326" s="132"/>
      <c r="B1326" s="132"/>
      <c r="C1326" s="152"/>
      <c r="D1326" s="132"/>
      <c r="E1326" s="152"/>
      <c r="F1326" s="133"/>
      <c r="G1326" s="133"/>
      <c r="H1326" s="154"/>
      <c r="I1326" s="154"/>
      <c r="J1326" s="134"/>
      <c r="K1326" s="134"/>
      <c r="L1326" s="153"/>
    </row>
    <row r="1327" spans="1:12" ht="30" customHeight="1" x14ac:dyDescent="0.35">
      <c r="A1327" s="132"/>
      <c r="B1327" s="132"/>
      <c r="C1327" s="152"/>
      <c r="D1327" s="132"/>
      <c r="E1327" s="152"/>
      <c r="F1327" s="133"/>
      <c r="G1327" s="133"/>
      <c r="H1327" s="154"/>
      <c r="I1327" s="154"/>
      <c r="J1327" s="134"/>
      <c r="K1327" s="134"/>
      <c r="L1327" s="153"/>
    </row>
    <row r="1328" spans="1:12" ht="30" customHeight="1" x14ac:dyDescent="0.35">
      <c r="A1328" s="132"/>
      <c r="B1328" s="132"/>
      <c r="C1328" s="152"/>
      <c r="D1328" s="132"/>
      <c r="E1328" s="152"/>
      <c r="F1328" s="133"/>
      <c r="G1328" s="133"/>
      <c r="H1328" s="154"/>
      <c r="I1328" s="154"/>
      <c r="J1328" s="134"/>
      <c r="K1328" s="134"/>
      <c r="L1328" s="153"/>
    </row>
    <row r="1329" spans="1:12" ht="30" customHeight="1" x14ac:dyDescent="0.35">
      <c r="A1329" s="132"/>
      <c r="B1329" s="132"/>
      <c r="C1329" s="152"/>
      <c r="D1329" s="132"/>
      <c r="E1329" s="152"/>
      <c r="F1329" s="133"/>
      <c r="G1329" s="133"/>
      <c r="H1329" s="154"/>
      <c r="I1329" s="154"/>
      <c r="J1329" s="134"/>
      <c r="K1329" s="134"/>
      <c r="L1329" s="153"/>
    </row>
    <row r="1330" spans="1:12" ht="30" customHeight="1" x14ac:dyDescent="0.35">
      <c r="A1330" s="132"/>
      <c r="B1330" s="132"/>
      <c r="C1330" s="152"/>
      <c r="D1330" s="132"/>
      <c r="E1330" s="152"/>
      <c r="F1330" s="133"/>
      <c r="G1330" s="133"/>
      <c r="H1330" s="154"/>
      <c r="I1330" s="154"/>
      <c r="J1330" s="134"/>
      <c r="K1330" s="134"/>
      <c r="L1330" s="153"/>
    </row>
    <row r="1331" spans="1:12" ht="30" customHeight="1" x14ac:dyDescent="0.35">
      <c r="A1331" s="132"/>
      <c r="B1331" s="132"/>
      <c r="C1331" s="152"/>
      <c r="D1331" s="132"/>
      <c r="E1331" s="152"/>
      <c r="F1331" s="133"/>
      <c r="G1331" s="133"/>
      <c r="H1331" s="154"/>
      <c r="I1331" s="154"/>
      <c r="J1331" s="134"/>
      <c r="K1331" s="134"/>
      <c r="L1331" s="153"/>
    </row>
    <row r="1332" spans="1:12" ht="30" customHeight="1" x14ac:dyDescent="0.35">
      <c r="A1332" s="132"/>
      <c r="B1332" s="132"/>
      <c r="C1332" s="152"/>
      <c r="D1332" s="132"/>
      <c r="E1332" s="152"/>
      <c r="F1332" s="133"/>
      <c r="G1332" s="133"/>
      <c r="H1332" s="154"/>
      <c r="I1332" s="154"/>
      <c r="J1332" s="134"/>
      <c r="K1332" s="134"/>
      <c r="L1332" s="153"/>
    </row>
    <row r="1333" spans="1:12" ht="30" customHeight="1" x14ac:dyDescent="0.35">
      <c r="A1333" s="132"/>
      <c r="B1333" s="132"/>
      <c r="C1333" s="152"/>
      <c r="D1333" s="132"/>
      <c r="E1333" s="152"/>
      <c r="F1333" s="133"/>
      <c r="G1333" s="133"/>
      <c r="H1333" s="154"/>
      <c r="I1333" s="154"/>
      <c r="J1333" s="134"/>
      <c r="K1333" s="134"/>
      <c r="L1333" s="153"/>
    </row>
    <row r="1334" spans="1:12" ht="30" customHeight="1" x14ac:dyDescent="0.35">
      <c r="A1334" s="132"/>
      <c r="B1334" s="132"/>
      <c r="C1334" s="152"/>
      <c r="D1334" s="132"/>
      <c r="E1334" s="152"/>
      <c r="F1334" s="133"/>
      <c r="G1334" s="133"/>
      <c r="H1334" s="154"/>
      <c r="I1334" s="154"/>
      <c r="J1334" s="134"/>
      <c r="K1334" s="134"/>
      <c r="L1334" s="153"/>
    </row>
    <row r="1335" spans="1:12" ht="30" customHeight="1" x14ac:dyDescent="0.35">
      <c r="A1335" s="132"/>
      <c r="B1335" s="132"/>
      <c r="C1335" s="152"/>
      <c r="D1335" s="132"/>
      <c r="E1335" s="152"/>
      <c r="F1335" s="133"/>
      <c r="G1335" s="133"/>
      <c r="H1335" s="154"/>
      <c r="I1335" s="154"/>
      <c r="J1335" s="134"/>
      <c r="K1335" s="134"/>
      <c r="L1335" s="153"/>
    </row>
    <row r="1336" spans="1:12" ht="30" customHeight="1" x14ac:dyDescent="0.35">
      <c r="A1336" s="132"/>
      <c r="B1336" s="132"/>
      <c r="C1336" s="152"/>
      <c r="D1336" s="132"/>
      <c r="E1336" s="152"/>
      <c r="F1336" s="133"/>
      <c r="G1336" s="133"/>
      <c r="H1336" s="154"/>
      <c r="I1336" s="154"/>
      <c r="J1336" s="134"/>
      <c r="K1336" s="134"/>
      <c r="L1336" s="153"/>
    </row>
    <row r="1337" spans="1:12" ht="30" customHeight="1" x14ac:dyDescent="0.35">
      <c r="A1337" s="132"/>
      <c r="B1337" s="132"/>
      <c r="C1337" s="152"/>
      <c r="D1337" s="132"/>
      <c r="E1337" s="152"/>
      <c r="F1337" s="133"/>
      <c r="G1337" s="133"/>
      <c r="H1337" s="154"/>
      <c r="I1337" s="154"/>
      <c r="J1337" s="134"/>
      <c r="K1337" s="134"/>
      <c r="L1337" s="153"/>
    </row>
    <row r="1338" spans="1:12" ht="30" customHeight="1" x14ac:dyDescent="0.35">
      <c r="A1338" s="132"/>
      <c r="B1338" s="132"/>
      <c r="C1338" s="152"/>
      <c r="D1338" s="132"/>
      <c r="E1338" s="152"/>
      <c r="F1338" s="133"/>
      <c r="G1338" s="133"/>
      <c r="H1338" s="154"/>
      <c r="I1338" s="154"/>
      <c r="J1338" s="134"/>
      <c r="K1338" s="134"/>
      <c r="L1338" s="153"/>
    </row>
    <row r="1339" spans="1:12" ht="30" customHeight="1" x14ac:dyDescent="0.35">
      <c r="A1339" s="132"/>
      <c r="B1339" s="132"/>
      <c r="C1339" s="152"/>
      <c r="D1339" s="132"/>
      <c r="E1339" s="152"/>
      <c r="F1339" s="133"/>
      <c r="G1339" s="133"/>
      <c r="H1339" s="154"/>
      <c r="I1339" s="154"/>
      <c r="J1339" s="134"/>
      <c r="K1339" s="134"/>
      <c r="L1339" s="153"/>
    </row>
    <row r="1340" spans="1:12" ht="30" customHeight="1" x14ac:dyDescent="0.35">
      <c r="A1340" s="132"/>
      <c r="B1340" s="132"/>
      <c r="C1340" s="152"/>
      <c r="D1340" s="132"/>
      <c r="E1340" s="152"/>
      <c r="F1340" s="133"/>
      <c r="G1340" s="133"/>
      <c r="H1340" s="154"/>
      <c r="I1340" s="154"/>
      <c r="J1340" s="134"/>
      <c r="K1340" s="134"/>
      <c r="L1340" s="153"/>
    </row>
    <row r="1341" spans="1:12" ht="30" customHeight="1" x14ac:dyDescent="0.35">
      <c r="A1341" s="132"/>
      <c r="B1341" s="132"/>
      <c r="C1341" s="152"/>
      <c r="D1341" s="132"/>
      <c r="E1341" s="152"/>
      <c r="F1341" s="133"/>
      <c r="G1341" s="133"/>
      <c r="H1341" s="154"/>
      <c r="I1341" s="154"/>
      <c r="J1341" s="134"/>
      <c r="K1341" s="134"/>
      <c r="L1341" s="153"/>
    </row>
    <row r="1342" spans="1:12" ht="30" customHeight="1" x14ac:dyDescent="0.35">
      <c r="A1342" s="132"/>
      <c r="B1342" s="132"/>
      <c r="C1342" s="152"/>
      <c r="D1342" s="132"/>
      <c r="E1342" s="152"/>
      <c r="F1342" s="133"/>
      <c r="G1342" s="133"/>
      <c r="H1342" s="154"/>
      <c r="I1342" s="154"/>
      <c r="J1342" s="134"/>
      <c r="K1342" s="134"/>
      <c r="L1342" s="153"/>
    </row>
    <row r="1343" spans="1:12" ht="30" customHeight="1" x14ac:dyDescent="0.35">
      <c r="A1343" s="132"/>
      <c r="B1343" s="132"/>
      <c r="C1343" s="152"/>
      <c r="D1343" s="132"/>
      <c r="E1343" s="152"/>
      <c r="F1343" s="133"/>
      <c r="G1343" s="133"/>
      <c r="H1343" s="154"/>
      <c r="I1343" s="154"/>
      <c r="J1343" s="134"/>
      <c r="K1343" s="134"/>
      <c r="L1343" s="153"/>
    </row>
    <row r="1344" spans="1:12" ht="30" customHeight="1" x14ac:dyDescent="0.35">
      <c r="A1344" s="132"/>
      <c r="B1344" s="132"/>
      <c r="C1344" s="152"/>
      <c r="D1344" s="132"/>
      <c r="E1344" s="152"/>
      <c r="F1344" s="133"/>
      <c r="G1344" s="133"/>
      <c r="H1344" s="154"/>
      <c r="I1344" s="154"/>
      <c r="J1344" s="134"/>
      <c r="K1344" s="134"/>
      <c r="L1344" s="153"/>
    </row>
    <row r="1345" spans="1:12" ht="30" customHeight="1" x14ac:dyDescent="0.35">
      <c r="A1345" s="132"/>
      <c r="B1345" s="132"/>
      <c r="C1345" s="152"/>
      <c r="D1345" s="132"/>
      <c r="E1345" s="152"/>
      <c r="F1345" s="133"/>
      <c r="G1345" s="133"/>
      <c r="H1345" s="154"/>
      <c r="I1345" s="154"/>
      <c r="J1345" s="134"/>
      <c r="K1345" s="134"/>
      <c r="L1345" s="153"/>
    </row>
    <row r="1346" spans="1:12" ht="30" customHeight="1" x14ac:dyDescent="0.35">
      <c r="A1346" s="132"/>
      <c r="B1346" s="132"/>
      <c r="C1346" s="152"/>
      <c r="D1346" s="132"/>
      <c r="E1346" s="152"/>
      <c r="F1346" s="133"/>
      <c r="G1346" s="133"/>
      <c r="H1346" s="154"/>
      <c r="I1346" s="154"/>
      <c r="J1346" s="134"/>
      <c r="K1346" s="134"/>
      <c r="L1346" s="153"/>
    </row>
    <row r="1347" spans="1:12" ht="30" customHeight="1" x14ac:dyDescent="0.35">
      <c r="A1347" s="132"/>
      <c r="B1347" s="132"/>
      <c r="C1347" s="152"/>
      <c r="D1347" s="132"/>
      <c r="E1347" s="152"/>
      <c r="F1347" s="133"/>
      <c r="G1347" s="133"/>
      <c r="H1347" s="154"/>
      <c r="I1347" s="154"/>
      <c r="J1347" s="134"/>
      <c r="K1347" s="134"/>
      <c r="L1347" s="153"/>
    </row>
    <row r="1348" spans="1:12" ht="30" customHeight="1" x14ac:dyDescent="0.35">
      <c r="A1348" s="132"/>
      <c r="B1348" s="132"/>
      <c r="C1348" s="152"/>
      <c r="D1348" s="132"/>
      <c r="E1348" s="152"/>
      <c r="F1348" s="133"/>
      <c r="G1348" s="133"/>
      <c r="H1348" s="154"/>
      <c r="I1348" s="154"/>
      <c r="J1348" s="134"/>
      <c r="K1348" s="134"/>
      <c r="L1348" s="153"/>
    </row>
    <row r="1349" spans="1:12" ht="30" customHeight="1" x14ac:dyDescent="0.35">
      <c r="A1349" s="132"/>
      <c r="B1349" s="132"/>
      <c r="C1349" s="152"/>
      <c r="D1349" s="132"/>
      <c r="E1349" s="152"/>
      <c r="F1349" s="133"/>
      <c r="G1349" s="133"/>
      <c r="H1349" s="154"/>
      <c r="I1349" s="154"/>
      <c r="J1349" s="134"/>
      <c r="K1349" s="134"/>
      <c r="L1349" s="153"/>
    </row>
    <row r="1350" spans="1:12" ht="30" customHeight="1" x14ac:dyDescent="0.35">
      <c r="A1350" s="132"/>
      <c r="B1350" s="132"/>
      <c r="C1350" s="152"/>
      <c r="D1350" s="132"/>
      <c r="E1350" s="152"/>
      <c r="F1350" s="133"/>
      <c r="G1350" s="133"/>
      <c r="H1350" s="154"/>
      <c r="I1350" s="154"/>
      <c r="J1350" s="134"/>
      <c r="K1350" s="134"/>
      <c r="L1350" s="153"/>
    </row>
    <row r="1351" spans="1:12" ht="30" customHeight="1" x14ac:dyDescent="0.35">
      <c r="A1351" s="132"/>
      <c r="B1351" s="132"/>
      <c r="C1351" s="152"/>
      <c r="D1351" s="132"/>
      <c r="E1351" s="152"/>
      <c r="F1351" s="133"/>
      <c r="G1351" s="133"/>
      <c r="H1351" s="154"/>
      <c r="I1351" s="154"/>
      <c r="J1351" s="134"/>
      <c r="K1351" s="134"/>
      <c r="L1351" s="153"/>
    </row>
    <row r="1352" spans="1:12" ht="30" customHeight="1" x14ac:dyDescent="0.35">
      <c r="A1352" s="132"/>
      <c r="B1352" s="132"/>
      <c r="C1352" s="152"/>
      <c r="D1352" s="132"/>
      <c r="E1352" s="152"/>
      <c r="F1352" s="133"/>
      <c r="G1352" s="133"/>
      <c r="H1352" s="154"/>
      <c r="I1352" s="154"/>
      <c r="J1352" s="134"/>
      <c r="K1352" s="134"/>
      <c r="L1352" s="153"/>
    </row>
    <row r="1353" spans="1:12" ht="30" customHeight="1" x14ac:dyDescent="0.35">
      <c r="A1353" s="132"/>
      <c r="B1353" s="132"/>
      <c r="C1353" s="152"/>
      <c r="D1353" s="132"/>
      <c r="E1353" s="152"/>
      <c r="F1353" s="133"/>
      <c r="G1353" s="133"/>
      <c r="H1353" s="154"/>
      <c r="I1353" s="154"/>
      <c r="J1353" s="134"/>
      <c r="K1353" s="134"/>
      <c r="L1353" s="153"/>
    </row>
    <row r="1354" spans="1:12" ht="30" customHeight="1" x14ac:dyDescent="0.35">
      <c r="A1354" s="132"/>
      <c r="B1354" s="132"/>
      <c r="C1354" s="152"/>
      <c r="D1354" s="132"/>
      <c r="E1354" s="152"/>
      <c r="F1354" s="133"/>
      <c r="G1354" s="133"/>
      <c r="H1354" s="154"/>
      <c r="I1354" s="154"/>
      <c r="J1354" s="134"/>
      <c r="K1354" s="134"/>
      <c r="L1354" s="153"/>
    </row>
    <row r="1355" spans="1:12" ht="30" customHeight="1" x14ac:dyDescent="0.35">
      <c r="A1355" s="132"/>
      <c r="B1355" s="132"/>
      <c r="C1355" s="152"/>
      <c r="D1355" s="132"/>
      <c r="E1355" s="152"/>
      <c r="F1355" s="133"/>
      <c r="G1355" s="133"/>
      <c r="H1355" s="154"/>
      <c r="I1355" s="154"/>
      <c r="J1355" s="134"/>
      <c r="K1355" s="134"/>
      <c r="L1355" s="153"/>
    </row>
    <row r="1356" spans="1:12" ht="30" customHeight="1" x14ac:dyDescent="0.35">
      <c r="A1356" s="132"/>
      <c r="B1356" s="132"/>
      <c r="C1356" s="152"/>
      <c r="D1356" s="132"/>
      <c r="E1356" s="152"/>
      <c r="F1356" s="133"/>
      <c r="G1356" s="133"/>
      <c r="H1356" s="154"/>
      <c r="I1356" s="154"/>
      <c r="J1356" s="134"/>
      <c r="K1356" s="134"/>
      <c r="L1356" s="153"/>
    </row>
    <row r="1357" spans="1:12" ht="30" customHeight="1" x14ac:dyDescent="0.35">
      <c r="A1357" s="132"/>
      <c r="B1357" s="132"/>
      <c r="C1357" s="152"/>
      <c r="D1357" s="132"/>
      <c r="E1357" s="152"/>
      <c r="F1357" s="133"/>
      <c r="G1357" s="133"/>
      <c r="H1357" s="154"/>
      <c r="I1357" s="154"/>
      <c r="J1357" s="134"/>
      <c r="K1357" s="134"/>
      <c r="L1357" s="153"/>
    </row>
    <row r="1358" spans="1:12" ht="30" customHeight="1" x14ac:dyDescent="0.35">
      <c r="A1358" s="132"/>
      <c r="B1358" s="132"/>
      <c r="C1358" s="152"/>
      <c r="D1358" s="132"/>
      <c r="E1358" s="152"/>
      <c r="F1358" s="133"/>
      <c r="G1358" s="133"/>
      <c r="H1358" s="154"/>
      <c r="I1358" s="154"/>
      <c r="J1358" s="134"/>
      <c r="K1358" s="134"/>
      <c r="L1358" s="153"/>
    </row>
    <row r="1359" spans="1:12" ht="30" customHeight="1" x14ac:dyDescent="0.35">
      <c r="A1359" s="132"/>
      <c r="B1359" s="132"/>
      <c r="C1359" s="152"/>
      <c r="D1359" s="132"/>
      <c r="E1359" s="152"/>
      <c r="F1359" s="133"/>
      <c r="G1359" s="133"/>
      <c r="H1359" s="154"/>
      <c r="I1359" s="154"/>
      <c r="J1359" s="134"/>
      <c r="K1359" s="134"/>
      <c r="L1359" s="153"/>
    </row>
    <row r="1360" spans="1:12" ht="30" customHeight="1" x14ac:dyDescent="0.35">
      <c r="A1360" s="132"/>
      <c r="B1360" s="132"/>
      <c r="C1360" s="152"/>
      <c r="D1360" s="132"/>
      <c r="E1360" s="152"/>
      <c r="F1360" s="133"/>
      <c r="G1360" s="133"/>
      <c r="H1360" s="154"/>
      <c r="I1360" s="154"/>
      <c r="J1360" s="134"/>
      <c r="K1360" s="134"/>
      <c r="L1360" s="153"/>
    </row>
    <row r="1361" spans="1:12" ht="30" customHeight="1" x14ac:dyDescent="0.35">
      <c r="A1361" s="132"/>
      <c r="B1361" s="132"/>
      <c r="C1361" s="152"/>
      <c r="D1361" s="132"/>
      <c r="E1361" s="152"/>
      <c r="F1361" s="133"/>
      <c r="G1361" s="133"/>
      <c r="H1361" s="154"/>
      <c r="I1361" s="154"/>
      <c r="J1361" s="134"/>
      <c r="K1361" s="134"/>
      <c r="L1361" s="153"/>
    </row>
    <row r="1362" spans="1:12" ht="30" customHeight="1" x14ac:dyDescent="0.35">
      <c r="A1362" s="132"/>
      <c r="B1362" s="132"/>
      <c r="C1362" s="152"/>
      <c r="D1362" s="132"/>
      <c r="E1362" s="152"/>
      <c r="F1362" s="133"/>
      <c r="G1362" s="133"/>
      <c r="H1362" s="154"/>
      <c r="I1362" s="154"/>
      <c r="J1362" s="134"/>
      <c r="K1362" s="134"/>
      <c r="L1362" s="153"/>
    </row>
    <row r="1363" spans="1:12" ht="30" customHeight="1" x14ac:dyDescent="0.35">
      <c r="A1363" s="132"/>
      <c r="B1363" s="132"/>
      <c r="C1363" s="152"/>
      <c r="D1363" s="132"/>
      <c r="E1363" s="152"/>
      <c r="F1363" s="133"/>
      <c r="G1363" s="133"/>
      <c r="H1363" s="154"/>
      <c r="I1363" s="154"/>
      <c r="J1363" s="134"/>
      <c r="K1363" s="134"/>
      <c r="L1363" s="153"/>
    </row>
    <row r="1364" spans="1:12" ht="30" customHeight="1" x14ac:dyDescent="0.35">
      <c r="A1364" s="132"/>
      <c r="B1364" s="132"/>
      <c r="C1364" s="152"/>
      <c r="D1364" s="132"/>
      <c r="E1364" s="152"/>
      <c r="F1364" s="133"/>
      <c r="G1364" s="133"/>
      <c r="H1364" s="154"/>
      <c r="I1364" s="154"/>
      <c r="J1364" s="134"/>
      <c r="K1364" s="134"/>
      <c r="L1364" s="153"/>
    </row>
    <row r="1365" spans="1:12" ht="30" customHeight="1" x14ac:dyDescent="0.35">
      <c r="A1365" s="132"/>
      <c r="B1365" s="132"/>
      <c r="C1365" s="152"/>
      <c r="D1365" s="132"/>
      <c r="E1365" s="152"/>
      <c r="F1365" s="133"/>
      <c r="G1365" s="133"/>
      <c r="H1365" s="154"/>
      <c r="I1365" s="154"/>
      <c r="J1365" s="134"/>
      <c r="K1365" s="134"/>
      <c r="L1365" s="153"/>
    </row>
    <row r="1366" spans="1:12" ht="30" customHeight="1" x14ac:dyDescent="0.35">
      <c r="A1366" s="132"/>
      <c r="B1366" s="132"/>
      <c r="C1366" s="152"/>
      <c r="D1366" s="132"/>
      <c r="E1366" s="152"/>
      <c r="F1366" s="133"/>
      <c r="G1366" s="133"/>
      <c r="H1366" s="154"/>
      <c r="I1366" s="154"/>
      <c r="J1366" s="134"/>
      <c r="K1366" s="134"/>
      <c r="L1366" s="153"/>
    </row>
    <row r="1367" spans="1:12" ht="30" customHeight="1" x14ac:dyDescent="0.35">
      <c r="A1367" s="132"/>
      <c r="B1367" s="132"/>
      <c r="C1367" s="152"/>
      <c r="D1367" s="132"/>
      <c r="E1367" s="152"/>
      <c r="F1367" s="133"/>
      <c r="G1367" s="133"/>
      <c r="H1367" s="154"/>
      <c r="I1367" s="154"/>
      <c r="J1367" s="134"/>
      <c r="K1367" s="134"/>
      <c r="L1367" s="153"/>
    </row>
    <row r="1368" spans="1:12" ht="30" customHeight="1" x14ac:dyDescent="0.35">
      <c r="A1368" s="132"/>
      <c r="B1368" s="132"/>
      <c r="C1368" s="152"/>
      <c r="D1368" s="132"/>
      <c r="E1368" s="152"/>
      <c r="F1368" s="133"/>
      <c r="G1368" s="133"/>
      <c r="H1368" s="154"/>
      <c r="I1368" s="154"/>
      <c r="J1368" s="134"/>
      <c r="K1368" s="134"/>
      <c r="L1368" s="153"/>
    </row>
    <row r="1369" spans="1:12" ht="30" customHeight="1" x14ac:dyDescent="0.35">
      <c r="A1369" s="132"/>
      <c r="B1369" s="132"/>
      <c r="C1369" s="152"/>
      <c r="D1369" s="132"/>
      <c r="E1369" s="152"/>
      <c r="F1369" s="133"/>
      <c r="G1369" s="133"/>
      <c r="H1369" s="154"/>
      <c r="I1369" s="154"/>
      <c r="J1369" s="134"/>
      <c r="K1369" s="134"/>
      <c r="L1369" s="153"/>
    </row>
    <row r="1370" spans="1:12" ht="30" customHeight="1" x14ac:dyDescent="0.35">
      <c r="A1370" s="132"/>
      <c r="B1370" s="132"/>
      <c r="C1370" s="152"/>
      <c r="D1370" s="132"/>
      <c r="E1370" s="152"/>
      <c r="F1370" s="133"/>
      <c r="G1370" s="133"/>
      <c r="H1370" s="154"/>
      <c r="I1370" s="154"/>
      <c r="J1370" s="134"/>
      <c r="K1370" s="134"/>
      <c r="L1370" s="153"/>
    </row>
    <row r="1371" spans="1:12" ht="30" customHeight="1" x14ac:dyDescent="0.35">
      <c r="A1371" s="132"/>
      <c r="B1371" s="132"/>
      <c r="C1371" s="152"/>
      <c r="D1371" s="132"/>
      <c r="E1371" s="152"/>
      <c r="F1371" s="133"/>
      <c r="G1371" s="133"/>
      <c r="H1371" s="154"/>
      <c r="I1371" s="154"/>
      <c r="J1371" s="134"/>
      <c r="K1371" s="134"/>
      <c r="L1371" s="153"/>
    </row>
    <row r="1372" spans="1:12" ht="30" customHeight="1" x14ac:dyDescent="0.35">
      <c r="A1372" s="132"/>
      <c r="B1372" s="132"/>
      <c r="C1372" s="152"/>
      <c r="D1372" s="132"/>
      <c r="E1372" s="152"/>
      <c r="F1372" s="133"/>
      <c r="G1372" s="133"/>
      <c r="H1372" s="154"/>
      <c r="I1372" s="154"/>
      <c r="J1372" s="134"/>
      <c r="K1372" s="134"/>
      <c r="L1372" s="153"/>
    </row>
    <row r="1373" spans="1:12" ht="30" customHeight="1" x14ac:dyDescent="0.35">
      <c r="A1373" s="132"/>
      <c r="B1373" s="132"/>
      <c r="C1373" s="152"/>
      <c r="D1373" s="132"/>
      <c r="E1373" s="152"/>
      <c r="F1373" s="133"/>
      <c r="G1373" s="133"/>
      <c r="H1373" s="154"/>
      <c r="I1373" s="154"/>
      <c r="J1373" s="134"/>
      <c r="K1373" s="134"/>
      <c r="L1373" s="153"/>
    </row>
    <row r="1374" spans="1:12" ht="30" customHeight="1" x14ac:dyDescent="0.35">
      <c r="A1374" s="132"/>
      <c r="B1374" s="132"/>
      <c r="C1374" s="152"/>
      <c r="D1374" s="132"/>
      <c r="E1374" s="152"/>
      <c r="F1374" s="133"/>
      <c r="G1374" s="133"/>
      <c r="H1374" s="154"/>
      <c r="I1374" s="154"/>
      <c r="J1374" s="134"/>
      <c r="K1374" s="134"/>
      <c r="L1374" s="153"/>
    </row>
    <row r="1375" spans="1:12" ht="30" customHeight="1" x14ac:dyDescent="0.35">
      <c r="A1375" s="132"/>
      <c r="B1375" s="132"/>
      <c r="C1375" s="152"/>
      <c r="D1375" s="132"/>
      <c r="E1375" s="152"/>
      <c r="F1375" s="133"/>
      <c r="G1375" s="133"/>
      <c r="H1375" s="154"/>
      <c r="I1375" s="154"/>
      <c r="J1375" s="134"/>
      <c r="K1375" s="134"/>
      <c r="L1375" s="153"/>
    </row>
    <row r="1376" spans="1:12" ht="30" customHeight="1" x14ac:dyDescent="0.35">
      <c r="A1376" s="132"/>
      <c r="B1376" s="132"/>
      <c r="C1376" s="152"/>
      <c r="D1376" s="132"/>
      <c r="E1376" s="152"/>
      <c r="F1376" s="133"/>
      <c r="G1376" s="133"/>
      <c r="H1376" s="154"/>
      <c r="I1376" s="154"/>
      <c r="J1376" s="134"/>
      <c r="K1376" s="134"/>
      <c r="L1376" s="153"/>
    </row>
    <row r="1377" spans="1:12" ht="30" customHeight="1" x14ac:dyDescent="0.35">
      <c r="A1377" s="132"/>
      <c r="B1377" s="132"/>
      <c r="C1377" s="152"/>
      <c r="D1377" s="132"/>
      <c r="E1377" s="152"/>
      <c r="F1377" s="133"/>
      <c r="G1377" s="133"/>
      <c r="H1377" s="154"/>
      <c r="I1377" s="154"/>
      <c r="J1377" s="134"/>
      <c r="K1377" s="134"/>
      <c r="L1377" s="153"/>
    </row>
    <row r="1378" spans="1:12" ht="30" customHeight="1" x14ac:dyDescent="0.35">
      <c r="A1378" s="132"/>
      <c r="B1378" s="132"/>
      <c r="C1378" s="152"/>
      <c r="D1378" s="132"/>
      <c r="E1378" s="152"/>
      <c r="F1378" s="133"/>
      <c r="G1378" s="133"/>
      <c r="H1378" s="154"/>
      <c r="I1378" s="154"/>
      <c r="J1378" s="134"/>
      <c r="K1378" s="134"/>
      <c r="L1378" s="153"/>
    </row>
    <row r="1379" spans="1:12" ht="30" customHeight="1" x14ac:dyDescent="0.35">
      <c r="A1379" s="132"/>
      <c r="B1379" s="132"/>
      <c r="C1379" s="152"/>
      <c r="D1379" s="132"/>
      <c r="E1379" s="152"/>
      <c r="F1379" s="133"/>
      <c r="G1379" s="133"/>
      <c r="H1379" s="154"/>
      <c r="I1379" s="154"/>
      <c r="J1379" s="134"/>
      <c r="K1379" s="134"/>
      <c r="L1379" s="153"/>
    </row>
    <row r="1380" spans="1:12" ht="30" customHeight="1" x14ac:dyDescent="0.35">
      <c r="A1380" s="132"/>
      <c r="B1380" s="132"/>
      <c r="C1380" s="152"/>
      <c r="D1380" s="132"/>
      <c r="E1380" s="152"/>
      <c r="F1380" s="133"/>
      <c r="G1380" s="133"/>
      <c r="H1380" s="154"/>
      <c r="I1380" s="154"/>
      <c r="J1380" s="134"/>
      <c r="K1380" s="134"/>
      <c r="L1380" s="153"/>
    </row>
    <row r="1381" spans="1:12" ht="30" customHeight="1" x14ac:dyDescent="0.35">
      <c r="A1381" s="132"/>
      <c r="B1381" s="132"/>
      <c r="C1381" s="152"/>
      <c r="D1381" s="132"/>
      <c r="E1381" s="152"/>
      <c r="F1381" s="133"/>
      <c r="G1381" s="133"/>
      <c r="H1381" s="154"/>
      <c r="I1381" s="154"/>
      <c r="J1381" s="134"/>
      <c r="K1381" s="134"/>
      <c r="L1381" s="153"/>
    </row>
    <row r="1382" spans="1:12" ht="30" customHeight="1" x14ac:dyDescent="0.35">
      <c r="A1382" s="132"/>
      <c r="B1382" s="132"/>
      <c r="C1382" s="152"/>
      <c r="D1382" s="132"/>
      <c r="E1382" s="152"/>
      <c r="F1382" s="133"/>
      <c r="G1382" s="133"/>
      <c r="H1382" s="154"/>
      <c r="I1382" s="154"/>
      <c r="J1382" s="134"/>
      <c r="K1382" s="134"/>
      <c r="L1382" s="153"/>
    </row>
    <row r="1383" spans="1:12" ht="30" customHeight="1" x14ac:dyDescent="0.35">
      <c r="A1383" s="132"/>
      <c r="B1383" s="132"/>
      <c r="C1383" s="152"/>
      <c r="D1383" s="132"/>
      <c r="E1383" s="152"/>
      <c r="F1383" s="133"/>
      <c r="G1383" s="133"/>
      <c r="H1383" s="154"/>
      <c r="I1383" s="154"/>
      <c r="J1383" s="134"/>
      <c r="K1383" s="134"/>
      <c r="L1383" s="153"/>
    </row>
    <row r="1384" spans="1:12" ht="30" customHeight="1" x14ac:dyDescent="0.35">
      <c r="A1384" s="132"/>
      <c r="B1384" s="132"/>
      <c r="C1384" s="152"/>
      <c r="D1384" s="132"/>
      <c r="E1384" s="152"/>
      <c r="F1384" s="133"/>
      <c r="G1384" s="133"/>
      <c r="H1384" s="154"/>
      <c r="I1384" s="154"/>
      <c r="J1384" s="134"/>
      <c r="K1384" s="134"/>
      <c r="L1384" s="153"/>
    </row>
    <row r="1385" spans="1:12" ht="30" customHeight="1" x14ac:dyDescent="0.35">
      <c r="A1385" s="132"/>
      <c r="B1385" s="132"/>
      <c r="C1385" s="152"/>
      <c r="D1385" s="132"/>
      <c r="E1385" s="152"/>
      <c r="F1385" s="133"/>
      <c r="G1385" s="133"/>
      <c r="H1385" s="154"/>
      <c r="I1385" s="154"/>
      <c r="J1385" s="134"/>
      <c r="K1385" s="134"/>
      <c r="L1385" s="153"/>
    </row>
    <row r="1386" spans="1:12" ht="30" customHeight="1" x14ac:dyDescent="0.35">
      <c r="A1386" s="132"/>
      <c r="B1386" s="132"/>
      <c r="C1386" s="152"/>
      <c r="D1386" s="132"/>
      <c r="E1386" s="152"/>
      <c r="F1386" s="133"/>
      <c r="G1386" s="133"/>
      <c r="H1386" s="154"/>
      <c r="I1386" s="154"/>
      <c r="J1386" s="134"/>
      <c r="K1386" s="134"/>
      <c r="L1386" s="153"/>
    </row>
    <row r="1387" spans="1:12" ht="30" customHeight="1" x14ac:dyDescent="0.35">
      <c r="A1387" s="132"/>
      <c r="B1387" s="132"/>
      <c r="C1387" s="152"/>
      <c r="D1387" s="132"/>
      <c r="E1387" s="152"/>
      <c r="F1387" s="133"/>
      <c r="G1387" s="133"/>
      <c r="H1387" s="154"/>
      <c r="I1387" s="154"/>
      <c r="J1387" s="134"/>
      <c r="K1387" s="134"/>
      <c r="L1387" s="153"/>
    </row>
    <row r="1388" spans="1:12" ht="30" customHeight="1" x14ac:dyDescent="0.35">
      <c r="A1388" s="132"/>
      <c r="B1388" s="132"/>
      <c r="C1388" s="152"/>
      <c r="D1388" s="132"/>
      <c r="E1388" s="152"/>
      <c r="F1388" s="133"/>
      <c r="G1388" s="133"/>
      <c r="H1388" s="154"/>
      <c r="I1388" s="154"/>
      <c r="J1388" s="134"/>
      <c r="K1388" s="134"/>
      <c r="L1388" s="153"/>
    </row>
    <row r="1389" spans="1:12" ht="30" customHeight="1" x14ac:dyDescent="0.35">
      <c r="A1389" s="132"/>
      <c r="B1389" s="132"/>
      <c r="C1389" s="152"/>
      <c r="D1389" s="132"/>
      <c r="E1389" s="152"/>
      <c r="F1389" s="133"/>
      <c r="G1389" s="133"/>
      <c r="H1389" s="154"/>
      <c r="I1389" s="154"/>
      <c r="J1389" s="134"/>
      <c r="K1389" s="134"/>
      <c r="L1389" s="153"/>
    </row>
    <row r="1390" spans="1:12" ht="30" customHeight="1" x14ac:dyDescent="0.35">
      <c r="A1390" s="132"/>
      <c r="B1390" s="132"/>
      <c r="C1390" s="152"/>
      <c r="D1390" s="132"/>
      <c r="E1390" s="152"/>
      <c r="F1390" s="133"/>
      <c r="G1390" s="133"/>
      <c r="H1390" s="154"/>
      <c r="I1390" s="154"/>
      <c r="J1390" s="134"/>
      <c r="K1390" s="134"/>
      <c r="L1390" s="153"/>
    </row>
    <row r="1391" spans="1:12" ht="30" customHeight="1" x14ac:dyDescent="0.35">
      <c r="A1391" s="132"/>
      <c r="B1391" s="132"/>
      <c r="C1391" s="152"/>
      <c r="D1391" s="132"/>
      <c r="E1391" s="152"/>
      <c r="F1391" s="133"/>
      <c r="G1391" s="133"/>
      <c r="H1391" s="154"/>
      <c r="I1391" s="154"/>
      <c r="J1391" s="134"/>
      <c r="K1391" s="134"/>
      <c r="L1391" s="153"/>
    </row>
    <row r="1392" spans="1:12" ht="30" customHeight="1" x14ac:dyDescent="0.35">
      <c r="A1392" s="132"/>
      <c r="B1392" s="132"/>
      <c r="C1392" s="152"/>
      <c r="D1392" s="132"/>
      <c r="E1392" s="152"/>
      <c r="F1392" s="133"/>
      <c r="G1392" s="133"/>
      <c r="H1392" s="154"/>
      <c r="I1392" s="154"/>
      <c r="J1392" s="134"/>
      <c r="K1392" s="134"/>
      <c r="L1392" s="153"/>
    </row>
    <row r="1393" spans="1:12" ht="30" customHeight="1" x14ac:dyDescent="0.35">
      <c r="A1393" s="132"/>
      <c r="B1393" s="132"/>
      <c r="C1393" s="152"/>
      <c r="D1393" s="132"/>
      <c r="E1393" s="152"/>
      <c r="F1393" s="133"/>
      <c r="G1393" s="133"/>
      <c r="H1393" s="154"/>
      <c r="I1393" s="154"/>
      <c r="J1393" s="134"/>
      <c r="K1393" s="134"/>
      <c r="L1393" s="153"/>
    </row>
    <row r="1394" spans="1:12" ht="30" customHeight="1" x14ac:dyDescent="0.35">
      <c r="A1394" s="132"/>
      <c r="B1394" s="132"/>
      <c r="C1394" s="152"/>
      <c r="D1394" s="132"/>
      <c r="E1394" s="152"/>
      <c r="F1394" s="133"/>
      <c r="G1394" s="133"/>
      <c r="H1394" s="154"/>
      <c r="I1394" s="154"/>
      <c r="J1394" s="134"/>
      <c r="K1394" s="134"/>
      <c r="L1394" s="153"/>
    </row>
    <row r="1395" spans="1:12" ht="30" customHeight="1" x14ac:dyDescent="0.35">
      <c r="A1395" s="132"/>
      <c r="B1395" s="132"/>
      <c r="C1395" s="152"/>
      <c r="D1395" s="132"/>
      <c r="E1395" s="152"/>
      <c r="F1395" s="133"/>
      <c r="G1395" s="133"/>
      <c r="H1395" s="154"/>
      <c r="I1395" s="154"/>
      <c r="J1395" s="134"/>
      <c r="K1395" s="134"/>
      <c r="L1395" s="153"/>
    </row>
    <row r="1396" spans="1:12" ht="30" customHeight="1" x14ac:dyDescent="0.35">
      <c r="A1396" s="132"/>
      <c r="B1396" s="132"/>
      <c r="C1396" s="152"/>
      <c r="D1396" s="132"/>
      <c r="E1396" s="152"/>
      <c r="F1396" s="133"/>
      <c r="G1396" s="133"/>
      <c r="H1396" s="154"/>
      <c r="I1396" s="154"/>
      <c r="J1396" s="134"/>
      <c r="K1396" s="134"/>
      <c r="L1396" s="153"/>
    </row>
    <row r="1397" spans="1:12" ht="30" customHeight="1" x14ac:dyDescent="0.35">
      <c r="A1397" s="132"/>
      <c r="B1397" s="132"/>
      <c r="C1397" s="152"/>
      <c r="D1397" s="132"/>
      <c r="E1397" s="152"/>
      <c r="F1397" s="133"/>
      <c r="G1397" s="133"/>
      <c r="H1397" s="154"/>
      <c r="I1397" s="154"/>
      <c r="J1397" s="134"/>
      <c r="K1397" s="134"/>
      <c r="L1397" s="153"/>
    </row>
    <row r="1398" spans="1:12" ht="30" customHeight="1" x14ac:dyDescent="0.35">
      <c r="A1398" s="132"/>
      <c r="B1398" s="132"/>
      <c r="C1398" s="152"/>
      <c r="D1398" s="132"/>
      <c r="E1398" s="152"/>
      <c r="F1398" s="133"/>
      <c r="G1398" s="133"/>
      <c r="H1398" s="154"/>
      <c r="I1398" s="154"/>
      <c r="J1398" s="134"/>
      <c r="K1398" s="134"/>
      <c r="L1398" s="153"/>
    </row>
    <row r="1399" spans="1:12" ht="30" customHeight="1" x14ac:dyDescent="0.35">
      <c r="A1399" s="132"/>
      <c r="B1399" s="132"/>
      <c r="C1399" s="152"/>
      <c r="D1399" s="132"/>
      <c r="E1399" s="152"/>
      <c r="F1399" s="133"/>
      <c r="G1399" s="133"/>
      <c r="H1399" s="154"/>
      <c r="I1399" s="154"/>
      <c r="J1399" s="134"/>
      <c r="K1399" s="134"/>
      <c r="L1399" s="153"/>
    </row>
    <row r="1400" spans="1:12" ht="30" customHeight="1" x14ac:dyDescent="0.35">
      <c r="A1400" s="132"/>
      <c r="B1400" s="132"/>
      <c r="C1400" s="152"/>
      <c r="D1400" s="132"/>
      <c r="E1400" s="152"/>
      <c r="F1400" s="133"/>
      <c r="G1400" s="133"/>
      <c r="H1400" s="154"/>
      <c r="I1400" s="154"/>
      <c r="J1400" s="134"/>
      <c r="K1400" s="134"/>
      <c r="L1400" s="153"/>
    </row>
    <row r="1401" spans="1:12" ht="30" customHeight="1" x14ac:dyDescent="0.35">
      <c r="A1401" s="132"/>
      <c r="B1401" s="132"/>
      <c r="C1401" s="152"/>
      <c r="D1401" s="132"/>
      <c r="E1401" s="152"/>
      <c r="F1401" s="133"/>
      <c r="G1401" s="133"/>
      <c r="H1401" s="154"/>
      <c r="I1401" s="154"/>
      <c r="J1401" s="134"/>
      <c r="K1401" s="134"/>
      <c r="L1401" s="153"/>
    </row>
    <row r="1402" spans="1:12" ht="30" customHeight="1" x14ac:dyDescent="0.35">
      <c r="A1402" s="132"/>
      <c r="B1402" s="132"/>
      <c r="C1402" s="152"/>
      <c r="D1402" s="132"/>
      <c r="E1402" s="152"/>
      <c r="F1402" s="133"/>
      <c r="G1402" s="133"/>
      <c r="H1402" s="154"/>
      <c r="I1402" s="154"/>
      <c r="J1402" s="134"/>
      <c r="K1402" s="134"/>
      <c r="L1402" s="153"/>
    </row>
    <row r="1403" spans="1:12" ht="30" customHeight="1" x14ac:dyDescent="0.35">
      <c r="A1403" s="132"/>
      <c r="B1403" s="132"/>
      <c r="C1403" s="152"/>
      <c r="D1403" s="132"/>
      <c r="E1403" s="152"/>
      <c r="F1403" s="133"/>
      <c r="G1403" s="133"/>
      <c r="H1403" s="154"/>
      <c r="I1403" s="154"/>
      <c r="J1403" s="134"/>
      <c r="K1403" s="134"/>
      <c r="L1403" s="153"/>
    </row>
    <row r="1404" spans="1:12" ht="30" customHeight="1" x14ac:dyDescent="0.35">
      <c r="A1404" s="132"/>
      <c r="B1404" s="132"/>
      <c r="C1404" s="152"/>
      <c r="D1404" s="132"/>
      <c r="E1404" s="152"/>
      <c r="F1404" s="133"/>
      <c r="G1404" s="133"/>
      <c r="H1404" s="154"/>
      <c r="I1404" s="154"/>
      <c r="J1404" s="134"/>
      <c r="K1404" s="134"/>
      <c r="L1404" s="153"/>
    </row>
    <row r="1405" spans="1:12" ht="30" customHeight="1" x14ac:dyDescent="0.35">
      <c r="A1405" s="132"/>
      <c r="B1405" s="132"/>
      <c r="C1405" s="152"/>
      <c r="D1405" s="132"/>
      <c r="E1405" s="152"/>
      <c r="F1405" s="133"/>
      <c r="G1405" s="133"/>
      <c r="H1405" s="154"/>
      <c r="I1405" s="154"/>
      <c r="J1405" s="134"/>
      <c r="K1405" s="134"/>
      <c r="L1405" s="153"/>
    </row>
    <row r="1406" spans="1:12" ht="30" customHeight="1" x14ac:dyDescent="0.35">
      <c r="A1406" s="132"/>
      <c r="B1406" s="132"/>
      <c r="C1406" s="152"/>
      <c r="D1406" s="132"/>
      <c r="E1406" s="152"/>
      <c r="F1406" s="133"/>
      <c r="G1406" s="133"/>
      <c r="H1406" s="154"/>
      <c r="I1406" s="154"/>
      <c r="J1406" s="134"/>
      <c r="K1406" s="134"/>
      <c r="L1406" s="153"/>
    </row>
    <row r="1407" spans="1:12" ht="30" customHeight="1" x14ac:dyDescent="0.35">
      <c r="A1407" s="132"/>
      <c r="B1407" s="132"/>
      <c r="C1407" s="152"/>
      <c r="D1407" s="132"/>
      <c r="E1407" s="152"/>
      <c r="F1407" s="133"/>
      <c r="G1407" s="133"/>
      <c r="H1407" s="154"/>
      <c r="I1407" s="154"/>
      <c r="J1407" s="134"/>
      <c r="K1407" s="134"/>
      <c r="L1407" s="153"/>
    </row>
    <row r="1408" spans="1:12" ht="30" customHeight="1" x14ac:dyDescent="0.35">
      <c r="A1408" s="132"/>
      <c r="B1408" s="132"/>
      <c r="C1408" s="152"/>
      <c r="D1408" s="132"/>
      <c r="E1408" s="152"/>
      <c r="F1408" s="133"/>
      <c r="G1408" s="133"/>
      <c r="H1408" s="154"/>
      <c r="I1408" s="154"/>
      <c r="J1408" s="134"/>
      <c r="K1408" s="134"/>
      <c r="L1408" s="153"/>
    </row>
    <row r="1409" spans="1:12" ht="30" customHeight="1" x14ac:dyDescent="0.35">
      <c r="A1409" s="132"/>
      <c r="B1409" s="132"/>
      <c r="C1409" s="152"/>
      <c r="D1409" s="132"/>
      <c r="E1409" s="152"/>
      <c r="F1409" s="133"/>
      <c r="G1409" s="133"/>
      <c r="H1409" s="154"/>
      <c r="I1409" s="154"/>
      <c r="J1409" s="134"/>
      <c r="K1409" s="134"/>
      <c r="L1409" s="153"/>
    </row>
    <row r="1410" spans="1:12" ht="30" customHeight="1" x14ac:dyDescent="0.35">
      <c r="A1410" s="132"/>
      <c r="B1410" s="132"/>
      <c r="C1410" s="152"/>
      <c r="D1410" s="132"/>
      <c r="E1410" s="152"/>
      <c r="F1410" s="133"/>
      <c r="G1410" s="133"/>
      <c r="H1410" s="154"/>
      <c r="I1410" s="154"/>
      <c r="J1410" s="134"/>
      <c r="K1410" s="134"/>
      <c r="L1410" s="153"/>
    </row>
    <row r="1411" spans="1:12" ht="30" customHeight="1" x14ac:dyDescent="0.35">
      <c r="A1411" s="132"/>
      <c r="B1411" s="132"/>
      <c r="C1411" s="152"/>
      <c r="D1411" s="132"/>
      <c r="E1411" s="152"/>
      <c r="F1411" s="133"/>
      <c r="G1411" s="133"/>
      <c r="H1411" s="154"/>
      <c r="I1411" s="154"/>
      <c r="J1411" s="134"/>
      <c r="K1411" s="134"/>
      <c r="L1411" s="153"/>
    </row>
    <row r="1412" spans="1:12" ht="30" customHeight="1" x14ac:dyDescent="0.35">
      <c r="A1412" s="132"/>
      <c r="B1412" s="132"/>
      <c r="C1412" s="152"/>
      <c r="D1412" s="132"/>
      <c r="E1412" s="152"/>
      <c r="F1412" s="133"/>
      <c r="G1412" s="133"/>
      <c r="H1412" s="154"/>
      <c r="I1412" s="154"/>
      <c r="J1412" s="134"/>
      <c r="K1412" s="134"/>
      <c r="L1412" s="153"/>
    </row>
    <row r="1413" spans="1:12" ht="30" customHeight="1" x14ac:dyDescent="0.35">
      <c r="A1413" s="132"/>
      <c r="B1413" s="132"/>
      <c r="C1413" s="152"/>
      <c r="D1413" s="132"/>
      <c r="E1413" s="152"/>
      <c r="F1413" s="133"/>
      <c r="G1413" s="133"/>
      <c r="H1413" s="154"/>
      <c r="I1413" s="154"/>
      <c r="J1413" s="134"/>
      <c r="K1413" s="134"/>
      <c r="L1413" s="153"/>
    </row>
    <row r="1414" spans="1:12" ht="30" customHeight="1" x14ac:dyDescent="0.35">
      <c r="A1414" s="132"/>
      <c r="B1414" s="132"/>
      <c r="C1414" s="152"/>
      <c r="D1414" s="132"/>
      <c r="E1414" s="152"/>
      <c r="F1414" s="133"/>
      <c r="G1414" s="133"/>
      <c r="H1414" s="154"/>
      <c r="I1414" s="154"/>
      <c r="J1414" s="134"/>
      <c r="K1414" s="134"/>
      <c r="L1414" s="153"/>
    </row>
    <row r="1415" spans="1:12" ht="30" customHeight="1" x14ac:dyDescent="0.35">
      <c r="A1415" s="132"/>
      <c r="B1415" s="132"/>
      <c r="C1415" s="152"/>
      <c r="D1415" s="132"/>
      <c r="E1415" s="152"/>
      <c r="F1415" s="133"/>
      <c r="G1415" s="133"/>
      <c r="H1415" s="154"/>
      <c r="I1415" s="154"/>
      <c r="J1415" s="134"/>
      <c r="K1415" s="134"/>
      <c r="L1415" s="153"/>
    </row>
    <row r="1416" spans="1:12" ht="30" customHeight="1" x14ac:dyDescent="0.35">
      <c r="A1416" s="132"/>
      <c r="B1416" s="132"/>
      <c r="C1416" s="152"/>
      <c r="D1416" s="132"/>
      <c r="E1416" s="152"/>
      <c r="F1416" s="133"/>
      <c r="G1416" s="133"/>
      <c r="H1416" s="154"/>
      <c r="I1416" s="154"/>
      <c r="J1416" s="134"/>
      <c r="K1416" s="134"/>
      <c r="L1416" s="153"/>
    </row>
    <row r="1417" spans="1:12" ht="30" customHeight="1" x14ac:dyDescent="0.35">
      <c r="A1417" s="132"/>
      <c r="B1417" s="132"/>
      <c r="C1417" s="152"/>
      <c r="D1417" s="132"/>
      <c r="E1417" s="152"/>
      <c r="F1417" s="133"/>
      <c r="G1417" s="133"/>
      <c r="H1417" s="154"/>
      <c r="I1417" s="154"/>
      <c r="J1417" s="134"/>
      <c r="K1417" s="134"/>
      <c r="L1417" s="153"/>
    </row>
    <row r="1418" spans="1:12" ht="30" customHeight="1" x14ac:dyDescent="0.35">
      <c r="A1418" s="132"/>
      <c r="B1418" s="132"/>
      <c r="C1418" s="152"/>
      <c r="D1418" s="132"/>
      <c r="E1418" s="152"/>
      <c r="F1418" s="133"/>
      <c r="G1418" s="133"/>
      <c r="H1418" s="154"/>
      <c r="I1418" s="154"/>
      <c r="J1418" s="134"/>
      <c r="K1418" s="134"/>
      <c r="L1418" s="153"/>
    </row>
    <row r="1419" spans="1:12" ht="30" customHeight="1" x14ac:dyDescent="0.35">
      <c r="A1419" s="132"/>
      <c r="B1419" s="132"/>
      <c r="C1419" s="152"/>
      <c r="D1419" s="132"/>
      <c r="E1419" s="152"/>
      <c r="F1419" s="133"/>
      <c r="G1419" s="133"/>
      <c r="H1419" s="154"/>
      <c r="I1419" s="154"/>
      <c r="J1419" s="134"/>
      <c r="K1419" s="134"/>
      <c r="L1419" s="153"/>
    </row>
    <row r="1420" spans="1:12" ht="30" customHeight="1" x14ac:dyDescent="0.35">
      <c r="A1420" s="132"/>
      <c r="B1420" s="132"/>
      <c r="C1420" s="152"/>
      <c r="D1420" s="132"/>
      <c r="E1420" s="152"/>
      <c r="F1420" s="133"/>
      <c r="G1420" s="133"/>
      <c r="H1420" s="154"/>
      <c r="I1420" s="154"/>
      <c r="J1420" s="134"/>
      <c r="K1420" s="134"/>
      <c r="L1420" s="153"/>
    </row>
    <row r="1421" spans="1:12" ht="30" customHeight="1" x14ac:dyDescent="0.35">
      <c r="A1421" s="132"/>
      <c r="B1421" s="132"/>
      <c r="C1421" s="152"/>
      <c r="D1421" s="132"/>
      <c r="E1421" s="152"/>
      <c r="F1421" s="133"/>
      <c r="G1421" s="133"/>
      <c r="H1421" s="154"/>
      <c r="I1421" s="154"/>
      <c r="J1421" s="134"/>
      <c r="K1421" s="134"/>
      <c r="L1421" s="153"/>
    </row>
    <row r="1422" spans="1:12" ht="30" customHeight="1" x14ac:dyDescent="0.35">
      <c r="A1422" s="132"/>
      <c r="B1422" s="132"/>
      <c r="C1422" s="152"/>
      <c r="D1422" s="132"/>
      <c r="E1422" s="152"/>
      <c r="F1422" s="133"/>
      <c r="G1422" s="133"/>
      <c r="H1422" s="154"/>
      <c r="I1422" s="154"/>
      <c r="J1422" s="134"/>
      <c r="K1422" s="134"/>
      <c r="L1422" s="153"/>
    </row>
    <row r="1423" spans="1:12" ht="30" customHeight="1" x14ac:dyDescent="0.35">
      <c r="A1423" s="132"/>
      <c r="B1423" s="132"/>
      <c r="C1423" s="152"/>
      <c r="D1423" s="132"/>
      <c r="E1423" s="152"/>
      <c r="F1423" s="133"/>
      <c r="G1423" s="133"/>
      <c r="H1423" s="154"/>
      <c r="I1423" s="154"/>
      <c r="J1423" s="134"/>
      <c r="K1423" s="134"/>
      <c r="L1423" s="153"/>
    </row>
    <row r="1424" spans="1:12" ht="30" customHeight="1" x14ac:dyDescent="0.35">
      <c r="A1424" s="132"/>
      <c r="B1424" s="132"/>
      <c r="C1424" s="152"/>
      <c r="D1424" s="132"/>
      <c r="E1424" s="152"/>
      <c r="F1424" s="133"/>
      <c r="G1424" s="133"/>
      <c r="H1424" s="154"/>
      <c r="I1424" s="154"/>
      <c r="J1424" s="134"/>
      <c r="K1424" s="134"/>
      <c r="L1424" s="153"/>
    </row>
    <row r="1425" spans="1:12" ht="30" customHeight="1" x14ac:dyDescent="0.35">
      <c r="A1425" s="132"/>
      <c r="B1425" s="132"/>
      <c r="C1425" s="152"/>
      <c r="D1425" s="132"/>
      <c r="E1425" s="152"/>
      <c r="F1425" s="133"/>
      <c r="G1425" s="133"/>
      <c r="H1425" s="154"/>
      <c r="I1425" s="154"/>
      <c r="J1425" s="134"/>
      <c r="K1425" s="134"/>
      <c r="L1425" s="153"/>
    </row>
    <row r="1426" spans="1:12" ht="30" customHeight="1" x14ac:dyDescent="0.35">
      <c r="A1426" s="132"/>
      <c r="B1426" s="132"/>
      <c r="C1426" s="152"/>
      <c r="D1426" s="132"/>
      <c r="E1426" s="152"/>
      <c r="F1426" s="133"/>
      <c r="G1426" s="133"/>
      <c r="H1426" s="154"/>
      <c r="I1426" s="154"/>
      <c r="J1426" s="134"/>
      <c r="K1426" s="134"/>
      <c r="L1426" s="153"/>
    </row>
    <row r="1427" spans="1:12" ht="30" customHeight="1" x14ac:dyDescent="0.35">
      <c r="A1427" s="132"/>
      <c r="B1427" s="132"/>
      <c r="C1427" s="152"/>
      <c r="D1427" s="132"/>
      <c r="E1427" s="152"/>
      <c r="F1427" s="133"/>
      <c r="G1427" s="133"/>
      <c r="H1427" s="154"/>
      <c r="I1427" s="154"/>
      <c r="J1427" s="134"/>
      <c r="K1427" s="134"/>
      <c r="L1427" s="153"/>
    </row>
    <row r="1428" spans="1:12" ht="30" customHeight="1" x14ac:dyDescent="0.35">
      <c r="A1428" s="132"/>
      <c r="B1428" s="132"/>
      <c r="C1428" s="152"/>
      <c r="D1428" s="132"/>
      <c r="E1428" s="152"/>
      <c r="F1428" s="133"/>
      <c r="G1428" s="133"/>
      <c r="H1428" s="154"/>
      <c r="I1428" s="154"/>
      <c r="J1428" s="134"/>
      <c r="K1428" s="134"/>
      <c r="L1428" s="153"/>
    </row>
    <row r="1429" spans="1:12" ht="30" customHeight="1" x14ac:dyDescent="0.35">
      <c r="A1429" s="132"/>
      <c r="B1429" s="132"/>
      <c r="C1429" s="152"/>
      <c r="D1429" s="132"/>
      <c r="E1429" s="152"/>
      <c r="F1429" s="133"/>
      <c r="G1429" s="133"/>
      <c r="H1429" s="154"/>
      <c r="I1429" s="154"/>
      <c r="J1429" s="134"/>
      <c r="K1429" s="134"/>
      <c r="L1429" s="153"/>
    </row>
    <row r="1430" spans="1:12" ht="30" customHeight="1" x14ac:dyDescent="0.35">
      <c r="A1430" s="132"/>
      <c r="B1430" s="132"/>
      <c r="C1430" s="152"/>
      <c r="D1430" s="132"/>
      <c r="E1430" s="152"/>
      <c r="F1430" s="133"/>
      <c r="G1430" s="133"/>
      <c r="H1430" s="154"/>
      <c r="I1430" s="154"/>
      <c r="J1430" s="134"/>
      <c r="K1430" s="134"/>
      <c r="L1430" s="153"/>
    </row>
    <row r="1431" spans="1:12" ht="30" customHeight="1" x14ac:dyDescent="0.35">
      <c r="A1431" s="132"/>
      <c r="B1431" s="132"/>
      <c r="C1431" s="152"/>
      <c r="D1431" s="132"/>
      <c r="E1431" s="152"/>
      <c r="F1431" s="133"/>
      <c r="G1431" s="133"/>
      <c r="H1431" s="154"/>
      <c r="I1431" s="154"/>
      <c r="J1431" s="134"/>
      <c r="K1431" s="134"/>
      <c r="L1431" s="153"/>
    </row>
    <row r="1432" spans="1:12" ht="30" customHeight="1" x14ac:dyDescent="0.35">
      <c r="A1432" s="132"/>
      <c r="B1432" s="132"/>
      <c r="C1432" s="152"/>
      <c r="D1432" s="132"/>
      <c r="E1432" s="152"/>
      <c r="F1432" s="133"/>
      <c r="G1432" s="133"/>
      <c r="H1432" s="154"/>
      <c r="I1432" s="154"/>
      <c r="J1432" s="134"/>
      <c r="K1432" s="134"/>
      <c r="L1432" s="153"/>
    </row>
    <row r="1433" spans="1:12" ht="30" customHeight="1" x14ac:dyDescent="0.35">
      <c r="A1433" s="132"/>
      <c r="B1433" s="132"/>
      <c r="C1433" s="152"/>
      <c r="D1433" s="132"/>
      <c r="E1433" s="152"/>
      <c r="F1433" s="133"/>
      <c r="G1433" s="133"/>
      <c r="H1433" s="154"/>
      <c r="I1433" s="154"/>
      <c r="J1433" s="134"/>
      <c r="K1433" s="134"/>
      <c r="L1433" s="153"/>
    </row>
    <row r="1434" spans="1:12" ht="30" customHeight="1" x14ac:dyDescent="0.35">
      <c r="A1434" s="132"/>
      <c r="B1434" s="132"/>
      <c r="C1434" s="152"/>
      <c r="D1434" s="132"/>
      <c r="E1434" s="152"/>
      <c r="F1434" s="133"/>
      <c r="G1434" s="133"/>
      <c r="H1434" s="154"/>
      <c r="I1434" s="154"/>
      <c r="J1434" s="134"/>
      <c r="K1434" s="134"/>
      <c r="L1434" s="153"/>
    </row>
    <row r="1435" spans="1:12" ht="30" customHeight="1" x14ac:dyDescent="0.35">
      <c r="A1435" s="132"/>
      <c r="B1435" s="132"/>
      <c r="C1435" s="152"/>
      <c r="D1435" s="132"/>
      <c r="E1435" s="152"/>
      <c r="F1435" s="133"/>
      <c r="G1435" s="133"/>
      <c r="H1435" s="154"/>
      <c r="I1435" s="154"/>
      <c r="J1435" s="134"/>
      <c r="K1435" s="134"/>
      <c r="L1435" s="153"/>
    </row>
    <row r="1436" spans="1:12" ht="30" customHeight="1" x14ac:dyDescent="0.35">
      <c r="A1436" s="132"/>
      <c r="B1436" s="132"/>
      <c r="C1436" s="152"/>
      <c r="D1436" s="132"/>
      <c r="E1436" s="152"/>
      <c r="F1436" s="133"/>
      <c r="G1436" s="133"/>
      <c r="H1436" s="154"/>
      <c r="I1436" s="154"/>
      <c r="J1436" s="134"/>
      <c r="K1436" s="134"/>
      <c r="L1436" s="153"/>
    </row>
    <row r="1437" spans="1:12" ht="30" customHeight="1" x14ac:dyDescent="0.35">
      <c r="A1437" s="132"/>
      <c r="B1437" s="132"/>
      <c r="C1437" s="152"/>
      <c r="D1437" s="132"/>
      <c r="E1437" s="152"/>
      <c r="F1437" s="133"/>
      <c r="G1437" s="133"/>
      <c r="H1437" s="154"/>
      <c r="I1437" s="154"/>
      <c r="J1437" s="134"/>
      <c r="K1437" s="134"/>
      <c r="L1437" s="153"/>
    </row>
    <row r="1438" spans="1:12" ht="30" customHeight="1" x14ac:dyDescent="0.35">
      <c r="A1438" s="132"/>
      <c r="B1438" s="132"/>
      <c r="C1438" s="152"/>
      <c r="D1438" s="132"/>
      <c r="E1438" s="152"/>
      <c r="F1438" s="133"/>
      <c r="G1438" s="133"/>
      <c r="H1438" s="154"/>
      <c r="I1438" s="154"/>
      <c r="J1438" s="134"/>
      <c r="K1438" s="134"/>
      <c r="L1438" s="153"/>
    </row>
    <row r="1439" spans="1:12" ht="30" customHeight="1" x14ac:dyDescent="0.35">
      <c r="A1439" s="132"/>
      <c r="B1439" s="132"/>
      <c r="C1439" s="152"/>
      <c r="D1439" s="132"/>
      <c r="E1439" s="152"/>
      <c r="F1439" s="133"/>
      <c r="G1439" s="133"/>
      <c r="H1439" s="154"/>
      <c r="I1439" s="154"/>
      <c r="J1439" s="134"/>
      <c r="K1439" s="134"/>
      <c r="L1439" s="153"/>
    </row>
    <row r="1440" spans="1:12" ht="30" customHeight="1" x14ac:dyDescent="0.35">
      <c r="A1440" s="132"/>
      <c r="B1440" s="132"/>
      <c r="C1440" s="152"/>
      <c r="D1440" s="132"/>
      <c r="E1440" s="152"/>
      <c r="F1440" s="133"/>
      <c r="G1440" s="133"/>
      <c r="H1440" s="154"/>
      <c r="I1440" s="154"/>
      <c r="J1440" s="134"/>
      <c r="K1440" s="134"/>
      <c r="L1440" s="153"/>
    </row>
    <row r="1441" spans="1:12" ht="30" customHeight="1" x14ac:dyDescent="0.35">
      <c r="A1441" s="132"/>
      <c r="B1441" s="132"/>
      <c r="C1441" s="152"/>
      <c r="D1441" s="132"/>
      <c r="E1441" s="152"/>
      <c r="F1441" s="133"/>
      <c r="G1441" s="133"/>
      <c r="H1441" s="154"/>
      <c r="I1441" s="154"/>
      <c r="J1441" s="134"/>
      <c r="K1441" s="134"/>
      <c r="L1441" s="153"/>
    </row>
    <row r="1442" spans="1:12" ht="30" customHeight="1" x14ac:dyDescent="0.35">
      <c r="A1442" s="132"/>
      <c r="B1442" s="132"/>
      <c r="C1442" s="152"/>
      <c r="D1442" s="132"/>
      <c r="E1442" s="152"/>
      <c r="F1442" s="133"/>
      <c r="G1442" s="133"/>
      <c r="H1442" s="154"/>
      <c r="I1442" s="154"/>
      <c r="J1442" s="134"/>
      <c r="K1442" s="134"/>
      <c r="L1442" s="153"/>
    </row>
    <row r="1443" spans="1:12" ht="30" customHeight="1" x14ac:dyDescent="0.35">
      <c r="A1443" s="132"/>
      <c r="B1443" s="132"/>
      <c r="C1443" s="152"/>
      <c r="D1443" s="132"/>
      <c r="E1443" s="152"/>
      <c r="F1443" s="133"/>
      <c r="G1443" s="133"/>
      <c r="H1443" s="154"/>
      <c r="I1443" s="154"/>
      <c r="J1443" s="134"/>
      <c r="K1443" s="134"/>
      <c r="L1443" s="153"/>
    </row>
    <row r="1444" spans="1:12" ht="30" customHeight="1" x14ac:dyDescent="0.35">
      <c r="A1444" s="132"/>
      <c r="B1444" s="132"/>
      <c r="C1444" s="152"/>
      <c r="D1444" s="132"/>
      <c r="E1444" s="152"/>
      <c r="F1444" s="133"/>
      <c r="G1444" s="133"/>
      <c r="H1444" s="154"/>
      <c r="I1444" s="154"/>
      <c r="J1444" s="134"/>
      <c r="K1444" s="134"/>
      <c r="L1444" s="153"/>
    </row>
    <row r="1445" spans="1:12" ht="30" customHeight="1" x14ac:dyDescent="0.35">
      <c r="A1445" s="132"/>
      <c r="B1445" s="132"/>
      <c r="C1445" s="152"/>
      <c r="D1445" s="132"/>
      <c r="E1445" s="152"/>
      <c r="F1445" s="133"/>
      <c r="G1445" s="133"/>
      <c r="H1445" s="154"/>
      <c r="I1445" s="154"/>
      <c r="J1445" s="134"/>
      <c r="K1445" s="134"/>
      <c r="L1445" s="153"/>
    </row>
    <row r="1446" spans="1:12" ht="30" customHeight="1" x14ac:dyDescent="0.35">
      <c r="A1446" s="132"/>
      <c r="B1446" s="132"/>
      <c r="C1446" s="152"/>
      <c r="D1446" s="132"/>
      <c r="E1446" s="152"/>
      <c r="F1446" s="133"/>
      <c r="G1446" s="133"/>
      <c r="H1446" s="154"/>
      <c r="I1446" s="154"/>
      <c r="J1446" s="134"/>
      <c r="K1446" s="134"/>
      <c r="L1446" s="153"/>
    </row>
    <row r="1447" spans="1:12" ht="30" customHeight="1" x14ac:dyDescent="0.35">
      <c r="A1447" s="132"/>
      <c r="B1447" s="132"/>
      <c r="C1447" s="152"/>
      <c r="D1447" s="132"/>
      <c r="E1447" s="152"/>
      <c r="F1447" s="133"/>
      <c r="G1447" s="133"/>
      <c r="H1447" s="154"/>
      <c r="I1447" s="154"/>
      <c r="J1447" s="134"/>
      <c r="K1447" s="134"/>
      <c r="L1447" s="153"/>
    </row>
    <row r="1448" spans="1:12" ht="30" customHeight="1" x14ac:dyDescent="0.35">
      <c r="A1448" s="132"/>
      <c r="B1448" s="132"/>
      <c r="C1448" s="152"/>
      <c r="D1448" s="132"/>
      <c r="E1448" s="152"/>
      <c r="F1448" s="133"/>
      <c r="G1448" s="133"/>
      <c r="H1448" s="154"/>
      <c r="I1448" s="154"/>
      <c r="J1448" s="134"/>
      <c r="K1448" s="134"/>
      <c r="L1448" s="153"/>
    </row>
    <row r="1449" spans="1:12" ht="30" customHeight="1" x14ac:dyDescent="0.35">
      <c r="A1449" s="132"/>
      <c r="B1449" s="132"/>
      <c r="C1449" s="152"/>
      <c r="D1449" s="132"/>
      <c r="E1449" s="152"/>
      <c r="F1449" s="133"/>
      <c r="G1449" s="133"/>
      <c r="H1449" s="154"/>
      <c r="I1449" s="154"/>
      <c r="J1449" s="134"/>
      <c r="K1449" s="134"/>
      <c r="L1449" s="153"/>
    </row>
    <row r="1450" spans="1:12" ht="30" customHeight="1" x14ac:dyDescent="0.35">
      <c r="A1450" s="132"/>
      <c r="B1450" s="132"/>
      <c r="C1450" s="152"/>
      <c r="D1450" s="132"/>
      <c r="E1450" s="152"/>
      <c r="F1450" s="133"/>
      <c r="G1450" s="133"/>
      <c r="H1450" s="154"/>
      <c r="I1450" s="154"/>
      <c r="J1450" s="134"/>
      <c r="K1450" s="134"/>
      <c r="L1450" s="153"/>
    </row>
    <row r="1451" spans="1:12" ht="30" customHeight="1" x14ac:dyDescent="0.35">
      <c r="A1451" s="132"/>
      <c r="B1451" s="132"/>
      <c r="C1451" s="152"/>
      <c r="D1451" s="132"/>
      <c r="E1451" s="152"/>
      <c r="F1451" s="133"/>
      <c r="G1451" s="133"/>
      <c r="H1451" s="154"/>
      <c r="I1451" s="154"/>
      <c r="J1451" s="134"/>
      <c r="K1451" s="134"/>
      <c r="L1451" s="153"/>
    </row>
    <row r="1452" spans="1:12" ht="30" customHeight="1" x14ac:dyDescent="0.35">
      <c r="A1452" s="132"/>
      <c r="B1452" s="132"/>
      <c r="C1452" s="152"/>
      <c r="D1452" s="132"/>
      <c r="E1452" s="152"/>
      <c r="F1452" s="133"/>
      <c r="G1452" s="133"/>
      <c r="H1452" s="154"/>
      <c r="I1452" s="154"/>
      <c r="J1452" s="134"/>
      <c r="K1452" s="134"/>
      <c r="L1452" s="153"/>
    </row>
    <row r="1453" spans="1:12" ht="30" customHeight="1" x14ac:dyDescent="0.35">
      <c r="A1453" s="132"/>
      <c r="B1453" s="132"/>
      <c r="C1453" s="152"/>
      <c r="D1453" s="132"/>
      <c r="E1453" s="152"/>
      <c r="F1453" s="133"/>
      <c r="G1453" s="133"/>
      <c r="H1453" s="154"/>
      <c r="I1453" s="154"/>
      <c r="J1453" s="134"/>
      <c r="K1453" s="134"/>
      <c r="L1453" s="153"/>
    </row>
    <row r="1454" spans="1:12" ht="30" customHeight="1" x14ac:dyDescent="0.35">
      <c r="A1454" s="132"/>
      <c r="B1454" s="132"/>
      <c r="C1454" s="152"/>
      <c r="D1454" s="132"/>
      <c r="E1454" s="152"/>
      <c r="F1454" s="133"/>
      <c r="G1454" s="133"/>
      <c r="H1454" s="154"/>
      <c r="I1454" s="154"/>
      <c r="J1454" s="134"/>
      <c r="K1454" s="134"/>
      <c r="L1454" s="153"/>
    </row>
    <row r="1455" spans="1:12" ht="30" customHeight="1" x14ac:dyDescent="0.35">
      <c r="A1455" s="132"/>
      <c r="B1455" s="132"/>
      <c r="C1455" s="152"/>
      <c r="D1455" s="132"/>
      <c r="E1455" s="152"/>
      <c r="F1455" s="133"/>
      <c r="G1455" s="133"/>
      <c r="H1455" s="154"/>
      <c r="I1455" s="154"/>
      <c r="J1455" s="134"/>
      <c r="K1455" s="134"/>
      <c r="L1455" s="153"/>
    </row>
    <row r="1456" spans="1:12" ht="30" customHeight="1" x14ac:dyDescent="0.35">
      <c r="A1456" s="132"/>
      <c r="B1456" s="132"/>
      <c r="C1456" s="152"/>
      <c r="D1456" s="132"/>
      <c r="E1456" s="152"/>
      <c r="F1456" s="133"/>
      <c r="G1456" s="133"/>
      <c r="H1456" s="154"/>
      <c r="I1456" s="154"/>
      <c r="J1456" s="134"/>
      <c r="K1456" s="134"/>
      <c r="L1456" s="153"/>
    </row>
    <row r="1457" spans="1:12" ht="30" customHeight="1" x14ac:dyDescent="0.35">
      <c r="A1457" s="132"/>
      <c r="B1457" s="132"/>
      <c r="C1457" s="152"/>
      <c r="D1457" s="132"/>
      <c r="E1457" s="152"/>
      <c r="F1457" s="133"/>
      <c r="G1457" s="133"/>
      <c r="H1457" s="154"/>
      <c r="I1457" s="154"/>
      <c r="J1457" s="134"/>
      <c r="K1457" s="134"/>
      <c r="L1457" s="153"/>
    </row>
    <row r="1458" spans="1:12" ht="30" customHeight="1" x14ac:dyDescent="0.35">
      <c r="A1458" s="132"/>
      <c r="B1458" s="132"/>
      <c r="C1458" s="152"/>
      <c r="D1458" s="132"/>
      <c r="E1458" s="152"/>
      <c r="F1458" s="133"/>
      <c r="G1458" s="133"/>
      <c r="H1458" s="154"/>
      <c r="I1458" s="154"/>
      <c r="J1458" s="134"/>
      <c r="K1458" s="134"/>
      <c r="L1458" s="153"/>
    </row>
    <row r="1459" spans="1:12" ht="30" customHeight="1" x14ac:dyDescent="0.35">
      <c r="A1459" s="132"/>
      <c r="B1459" s="132"/>
      <c r="C1459" s="152"/>
      <c r="D1459" s="132"/>
      <c r="E1459" s="152"/>
      <c r="F1459" s="133"/>
      <c r="G1459" s="133"/>
      <c r="H1459" s="154"/>
      <c r="I1459" s="154"/>
      <c r="J1459" s="134"/>
      <c r="K1459" s="134"/>
      <c r="L1459" s="153"/>
    </row>
    <row r="1460" spans="1:12" ht="30" customHeight="1" x14ac:dyDescent="0.35">
      <c r="A1460" s="132"/>
      <c r="B1460" s="132"/>
      <c r="C1460" s="152"/>
      <c r="D1460" s="132"/>
      <c r="E1460" s="152"/>
      <c r="F1460" s="133"/>
      <c r="G1460" s="133"/>
      <c r="H1460" s="154"/>
      <c r="I1460" s="154"/>
      <c r="J1460" s="134"/>
      <c r="K1460" s="134"/>
      <c r="L1460" s="153"/>
    </row>
    <row r="1461" spans="1:12" ht="30" customHeight="1" x14ac:dyDescent="0.35">
      <c r="A1461" s="132"/>
      <c r="B1461" s="132"/>
      <c r="C1461" s="152"/>
      <c r="D1461" s="132"/>
      <c r="E1461" s="152"/>
      <c r="F1461" s="133"/>
      <c r="G1461" s="133"/>
      <c r="H1461" s="154"/>
      <c r="I1461" s="154"/>
      <c r="J1461" s="134"/>
      <c r="K1461" s="134"/>
      <c r="L1461" s="153"/>
    </row>
    <row r="1462" spans="1:12" ht="30" customHeight="1" x14ac:dyDescent="0.35">
      <c r="A1462" s="132"/>
      <c r="B1462" s="132"/>
      <c r="C1462" s="152"/>
      <c r="D1462" s="132"/>
      <c r="E1462" s="152"/>
      <c r="F1462" s="133"/>
      <c r="G1462" s="133"/>
      <c r="H1462" s="154"/>
      <c r="I1462" s="154"/>
      <c r="J1462" s="134"/>
      <c r="K1462" s="134"/>
      <c r="L1462" s="153"/>
    </row>
    <row r="1463" spans="1:12" ht="30" customHeight="1" x14ac:dyDescent="0.35">
      <c r="A1463" s="132"/>
      <c r="B1463" s="132"/>
      <c r="C1463" s="152"/>
      <c r="D1463" s="132"/>
      <c r="E1463" s="152"/>
      <c r="F1463" s="133"/>
      <c r="G1463" s="133"/>
      <c r="H1463" s="154"/>
      <c r="I1463" s="154"/>
      <c r="J1463" s="134"/>
      <c r="K1463" s="134"/>
      <c r="L1463" s="153"/>
    </row>
    <row r="1464" spans="1:12" ht="30" customHeight="1" x14ac:dyDescent="0.35">
      <c r="A1464" s="132"/>
      <c r="B1464" s="132"/>
      <c r="C1464" s="152"/>
      <c r="D1464" s="132"/>
      <c r="E1464" s="152"/>
      <c r="F1464" s="133"/>
      <c r="G1464" s="133"/>
      <c r="H1464" s="154"/>
      <c r="I1464" s="154"/>
      <c r="J1464" s="134"/>
      <c r="K1464" s="134"/>
      <c r="L1464" s="153"/>
    </row>
    <row r="1465" spans="1:12" ht="30" customHeight="1" x14ac:dyDescent="0.35">
      <c r="A1465" s="132"/>
      <c r="B1465" s="132"/>
      <c r="C1465" s="152"/>
      <c r="D1465" s="132"/>
      <c r="E1465" s="152"/>
      <c r="F1465" s="133"/>
      <c r="G1465" s="133"/>
      <c r="H1465" s="154"/>
      <c r="I1465" s="154"/>
      <c r="J1465" s="134"/>
      <c r="K1465" s="134"/>
      <c r="L1465" s="153"/>
    </row>
    <row r="1466" spans="1:12" ht="30" customHeight="1" x14ac:dyDescent="0.35">
      <c r="A1466" s="132"/>
      <c r="B1466" s="132"/>
      <c r="C1466" s="152"/>
      <c r="D1466" s="132"/>
      <c r="E1466" s="152"/>
      <c r="F1466" s="133"/>
      <c r="G1466" s="133"/>
      <c r="H1466" s="154"/>
      <c r="I1466" s="154"/>
      <c r="J1466" s="134"/>
      <c r="K1466" s="134"/>
      <c r="L1466" s="153"/>
    </row>
    <row r="1467" spans="1:12" ht="30" customHeight="1" x14ac:dyDescent="0.35">
      <c r="A1467" s="132"/>
      <c r="B1467" s="132"/>
      <c r="C1467" s="152"/>
      <c r="D1467" s="132"/>
      <c r="E1467" s="152"/>
      <c r="F1467" s="133"/>
      <c r="G1467" s="133"/>
      <c r="H1467" s="154"/>
      <c r="I1467" s="154"/>
      <c r="J1467" s="134"/>
      <c r="K1467" s="134"/>
      <c r="L1467" s="153"/>
    </row>
    <row r="1468" spans="1:12" ht="30" customHeight="1" x14ac:dyDescent="0.35">
      <c r="A1468" s="132"/>
      <c r="B1468" s="132"/>
      <c r="C1468" s="152"/>
      <c r="D1468" s="132"/>
      <c r="E1468" s="152"/>
      <c r="F1468" s="133"/>
      <c r="G1468" s="133"/>
      <c r="H1468" s="154"/>
      <c r="I1468" s="154"/>
      <c r="J1468" s="134"/>
      <c r="K1468" s="134"/>
      <c r="L1468" s="153"/>
    </row>
    <row r="1469" spans="1:12" ht="30" customHeight="1" x14ac:dyDescent="0.35">
      <c r="A1469" s="132"/>
      <c r="B1469" s="132"/>
      <c r="C1469" s="152"/>
      <c r="D1469" s="132"/>
      <c r="E1469" s="152"/>
      <c r="F1469" s="133"/>
      <c r="G1469" s="133"/>
      <c r="H1469" s="154"/>
      <c r="I1469" s="154"/>
      <c r="J1469" s="134"/>
      <c r="K1469" s="134"/>
      <c r="L1469" s="153"/>
    </row>
    <row r="1470" spans="1:12" ht="30" customHeight="1" x14ac:dyDescent="0.35">
      <c r="A1470" s="132"/>
      <c r="B1470" s="132"/>
      <c r="C1470" s="152"/>
      <c r="D1470" s="132"/>
      <c r="E1470" s="152"/>
      <c r="F1470" s="133"/>
      <c r="G1470" s="133"/>
      <c r="H1470" s="154"/>
      <c r="I1470" s="154"/>
      <c r="J1470" s="134"/>
      <c r="K1470" s="134"/>
      <c r="L1470" s="153"/>
    </row>
    <row r="1471" spans="1:12" ht="30" customHeight="1" x14ac:dyDescent="0.35">
      <c r="A1471" s="132"/>
      <c r="B1471" s="132"/>
      <c r="C1471" s="152"/>
      <c r="D1471" s="132"/>
      <c r="E1471" s="152"/>
      <c r="F1471" s="133"/>
      <c r="G1471" s="133"/>
      <c r="H1471" s="154"/>
      <c r="I1471" s="154"/>
      <c r="J1471" s="134"/>
      <c r="K1471" s="134"/>
      <c r="L1471" s="153"/>
    </row>
    <row r="1472" spans="1:12" ht="30" customHeight="1" x14ac:dyDescent="0.35">
      <c r="A1472" s="132"/>
      <c r="B1472" s="132"/>
      <c r="C1472" s="152"/>
      <c r="D1472" s="132"/>
      <c r="E1472" s="152"/>
      <c r="F1472" s="133"/>
      <c r="G1472" s="133"/>
      <c r="H1472" s="154"/>
      <c r="I1472" s="154"/>
      <c r="J1472" s="134"/>
      <c r="K1472" s="134"/>
      <c r="L1472" s="153"/>
    </row>
    <row r="1473" spans="1:12" ht="30" customHeight="1" x14ac:dyDescent="0.35">
      <c r="A1473" s="132"/>
      <c r="B1473" s="132"/>
      <c r="C1473" s="152"/>
      <c r="D1473" s="132"/>
      <c r="E1473" s="152"/>
      <c r="F1473" s="133"/>
      <c r="G1473" s="133"/>
      <c r="H1473" s="154"/>
      <c r="I1473" s="154"/>
      <c r="J1473" s="134"/>
      <c r="K1473" s="134"/>
      <c r="L1473" s="153"/>
    </row>
    <row r="1474" spans="1:12" ht="30" customHeight="1" x14ac:dyDescent="0.35">
      <c r="A1474" s="132"/>
      <c r="B1474" s="132"/>
      <c r="C1474" s="152"/>
      <c r="D1474" s="132"/>
      <c r="E1474" s="152"/>
      <c r="F1474" s="133"/>
      <c r="G1474" s="133"/>
      <c r="H1474" s="154"/>
      <c r="I1474" s="154"/>
      <c r="J1474" s="134"/>
      <c r="K1474" s="134"/>
      <c r="L1474" s="153"/>
    </row>
    <row r="1475" spans="1:12" ht="30" customHeight="1" x14ac:dyDescent="0.35">
      <c r="A1475" s="132"/>
      <c r="B1475" s="132"/>
      <c r="C1475" s="152"/>
      <c r="D1475" s="132"/>
      <c r="E1475" s="152"/>
      <c r="F1475" s="133"/>
      <c r="G1475" s="133"/>
      <c r="H1475" s="154"/>
      <c r="I1475" s="154"/>
      <c r="J1475" s="134"/>
      <c r="K1475" s="134"/>
      <c r="L1475" s="153"/>
    </row>
    <row r="1476" spans="1:12" ht="30" customHeight="1" x14ac:dyDescent="0.35">
      <c r="A1476" s="132"/>
      <c r="B1476" s="132"/>
      <c r="C1476" s="152"/>
      <c r="D1476" s="132"/>
      <c r="E1476" s="152"/>
      <c r="F1476" s="133"/>
      <c r="G1476" s="133"/>
      <c r="H1476" s="154"/>
      <c r="I1476" s="154"/>
      <c r="J1476" s="134"/>
      <c r="K1476" s="134"/>
      <c r="L1476" s="153"/>
    </row>
    <row r="1477" spans="1:12" ht="30" customHeight="1" x14ac:dyDescent="0.35">
      <c r="A1477" s="132"/>
      <c r="B1477" s="132"/>
      <c r="C1477" s="152"/>
      <c r="D1477" s="132"/>
      <c r="E1477" s="152"/>
      <c r="F1477" s="133"/>
      <c r="G1477" s="133"/>
      <c r="H1477" s="154"/>
      <c r="I1477" s="154"/>
      <c r="J1477" s="134"/>
      <c r="K1477" s="134"/>
      <c r="L1477" s="153"/>
    </row>
    <row r="1478" spans="1:12" ht="30" customHeight="1" x14ac:dyDescent="0.35">
      <c r="A1478" s="132"/>
      <c r="B1478" s="132"/>
      <c r="C1478" s="152"/>
      <c r="D1478" s="132"/>
      <c r="E1478" s="152"/>
      <c r="F1478" s="133"/>
      <c r="G1478" s="133"/>
      <c r="H1478" s="154"/>
      <c r="I1478" s="154"/>
      <c r="J1478" s="134"/>
      <c r="K1478" s="134"/>
      <c r="L1478" s="153"/>
    </row>
    <row r="1479" spans="1:12" ht="30" customHeight="1" x14ac:dyDescent="0.35">
      <c r="A1479" s="132"/>
      <c r="B1479" s="132"/>
      <c r="C1479" s="152"/>
      <c r="D1479" s="132"/>
      <c r="E1479" s="152"/>
      <c r="F1479" s="133"/>
      <c r="G1479" s="133"/>
      <c r="H1479" s="154"/>
      <c r="I1479" s="154"/>
      <c r="J1479" s="134"/>
      <c r="K1479" s="134"/>
      <c r="L1479" s="153"/>
    </row>
    <row r="1480" spans="1:12" ht="30" customHeight="1" x14ac:dyDescent="0.35">
      <c r="A1480" s="132"/>
      <c r="B1480" s="132"/>
      <c r="C1480" s="152"/>
      <c r="D1480" s="132"/>
      <c r="E1480" s="152"/>
      <c r="F1480" s="133"/>
      <c r="G1480" s="133"/>
      <c r="H1480" s="154"/>
      <c r="I1480" s="154"/>
      <c r="J1480" s="134"/>
      <c r="K1480" s="134"/>
      <c r="L1480" s="153"/>
    </row>
    <row r="1481" spans="1:12" ht="30" customHeight="1" x14ac:dyDescent="0.35">
      <c r="A1481" s="132"/>
      <c r="B1481" s="132"/>
      <c r="C1481" s="152"/>
      <c r="D1481" s="132"/>
      <c r="E1481" s="152"/>
      <c r="F1481" s="133"/>
      <c r="G1481" s="133"/>
      <c r="H1481" s="154"/>
      <c r="I1481" s="154"/>
      <c r="J1481" s="134"/>
      <c r="K1481" s="134"/>
      <c r="L1481" s="153"/>
    </row>
    <row r="1482" spans="1:12" ht="30" customHeight="1" x14ac:dyDescent="0.35">
      <c r="A1482" s="132"/>
      <c r="B1482" s="132"/>
      <c r="C1482" s="152"/>
      <c r="D1482" s="132"/>
      <c r="E1482" s="152"/>
      <c r="F1482" s="133"/>
      <c r="G1482" s="133"/>
      <c r="H1482" s="154"/>
      <c r="I1482" s="154"/>
      <c r="J1482" s="134"/>
      <c r="K1482" s="134"/>
      <c r="L1482" s="153"/>
    </row>
    <row r="1483" spans="1:12" ht="30" customHeight="1" x14ac:dyDescent="0.35">
      <c r="A1483" s="132"/>
      <c r="B1483" s="132"/>
      <c r="C1483" s="152"/>
      <c r="D1483" s="132"/>
      <c r="E1483" s="152"/>
      <c r="F1483" s="133"/>
      <c r="G1483" s="133"/>
      <c r="H1483" s="154"/>
      <c r="I1483" s="154"/>
      <c r="J1483" s="134"/>
      <c r="K1483" s="134"/>
      <c r="L1483" s="153"/>
    </row>
    <row r="1484" spans="1:12" ht="30" customHeight="1" x14ac:dyDescent="0.35">
      <c r="A1484" s="132"/>
      <c r="B1484" s="132"/>
      <c r="C1484" s="152"/>
      <c r="D1484" s="132"/>
      <c r="E1484" s="152"/>
      <c r="F1484" s="133"/>
      <c r="G1484" s="133"/>
      <c r="H1484" s="154"/>
      <c r="I1484" s="154"/>
      <c r="J1484" s="134"/>
      <c r="K1484" s="134"/>
      <c r="L1484" s="153"/>
    </row>
    <row r="1485" spans="1:12" ht="30" customHeight="1" x14ac:dyDescent="0.35">
      <c r="A1485" s="132"/>
      <c r="B1485" s="132"/>
      <c r="C1485" s="152"/>
      <c r="D1485" s="132"/>
      <c r="E1485" s="152"/>
      <c r="F1485" s="133"/>
      <c r="G1485" s="133"/>
      <c r="H1485" s="154"/>
      <c r="I1485" s="154"/>
      <c r="J1485" s="134"/>
      <c r="K1485" s="134"/>
      <c r="L1485" s="153"/>
    </row>
    <row r="1486" spans="1:12" ht="30" customHeight="1" x14ac:dyDescent="0.35">
      <c r="A1486" s="132"/>
      <c r="B1486" s="132"/>
      <c r="C1486" s="152"/>
      <c r="D1486" s="132"/>
      <c r="E1486" s="152"/>
      <c r="F1486" s="133"/>
      <c r="G1486" s="133"/>
      <c r="H1486" s="154"/>
      <c r="I1486" s="154"/>
      <c r="J1486" s="134"/>
      <c r="K1486" s="134"/>
      <c r="L1486" s="153"/>
    </row>
    <row r="1487" spans="1:12" ht="30" customHeight="1" x14ac:dyDescent="0.35">
      <c r="A1487" s="132"/>
      <c r="B1487" s="132"/>
      <c r="C1487" s="152"/>
      <c r="D1487" s="132"/>
      <c r="E1487" s="152"/>
      <c r="F1487" s="133"/>
      <c r="G1487" s="133"/>
      <c r="H1487" s="154"/>
      <c r="I1487" s="154"/>
      <c r="J1487" s="134"/>
      <c r="K1487" s="134"/>
      <c r="L1487" s="153"/>
    </row>
    <row r="1488" spans="1:12" ht="30" customHeight="1" x14ac:dyDescent="0.35">
      <c r="A1488" s="132"/>
      <c r="B1488" s="132"/>
      <c r="C1488" s="152"/>
      <c r="D1488" s="132"/>
      <c r="E1488" s="152"/>
      <c r="F1488" s="133"/>
      <c r="G1488" s="133"/>
      <c r="H1488" s="154"/>
      <c r="I1488" s="154"/>
      <c r="J1488" s="134"/>
      <c r="K1488" s="134"/>
      <c r="L1488" s="153"/>
    </row>
    <row r="1489" spans="1:12" ht="30" customHeight="1" x14ac:dyDescent="0.35">
      <c r="A1489" s="132"/>
      <c r="B1489" s="132"/>
      <c r="C1489" s="152"/>
      <c r="D1489" s="132"/>
      <c r="E1489" s="152"/>
      <c r="F1489" s="133"/>
      <c r="G1489" s="133"/>
      <c r="H1489" s="154"/>
      <c r="I1489" s="154"/>
      <c r="J1489" s="134"/>
      <c r="K1489" s="134"/>
      <c r="L1489" s="153"/>
    </row>
    <row r="1490" spans="1:12" ht="30" customHeight="1" x14ac:dyDescent="0.35">
      <c r="A1490" s="132"/>
      <c r="B1490" s="132"/>
      <c r="C1490" s="152"/>
      <c r="D1490" s="132"/>
      <c r="E1490" s="152"/>
      <c r="F1490" s="133"/>
      <c r="G1490" s="133"/>
      <c r="H1490" s="154"/>
      <c r="I1490" s="154"/>
      <c r="J1490" s="134"/>
      <c r="K1490" s="134"/>
      <c r="L1490" s="153"/>
    </row>
    <row r="1491" spans="1:12" ht="30" customHeight="1" x14ac:dyDescent="0.35">
      <c r="A1491" s="132"/>
      <c r="B1491" s="132"/>
      <c r="C1491" s="152"/>
      <c r="D1491" s="132"/>
      <c r="E1491" s="152"/>
      <c r="F1491" s="133"/>
      <c r="G1491" s="133"/>
      <c r="H1491" s="154"/>
      <c r="I1491" s="154"/>
      <c r="J1491" s="134"/>
      <c r="K1491" s="134"/>
      <c r="L1491" s="153"/>
    </row>
    <row r="1492" spans="1:12" ht="30" customHeight="1" x14ac:dyDescent="0.35">
      <c r="A1492" s="132"/>
      <c r="B1492" s="132"/>
      <c r="C1492" s="152"/>
      <c r="D1492" s="132"/>
      <c r="E1492" s="152"/>
      <c r="F1492" s="133"/>
      <c r="G1492" s="133"/>
      <c r="H1492" s="154"/>
      <c r="I1492" s="154"/>
      <c r="J1492" s="134"/>
      <c r="K1492" s="134"/>
      <c r="L1492" s="153"/>
    </row>
    <row r="1493" spans="1:12" ht="30" customHeight="1" x14ac:dyDescent="0.35">
      <c r="A1493" s="132"/>
      <c r="B1493" s="132"/>
      <c r="C1493" s="152"/>
      <c r="D1493" s="132"/>
      <c r="E1493" s="152"/>
      <c r="F1493" s="133"/>
      <c r="G1493" s="133"/>
      <c r="H1493" s="154"/>
      <c r="I1493" s="154"/>
      <c r="J1493" s="134"/>
      <c r="K1493" s="134"/>
      <c r="L1493" s="153"/>
    </row>
    <row r="1494" spans="1:12" ht="30" customHeight="1" x14ac:dyDescent="0.35">
      <c r="A1494" s="132"/>
      <c r="B1494" s="132"/>
      <c r="C1494" s="152"/>
      <c r="D1494" s="132"/>
      <c r="E1494" s="152"/>
      <c r="F1494" s="133"/>
      <c r="G1494" s="133"/>
      <c r="H1494" s="154"/>
      <c r="I1494" s="154"/>
      <c r="J1494" s="134"/>
      <c r="K1494" s="134"/>
      <c r="L1494" s="153"/>
    </row>
    <row r="1495" spans="1:12" ht="30" customHeight="1" x14ac:dyDescent="0.35">
      <c r="A1495" s="132"/>
      <c r="B1495" s="132"/>
      <c r="C1495" s="152"/>
      <c r="D1495" s="132"/>
      <c r="E1495" s="152"/>
      <c r="F1495" s="133"/>
      <c r="G1495" s="133"/>
      <c r="H1495" s="154"/>
      <c r="I1495" s="154"/>
      <c r="J1495" s="134"/>
      <c r="K1495" s="134"/>
      <c r="L1495" s="153"/>
    </row>
    <row r="1496" spans="1:12" ht="30" customHeight="1" x14ac:dyDescent="0.35">
      <c r="A1496" s="132"/>
      <c r="B1496" s="132"/>
      <c r="C1496" s="152"/>
      <c r="D1496" s="132"/>
      <c r="E1496" s="152"/>
      <c r="F1496" s="133"/>
      <c r="G1496" s="133"/>
      <c r="H1496" s="154"/>
      <c r="I1496" s="154"/>
      <c r="J1496" s="134"/>
      <c r="K1496" s="134"/>
      <c r="L1496" s="153"/>
    </row>
    <row r="1497" spans="1:12" ht="30" customHeight="1" x14ac:dyDescent="0.35">
      <c r="A1497" s="132"/>
      <c r="B1497" s="132"/>
      <c r="C1497" s="152"/>
      <c r="D1497" s="132"/>
      <c r="E1497" s="152"/>
      <c r="F1497" s="133"/>
      <c r="G1497" s="133"/>
      <c r="H1497" s="154"/>
      <c r="I1497" s="154"/>
      <c r="J1497" s="134"/>
      <c r="K1497" s="134"/>
      <c r="L1497" s="153"/>
    </row>
    <row r="1498" spans="1:12" ht="30" customHeight="1" x14ac:dyDescent="0.35">
      <c r="A1498" s="132"/>
      <c r="B1498" s="132"/>
      <c r="C1498" s="152"/>
      <c r="D1498" s="132"/>
      <c r="E1498" s="152"/>
      <c r="F1498" s="133"/>
      <c r="G1498" s="133"/>
      <c r="H1498" s="154"/>
      <c r="I1498" s="154"/>
      <c r="J1498" s="134"/>
      <c r="K1498" s="134"/>
      <c r="L1498" s="153"/>
    </row>
    <row r="1499" spans="1:12" ht="30" customHeight="1" x14ac:dyDescent="0.35">
      <c r="A1499" s="132"/>
      <c r="B1499" s="132"/>
      <c r="C1499" s="152"/>
      <c r="D1499" s="132"/>
      <c r="E1499" s="152"/>
      <c r="F1499" s="133"/>
      <c r="G1499" s="133"/>
      <c r="H1499" s="154"/>
      <c r="I1499" s="154"/>
      <c r="J1499" s="134"/>
      <c r="K1499" s="134"/>
      <c r="L1499" s="153"/>
    </row>
    <row r="1500" spans="1:12" ht="30" customHeight="1" x14ac:dyDescent="0.35">
      <c r="A1500" s="132"/>
      <c r="B1500" s="132"/>
      <c r="C1500" s="152"/>
      <c r="D1500" s="132"/>
      <c r="E1500" s="152"/>
      <c r="F1500" s="133"/>
      <c r="G1500" s="133"/>
      <c r="H1500" s="154"/>
      <c r="I1500" s="154"/>
      <c r="J1500" s="134"/>
      <c r="K1500" s="134"/>
      <c r="L1500" s="153"/>
    </row>
    <row r="1501" spans="1:12" ht="30" customHeight="1" x14ac:dyDescent="0.35">
      <c r="A1501" s="132"/>
      <c r="B1501" s="132"/>
      <c r="C1501" s="152"/>
      <c r="D1501" s="132"/>
      <c r="E1501" s="152"/>
      <c r="F1501" s="133"/>
      <c r="G1501" s="133"/>
      <c r="H1501" s="154"/>
      <c r="I1501" s="154"/>
      <c r="J1501" s="134"/>
      <c r="K1501" s="134"/>
      <c r="L1501" s="153"/>
    </row>
    <row r="1502" spans="1:12" ht="30" customHeight="1" x14ac:dyDescent="0.35">
      <c r="A1502" s="132"/>
      <c r="B1502" s="132"/>
      <c r="C1502" s="152"/>
      <c r="D1502" s="132"/>
      <c r="E1502" s="152"/>
      <c r="F1502" s="133"/>
      <c r="G1502" s="133"/>
      <c r="H1502" s="154"/>
      <c r="I1502" s="154"/>
      <c r="J1502" s="134"/>
      <c r="K1502" s="134"/>
      <c r="L1502" s="153"/>
    </row>
    <row r="1503" spans="1:12" ht="30" customHeight="1" x14ac:dyDescent="0.35">
      <c r="A1503" s="132"/>
      <c r="B1503" s="132"/>
      <c r="C1503" s="152"/>
      <c r="D1503" s="132"/>
      <c r="E1503" s="152"/>
      <c r="F1503" s="133"/>
      <c r="G1503" s="133"/>
      <c r="H1503" s="154"/>
      <c r="I1503" s="154"/>
      <c r="J1503" s="134"/>
      <c r="K1503" s="134"/>
      <c r="L1503" s="153"/>
    </row>
    <row r="1504" spans="1:12" ht="30" customHeight="1" x14ac:dyDescent="0.35">
      <c r="A1504" s="132"/>
      <c r="B1504" s="132"/>
      <c r="C1504" s="152"/>
      <c r="D1504" s="132"/>
      <c r="E1504" s="152"/>
      <c r="F1504" s="133"/>
      <c r="G1504" s="133"/>
      <c r="H1504" s="154"/>
      <c r="I1504" s="154"/>
      <c r="J1504" s="134"/>
      <c r="K1504" s="134"/>
      <c r="L1504" s="153"/>
    </row>
    <row r="1505" spans="1:12" ht="30" customHeight="1" x14ac:dyDescent="0.35">
      <c r="A1505" s="132"/>
      <c r="B1505" s="132"/>
      <c r="C1505" s="152"/>
      <c r="D1505" s="132"/>
      <c r="E1505" s="152"/>
      <c r="F1505" s="133"/>
      <c r="G1505" s="133"/>
      <c r="H1505" s="154"/>
      <c r="I1505" s="154"/>
      <c r="J1505" s="134"/>
      <c r="K1505" s="134"/>
      <c r="L1505" s="153"/>
    </row>
    <row r="1506" spans="1:12" ht="30" customHeight="1" x14ac:dyDescent="0.35">
      <c r="A1506" s="132"/>
      <c r="B1506" s="132"/>
      <c r="C1506" s="152"/>
      <c r="D1506" s="132"/>
      <c r="E1506" s="152"/>
      <c r="F1506" s="133"/>
      <c r="G1506" s="133"/>
      <c r="H1506" s="154"/>
      <c r="I1506" s="154"/>
      <c r="J1506" s="134"/>
      <c r="K1506" s="134"/>
      <c r="L1506" s="153"/>
    </row>
    <row r="1507" spans="1:12" ht="30" customHeight="1" x14ac:dyDescent="0.35">
      <c r="A1507" s="132"/>
      <c r="B1507" s="132"/>
      <c r="C1507" s="152"/>
      <c r="D1507" s="132"/>
      <c r="E1507" s="152"/>
      <c r="F1507" s="133"/>
      <c r="G1507" s="133"/>
      <c r="H1507" s="154"/>
      <c r="I1507" s="154"/>
      <c r="J1507" s="134"/>
      <c r="K1507" s="134"/>
      <c r="L1507" s="153"/>
    </row>
    <row r="1508" spans="1:12" ht="30" customHeight="1" x14ac:dyDescent="0.35">
      <c r="A1508" s="132"/>
      <c r="B1508" s="132"/>
      <c r="C1508" s="152"/>
      <c r="D1508" s="132"/>
      <c r="E1508" s="152"/>
      <c r="F1508" s="133"/>
      <c r="G1508" s="133"/>
      <c r="H1508" s="154"/>
      <c r="I1508" s="154"/>
      <c r="J1508" s="134"/>
      <c r="K1508" s="134"/>
      <c r="L1508" s="153"/>
    </row>
    <row r="1509" spans="1:12" ht="30" customHeight="1" x14ac:dyDescent="0.35">
      <c r="A1509" s="132"/>
      <c r="B1509" s="132"/>
      <c r="C1509" s="152"/>
      <c r="D1509" s="132"/>
      <c r="E1509" s="152"/>
      <c r="F1509" s="133"/>
      <c r="G1509" s="133"/>
      <c r="H1509" s="154"/>
      <c r="I1509" s="154"/>
      <c r="J1509" s="134"/>
      <c r="K1509" s="134"/>
      <c r="L1509" s="153"/>
    </row>
    <row r="1510" spans="1:12" ht="30" customHeight="1" x14ac:dyDescent="0.35">
      <c r="A1510" s="132"/>
      <c r="B1510" s="132"/>
      <c r="C1510" s="152"/>
      <c r="D1510" s="132"/>
      <c r="E1510" s="152"/>
      <c r="F1510" s="133"/>
      <c r="G1510" s="133"/>
      <c r="H1510" s="154"/>
      <c r="I1510" s="154"/>
      <c r="J1510" s="134"/>
      <c r="K1510" s="134"/>
      <c r="L1510" s="153"/>
    </row>
    <row r="1511" spans="1:12" ht="30" customHeight="1" x14ac:dyDescent="0.35">
      <c r="A1511" s="132"/>
      <c r="B1511" s="132"/>
      <c r="C1511" s="152"/>
      <c r="D1511" s="132"/>
      <c r="E1511" s="152"/>
      <c r="F1511" s="133"/>
      <c r="G1511" s="133"/>
      <c r="H1511" s="154"/>
      <c r="I1511" s="154"/>
      <c r="J1511" s="134"/>
      <c r="K1511" s="134"/>
      <c r="L1511" s="153"/>
    </row>
    <row r="1512" spans="1:12" ht="30" customHeight="1" x14ac:dyDescent="0.35">
      <c r="A1512" s="132"/>
      <c r="B1512" s="132"/>
      <c r="C1512" s="152"/>
      <c r="D1512" s="132"/>
      <c r="E1512" s="152"/>
      <c r="F1512" s="133"/>
      <c r="G1512" s="133"/>
      <c r="H1512" s="154"/>
      <c r="I1512" s="154"/>
      <c r="J1512" s="134"/>
      <c r="K1512" s="134"/>
      <c r="L1512" s="153"/>
    </row>
    <row r="1513" spans="1:12" ht="30" customHeight="1" x14ac:dyDescent="0.35">
      <c r="A1513" s="132"/>
      <c r="B1513" s="132"/>
      <c r="C1513" s="152"/>
      <c r="D1513" s="132"/>
      <c r="E1513" s="152"/>
      <c r="F1513" s="133"/>
      <c r="G1513" s="133"/>
      <c r="H1513" s="154"/>
      <c r="I1513" s="154"/>
      <c r="J1513" s="134"/>
      <c r="K1513" s="134"/>
      <c r="L1513" s="153"/>
    </row>
    <row r="1514" spans="1:12" ht="30" customHeight="1" x14ac:dyDescent="0.35">
      <c r="A1514" s="132"/>
      <c r="B1514" s="132"/>
      <c r="C1514" s="152"/>
      <c r="D1514" s="132"/>
      <c r="E1514" s="152"/>
      <c r="F1514" s="133"/>
      <c r="G1514" s="133"/>
      <c r="H1514" s="154"/>
      <c r="I1514" s="154"/>
      <c r="J1514" s="134"/>
      <c r="K1514" s="134"/>
      <c r="L1514" s="153"/>
    </row>
    <row r="1515" spans="1:12" ht="30" customHeight="1" x14ac:dyDescent="0.35">
      <c r="A1515" s="132"/>
      <c r="B1515" s="132"/>
      <c r="C1515" s="152"/>
      <c r="D1515" s="132"/>
      <c r="E1515" s="152"/>
      <c r="F1515" s="133"/>
      <c r="G1515" s="133"/>
      <c r="H1515" s="154"/>
      <c r="I1515" s="154"/>
      <c r="J1515" s="134"/>
      <c r="K1515" s="134"/>
      <c r="L1515" s="153"/>
    </row>
    <row r="1516" spans="1:12" ht="30" customHeight="1" x14ac:dyDescent="0.35">
      <c r="A1516" s="132"/>
      <c r="B1516" s="132"/>
      <c r="C1516" s="152"/>
      <c r="D1516" s="132"/>
      <c r="E1516" s="152"/>
      <c r="F1516" s="133"/>
      <c r="G1516" s="133"/>
      <c r="H1516" s="154"/>
      <c r="I1516" s="154"/>
      <c r="J1516" s="134"/>
      <c r="K1516" s="134"/>
      <c r="L1516" s="153"/>
    </row>
    <row r="1517" spans="1:12" ht="30" customHeight="1" x14ac:dyDescent="0.35">
      <c r="A1517" s="132"/>
      <c r="B1517" s="132"/>
      <c r="C1517" s="152"/>
      <c r="D1517" s="132"/>
      <c r="E1517" s="152"/>
      <c r="F1517" s="133"/>
      <c r="G1517" s="133"/>
      <c r="H1517" s="154"/>
      <c r="I1517" s="154"/>
      <c r="J1517" s="134"/>
      <c r="K1517" s="134"/>
      <c r="L1517" s="153"/>
    </row>
    <row r="1518" spans="1:12" ht="30" customHeight="1" x14ac:dyDescent="0.35">
      <c r="A1518" s="132"/>
      <c r="B1518" s="132"/>
      <c r="C1518" s="152"/>
      <c r="D1518" s="132"/>
      <c r="E1518" s="152"/>
      <c r="F1518" s="133"/>
      <c r="G1518" s="133"/>
      <c r="H1518" s="154"/>
      <c r="I1518" s="154"/>
      <c r="J1518" s="134"/>
      <c r="K1518" s="134"/>
      <c r="L1518" s="153"/>
    </row>
    <row r="1519" spans="1:12" ht="30" customHeight="1" x14ac:dyDescent="0.35">
      <c r="A1519" s="132"/>
      <c r="B1519" s="132"/>
      <c r="C1519" s="152"/>
      <c r="D1519" s="132"/>
      <c r="E1519" s="152"/>
      <c r="F1519" s="133"/>
      <c r="G1519" s="133"/>
      <c r="H1519" s="154"/>
      <c r="I1519" s="154"/>
      <c r="J1519" s="134"/>
      <c r="K1519" s="134"/>
      <c r="L1519" s="153"/>
    </row>
    <row r="1520" spans="1:12" ht="30" customHeight="1" x14ac:dyDescent="0.35">
      <c r="A1520" s="132"/>
      <c r="B1520" s="132"/>
      <c r="C1520" s="152"/>
      <c r="D1520" s="132"/>
      <c r="E1520" s="152"/>
      <c r="F1520" s="133"/>
      <c r="G1520" s="133"/>
      <c r="H1520" s="154"/>
      <c r="I1520" s="154"/>
      <c r="J1520" s="134"/>
      <c r="K1520" s="134"/>
      <c r="L1520" s="153"/>
    </row>
    <row r="1521" spans="1:12" ht="30" customHeight="1" x14ac:dyDescent="0.35">
      <c r="A1521" s="132"/>
      <c r="B1521" s="132"/>
      <c r="C1521" s="152"/>
      <c r="D1521" s="132"/>
      <c r="E1521" s="152"/>
      <c r="F1521" s="133"/>
      <c r="G1521" s="133"/>
      <c r="H1521" s="154"/>
      <c r="I1521" s="154"/>
      <c r="J1521" s="134"/>
      <c r="K1521" s="134"/>
      <c r="L1521" s="153"/>
    </row>
    <row r="1522" spans="1:12" ht="30" customHeight="1" x14ac:dyDescent="0.35">
      <c r="A1522" s="132"/>
      <c r="B1522" s="132"/>
      <c r="C1522" s="152"/>
      <c r="D1522" s="132"/>
      <c r="E1522" s="152"/>
      <c r="F1522" s="133"/>
      <c r="G1522" s="133"/>
      <c r="H1522" s="154"/>
      <c r="I1522" s="154"/>
      <c r="J1522" s="134"/>
      <c r="K1522" s="134"/>
      <c r="L1522" s="153"/>
    </row>
    <row r="1523" spans="1:12" ht="30" customHeight="1" x14ac:dyDescent="0.35">
      <c r="A1523" s="132"/>
      <c r="B1523" s="132"/>
      <c r="C1523" s="152"/>
      <c r="D1523" s="132"/>
      <c r="E1523" s="152"/>
      <c r="F1523" s="133"/>
      <c r="G1523" s="133"/>
      <c r="H1523" s="154"/>
      <c r="I1523" s="154"/>
      <c r="J1523" s="134"/>
      <c r="K1523" s="134"/>
      <c r="L1523" s="153"/>
    </row>
    <row r="1524" spans="1:12" ht="30" customHeight="1" x14ac:dyDescent="0.35">
      <c r="A1524" s="132"/>
      <c r="B1524" s="132"/>
      <c r="C1524" s="152"/>
      <c r="D1524" s="132"/>
      <c r="E1524" s="152"/>
      <c r="F1524" s="133"/>
      <c r="G1524" s="133"/>
      <c r="H1524" s="154"/>
      <c r="I1524" s="154"/>
      <c r="J1524" s="134"/>
      <c r="K1524" s="134"/>
      <c r="L1524" s="153"/>
    </row>
    <row r="1525" spans="1:12" ht="30" customHeight="1" x14ac:dyDescent="0.35">
      <c r="A1525" s="132"/>
      <c r="B1525" s="132"/>
      <c r="C1525" s="152"/>
      <c r="D1525" s="132"/>
      <c r="E1525" s="152"/>
      <c r="F1525" s="133"/>
      <c r="G1525" s="133"/>
      <c r="H1525" s="154"/>
      <c r="I1525" s="154"/>
      <c r="J1525" s="134"/>
      <c r="K1525" s="134"/>
      <c r="L1525" s="153"/>
    </row>
    <row r="1526" spans="1:12" ht="30" customHeight="1" x14ac:dyDescent="0.35">
      <c r="A1526" s="132"/>
      <c r="B1526" s="132"/>
      <c r="C1526" s="152"/>
      <c r="D1526" s="132"/>
      <c r="E1526" s="152"/>
      <c r="F1526" s="133"/>
      <c r="G1526" s="133"/>
      <c r="H1526" s="154"/>
      <c r="I1526" s="154"/>
      <c r="J1526" s="134"/>
      <c r="K1526" s="134"/>
      <c r="L1526" s="153"/>
    </row>
    <row r="1527" spans="1:12" ht="30" customHeight="1" x14ac:dyDescent="0.35">
      <c r="A1527" s="132"/>
      <c r="B1527" s="132"/>
      <c r="C1527" s="152"/>
      <c r="D1527" s="132"/>
      <c r="E1527" s="152"/>
      <c r="F1527" s="133"/>
      <c r="G1527" s="133"/>
      <c r="H1527" s="154"/>
      <c r="I1527" s="154"/>
      <c r="J1527" s="134"/>
      <c r="K1527" s="134"/>
      <c r="L1527" s="153"/>
    </row>
    <row r="1528" spans="1:12" ht="30" customHeight="1" x14ac:dyDescent="0.35">
      <c r="A1528" s="132"/>
      <c r="B1528" s="132"/>
      <c r="C1528" s="152"/>
      <c r="D1528" s="132"/>
      <c r="E1528" s="152"/>
      <c r="F1528" s="133"/>
      <c r="G1528" s="133"/>
      <c r="H1528" s="154"/>
      <c r="I1528" s="154"/>
      <c r="J1528" s="134"/>
      <c r="K1528" s="134"/>
      <c r="L1528" s="153"/>
    </row>
    <row r="1529" spans="1:12" ht="30" customHeight="1" x14ac:dyDescent="0.35">
      <c r="A1529" s="132"/>
      <c r="B1529" s="132"/>
      <c r="C1529" s="152"/>
      <c r="D1529" s="132"/>
      <c r="E1529" s="152"/>
      <c r="F1529" s="133"/>
      <c r="G1529" s="133"/>
      <c r="H1529" s="154"/>
      <c r="I1529" s="154"/>
      <c r="J1529" s="134"/>
      <c r="K1529" s="134"/>
      <c r="L1529" s="153"/>
    </row>
    <row r="1530" spans="1:12" ht="30" customHeight="1" x14ac:dyDescent="0.35">
      <c r="A1530" s="132"/>
      <c r="B1530" s="132"/>
      <c r="C1530" s="152"/>
      <c r="D1530" s="132"/>
      <c r="E1530" s="152"/>
      <c r="F1530" s="133"/>
      <c r="G1530" s="133"/>
      <c r="H1530" s="154"/>
      <c r="I1530" s="154"/>
      <c r="J1530" s="134"/>
      <c r="K1530" s="134"/>
      <c r="L1530" s="153"/>
    </row>
    <row r="1531" spans="1:12" ht="30" customHeight="1" x14ac:dyDescent="0.35">
      <c r="A1531" s="132"/>
      <c r="B1531" s="132"/>
      <c r="C1531" s="152"/>
      <c r="D1531" s="132"/>
      <c r="E1531" s="152"/>
      <c r="F1531" s="133"/>
      <c r="G1531" s="133"/>
      <c r="H1531" s="154"/>
      <c r="I1531" s="154"/>
      <c r="J1531" s="134"/>
      <c r="K1531" s="134"/>
      <c r="L1531" s="153"/>
    </row>
    <row r="1532" spans="1:12" ht="30" customHeight="1" x14ac:dyDescent="0.35">
      <c r="A1532" s="132"/>
      <c r="B1532" s="132"/>
      <c r="C1532" s="152"/>
      <c r="D1532" s="132"/>
      <c r="E1532" s="152"/>
      <c r="F1532" s="133"/>
      <c r="G1532" s="133"/>
      <c r="H1532" s="154"/>
      <c r="I1532" s="154"/>
      <c r="J1532" s="134"/>
      <c r="K1532" s="134"/>
      <c r="L1532" s="153"/>
    </row>
    <row r="1533" spans="1:12" ht="30" customHeight="1" x14ac:dyDescent="0.35">
      <c r="A1533" s="132"/>
      <c r="B1533" s="132"/>
      <c r="C1533" s="152"/>
      <c r="D1533" s="132"/>
      <c r="E1533" s="152"/>
      <c r="F1533" s="133"/>
      <c r="G1533" s="133"/>
      <c r="H1533" s="154"/>
      <c r="I1533" s="154"/>
      <c r="J1533" s="134"/>
      <c r="K1533" s="134"/>
      <c r="L1533" s="153"/>
    </row>
    <row r="1534" spans="1:12" ht="30" customHeight="1" x14ac:dyDescent="0.35">
      <c r="A1534" s="132"/>
      <c r="B1534" s="132"/>
      <c r="C1534" s="152"/>
      <c r="D1534" s="132"/>
      <c r="E1534" s="152"/>
      <c r="F1534" s="133"/>
      <c r="G1534" s="133"/>
      <c r="H1534" s="154"/>
      <c r="I1534" s="154"/>
      <c r="J1534" s="134"/>
      <c r="K1534" s="134"/>
      <c r="L1534" s="153"/>
    </row>
    <row r="1535" spans="1:12" ht="30" customHeight="1" x14ac:dyDescent="0.35">
      <c r="A1535" s="132"/>
      <c r="B1535" s="132"/>
      <c r="C1535" s="152"/>
      <c r="D1535" s="132"/>
      <c r="E1535" s="152"/>
      <c r="F1535" s="133"/>
      <c r="G1535" s="133"/>
      <c r="H1535" s="154"/>
      <c r="I1535" s="154"/>
      <c r="J1535" s="134"/>
      <c r="K1535" s="134"/>
      <c r="L1535" s="153"/>
    </row>
    <row r="1536" spans="1:12" ht="30" customHeight="1" x14ac:dyDescent="0.35">
      <c r="A1536" s="132"/>
      <c r="B1536" s="132"/>
      <c r="C1536" s="152"/>
      <c r="D1536" s="132"/>
      <c r="E1536" s="152"/>
      <c r="F1536" s="133"/>
      <c r="G1536" s="133"/>
      <c r="H1536" s="154"/>
      <c r="I1536" s="154"/>
      <c r="J1536" s="134"/>
      <c r="K1536" s="134"/>
      <c r="L1536" s="153"/>
    </row>
    <row r="1537" spans="1:12" ht="30" customHeight="1" x14ac:dyDescent="0.35">
      <c r="A1537" s="132"/>
      <c r="B1537" s="132"/>
      <c r="C1537" s="152"/>
      <c r="D1537" s="132"/>
      <c r="E1537" s="152"/>
      <c r="F1537" s="133"/>
      <c r="G1537" s="133"/>
      <c r="H1537" s="154"/>
      <c r="I1537" s="154"/>
      <c r="J1537" s="134"/>
      <c r="K1537" s="134"/>
      <c r="L1537" s="153"/>
    </row>
    <row r="1538" spans="1:12" ht="30" customHeight="1" x14ac:dyDescent="0.35">
      <c r="A1538" s="132"/>
      <c r="B1538" s="132"/>
      <c r="C1538" s="152"/>
      <c r="D1538" s="132"/>
      <c r="E1538" s="152"/>
      <c r="F1538" s="133"/>
      <c r="G1538" s="133"/>
      <c r="H1538" s="154"/>
      <c r="I1538" s="154"/>
      <c r="J1538" s="134"/>
      <c r="K1538" s="134"/>
      <c r="L1538" s="153"/>
    </row>
    <row r="1539" spans="1:12" ht="30" customHeight="1" x14ac:dyDescent="0.35">
      <c r="A1539" s="132"/>
      <c r="B1539" s="132"/>
      <c r="C1539" s="152"/>
      <c r="D1539" s="132"/>
      <c r="E1539" s="152"/>
      <c r="F1539" s="133"/>
      <c r="G1539" s="133"/>
      <c r="H1539" s="154"/>
      <c r="I1539" s="154"/>
      <c r="J1539" s="134"/>
      <c r="K1539" s="134"/>
      <c r="L1539" s="153"/>
    </row>
    <row r="1540" spans="1:12" ht="30" customHeight="1" x14ac:dyDescent="0.35">
      <c r="A1540" s="132"/>
      <c r="B1540" s="132"/>
      <c r="C1540" s="152"/>
      <c r="D1540" s="132"/>
      <c r="E1540" s="152"/>
      <c r="F1540" s="133"/>
      <c r="G1540" s="133"/>
      <c r="H1540" s="154"/>
      <c r="I1540" s="154"/>
      <c r="J1540" s="134"/>
      <c r="K1540" s="134"/>
      <c r="L1540" s="153"/>
    </row>
    <row r="1541" spans="1:12" ht="30" customHeight="1" x14ac:dyDescent="0.35">
      <c r="A1541" s="132"/>
      <c r="B1541" s="132"/>
      <c r="C1541" s="152"/>
      <c r="D1541" s="132"/>
      <c r="E1541" s="152"/>
      <c r="F1541" s="133"/>
      <c r="G1541" s="133"/>
      <c r="H1541" s="154"/>
      <c r="I1541" s="154"/>
      <c r="J1541" s="134"/>
      <c r="K1541" s="134"/>
      <c r="L1541" s="153"/>
    </row>
    <row r="1542" spans="1:12" ht="30" customHeight="1" x14ac:dyDescent="0.35">
      <c r="A1542" s="132"/>
      <c r="B1542" s="132"/>
      <c r="C1542" s="152"/>
      <c r="D1542" s="132"/>
      <c r="E1542" s="152"/>
      <c r="F1542" s="133"/>
      <c r="G1542" s="133"/>
      <c r="H1542" s="154"/>
      <c r="I1542" s="154"/>
      <c r="J1542" s="134"/>
      <c r="K1542" s="134"/>
      <c r="L1542" s="153"/>
    </row>
    <row r="1543" spans="1:12" ht="30" customHeight="1" x14ac:dyDescent="0.35">
      <c r="A1543" s="132"/>
      <c r="B1543" s="132"/>
      <c r="C1543" s="152"/>
      <c r="D1543" s="132"/>
      <c r="E1543" s="152"/>
      <c r="F1543" s="133"/>
      <c r="G1543" s="133"/>
      <c r="H1543" s="154"/>
      <c r="I1543" s="154"/>
      <c r="J1543" s="134"/>
      <c r="K1543" s="134"/>
      <c r="L1543" s="153"/>
    </row>
    <row r="1544" spans="1:12" ht="30" customHeight="1" x14ac:dyDescent="0.35">
      <c r="A1544" s="132"/>
      <c r="B1544" s="132"/>
      <c r="C1544" s="152"/>
      <c r="D1544" s="132"/>
      <c r="E1544" s="152"/>
      <c r="F1544" s="133"/>
      <c r="G1544" s="133"/>
      <c r="H1544" s="154"/>
      <c r="I1544" s="154"/>
      <c r="J1544" s="134"/>
      <c r="K1544" s="134"/>
      <c r="L1544" s="153"/>
    </row>
    <row r="1545" spans="1:12" ht="30" customHeight="1" x14ac:dyDescent="0.35">
      <c r="A1545" s="132"/>
      <c r="B1545" s="132"/>
      <c r="C1545" s="152"/>
      <c r="D1545" s="132"/>
      <c r="E1545" s="152"/>
      <c r="F1545" s="133"/>
      <c r="G1545" s="133"/>
      <c r="H1545" s="154"/>
      <c r="I1545" s="154"/>
      <c r="J1545" s="134"/>
      <c r="K1545" s="134"/>
      <c r="L1545" s="153"/>
    </row>
    <row r="1546" spans="1:12" ht="30" customHeight="1" x14ac:dyDescent="0.35">
      <c r="A1546" s="132"/>
      <c r="B1546" s="132"/>
      <c r="C1546" s="152"/>
      <c r="D1546" s="132"/>
      <c r="E1546" s="152"/>
      <c r="F1546" s="133"/>
      <c r="G1546" s="133"/>
      <c r="H1546" s="154"/>
      <c r="I1546" s="154"/>
      <c r="J1546" s="134"/>
      <c r="K1546" s="134"/>
      <c r="L1546" s="153"/>
    </row>
    <row r="1547" spans="1:12" ht="30" customHeight="1" x14ac:dyDescent="0.35">
      <c r="A1547" s="132"/>
      <c r="B1547" s="132"/>
      <c r="C1547" s="152"/>
      <c r="D1547" s="132"/>
      <c r="E1547" s="152"/>
      <c r="F1547" s="133"/>
      <c r="G1547" s="133"/>
      <c r="H1547" s="154"/>
      <c r="I1547" s="154"/>
      <c r="J1547" s="134"/>
      <c r="K1547" s="134"/>
      <c r="L1547" s="153"/>
    </row>
    <row r="1548" spans="1:12" ht="30" customHeight="1" x14ac:dyDescent="0.35">
      <c r="A1548" s="132"/>
      <c r="B1548" s="132"/>
      <c r="C1548" s="152"/>
      <c r="D1548" s="132"/>
      <c r="E1548" s="152"/>
      <c r="F1548" s="133"/>
      <c r="G1548" s="133"/>
      <c r="H1548" s="154"/>
      <c r="I1548" s="154"/>
      <c r="J1548" s="134"/>
      <c r="K1548" s="134"/>
      <c r="L1548" s="153"/>
    </row>
    <row r="1549" spans="1:12" ht="30" customHeight="1" x14ac:dyDescent="0.35">
      <c r="A1549" s="132"/>
      <c r="B1549" s="132"/>
      <c r="C1549" s="152"/>
      <c r="D1549" s="132"/>
      <c r="E1549" s="152"/>
      <c r="F1549" s="133"/>
      <c r="G1549" s="133"/>
      <c r="H1549" s="154"/>
      <c r="I1549" s="154"/>
      <c r="J1549" s="134"/>
      <c r="K1549" s="134"/>
      <c r="L1549" s="153"/>
    </row>
    <row r="1550" spans="1:12" ht="30" customHeight="1" x14ac:dyDescent="0.35">
      <c r="A1550" s="132"/>
      <c r="B1550" s="132"/>
      <c r="C1550" s="152"/>
      <c r="D1550" s="132"/>
      <c r="E1550" s="152"/>
      <c r="F1550" s="133"/>
      <c r="G1550" s="133"/>
      <c r="H1550" s="154"/>
      <c r="I1550" s="154"/>
      <c r="J1550" s="134"/>
      <c r="K1550" s="134"/>
      <c r="L1550" s="153"/>
    </row>
    <row r="1551" spans="1:12" ht="30" customHeight="1" x14ac:dyDescent="0.35">
      <c r="A1551" s="132"/>
      <c r="B1551" s="132"/>
      <c r="C1551" s="152"/>
      <c r="D1551" s="132"/>
      <c r="E1551" s="152"/>
      <c r="F1551" s="133"/>
      <c r="G1551" s="133"/>
      <c r="H1551" s="154"/>
      <c r="I1551" s="154"/>
      <c r="J1551" s="134"/>
      <c r="K1551" s="134"/>
      <c r="L1551" s="153"/>
    </row>
    <row r="1552" spans="1:12" ht="30" customHeight="1" x14ac:dyDescent="0.35">
      <c r="A1552" s="132"/>
      <c r="B1552" s="132"/>
      <c r="C1552" s="152"/>
      <c r="D1552" s="132"/>
      <c r="E1552" s="152"/>
      <c r="F1552" s="133"/>
      <c r="G1552" s="133"/>
      <c r="H1552" s="154"/>
      <c r="I1552" s="154"/>
      <c r="J1552" s="134"/>
      <c r="K1552" s="134"/>
      <c r="L1552" s="153"/>
    </row>
    <row r="1553" spans="1:12" ht="30" customHeight="1" x14ac:dyDescent="0.35">
      <c r="A1553" s="132"/>
      <c r="B1553" s="132"/>
      <c r="C1553" s="152"/>
      <c r="D1553" s="132"/>
      <c r="E1553" s="152"/>
      <c r="F1553" s="133"/>
      <c r="G1553" s="133"/>
      <c r="H1553" s="154"/>
      <c r="I1553" s="154"/>
      <c r="J1553" s="134"/>
      <c r="K1553" s="134"/>
      <c r="L1553" s="153"/>
    </row>
    <row r="1554" spans="1:12" ht="30" customHeight="1" x14ac:dyDescent="0.35">
      <c r="A1554" s="132"/>
      <c r="B1554" s="132"/>
      <c r="C1554" s="152"/>
      <c r="D1554" s="132"/>
      <c r="E1554" s="152"/>
      <c r="F1554" s="133"/>
      <c r="G1554" s="133"/>
      <c r="H1554" s="154"/>
      <c r="I1554" s="154"/>
      <c r="J1554" s="134"/>
      <c r="K1554" s="134"/>
      <c r="L1554" s="153"/>
    </row>
    <row r="1555" spans="1:12" ht="30" customHeight="1" x14ac:dyDescent="0.35">
      <c r="A1555" s="132"/>
      <c r="B1555" s="132"/>
      <c r="C1555" s="152"/>
      <c r="D1555" s="132"/>
      <c r="E1555" s="152"/>
      <c r="F1555" s="133"/>
      <c r="G1555" s="133"/>
      <c r="H1555" s="154"/>
      <c r="I1555" s="154"/>
      <c r="J1555" s="134"/>
      <c r="K1555" s="134"/>
      <c r="L1555" s="153"/>
    </row>
    <row r="1556" spans="1:12" ht="30" customHeight="1" x14ac:dyDescent="0.35">
      <c r="A1556" s="132"/>
      <c r="B1556" s="132"/>
      <c r="C1556" s="152"/>
      <c r="D1556" s="132"/>
      <c r="E1556" s="152"/>
      <c r="F1556" s="133"/>
      <c r="G1556" s="133"/>
      <c r="H1556" s="154"/>
      <c r="I1556" s="154"/>
      <c r="J1556" s="134"/>
      <c r="K1556" s="134"/>
      <c r="L1556" s="153"/>
    </row>
    <row r="1557" spans="1:12" ht="30" customHeight="1" x14ac:dyDescent="0.35">
      <c r="A1557" s="132"/>
      <c r="B1557" s="132"/>
      <c r="C1557" s="152"/>
      <c r="D1557" s="132"/>
      <c r="E1557" s="152"/>
      <c r="F1557" s="133"/>
      <c r="G1557" s="133"/>
      <c r="H1557" s="154"/>
      <c r="I1557" s="154"/>
      <c r="J1557" s="134"/>
      <c r="K1557" s="134"/>
      <c r="L1557" s="153"/>
    </row>
    <row r="1558" spans="1:12" ht="30" customHeight="1" x14ac:dyDescent="0.35">
      <c r="A1558" s="132"/>
      <c r="B1558" s="132"/>
      <c r="C1558" s="152"/>
      <c r="D1558" s="132"/>
      <c r="E1558" s="152"/>
      <c r="F1558" s="133"/>
      <c r="G1558" s="133"/>
      <c r="H1558" s="154"/>
      <c r="I1558" s="154"/>
      <c r="J1558" s="134"/>
      <c r="K1558" s="134"/>
      <c r="L1558" s="153"/>
    </row>
    <row r="1559" spans="1:12" ht="30" customHeight="1" x14ac:dyDescent="0.35">
      <c r="A1559" s="132"/>
      <c r="B1559" s="132"/>
      <c r="C1559" s="152"/>
      <c r="D1559" s="132"/>
      <c r="E1559" s="152"/>
      <c r="F1559" s="133"/>
      <c r="G1559" s="133"/>
      <c r="H1559" s="154"/>
      <c r="I1559" s="154"/>
      <c r="J1559" s="134"/>
      <c r="K1559" s="134"/>
      <c r="L1559" s="153"/>
    </row>
    <row r="1560" spans="1:12" ht="30" customHeight="1" x14ac:dyDescent="0.35">
      <c r="A1560" s="132"/>
      <c r="B1560" s="132"/>
      <c r="C1560" s="152"/>
      <c r="D1560" s="132"/>
      <c r="E1560" s="152"/>
      <c r="F1560" s="133"/>
      <c r="G1560" s="133"/>
      <c r="H1560" s="154"/>
      <c r="I1560" s="154"/>
      <c r="J1560" s="134"/>
      <c r="K1560" s="134"/>
      <c r="L1560" s="153"/>
    </row>
    <row r="1561" spans="1:12" ht="30" customHeight="1" x14ac:dyDescent="0.35">
      <c r="A1561" s="132"/>
      <c r="B1561" s="132"/>
      <c r="C1561" s="152"/>
      <c r="D1561" s="132"/>
      <c r="E1561" s="152"/>
      <c r="F1561" s="133"/>
      <c r="G1561" s="133"/>
      <c r="H1561" s="154"/>
      <c r="I1561" s="154"/>
      <c r="J1561" s="134"/>
      <c r="K1561" s="134"/>
      <c r="L1561" s="153"/>
    </row>
    <row r="1562" spans="1:12" ht="30" customHeight="1" x14ac:dyDescent="0.35">
      <c r="A1562" s="132"/>
      <c r="B1562" s="132"/>
      <c r="C1562" s="152"/>
      <c r="D1562" s="132"/>
      <c r="E1562" s="152"/>
      <c r="F1562" s="133"/>
      <c r="G1562" s="133"/>
      <c r="H1562" s="154"/>
      <c r="I1562" s="154"/>
      <c r="J1562" s="134"/>
      <c r="K1562" s="134"/>
      <c r="L1562" s="153"/>
    </row>
    <row r="1563" spans="1:12" ht="30" customHeight="1" x14ac:dyDescent="0.35">
      <c r="A1563" s="132"/>
      <c r="B1563" s="132"/>
      <c r="C1563" s="152"/>
      <c r="D1563" s="132"/>
      <c r="E1563" s="152"/>
      <c r="F1563" s="133"/>
      <c r="G1563" s="133"/>
      <c r="H1563" s="154"/>
      <c r="I1563" s="154"/>
      <c r="J1563" s="134"/>
      <c r="K1563" s="134"/>
      <c r="L1563" s="153"/>
    </row>
    <row r="1564" spans="1:12" ht="30" customHeight="1" x14ac:dyDescent="0.35">
      <c r="A1564" s="132"/>
      <c r="B1564" s="132"/>
      <c r="C1564" s="152"/>
      <c r="D1564" s="132"/>
      <c r="E1564" s="152"/>
      <c r="F1564" s="133"/>
      <c r="G1564" s="133"/>
      <c r="H1564" s="154"/>
      <c r="I1564" s="154"/>
      <c r="J1564" s="134"/>
      <c r="K1564" s="134"/>
      <c r="L1564" s="153"/>
    </row>
    <row r="1565" spans="1:12" ht="30" customHeight="1" x14ac:dyDescent="0.35">
      <c r="A1565" s="132"/>
      <c r="B1565" s="132"/>
      <c r="C1565" s="152"/>
      <c r="D1565" s="132"/>
      <c r="E1565" s="152"/>
      <c r="F1565" s="133"/>
      <c r="G1565" s="133"/>
      <c r="H1565" s="154"/>
      <c r="I1565" s="154"/>
      <c r="J1565" s="134"/>
      <c r="K1565" s="134"/>
      <c r="L1565" s="153"/>
    </row>
    <row r="1566" spans="1:12" ht="30" customHeight="1" x14ac:dyDescent="0.35">
      <c r="A1566" s="132"/>
      <c r="B1566" s="132"/>
      <c r="C1566" s="152"/>
      <c r="D1566" s="132"/>
      <c r="E1566" s="152"/>
      <c r="F1566" s="133"/>
      <c r="G1566" s="133"/>
      <c r="H1566" s="154"/>
      <c r="I1566" s="154"/>
      <c r="J1566" s="134"/>
      <c r="K1566" s="134"/>
      <c r="L1566" s="153"/>
    </row>
    <row r="1567" spans="1:12" ht="30" customHeight="1" x14ac:dyDescent="0.35">
      <c r="A1567" s="132"/>
      <c r="B1567" s="132"/>
      <c r="C1567" s="152"/>
      <c r="D1567" s="132"/>
      <c r="E1567" s="152"/>
      <c r="F1567" s="133"/>
      <c r="G1567" s="133"/>
      <c r="H1567" s="154"/>
      <c r="I1567" s="154"/>
      <c r="J1567" s="134"/>
      <c r="K1567" s="134"/>
      <c r="L1567" s="153"/>
    </row>
    <row r="1568" spans="1:12" ht="30" customHeight="1" x14ac:dyDescent="0.35">
      <c r="A1568" s="132"/>
      <c r="B1568" s="132"/>
      <c r="C1568" s="152"/>
      <c r="D1568" s="132"/>
      <c r="E1568" s="152"/>
      <c r="F1568" s="133"/>
      <c r="G1568" s="133"/>
      <c r="H1568" s="154"/>
      <c r="I1568" s="154"/>
      <c r="J1568" s="134"/>
      <c r="K1568" s="134"/>
      <c r="L1568" s="153"/>
    </row>
    <row r="1569" spans="1:12" ht="30" customHeight="1" x14ac:dyDescent="0.35">
      <c r="A1569" s="132"/>
      <c r="B1569" s="132"/>
      <c r="C1569" s="152"/>
      <c r="D1569" s="132"/>
      <c r="E1569" s="152"/>
      <c r="F1569" s="133"/>
      <c r="G1569" s="133"/>
      <c r="H1569" s="154"/>
      <c r="I1569" s="154"/>
      <c r="J1569" s="134"/>
      <c r="K1569" s="134"/>
      <c r="L1569" s="153"/>
    </row>
    <row r="1570" spans="1:12" ht="30" customHeight="1" x14ac:dyDescent="0.35">
      <c r="A1570" s="132"/>
      <c r="B1570" s="132"/>
      <c r="C1570" s="152"/>
      <c r="D1570" s="132"/>
      <c r="E1570" s="152"/>
      <c r="F1570" s="133"/>
      <c r="G1570" s="133"/>
      <c r="H1570" s="154"/>
      <c r="I1570" s="154"/>
      <c r="J1570" s="134"/>
      <c r="K1570" s="134"/>
      <c r="L1570" s="153"/>
    </row>
    <row r="1571" spans="1:12" ht="30" customHeight="1" x14ac:dyDescent="0.35">
      <c r="A1571" s="132"/>
      <c r="B1571" s="132"/>
      <c r="C1571" s="152"/>
      <c r="D1571" s="132"/>
      <c r="E1571" s="152"/>
      <c r="F1571" s="133"/>
      <c r="G1571" s="133"/>
      <c r="H1571" s="154"/>
      <c r="I1571" s="154"/>
      <c r="J1571" s="134"/>
      <c r="K1571" s="134"/>
      <c r="L1571" s="153"/>
    </row>
    <row r="1572" spans="1:12" ht="30" customHeight="1" x14ac:dyDescent="0.35">
      <c r="A1572" s="132"/>
      <c r="B1572" s="132"/>
      <c r="C1572" s="152"/>
      <c r="D1572" s="132"/>
      <c r="E1572" s="152"/>
      <c r="F1572" s="133"/>
      <c r="G1572" s="133"/>
      <c r="H1572" s="154"/>
      <c r="I1572" s="154"/>
      <c r="J1572" s="134"/>
      <c r="K1572" s="134"/>
      <c r="L1572" s="153"/>
    </row>
    <row r="1573" spans="1:12" ht="30" customHeight="1" x14ac:dyDescent="0.35">
      <c r="A1573" s="132"/>
      <c r="B1573" s="132"/>
      <c r="C1573" s="152"/>
      <c r="D1573" s="132"/>
      <c r="E1573" s="152"/>
      <c r="F1573" s="133"/>
      <c r="G1573" s="133"/>
      <c r="H1573" s="154"/>
      <c r="I1573" s="154"/>
      <c r="J1573" s="134"/>
      <c r="K1573" s="134"/>
      <c r="L1573" s="153"/>
    </row>
    <row r="1574" spans="1:12" ht="30" customHeight="1" x14ac:dyDescent="0.35">
      <c r="A1574" s="132"/>
      <c r="B1574" s="132"/>
      <c r="C1574" s="152"/>
      <c r="D1574" s="132"/>
      <c r="E1574" s="152"/>
      <c r="F1574" s="133"/>
      <c r="G1574" s="133"/>
      <c r="H1574" s="154"/>
      <c r="I1574" s="154"/>
      <c r="J1574" s="134"/>
      <c r="K1574" s="134"/>
      <c r="L1574" s="153"/>
    </row>
    <row r="1575" spans="1:12" ht="30" customHeight="1" x14ac:dyDescent="0.35">
      <c r="A1575" s="132"/>
      <c r="B1575" s="132"/>
      <c r="C1575" s="152"/>
      <c r="D1575" s="132"/>
      <c r="E1575" s="152"/>
      <c r="F1575" s="133"/>
      <c r="G1575" s="133"/>
      <c r="H1575" s="154"/>
      <c r="I1575" s="154"/>
      <c r="J1575" s="134"/>
      <c r="K1575" s="134"/>
      <c r="L1575" s="153"/>
    </row>
    <row r="1576" spans="1:12" ht="30" customHeight="1" x14ac:dyDescent="0.35">
      <c r="A1576" s="132"/>
      <c r="B1576" s="132"/>
      <c r="C1576" s="152"/>
      <c r="D1576" s="132"/>
      <c r="E1576" s="152"/>
      <c r="F1576" s="133"/>
      <c r="G1576" s="133"/>
      <c r="H1576" s="154"/>
      <c r="I1576" s="154"/>
      <c r="J1576" s="134"/>
      <c r="K1576" s="134"/>
      <c r="L1576" s="153"/>
    </row>
    <row r="1577" spans="1:12" ht="30" customHeight="1" x14ac:dyDescent="0.35">
      <c r="A1577" s="132"/>
      <c r="B1577" s="132"/>
      <c r="C1577" s="152"/>
      <c r="D1577" s="132"/>
      <c r="E1577" s="152"/>
      <c r="F1577" s="133"/>
      <c r="G1577" s="133"/>
      <c r="H1577" s="154"/>
      <c r="I1577" s="154"/>
      <c r="J1577" s="134"/>
      <c r="K1577" s="134"/>
      <c r="L1577" s="153"/>
    </row>
    <row r="1578" spans="1:12" ht="30" customHeight="1" x14ac:dyDescent="0.35">
      <c r="A1578" s="132"/>
      <c r="B1578" s="132"/>
      <c r="C1578" s="152"/>
      <c r="D1578" s="132"/>
      <c r="E1578" s="152"/>
      <c r="F1578" s="133"/>
      <c r="G1578" s="133"/>
      <c r="H1578" s="154"/>
      <c r="I1578" s="154"/>
      <c r="J1578" s="134"/>
      <c r="K1578" s="134"/>
      <c r="L1578" s="153"/>
    </row>
    <row r="1579" spans="1:12" ht="30" customHeight="1" x14ac:dyDescent="0.35">
      <c r="A1579" s="132"/>
      <c r="B1579" s="132"/>
      <c r="C1579" s="152"/>
      <c r="D1579" s="132"/>
      <c r="E1579" s="152"/>
      <c r="F1579" s="133"/>
      <c r="G1579" s="133"/>
      <c r="H1579" s="154"/>
      <c r="I1579" s="154"/>
      <c r="J1579" s="134"/>
      <c r="K1579" s="134"/>
      <c r="L1579" s="153"/>
    </row>
    <row r="1580" spans="1:12" ht="30" customHeight="1" x14ac:dyDescent="0.35">
      <c r="A1580" s="132"/>
      <c r="B1580" s="132"/>
      <c r="C1580" s="152"/>
      <c r="D1580" s="132"/>
      <c r="E1580" s="152"/>
      <c r="F1580" s="133"/>
      <c r="G1580" s="133"/>
      <c r="H1580" s="154"/>
      <c r="I1580" s="154"/>
      <c r="J1580" s="134"/>
      <c r="K1580" s="134"/>
      <c r="L1580" s="153"/>
    </row>
    <row r="1581" spans="1:12" ht="30" customHeight="1" x14ac:dyDescent="0.35">
      <c r="A1581" s="132"/>
      <c r="B1581" s="132"/>
      <c r="C1581" s="152"/>
      <c r="D1581" s="132"/>
      <c r="E1581" s="152"/>
      <c r="F1581" s="133"/>
      <c r="G1581" s="133"/>
      <c r="H1581" s="154"/>
      <c r="I1581" s="154"/>
      <c r="J1581" s="134"/>
      <c r="K1581" s="134"/>
      <c r="L1581" s="153"/>
    </row>
    <row r="1582" spans="1:12" ht="30" customHeight="1" x14ac:dyDescent="0.35">
      <c r="A1582" s="132"/>
      <c r="B1582" s="132"/>
      <c r="C1582" s="152"/>
      <c r="D1582" s="132"/>
      <c r="E1582" s="152"/>
      <c r="F1582" s="133"/>
      <c r="G1582" s="133"/>
      <c r="H1582" s="154"/>
      <c r="I1582" s="154"/>
      <c r="J1582" s="134"/>
      <c r="K1582" s="134"/>
      <c r="L1582" s="153"/>
    </row>
    <row r="1583" spans="1:12" ht="30" customHeight="1" x14ac:dyDescent="0.35">
      <c r="A1583" s="132"/>
      <c r="B1583" s="132"/>
      <c r="C1583" s="152"/>
      <c r="D1583" s="132"/>
      <c r="E1583" s="152"/>
      <c r="F1583" s="133"/>
      <c r="G1583" s="133"/>
      <c r="H1583" s="154"/>
      <c r="I1583" s="154"/>
      <c r="J1583" s="134"/>
      <c r="K1583" s="134"/>
      <c r="L1583" s="153"/>
    </row>
    <row r="1584" spans="1:12" ht="30" customHeight="1" x14ac:dyDescent="0.35">
      <c r="A1584" s="132"/>
      <c r="B1584" s="132"/>
      <c r="C1584" s="152"/>
      <c r="D1584" s="132"/>
      <c r="E1584" s="152"/>
      <c r="F1584" s="133"/>
      <c r="G1584" s="133"/>
      <c r="H1584" s="154"/>
      <c r="I1584" s="154"/>
      <c r="J1584" s="134"/>
      <c r="K1584" s="134"/>
      <c r="L1584" s="153"/>
    </row>
    <row r="1585" spans="1:12" ht="30" customHeight="1" x14ac:dyDescent="0.35">
      <c r="A1585" s="132"/>
      <c r="B1585" s="132"/>
      <c r="C1585" s="152"/>
      <c r="D1585" s="132"/>
      <c r="E1585" s="152"/>
      <c r="F1585" s="133"/>
      <c r="G1585" s="133"/>
      <c r="H1585" s="154"/>
      <c r="I1585" s="154"/>
      <c r="J1585" s="134"/>
      <c r="K1585" s="134"/>
      <c r="L1585" s="153"/>
    </row>
    <row r="1586" spans="1:12" ht="30" customHeight="1" x14ac:dyDescent="0.35">
      <c r="A1586" s="132"/>
      <c r="B1586" s="132"/>
      <c r="C1586" s="152"/>
      <c r="D1586" s="132"/>
      <c r="E1586" s="152"/>
      <c r="F1586" s="133"/>
      <c r="G1586" s="133"/>
      <c r="H1586" s="154"/>
      <c r="I1586" s="154"/>
      <c r="J1586" s="134"/>
      <c r="K1586" s="134"/>
      <c r="L1586" s="153"/>
    </row>
    <row r="1587" spans="1:12" ht="30" customHeight="1" x14ac:dyDescent="0.35">
      <c r="A1587" s="132"/>
      <c r="B1587" s="132"/>
      <c r="C1587" s="152"/>
      <c r="D1587" s="132"/>
      <c r="E1587" s="152"/>
      <c r="F1587" s="133"/>
      <c r="G1587" s="133"/>
      <c r="H1587" s="154"/>
      <c r="I1587" s="154"/>
      <c r="J1587" s="134"/>
      <c r="K1587" s="134"/>
      <c r="L1587" s="153"/>
    </row>
    <row r="1588" spans="1:12" ht="30" customHeight="1" x14ac:dyDescent="0.35">
      <c r="A1588" s="132"/>
      <c r="B1588" s="132"/>
      <c r="C1588" s="152"/>
      <c r="D1588" s="132"/>
      <c r="E1588" s="152"/>
      <c r="F1588" s="133"/>
      <c r="G1588" s="133"/>
      <c r="H1588" s="154"/>
      <c r="I1588" s="154"/>
      <c r="J1588" s="134"/>
      <c r="K1588" s="134"/>
      <c r="L1588" s="153"/>
    </row>
    <row r="1589" spans="1:12" ht="30" customHeight="1" x14ac:dyDescent="0.35">
      <c r="A1589" s="132"/>
      <c r="B1589" s="132"/>
      <c r="C1589" s="152"/>
      <c r="D1589" s="132"/>
      <c r="E1589" s="152"/>
      <c r="F1589" s="133"/>
      <c r="G1589" s="133"/>
      <c r="H1589" s="154"/>
      <c r="I1589" s="154"/>
      <c r="J1589" s="134"/>
      <c r="K1589" s="134"/>
      <c r="L1589" s="153"/>
    </row>
    <row r="1590" spans="1:12" ht="30" customHeight="1" x14ac:dyDescent="0.35">
      <c r="A1590" s="132"/>
      <c r="B1590" s="132"/>
      <c r="C1590" s="152"/>
      <c r="D1590" s="132"/>
      <c r="E1590" s="152"/>
      <c r="F1590" s="133"/>
      <c r="G1590" s="133"/>
      <c r="H1590" s="154"/>
      <c r="I1590" s="154"/>
      <c r="J1590" s="134"/>
      <c r="K1590" s="134"/>
      <c r="L1590" s="153"/>
    </row>
    <row r="1591" spans="1:12" ht="30" customHeight="1" x14ac:dyDescent="0.35">
      <c r="A1591" s="132"/>
      <c r="B1591" s="132"/>
      <c r="C1591" s="152"/>
      <c r="D1591" s="132"/>
      <c r="E1591" s="152"/>
      <c r="F1591" s="133"/>
      <c r="G1591" s="133"/>
      <c r="H1591" s="154"/>
      <c r="I1591" s="154"/>
      <c r="J1591" s="134"/>
      <c r="K1591" s="134"/>
      <c r="L1591" s="153"/>
    </row>
    <row r="1592" spans="1:12" ht="30" customHeight="1" x14ac:dyDescent="0.35">
      <c r="A1592" s="132"/>
      <c r="B1592" s="132"/>
      <c r="C1592" s="152"/>
      <c r="D1592" s="132"/>
      <c r="E1592" s="152"/>
      <c r="F1592" s="133"/>
      <c r="G1592" s="133"/>
      <c r="H1592" s="154"/>
      <c r="I1592" s="154"/>
      <c r="J1592" s="134"/>
      <c r="K1592" s="134"/>
      <c r="L1592" s="153"/>
    </row>
    <row r="1593" spans="1:12" ht="30" customHeight="1" x14ac:dyDescent="0.35">
      <c r="A1593" s="132"/>
      <c r="B1593" s="132"/>
      <c r="C1593" s="152"/>
      <c r="D1593" s="132"/>
      <c r="E1593" s="152"/>
      <c r="F1593" s="133"/>
      <c r="G1593" s="133"/>
      <c r="H1593" s="154"/>
      <c r="I1593" s="154"/>
      <c r="J1593" s="134"/>
      <c r="K1593" s="134"/>
      <c r="L1593" s="153"/>
    </row>
    <row r="1594" spans="1:12" ht="30" customHeight="1" x14ac:dyDescent="0.35">
      <c r="A1594" s="132"/>
      <c r="B1594" s="132"/>
      <c r="C1594" s="152"/>
      <c r="D1594" s="132"/>
      <c r="E1594" s="152"/>
      <c r="F1594" s="133"/>
      <c r="G1594" s="133"/>
      <c r="H1594" s="154"/>
      <c r="I1594" s="154"/>
      <c r="J1594" s="134"/>
      <c r="K1594" s="134"/>
      <c r="L1594" s="153"/>
    </row>
    <row r="1595" spans="1:12" ht="30" customHeight="1" x14ac:dyDescent="0.35">
      <c r="A1595" s="132"/>
      <c r="B1595" s="132"/>
      <c r="C1595" s="152"/>
      <c r="D1595" s="132"/>
      <c r="E1595" s="152"/>
      <c r="F1595" s="133"/>
      <c r="G1595" s="133"/>
      <c r="H1595" s="154"/>
      <c r="I1595" s="154"/>
      <c r="J1595" s="134"/>
      <c r="K1595" s="134"/>
      <c r="L1595" s="153"/>
    </row>
    <row r="1596" spans="1:12" ht="30" customHeight="1" x14ac:dyDescent="0.35">
      <c r="A1596" s="132"/>
      <c r="B1596" s="132"/>
      <c r="C1596" s="152"/>
      <c r="D1596" s="132"/>
      <c r="E1596" s="152"/>
      <c r="F1596" s="133"/>
      <c r="G1596" s="133"/>
      <c r="H1596" s="154"/>
      <c r="I1596" s="154"/>
      <c r="J1596" s="134"/>
      <c r="K1596" s="134"/>
      <c r="L1596" s="153"/>
    </row>
    <row r="1597" spans="1:12" ht="30" customHeight="1" x14ac:dyDescent="0.35">
      <c r="A1597" s="132"/>
      <c r="B1597" s="132"/>
      <c r="C1597" s="152"/>
      <c r="D1597" s="132"/>
      <c r="E1597" s="152"/>
      <c r="F1597" s="133"/>
      <c r="G1597" s="133"/>
      <c r="H1597" s="154"/>
      <c r="I1597" s="154"/>
      <c r="J1597" s="134"/>
      <c r="K1597" s="134"/>
      <c r="L1597" s="153"/>
    </row>
    <row r="1598" spans="1:12" ht="30" customHeight="1" x14ac:dyDescent="0.35">
      <c r="A1598" s="132"/>
      <c r="B1598" s="132"/>
      <c r="C1598" s="152"/>
      <c r="D1598" s="132"/>
      <c r="E1598" s="152"/>
      <c r="F1598" s="133"/>
      <c r="G1598" s="133"/>
      <c r="H1598" s="154"/>
      <c r="I1598" s="154"/>
      <c r="J1598" s="134"/>
      <c r="K1598" s="134"/>
      <c r="L1598" s="153"/>
    </row>
    <row r="1599" spans="1:12" ht="30" customHeight="1" x14ac:dyDescent="0.35">
      <c r="A1599" s="132"/>
      <c r="B1599" s="132"/>
      <c r="C1599" s="152"/>
      <c r="D1599" s="132"/>
      <c r="E1599" s="152"/>
      <c r="F1599" s="133"/>
      <c r="G1599" s="133"/>
      <c r="H1599" s="154"/>
      <c r="I1599" s="154"/>
      <c r="J1599" s="134"/>
      <c r="K1599" s="134"/>
      <c r="L1599" s="153"/>
    </row>
    <row r="1600" spans="1:12" ht="30" customHeight="1" x14ac:dyDescent="0.35">
      <c r="A1600" s="132"/>
      <c r="B1600" s="132"/>
      <c r="C1600" s="152"/>
      <c r="D1600" s="132"/>
      <c r="E1600" s="152"/>
      <c r="F1600" s="133"/>
      <c r="G1600" s="133"/>
      <c r="H1600" s="154"/>
      <c r="I1600" s="154"/>
      <c r="J1600" s="134"/>
      <c r="K1600" s="134"/>
      <c r="L1600" s="153"/>
    </row>
    <row r="1601" spans="1:12" ht="30" customHeight="1" x14ac:dyDescent="0.35">
      <c r="A1601" s="132"/>
      <c r="B1601" s="132"/>
      <c r="C1601" s="152"/>
      <c r="D1601" s="132"/>
      <c r="E1601" s="152"/>
      <c r="F1601" s="133"/>
      <c r="G1601" s="133"/>
      <c r="H1601" s="154"/>
      <c r="I1601" s="154"/>
      <c r="J1601" s="134"/>
      <c r="K1601" s="134"/>
      <c r="L1601" s="153"/>
    </row>
    <row r="1602" spans="1:12" ht="30" customHeight="1" x14ac:dyDescent="0.35">
      <c r="A1602" s="132"/>
      <c r="B1602" s="132"/>
      <c r="C1602" s="152"/>
      <c r="D1602" s="132"/>
      <c r="E1602" s="152"/>
      <c r="F1602" s="133"/>
      <c r="G1602" s="133"/>
      <c r="H1602" s="154"/>
      <c r="I1602" s="154"/>
      <c r="J1602" s="134"/>
      <c r="K1602" s="134"/>
      <c r="L1602" s="153"/>
    </row>
    <row r="1603" spans="1:12" ht="30" customHeight="1" x14ac:dyDescent="0.35">
      <c r="A1603" s="132"/>
      <c r="B1603" s="132"/>
      <c r="C1603" s="152"/>
      <c r="D1603" s="132"/>
      <c r="E1603" s="152"/>
      <c r="F1603" s="133"/>
      <c r="G1603" s="133"/>
      <c r="H1603" s="154"/>
      <c r="I1603" s="154"/>
      <c r="J1603" s="134"/>
      <c r="K1603" s="134"/>
      <c r="L1603" s="153"/>
    </row>
    <row r="1604" spans="1:12" ht="30" customHeight="1" x14ac:dyDescent="0.35">
      <c r="A1604" s="132"/>
      <c r="B1604" s="132"/>
      <c r="C1604" s="152"/>
      <c r="D1604" s="132"/>
      <c r="E1604" s="152"/>
      <c r="F1604" s="133"/>
      <c r="G1604" s="133"/>
      <c r="H1604" s="154"/>
      <c r="I1604" s="154"/>
      <c r="J1604" s="134"/>
      <c r="K1604" s="134"/>
      <c r="L1604" s="153"/>
    </row>
    <row r="1605" spans="1:12" ht="30" customHeight="1" x14ac:dyDescent="0.35">
      <c r="A1605" s="132"/>
      <c r="B1605" s="132"/>
      <c r="C1605" s="152"/>
      <c r="D1605" s="132"/>
      <c r="E1605" s="152"/>
      <c r="F1605" s="133"/>
      <c r="G1605" s="133"/>
      <c r="H1605" s="154"/>
      <c r="I1605" s="154"/>
      <c r="J1605" s="134"/>
      <c r="K1605" s="134"/>
      <c r="L1605" s="153"/>
    </row>
    <row r="1606" spans="1:12" ht="30" customHeight="1" x14ac:dyDescent="0.35">
      <c r="A1606" s="132"/>
      <c r="B1606" s="132"/>
      <c r="C1606" s="152"/>
      <c r="D1606" s="132"/>
      <c r="E1606" s="152"/>
      <c r="F1606" s="133"/>
      <c r="G1606" s="133"/>
      <c r="H1606" s="154"/>
      <c r="I1606" s="154"/>
      <c r="J1606" s="134"/>
      <c r="K1606" s="134"/>
      <c r="L1606" s="153"/>
    </row>
    <row r="1607" spans="1:12" ht="30" customHeight="1" x14ac:dyDescent="0.35">
      <c r="A1607" s="132"/>
      <c r="B1607" s="132"/>
      <c r="C1607" s="152"/>
      <c r="D1607" s="132"/>
      <c r="E1607" s="152"/>
      <c r="F1607" s="133"/>
      <c r="G1607" s="133"/>
      <c r="H1607" s="154"/>
      <c r="I1607" s="154"/>
      <c r="J1607" s="134"/>
      <c r="K1607" s="134"/>
      <c r="L1607" s="153"/>
    </row>
    <row r="1608" spans="1:12" ht="30" customHeight="1" x14ac:dyDescent="0.35">
      <c r="A1608" s="132"/>
      <c r="B1608" s="132"/>
      <c r="C1608" s="152"/>
      <c r="D1608" s="132"/>
      <c r="E1608" s="152"/>
      <c r="F1608" s="133"/>
      <c r="G1608" s="133"/>
      <c r="H1608" s="154"/>
      <c r="I1608" s="154"/>
      <c r="J1608" s="134"/>
      <c r="K1608" s="134"/>
      <c r="L1608" s="153"/>
    </row>
    <row r="1609" spans="1:12" ht="30" customHeight="1" x14ac:dyDescent="0.35">
      <c r="A1609" s="132"/>
      <c r="B1609" s="132"/>
      <c r="C1609" s="152"/>
      <c r="D1609" s="132"/>
      <c r="E1609" s="152"/>
      <c r="F1609" s="133"/>
      <c r="G1609" s="133"/>
      <c r="H1609" s="154"/>
      <c r="I1609" s="154"/>
      <c r="J1609" s="134"/>
      <c r="K1609" s="134"/>
      <c r="L1609" s="153"/>
    </row>
    <row r="1610" spans="1:12" ht="30" customHeight="1" x14ac:dyDescent="0.35">
      <c r="A1610" s="132"/>
      <c r="B1610" s="132"/>
      <c r="C1610" s="152"/>
      <c r="D1610" s="132"/>
      <c r="E1610" s="152"/>
      <c r="F1610" s="133"/>
      <c r="G1610" s="133"/>
      <c r="H1610" s="154"/>
      <c r="I1610" s="154"/>
      <c r="J1610" s="134"/>
      <c r="K1610" s="134"/>
      <c r="L1610" s="153"/>
    </row>
    <row r="1611" spans="1:12" ht="30" customHeight="1" x14ac:dyDescent="0.35">
      <c r="A1611" s="132"/>
      <c r="B1611" s="132"/>
      <c r="C1611" s="152"/>
      <c r="D1611" s="132"/>
      <c r="E1611" s="152"/>
      <c r="F1611" s="133"/>
      <c r="G1611" s="133"/>
      <c r="H1611" s="154"/>
      <c r="I1611" s="154"/>
      <c r="J1611" s="134"/>
      <c r="K1611" s="134"/>
      <c r="L1611" s="153"/>
    </row>
    <row r="1612" spans="1:12" ht="30" customHeight="1" x14ac:dyDescent="0.35">
      <c r="A1612" s="132"/>
      <c r="B1612" s="132"/>
      <c r="C1612" s="152"/>
      <c r="D1612" s="132"/>
      <c r="E1612" s="152"/>
      <c r="F1612" s="133"/>
      <c r="G1612" s="133"/>
      <c r="H1612" s="154"/>
      <c r="I1612" s="154"/>
      <c r="J1612" s="134"/>
      <c r="K1612" s="134"/>
      <c r="L1612" s="153"/>
    </row>
    <row r="1613" spans="1:12" ht="30" customHeight="1" x14ac:dyDescent="0.35">
      <c r="A1613" s="132"/>
      <c r="B1613" s="132"/>
      <c r="C1613" s="152"/>
      <c r="D1613" s="132"/>
      <c r="E1613" s="152"/>
      <c r="F1613" s="133"/>
      <c r="G1613" s="133"/>
      <c r="H1613" s="154"/>
      <c r="I1613" s="154"/>
      <c r="J1613" s="134"/>
      <c r="K1613" s="134"/>
      <c r="L1613" s="153"/>
    </row>
    <row r="1614" spans="1:12" ht="30" customHeight="1" x14ac:dyDescent="0.35">
      <c r="A1614" s="132"/>
      <c r="B1614" s="132"/>
      <c r="C1614" s="152"/>
      <c r="D1614" s="132"/>
      <c r="E1614" s="152"/>
      <c r="F1614" s="133"/>
      <c r="G1614" s="133"/>
      <c r="H1614" s="154"/>
      <c r="I1614" s="154"/>
      <c r="J1614" s="134"/>
      <c r="K1614" s="134"/>
      <c r="L1614" s="153"/>
    </row>
    <row r="1615" spans="1:12" ht="30" customHeight="1" x14ac:dyDescent="0.35">
      <c r="A1615" s="132"/>
      <c r="B1615" s="132"/>
      <c r="C1615" s="152"/>
      <c r="D1615" s="132"/>
      <c r="E1615" s="152"/>
      <c r="F1615" s="133"/>
      <c r="G1615" s="133"/>
      <c r="H1615" s="154"/>
      <c r="I1615" s="154"/>
      <c r="J1615" s="134"/>
      <c r="K1615" s="134"/>
      <c r="L1615" s="153"/>
    </row>
    <row r="1616" spans="1:12" ht="30" customHeight="1" x14ac:dyDescent="0.35">
      <c r="A1616" s="132"/>
      <c r="B1616" s="132"/>
      <c r="C1616" s="152"/>
      <c r="D1616" s="132"/>
      <c r="E1616" s="152"/>
      <c r="F1616" s="133"/>
      <c r="G1616" s="133"/>
      <c r="H1616" s="154"/>
      <c r="I1616" s="154"/>
      <c r="J1616" s="134"/>
      <c r="K1616" s="134"/>
      <c r="L1616" s="153"/>
    </row>
    <row r="1617" spans="1:12" ht="30" customHeight="1" x14ac:dyDescent="0.35">
      <c r="A1617" s="132"/>
      <c r="B1617" s="132"/>
      <c r="C1617" s="152"/>
      <c r="D1617" s="132"/>
      <c r="E1617" s="152"/>
      <c r="F1617" s="133"/>
      <c r="G1617" s="133"/>
      <c r="H1617" s="154"/>
      <c r="I1617" s="154"/>
      <c r="J1617" s="134"/>
      <c r="K1617" s="134"/>
      <c r="L1617" s="153"/>
    </row>
    <row r="1618" spans="1:12" ht="30" customHeight="1" x14ac:dyDescent="0.35">
      <c r="A1618" s="132"/>
      <c r="B1618" s="132"/>
      <c r="C1618" s="152"/>
      <c r="D1618" s="132"/>
      <c r="E1618" s="152"/>
      <c r="F1618" s="133"/>
      <c r="G1618" s="133"/>
      <c r="H1618" s="154"/>
      <c r="I1618" s="154"/>
      <c r="J1618" s="134"/>
      <c r="K1618" s="134"/>
      <c r="L1618" s="153"/>
    </row>
    <row r="1619" spans="1:12" ht="30" customHeight="1" x14ac:dyDescent="0.35">
      <c r="A1619" s="132"/>
      <c r="B1619" s="132"/>
      <c r="C1619" s="152"/>
      <c r="D1619" s="132"/>
      <c r="E1619" s="152"/>
      <c r="F1619" s="133"/>
      <c r="G1619" s="133"/>
      <c r="H1619" s="154"/>
      <c r="I1619" s="154"/>
      <c r="J1619" s="134"/>
      <c r="K1619" s="134"/>
      <c r="L1619" s="153"/>
    </row>
    <row r="1620" spans="1:12" ht="30" customHeight="1" x14ac:dyDescent="0.35">
      <c r="A1620" s="132"/>
      <c r="B1620" s="132"/>
      <c r="C1620" s="152"/>
      <c r="D1620" s="132"/>
      <c r="E1620" s="152"/>
      <c r="F1620" s="133"/>
      <c r="G1620" s="133"/>
      <c r="H1620" s="154"/>
      <c r="I1620" s="154"/>
      <c r="J1620" s="134"/>
      <c r="K1620" s="134"/>
      <c r="L1620" s="153"/>
    </row>
    <row r="1621" spans="1:12" ht="30" customHeight="1" x14ac:dyDescent="0.35">
      <c r="A1621" s="132"/>
      <c r="B1621" s="132"/>
      <c r="C1621" s="152"/>
      <c r="D1621" s="132"/>
      <c r="E1621" s="152"/>
      <c r="F1621" s="133"/>
      <c r="G1621" s="133"/>
      <c r="H1621" s="154"/>
      <c r="I1621" s="154"/>
      <c r="J1621" s="134"/>
      <c r="K1621" s="134"/>
      <c r="L1621" s="153"/>
    </row>
    <row r="1622" spans="1:12" ht="30" customHeight="1" x14ac:dyDescent="0.35">
      <c r="A1622" s="132"/>
      <c r="B1622" s="132"/>
      <c r="C1622" s="152"/>
      <c r="D1622" s="132"/>
      <c r="E1622" s="152"/>
      <c r="F1622" s="133"/>
      <c r="G1622" s="133"/>
      <c r="H1622" s="154"/>
      <c r="I1622" s="154"/>
      <c r="J1622" s="134"/>
      <c r="K1622" s="134"/>
      <c r="L1622" s="153"/>
    </row>
    <row r="1623" spans="1:12" ht="30" customHeight="1" x14ac:dyDescent="0.35">
      <c r="A1623" s="132"/>
      <c r="B1623" s="132"/>
      <c r="C1623" s="152"/>
      <c r="D1623" s="132"/>
      <c r="E1623" s="152"/>
      <c r="F1623" s="133"/>
      <c r="G1623" s="133"/>
      <c r="H1623" s="154"/>
      <c r="I1623" s="154"/>
      <c r="J1623" s="134"/>
      <c r="K1623" s="134"/>
      <c r="L1623" s="153"/>
    </row>
    <row r="1624" spans="1:12" ht="30" customHeight="1" x14ac:dyDescent="0.35">
      <c r="A1624" s="132"/>
      <c r="B1624" s="132"/>
      <c r="C1624" s="152"/>
      <c r="D1624" s="132"/>
      <c r="E1624" s="152"/>
      <c r="F1624" s="133"/>
      <c r="G1624" s="133"/>
      <c r="H1624" s="154"/>
      <c r="I1624" s="154"/>
      <c r="J1624" s="134"/>
      <c r="K1624" s="134"/>
      <c r="L1624" s="153"/>
    </row>
    <row r="1625" spans="1:12" ht="30" customHeight="1" x14ac:dyDescent="0.35">
      <c r="A1625" s="132"/>
      <c r="B1625" s="132"/>
      <c r="C1625" s="152"/>
      <c r="D1625" s="132"/>
      <c r="E1625" s="152"/>
      <c r="F1625" s="133"/>
      <c r="G1625" s="133"/>
      <c r="H1625" s="154"/>
      <c r="I1625" s="154"/>
      <c r="J1625" s="134"/>
      <c r="K1625" s="134"/>
      <c r="L1625" s="153"/>
    </row>
    <row r="1626" spans="1:12" ht="30" customHeight="1" x14ac:dyDescent="0.35">
      <c r="A1626" s="132"/>
      <c r="B1626" s="132"/>
      <c r="C1626" s="152"/>
      <c r="D1626" s="132"/>
      <c r="E1626" s="152"/>
      <c r="F1626" s="133"/>
      <c r="G1626" s="133"/>
      <c r="H1626" s="154"/>
      <c r="I1626" s="154"/>
      <c r="J1626" s="134"/>
      <c r="K1626" s="134"/>
      <c r="L1626" s="153"/>
    </row>
    <row r="1627" spans="1:12" ht="30" customHeight="1" x14ac:dyDescent="0.35">
      <c r="A1627" s="132"/>
      <c r="B1627" s="132"/>
      <c r="C1627" s="152"/>
      <c r="D1627" s="132"/>
      <c r="E1627" s="152"/>
      <c r="F1627" s="133"/>
      <c r="G1627" s="133"/>
      <c r="H1627" s="154"/>
      <c r="I1627" s="154"/>
      <c r="J1627" s="134"/>
      <c r="K1627" s="134"/>
      <c r="L1627" s="153"/>
    </row>
    <row r="1628" spans="1:12" ht="30" customHeight="1" x14ac:dyDescent="0.35">
      <c r="A1628" s="132"/>
      <c r="B1628" s="132"/>
      <c r="C1628" s="152"/>
      <c r="D1628" s="132"/>
      <c r="E1628" s="152"/>
      <c r="F1628" s="133"/>
      <c r="G1628" s="133"/>
      <c r="H1628" s="154"/>
      <c r="I1628" s="154"/>
      <c r="J1628" s="134"/>
      <c r="K1628" s="134"/>
      <c r="L1628" s="153"/>
    </row>
    <row r="1629" spans="1:12" ht="30" customHeight="1" x14ac:dyDescent="0.35">
      <c r="A1629" s="132"/>
      <c r="B1629" s="132"/>
      <c r="C1629" s="152"/>
      <c r="D1629" s="132"/>
      <c r="E1629" s="152"/>
      <c r="F1629" s="133"/>
      <c r="G1629" s="133"/>
      <c r="H1629" s="154"/>
      <c r="I1629" s="154"/>
      <c r="J1629" s="134"/>
      <c r="K1629" s="134"/>
      <c r="L1629" s="153"/>
    </row>
    <row r="1630" spans="1:12" ht="30" customHeight="1" x14ac:dyDescent="0.35">
      <c r="A1630" s="132"/>
      <c r="B1630" s="132"/>
      <c r="C1630" s="152"/>
      <c r="D1630" s="132"/>
      <c r="E1630" s="152"/>
      <c r="F1630" s="133"/>
      <c r="G1630" s="133"/>
      <c r="H1630" s="154"/>
      <c r="I1630" s="154"/>
      <c r="J1630" s="134"/>
      <c r="K1630" s="134"/>
      <c r="L1630" s="153"/>
    </row>
    <row r="1631" spans="1:12" ht="30" customHeight="1" x14ac:dyDescent="0.35">
      <c r="A1631" s="132"/>
      <c r="B1631" s="132"/>
      <c r="C1631" s="152"/>
      <c r="D1631" s="132"/>
      <c r="E1631" s="152"/>
      <c r="F1631" s="133"/>
      <c r="G1631" s="133"/>
      <c r="H1631" s="154"/>
      <c r="I1631" s="154"/>
      <c r="J1631" s="134"/>
      <c r="K1631" s="134"/>
      <c r="L1631" s="153"/>
    </row>
    <row r="1632" spans="1:12" ht="30" customHeight="1" x14ac:dyDescent="0.35">
      <c r="A1632" s="132"/>
      <c r="B1632" s="132"/>
      <c r="C1632" s="152"/>
      <c r="D1632" s="132"/>
      <c r="E1632" s="152"/>
      <c r="F1632" s="133"/>
      <c r="G1632" s="133"/>
      <c r="H1632" s="154"/>
      <c r="I1632" s="154"/>
      <c r="J1632" s="134"/>
      <c r="K1632" s="134"/>
      <c r="L1632" s="153"/>
    </row>
    <row r="1633" spans="1:12" ht="30" customHeight="1" x14ac:dyDescent="0.35">
      <c r="A1633" s="132"/>
      <c r="B1633" s="132"/>
      <c r="C1633" s="152"/>
      <c r="D1633" s="132"/>
      <c r="E1633" s="152"/>
      <c r="F1633" s="133"/>
      <c r="G1633" s="133"/>
      <c r="H1633" s="154"/>
      <c r="I1633" s="154"/>
      <c r="J1633" s="134"/>
      <c r="K1633" s="134"/>
      <c r="L1633" s="153"/>
    </row>
    <row r="1634" spans="1:12" ht="30" customHeight="1" x14ac:dyDescent="0.35">
      <c r="A1634" s="132"/>
      <c r="B1634" s="132"/>
      <c r="C1634" s="152"/>
      <c r="D1634" s="132"/>
      <c r="E1634" s="152"/>
      <c r="F1634" s="133"/>
      <c r="G1634" s="133"/>
      <c r="H1634" s="154"/>
      <c r="I1634" s="154"/>
      <c r="J1634" s="134"/>
      <c r="K1634" s="134"/>
      <c r="L1634" s="153"/>
    </row>
    <row r="1635" spans="1:12" ht="30" customHeight="1" x14ac:dyDescent="0.35">
      <c r="A1635" s="132"/>
      <c r="B1635" s="132"/>
      <c r="C1635" s="152"/>
      <c r="D1635" s="132"/>
      <c r="E1635" s="152"/>
      <c r="F1635" s="133"/>
      <c r="G1635" s="133"/>
      <c r="H1635" s="154"/>
      <c r="I1635" s="154"/>
      <c r="J1635" s="134"/>
      <c r="K1635" s="134"/>
      <c r="L1635" s="153"/>
    </row>
    <row r="1636" spans="1:12" ht="30" customHeight="1" x14ac:dyDescent="0.35">
      <c r="A1636" s="132"/>
      <c r="B1636" s="132"/>
      <c r="C1636" s="152"/>
      <c r="D1636" s="132"/>
      <c r="E1636" s="152"/>
      <c r="F1636" s="133"/>
      <c r="G1636" s="133"/>
      <c r="H1636" s="154"/>
      <c r="I1636" s="154"/>
      <c r="J1636" s="134"/>
      <c r="K1636" s="134"/>
      <c r="L1636" s="153"/>
    </row>
    <row r="1637" spans="1:12" ht="30" customHeight="1" x14ac:dyDescent="0.35">
      <c r="A1637" s="132"/>
      <c r="B1637" s="132"/>
      <c r="C1637" s="152"/>
      <c r="D1637" s="132"/>
      <c r="E1637" s="152"/>
      <c r="F1637" s="133"/>
      <c r="G1637" s="133"/>
      <c r="H1637" s="154"/>
      <c r="I1637" s="154"/>
      <c r="J1637" s="134"/>
      <c r="K1637" s="134"/>
      <c r="L1637" s="153"/>
    </row>
    <row r="1638" spans="1:12" ht="30" customHeight="1" x14ac:dyDescent="0.35">
      <c r="A1638" s="132"/>
      <c r="B1638" s="132"/>
      <c r="C1638" s="152"/>
      <c r="D1638" s="132"/>
      <c r="E1638" s="152"/>
      <c r="F1638" s="133"/>
      <c r="G1638" s="133"/>
      <c r="H1638" s="154"/>
      <c r="I1638" s="154"/>
      <c r="J1638" s="134"/>
      <c r="K1638" s="134"/>
      <c r="L1638" s="153"/>
    </row>
    <row r="1639" spans="1:12" ht="30" customHeight="1" x14ac:dyDescent="0.35">
      <c r="A1639" s="132"/>
      <c r="B1639" s="132"/>
      <c r="C1639" s="152"/>
      <c r="D1639" s="132"/>
      <c r="E1639" s="152"/>
      <c r="F1639" s="133"/>
      <c r="G1639" s="133"/>
      <c r="H1639" s="154"/>
      <c r="I1639" s="154"/>
      <c r="J1639" s="134"/>
      <c r="K1639" s="134"/>
      <c r="L1639" s="153"/>
    </row>
    <row r="1640" spans="1:12" ht="30" customHeight="1" x14ac:dyDescent="0.35">
      <c r="A1640" s="132"/>
      <c r="B1640" s="132"/>
      <c r="C1640" s="152"/>
      <c r="D1640" s="132"/>
      <c r="E1640" s="152"/>
      <c r="F1640" s="133"/>
      <c r="G1640" s="133"/>
      <c r="H1640" s="154"/>
      <c r="I1640" s="154"/>
      <c r="J1640" s="134"/>
      <c r="K1640" s="134"/>
      <c r="L1640" s="153"/>
    </row>
    <row r="1641" spans="1:12" ht="30" customHeight="1" x14ac:dyDescent="0.35">
      <c r="A1641" s="132"/>
      <c r="B1641" s="132"/>
      <c r="C1641" s="152"/>
      <c r="D1641" s="132"/>
      <c r="E1641" s="152"/>
      <c r="F1641" s="133"/>
      <c r="G1641" s="133"/>
      <c r="H1641" s="154"/>
      <c r="I1641" s="154"/>
      <c r="J1641" s="134"/>
      <c r="K1641" s="134"/>
      <c r="L1641" s="153"/>
    </row>
    <row r="1642" spans="1:12" ht="30" customHeight="1" x14ac:dyDescent="0.35">
      <c r="A1642" s="132"/>
      <c r="B1642" s="132"/>
      <c r="C1642" s="152"/>
      <c r="D1642" s="132"/>
      <c r="E1642" s="152"/>
      <c r="F1642" s="133"/>
      <c r="G1642" s="133"/>
      <c r="H1642" s="154"/>
      <c r="I1642" s="154"/>
      <c r="J1642" s="134"/>
      <c r="K1642" s="134"/>
      <c r="L1642" s="153"/>
    </row>
    <row r="1643" spans="1:12" ht="30" customHeight="1" x14ac:dyDescent="0.35">
      <c r="A1643" s="132"/>
      <c r="B1643" s="132"/>
      <c r="C1643" s="152"/>
      <c r="D1643" s="132"/>
      <c r="E1643" s="152"/>
      <c r="F1643" s="133"/>
      <c r="G1643" s="133"/>
      <c r="H1643" s="154"/>
      <c r="I1643" s="154"/>
      <c r="J1643" s="134"/>
      <c r="K1643" s="134"/>
      <c r="L1643" s="153"/>
    </row>
    <row r="1644" spans="1:12" ht="30" customHeight="1" x14ac:dyDescent="0.35">
      <c r="A1644" s="132"/>
      <c r="B1644" s="132"/>
      <c r="C1644" s="152"/>
      <c r="D1644" s="132"/>
      <c r="E1644" s="152"/>
      <c r="F1644" s="133"/>
      <c r="G1644" s="133"/>
      <c r="H1644" s="154"/>
      <c r="I1644" s="154"/>
      <c r="J1644" s="134"/>
      <c r="K1644" s="134"/>
      <c r="L1644" s="153"/>
    </row>
    <row r="1645" spans="1:12" ht="30" customHeight="1" x14ac:dyDescent="0.35">
      <c r="A1645" s="132"/>
      <c r="B1645" s="132"/>
      <c r="C1645" s="152"/>
      <c r="D1645" s="132"/>
      <c r="E1645" s="152"/>
      <c r="F1645" s="133"/>
      <c r="G1645" s="133"/>
      <c r="H1645" s="154"/>
      <c r="I1645" s="154"/>
      <c r="J1645" s="134"/>
      <c r="K1645" s="134"/>
      <c r="L1645" s="153"/>
    </row>
    <row r="1646" spans="1:12" ht="30" customHeight="1" x14ac:dyDescent="0.35">
      <c r="A1646" s="132"/>
      <c r="B1646" s="132"/>
      <c r="C1646" s="152"/>
      <c r="D1646" s="132"/>
      <c r="E1646" s="152"/>
      <c r="F1646" s="133"/>
      <c r="G1646" s="133"/>
      <c r="H1646" s="154"/>
      <c r="I1646" s="154"/>
      <c r="J1646" s="134"/>
      <c r="K1646" s="134"/>
      <c r="L1646" s="153"/>
    </row>
    <row r="1647" spans="1:12" ht="30" customHeight="1" x14ac:dyDescent="0.35">
      <c r="A1647" s="132"/>
      <c r="B1647" s="132"/>
      <c r="C1647" s="152"/>
      <c r="D1647" s="132"/>
      <c r="E1647" s="152"/>
      <c r="F1647" s="133"/>
      <c r="G1647" s="133"/>
      <c r="H1647" s="154"/>
      <c r="I1647" s="154"/>
      <c r="J1647" s="134"/>
      <c r="K1647" s="134"/>
      <c r="L1647" s="153"/>
    </row>
    <row r="1648" spans="1:12" ht="30" customHeight="1" x14ac:dyDescent="0.35">
      <c r="A1648" s="132"/>
      <c r="B1648" s="132"/>
      <c r="C1648" s="152"/>
      <c r="D1648" s="132"/>
      <c r="E1648" s="152"/>
      <c r="F1648" s="133"/>
      <c r="G1648" s="133"/>
      <c r="H1648" s="154"/>
      <c r="I1648" s="154"/>
      <c r="J1648" s="134"/>
      <c r="K1648" s="134"/>
      <c r="L1648" s="153"/>
    </row>
    <row r="1649" spans="1:12" ht="30" customHeight="1" x14ac:dyDescent="0.35">
      <c r="A1649" s="132"/>
      <c r="B1649" s="132"/>
      <c r="C1649" s="152"/>
      <c r="D1649" s="132"/>
      <c r="E1649" s="152"/>
      <c r="F1649" s="133"/>
      <c r="G1649" s="133"/>
      <c r="H1649" s="154"/>
      <c r="I1649" s="154"/>
      <c r="J1649" s="134"/>
      <c r="K1649" s="134"/>
      <c r="L1649" s="153"/>
    </row>
    <row r="1650" spans="1:12" ht="30" customHeight="1" x14ac:dyDescent="0.35">
      <c r="A1650" s="132"/>
      <c r="B1650" s="132"/>
      <c r="C1650" s="152"/>
      <c r="D1650" s="132"/>
      <c r="E1650" s="152"/>
      <c r="F1650" s="133"/>
      <c r="G1650" s="133"/>
      <c r="H1650" s="154"/>
      <c r="I1650" s="154"/>
      <c r="J1650" s="134"/>
      <c r="K1650" s="134"/>
      <c r="L1650" s="153"/>
    </row>
    <row r="1651" spans="1:12" ht="30" customHeight="1" x14ac:dyDescent="0.35">
      <c r="A1651" s="132"/>
      <c r="B1651" s="132"/>
      <c r="C1651" s="152"/>
      <c r="D1651" s="132"/>
      <c r="E1651" s="152"/>
      <c r="F1651" s="133"/>
      <c r="G1651" s="133"/>
      <c r="H1651" s="154"/>
      <c r="I1651" s="154"/>
      <c r="J1651" s="134"/>
      <c r="K1651" s="134"/>
      <c r="L1651" s="153"/>
    </row>
    <row r="1652" spans="1:12" ht="30" customHeight="1" x14ac:dyDescent="0.35">
      <c r="A1652" s="132"/>
      <c r="B1652" s="132"/>
      <c r="C1652" s="152"/>
      <c r="D1652" s="132"/>
      <c r="E1652" s="152"/>
      <c r="F1652" s="133"/>
      <c r="G1652" s="133"/>
      <c r="H1652" s="154"/>
      <c r="I1652" s="154"/>
      <c r="J1652" s="134"/>
      <c r="K1652" s="134"/>
      <c r="L1652" s="153"/>
    </row>
    <row r="1653" spans="1:12" ht="30" customHeight="1" x14ac:dyDescent="0.35">
      <c r="A1653" s="132"/>
      <c r="B1653" s="132"/>
      <c r="C1653" s="152"/>
      <c r="D1653" s="132"/>
      <c r="E1653" s="152"/>
      <c r="F1653" s="133"/>
      <c r="G1653" s="133"/>
      <c r="H1653" s="154"/>
      <c r="I1653" s="154"/>
      <c r="J1653" s="134"/>
      <c r="K1653" s="134"/>
      <c r="L1653" s="153"/>
    </row>
    <row r="1654" spans="1:12" ht="30" customHeight="1" x14ac:dyDescent="0.35">
      <c r="A1654" s="132"/>
      <c r="B1654" s="132"/>
      <c r="C1654" s="152"/>
      <c r="D1654" s="132"/>
      <c r="E1654" s="152"/>
      <c r="F1654" s="133"/>
      <c r="G1654" s="133"/>
      <c r="H1654" s="154"/>
      <c r="I1654" s="154"/>
      <c r="J1654" s="134"/>
      <c r="K1654" s="134"/>
      <c r="L1654" s="153"/>
    </row>
    <row r="1655" spans="1:12" ht="30" customHeight="1" x14ac:dyDescent="0.35">
      <c r="A1655" s="132"/>
      <c r="B1655" s="132"/>
      <c r="C1655" s="152"/>
      <c r="D1655" s="132"/>
      <c r="E1655" s="152"/>
      <c r="F1655" s="133"/>
      <c r="G1655" s="133"/>
      <c r="H1655" s="154"/>
      <c r="I1655" s="154"/>
      <c r="J1655" s="134"/>
      <c r="K1655" s="134"/>
      <c r="L1655" s="153"/>
    </row>
    <row r="1656" spans="1:12" ht="30" customHeight="1" x14ac:dyDescent="0.35">
      <c r="A1656" s="132"/>
      <c r="B1656" s="132"/>
      <c r="C1656" s="152"/>
      <c r="D1656" s="132"/>
      <c r="E1656" s="152"/>
      <c r="F1656" s="133"/>
      <c r="G1656" s="133"/>
      <c r="H1656" s="154"/>
      <c r="I1656" s="154"/>
      <c r="J1656" s="134"/>
      <c r="K1656" s="134"/>
      <c r="L1656" s="153"/>
    </row>
    <row r="1657" spans="1:12" ht="30" customHeight="1" x14ac:dyDescent="0.35">
      <c r="A1657" s="132"/>
      <c r="B1657" s="132"/>
      <c r="C1657" s="152"/>
      <c r="D1657" s="132"/>
      <c r="E1657" s="152"/>
      <c r="F1657" s="133"/>
      <c r="G1657" s="133"/>
      <c r="H1657" s="154"/>
      <c r="I1657" s="154"/>
      <c r="J1657" s="134"/>
      <c r="K1657" s="134"/>
      <c r="L1657" s="153"/>
    </row>
    <row r="1658" spans="1:12" ht="30" customHeight="1" x14ac:dyDescent="0.35">
      <c r="A1658" s="132"/>
      <c r="B1658" s="132"/>
      <c r="C1658" s="152"/>
      <c r="D1658" s="132"/>
      <c r="E1658" s="152"/>
      <c r="F1658" s="133"/>
      <c r="G1658" s="133"/>
      <c r="H1658" s="154"/>
      <c r="I1658" s="154"/>
      <c r="J1658" s="134"/>
      <c r="K1658" s="134"/>
      <c r="L1658" s="153"/>
    </row>
    <row r="1659" spans="1:12" ht="30" customHeight="1" x14ac:dyDescent="0.35">
      <c r="A1659" s="132"/>
      <c r="B1659" s="132"/>
      <c r="C1659" s="152"/>
      <c r="D1659" s="132"/>
      <c r="E1659" s="152"/>
      <c r="F1659" s="133"/>
      <c r="G1659" s="133"/>
      <c r="H1659" s="154"/>
      <c r="I1659" s="154"/>
      <c r="J1659" s="134"/>
      <c r="K1659" s="134"/>
      <c r="L1659" s="153"/>
    </row>
    <row r="1660" spans="1:12" ht="30" customHeight="1" x14ac:dyDescent="0.35">
      <c r="A1660" s="132"/>
      <c r="B1660" s="132"/>
      <c r="C1660" s="152"/>
      <c r="D1660" s="132"/>
      <c r="E1660" s="152"/>
      <c r="F1660" s="133"/>
      <c r="G1660" s="133"/>
      <c r="H1660" s="154"/>
      <c r="I1660" s="154"/>
      <c r="J1660" s="134"/>
      <c r="K1660" s="134"/>
      <c r="L1660" s="153"/>
    </row>
    <row r="1661" spans="1:12" ht="30" customHeight="1" x14ac:dyDescent="0.35">
      <c r="A1661" s="132"/>
      <c r="B1661" s="132"/>
      <c r="C1661" s="152"/>
      <c r="D1661" s="132"/>
      <c r="E1661" s="152"/>
      <c r="F1661" s="133"/>
      <c r="G1661" s="133"/>
      <c r="H1661" s="154"/>
      <c r="I1661" s="154"/>
      <c r="J1661" s="134"/>
      <c r="K1661" s="134"/>
      <c r="L1661" s="153"/>
    </row>
    <row r="1662" spans="1:12" ht="30" customHeight="1" x14ac:dyDescent="0.35">
      <c r="A1662" s="132"/>
      <c r="B1662" s="132"/>
      <c r="C1662" s="152"/>
      <c r="D1662" s="132"/>
      <c r="E1662" s="152"/>
      <c r="F1662" s="133"/>
      <c r="G1662" s="133"/>
      <c r="H1662" s="154"/>
      <c r="I1662" s="154"/>
      <c r="J1662" s="134"/>
      <c r="K1662" s="134"/>
      <c r="L1662" s="153"/>
    </row>
    <row r="1663" spans="1:12" ht="30" customHeight="1" x14ac:dyDescent="0.35">
      <c r="A1663" s="132"/>
      <c r="B1663" s="132"/>
      <c r="C1663" s="152"/>
      <c r="D1663" s="132"/>
      <c r="E1663" s="152"/>
      <c r="F1663" s="133"/>
      <c r="G1663" s="133"/>
      <c r="H1663" s="154"/>
      <c r="I1663" s="154"/>
      <c r="J1663" s="134"/>
      <c r="K1663" s="134"/>
      <c r="L1663" s="153"/>
    </row>
    <row r="1664" spans="1:12" ht="30" customHeight="1" x14ac:dyDescent="0.35">
      <c r="A1664" s="132"/>
      <c r="B1664" s="132"/>
      <c r="C1664" s="152"/>
      <c r="D1664" s="132"/>
      <c r="E1664" s="152"/>
      <c r="F1664" s="133"/>
      <c r="G1664" s="133"/>
      <c r="H1664" s="154"/>
      <c r="I1664" s="154"/>
      <c r="J1664" s="134"/>
      <c r="K1664" s="134"/>
      <c r="L1664" s="153"/>
    </row>
    <row r="1665" spans="1:12" ht="30" customHeight="1" x14ac:dyDescent="0.35">
      <c r="A1665" s="132"/>
      <c r="B1665" s="132"/>
      <c r="C1665" s="152"/>
      <c r="D1665" s="132"/>
      <c r="E1665" s="152"/>
      <c r="F1665" s="133"/>
      <c r="G1665" s="133"/>
      <c r="H1665" s="154"/>
      <c r="I1665" s="154"/>
      <c r="J1665" s="134"/>
      <c r="K1665" s="134"/>
      <c r="L1665" s="153"/>
    </row>
    <row r="1666" spans="1:12" ht="30" customHeight="1" x14ac:dyDescent="0.35">
      <c r="A1666" s="132"/>
      <c r="B1666" s="132"/>
      <c r="C1666" s="152"/>
      <c r="D1666" s="132"/>
      <c r="E1666" s="152"/>
      <c r="F1666" s="133"/>
      <c r="G1666" s="133"/>
      <c r="H1666" s="154"/>
      <c r="I1666" s="154"/>
      <c r="J1666" s="134"/>
      <c r="K1666" s="134"/>
      <c r="L1666" s="153"/>
    </row>
    <row r="1667" spans="1:12" ht="30" customHeight="1" x14ac:dyDescent="0.35">
      <c r="A1667" s="132"/>
      <c r="B1667" s="132"/>
      <c r="C1667" s="152"/>
      <c r="D1667" s="132"/>
      <c r="E1667" s="152"/>
      <c r="F1667" s="133"/>
      <c r="G1667" s="133"/>
      <c r="H1667" s="154"/>
      <c r="I1667" s="154"/>
      <c r="J1667" s="134"/>
      <c r="K1667" s="134"/>
      <c r="L1667" s="153"/>
    </row>
    <row r="1668" spans="1:12" ht="30" customHeight="1" x14ac:dyDescent="0.35">
      <c r="A1668" s="132"/>
      <c r="B1668" s="132"/>
      <c r="C1668" s="152"/>
      <c r="D1668" s="132"/>
      <c r="E1668" s="152"/>
      <c r="F1668" s="133"/>
      <c r="G1668" s="133"/>
      <c r="H1668" s="154"/>
      <c r="I1668" s="154"/>
      <c r="J1668" s="134"/>
      <c r="K1668" s="134"/>
      <c r="L1668" s="153"/>
    </row>
    <row r="1669" spans="1:12" ht="30" customHeight="1" x14ac:dyDescent="0.35">
      <c r="A1669" s="132"/>
      <c r="B1669" s="132"/>
      <c r="C1669" s="152"/>
      <c r="D1669" s="132"/>
      <c r="E1669" s="152"/>
      <c r="F1669" s="133"/>
      <c r="G1669" s="133"/>
      <c r="H1669" s="154"/>
      <c r="I1669" s="154"/>
      <c r="J1669" s="134"/>
      <c r="K1669" s="134"/>
      <c r="L1669" s="153"/>
    </row>
    <row r="1670" spans="1:12" ht="30" customHeight="1" x14ac:dyDescent="0.35">
      <c r="A1670" s="132"/>
      <c r="B1670" s="132"/>
      <c r="C1670" s="152"/>
      <c r="D1670" s="132"/>
      <c r="E1670" s="152"/>
      <c r="F1670" s="133"/>
      <c r="G1670" s="133"/>
      <c r="H1670" s="154"/>
      <c r="I1670" s="154"/>
      <c r="J1670" s="134"/>
      <c r="K1670" s="134"/>
      <c r="L1670" s="153"/>
    </row>
    <row r="1671" spans="1:12" ht="30" customHeight="1" x14ac:dyDescent="0.35">
      <c r="A1671" s="132"/>
      <c r="B1671" s="132"/>
      <c r="C1671" s="152"/>
      <c r="D1671" s="132"/>
      <c r="E1671" s="152"/>
      <c r="F1671" s="133"/>
      <c r="G1671" s="133"/>
      <c r="H1671" s="154"/>
      <c r="I1671" s="154"/>
      <c r="J1671" s="134"/>
      <c r="K1671" s="134"/>
      <c r="L1671" s="153"/>
    </row>
    <row r="1672" spans="1:12" ht="30" customHeight="1" x14ac:dyDescent="0.35">
      <c r="A1672" s="132"/>
      <c r="B1672" s="132"/>
      <c r="C1672" s="152"/>
      <c r="D1672" s="132"/>
      <c r="E1672" s="152"/>
      <c r="F1672" s="133"/>
      <c r="G1672" s="133"/>
      <c r="H1672" s="154"/>
      <c r="I1672" s="154"/>
      <c r="J1672" s="134"/>
      <c r="K1672" s="134"/>
      <c r="L1672" s="153"/>
    </row>
    <row r="1673" spans="1:12" ht="30" customHeight="1" x14ac:dyDescent="0.35">
      <c r="A1673" s="132"/>
      <c r="B1673" s="132"/>
      <c r="C1673" s="152"/>
      <c r="D1673" s="132"/>
      <c r="E1673" s="152"/>
      <c r="F1673" s="133"/>
      <c r="G1673" s="133"/>
      <c r="H1673" s="154"/>
      <c r="I1673" s="154"/>
      <c r="J1673" s="134"/>
      <c r="K1673" s="134"/>
      <c r="L1673" s="153"/>
    </row>
    <row r="1674" spans="1:12" ht="30" customHeight="1" x14ac:dyDescent="0.35">
      <c r="A1674" s="132"/>
      <c r="B1674" s="132"/>
      <c r="C1674" s="152"/>
      <c r="D1674" s="132"/>
      <c r="E1674" s="152"/>
      <c r="F1674" s="133"/>
      <c r="G1674" s="133"/>
      <c r="H1674" s="154"/>
      <c r="I1674" s="154"/>
      <c r="J1674" s="134"/>
      <c r="K1674" s="134"/>
      <c r="L1674" s="153"/>
    </row>
    <row r="1675" spans="1:12" ht="30" customHeight="1" x14ac:dyDescent="0.35">
      <c r="A1675" s="132"/>
      <c r="B1675" s="132"/>
      <c r="C1675" s="152"/>
      <c r="D1675" s="132"/>
      <c r="E1675" s="152"/>
      <c r="F1675" s="133"/>
      <c r="G1675" s="133"/>
      <c r="H1675" s="154"/>
      <c r="I1675" s="154"/>
      <c r="J1675" s="134"/>
      <c r="K1675" s="134"/>
      <c r="L1675" s="153"/>
    </row>
    <row r="1676" spans="1:12" ht="30" customHeight="1" x14ac:dyDescent="0.35">
      <c r="A1676" s="132"/>
      <c r="B1676" s="132"/>
      <c r="C1676" s="152"/>
      <c r="D1676" s="132"/>
      <c r="E1676" s="152"/>
      <c r="F1676" s="133"/>
      <c r="G1676" s="133"/>
      <c r="H1676" s="154"/>
      <c r="I1676" s="154"/>
      <c r="J1676" s="134"/>
      <c r="K1676" s="134"/>
      <c r="L1676" s="153"/>
    </row>
    <row r="1677" spans="1:12" ht="30" customHeight="1" x14ac:dyDescent="0.35">
      <c r="A1677" s="132"/>
      <c r="B1677" s="132"/>
      <c r="C1677" s="152"/>
      <c r="D1677" s="132"/>
      <c r="E1677" s="152"/>
      <c r="F1677" s="133"/>
      <c r="G1677" s="133"/>
      <c r="H1677" s="154"/>
      <c r="I1677" s="154"/>
      <c r="J1677" s="134"/>
      <c r="K1677" s="134"/>
      <c r="L1677" s="153"/>
    </row>
    <row r="1678" spans="1:12" ht="30" customHeight="1" x14ac:dyDescent="0.35">
      <c r="A1678" s="132"/>
      <c r="B1678" s="132"/>
      <c r="C1678" s="152"/>
      <c r="D1678" s="132"/>
      <c r="E1678" s="152"/>
      <c r="F1678" s="133"/>
      <c r="G1678" s="133"/>
      <c r="H1678" s="154"/>
      <c r="I1678" s="154"/>
      <c r="J1678" s="134"/>
      <c r="K1678" s="134"/>
      <c r="L1678" s="153"/>
    </row>
    <row r="1679" spans="1:12" ht="30" customHeight="1" x14ac:dyDescent="0.35">
      <c r="A1679" s="132"/>
      <c r="B1679" s="132"/>
      <c r="C1679" s="152"/>
      <c r="D1679" s="132"/>
      <c r="E1679" s="152"/>
      <c r="F1679" s="133"/>
      <c r="G1679" s="133"/>
      <c r="H1679" s="154"/>
      <c r="I1679" s="154"/>
      <c r="J1679" s="134"/>
      <c r="K1679" s="134"/>
      <c r="L1679" s="153"/>
    </row>
    <row r="1680" spans="1:12" ht="30" customHeight="1" x14ac:dyDescent="0.35">
      <c r="A1680" s="132"/>
      <c r="B1680" s="132"/>
      <c r="C1680" s="152"/>
      <c r="D1680" s="132"/>
      <c r="E1680" s="152"/>
      <c r="F1680" s="133"/>
      <c r="G1680" s="133"/>
      <c r="H1680" s="154"/>
      <c r="I1680" s="154"/>
      <c r="J1680" s="134"/>
      <c r="K1680" s="134"/>
      <c r="L1680" s="153"/>
    </row>
    <row r="1681" spans="1:12" ht="30" customHeight="1" x14ac:dyDescent="0.35">
      <c r="A1681" s="132"/>
      <c r="B1681" s="132"/>
      <c r="C1681" s="152"/>
      <c r="D1681" s="132"/>
      <c r="E1681" s="152"/>
      <c r="F1681" s="133"/>
      <c r="G1681" s="133"/>
      <c r="H1681" s="154"/>
      <c r="I1681" s="154"/>
      <c r="J1681" s="134"/>
      <c r="K1681" s="134"/>
      <c r="L1681" s="153"/>
    </row>
    <row r="1682" spans="1:12" ht="30" customHeight="1" x14ac:dyDescent="0.35">
      <c r="A1682" s="132"/>
      <c r="B1682" s="132"/>
      <c r="C1682" s="152"/>
      <c r="D1682" s="132"/>
      <c r="E1682" s="152"/>
      <c r="F1682" s="133"/>
      <c r="G1682" s="133"/>
      <c r="H1682" s="154"/>
      <c r="I1682" s="154"/>
      <c r="J1682" s="134"/>
      <c r="K1682" s="134"/>
      <c r="L1682" s="153"/>
    </row>
    <row r="1683" spans="1:12" ht="30" customHeight="1" x14ac:dyDescent="0.35">
      <c r="A1683" s="132"/>
      <c r="B1683" s="132"/>
      <c r="C1683" s="152"/>
      <c r="D1683" s="132"/>
      <c r="E1683" s="152"/>
      <c r="F1683" s="133"/>
      <c r="G1683" s="133"/>
      <c r="H1683" s="154"/>
      <c r="I1683" s="154"/>
      <c r="J1683" s="134"/>
      <c r="K1683" s="134"/>
      <c r="L1683" s="153"/>
    </row>
    <row r="1684" spans="1:12" ht="30" customHeight="1" x14ac:dyDescent="0.35">
      <c r="A1684" s="132"/>
      <c r="B1684" s="132"/>
      <c r="C1684" s="152"/>
      <c r="D1684" s="132"/>
      <c r="E1684" s="152"/>
      <c r="F1684" s="133"/>
      <c r="G1684" s="133"/>
      <c r="H1684" s="154"/>
      <c r="I1684" s="154"/>
      <c r="J1684" s="134"/>
      <c r="K1684" s="134"/>
      <c r="L1684" s="153"/>
    </row>
    <row r="1685" spans="1:12" ht="30" customHeight="1" x14ac:dyDescent="0.35">
      <c r="A1685" s="132"/>
      <c r="B1685" s="132"/>
      <c r="C1685" s="152"/>
      <c r="D1685" s="132"/>
      <c r="E1685" s="152"/>
      <c r="F1685" s="133"/>
      <c r="G1685" s="133"/>
      <c r="H1685" s="154"/>
      <c r="I1685" s="154"/>
      <c r="J1685" s="134"/>
      <c r="K1685" s="134"/>
      <c r="L1685" s="153"/>
    </row>
    <row r="1686" spans="1:12" ht="30" customHeight="1" x14ac:dyDescent="0.35">
      <c r="A1686" s="132"/>
      <c r="B1686" s="132"/>
      <c r="C1686" s="152"/>
      <c r="D1686" s="132"/>
      <c r="E1686" s="152"/>
      <c r="F1686" s="133"/>
      <c r="G1686" s="133"/>
      <c r="H1686" s="154"/>
      <c r="I1686" s="154"/>
      <c r="J1686" s="134"/>
      <c r="K1686" s="134"/>
      <c r="L1686" s="153"/>
    </row>
    <row r="1687" spans="1:12" ht="30" customHeight="1" x14ac:dyDescent="0.35">
      <c r="A1687" s="132"/>
      <c r="B1687" s="132"/>
      <c r="C1687" s="152"/>
      <c r="D1687" s="132"/>
      <c r="E1687" s="152"/>
      <c r="F1687" s="133"/>
      <c r="G1687" s="133"/>
      <c r="H1687" s="154"/>
      <c r="I1687" s="154"/>
      <c r="J1687" s="134"/>
      <c r="K1687" s="134"/>
      <c r="L1687" s="153"/>
    </row>
    <row r="1688" spans="1:12" ht="30" customHeight="1" x14ac:dyDescent="0.35">
      <c r="A1688" s="132"/>
      <c r="B1688" s="132"/>
      <c r="C1688" s="152"/>
      <c r="D1688" s="132"/>
      <c r="E1688" s="152"/>
      <c r="F1688" s="133"/>
      <c r="G1688" s="133"/>
      <c r="H1688" s="154"/>
      <c r="I1688" s="154"/>
      <c r="J1688" s="134"/>
      <c r="K1688" s="134"/>
      <c r="L1688" s="153"/>
    </row>
    <row r="1689" spans="1:12" ht="30" customHeight="1" x14ac:dyDescent="0.35">
      <c r="A1689" s="132"/>
      <c r="B1689" s="132"/>
      <c r="C1689" s="152"/>
      <c r="D1689" s="132"/>
      <c r="E1689" s="152"/>
      <c r="F1689" s="133"/>
      <c r="G1689" s="133"/>
      <c r="H1689" s="154"/>
      <c r="I1689" s="154"/>
      <c r="J1689" s="134"/>
      <c r="K1689" s="134"/>
      <c r="L1689" s="153"/>
    </row>
    <row r="1690" spans="1:12" ht="30" customHeight="1" x14ac:dyDescent="0.35">
      <c r="A1690" s="132"/>
      <c r="B1690" s="132"/>
      <c r="C1690" s="152"/>
      <c r="D1690" s="132"/>
      <c r="E1690" s="152"/>
      <c r="F1690" s="133"/>
      <c r="G1690" s="133"/>
      <c r="H1690" s="154"/>
      <c r="I1690" s="154"/>
      <c r="J1690" s="134"/>
      <c r="K1690" s="134"/>
      <c r="L1690" s="153"/>
    </row>
    <row r="1691" spans="1:12" ht="30" customHeight="1" x14ac:dyDescent="0.35">
      <c r="A1691" s="132"/>
      <c r="B1691" s="132"/>
      <c r="C1691" s="152"/>
      <c r="D1691" s="132"/>
      <c r="E1691" s="152"/>
      <c r="F1691" s="133"/>
      <c r="G1691" s="133"/>
      <c r="H1691" s="154"/>
      <c r="I1691" s="154"/>
      <c r="J1691" s="134"/>
      <c r="K1691" s="134"/>
      <c r="L1691" s="153"/>
    </row>
    <row r="1692" spans="1:12" ht="30" customHeight="1" x14ac:dyDescent="0.35">
      <c r="A1692" s="132"/>
      <c r="B1692" s="132"/>
      <c r="C1692" s="152"/>
      <c r="D1692" s="132"/>
      <c r="E1692" s="152"/>
      <c r="F1692" s="133"/>
      <c r="G1692" s="133"/>
      <c r="H1692" s="154"/>
      <c r="I1692" s="154"/>
      <c r="J1692" s="134"/>
      <c r="K1692" s="134"/>
      <c r="L1692" s="153"/>
    </row>
    <row r="1693" spans="1:12" ht="30" customHeight="1" x14ac:dyDescent="0.35">
      <c r="A1693" s="132"/>
      <c r="B1693" s="132"/>
      <c r="C1693" s="152"/>
      <c r="D1693" s="132"/>
      <c r="E1693" s="152"/>
      <c r="F1693" s="133"/>
      <c r="G1693" s="133"/>
      <c r="H1693" s="154"/>
      <c r="I1693" s="154"/>
      <c r="J1693" s="134"/>
      <c r="K1693" s="134"/>
      <c r="L1693" s="153"/>
    </row>
    <row r="1694" spans="1:12" ht="30" customHeight="1" x14ac:dyDescent="0.35">
      <c r="A1694" s="132"/>
      <c r="B1694" s="132"/>
      <c r="C1694" s="152"/>
      <c r="D1694" s="132"/>
      <c r="E1694" s="152"/>
      <c r="F1694" s="133"/>
      <c r="G1694" s="133"/>
      <c r="H1694" s="154"/>
      <c r="I1694" s="154"/>
      <c r="J1694" s="134"/>
      <c r="K1694" s="134"/>
      <c r="L1694" s="153"/>
    </row>
    <row r="1695" spans="1:12" ht="30" customHeight="1" x14ac:dyDescent="0.35">
      <c r="A1695" s="132"/>
      <c r="B1695" s="132"/>
      <c r="C1695" s="152"/>
      <c r="D1695" s="132"/>
      <c r="E1695" s="152"/>
      <c r="F1695" s="133"/>
      <c r="G1695" s="133"/>
      <c r="H1695" s="154"/>
      <c r="I1695" s="154"/>
      <c r="J1695" s="134"/>
      <c r="K1695" s="134"/>
      <c r="L1695" s="153"/>
    </row>
    <row r="1696" spans="1:12" ht="30" customHeight="1" x14ac:dyDescent="0.35">
      <c r="A1696" s="132"/>
      <c r="B1696" s="132"/>
      <c r="C1696" s="152"/>
      <c r="D1696" s="132"/>
      <c r="E1696" s="152"/>
      <c r="F1696" s="133"/>
      <c r="G1696" s="133"/>
      <c r="H1696" s="154"/>
      <c r="I1696" s="154"/>
      <c r="J1696" s="134"/>
      <c r="K1696" s="134"/>
      <c r="L1696" s="153"/>
    </row>
    <row r="1697" spans="1:12" ht="30" customHeight="1" x14ac:dyDescent="0.35">
      <c r="A1697" s="132"/>
      <c r="B1697" s="132"/>
      <c r="C1697" s="152"/>
      <c r="D1697" s="132"/>
      <c r="E1697" s="152"/>
      <c r="F1697" s="133"/>
      <c r="G1697" s="133"/>
      <c r="H1697" s="154"/>
      <c r="I1697" s="154"/>
      <c r="J1697" s="134"/>
      <c r="K1697" s="134"/>
      <c r="L1697" s="153"/>
    </row>
    <row r="1698" spans="1:12" ht="30" customHeight="1" x14ac:dyDescent="0.35">
      <c r="A1698" s="132"/>
      <c r="B1698" s="132"/>
      <c r="C1698" s="152"/>
      <c r="D1698" s="132"/>
      <c r="E1698" s="152"/>
      <c r="F1698" s="133"/>
      <c r="G1698" s="133"/>
      <c r="H1698" s="154"/>
      <c r="I1698" s="154"/>
      <c r="J1698" s="134"/>
      <c r="K1698" s="134"/>
      <c r="L1698" s="153"/>
    </row>
    <row r="1699" spans="1:12" ht="30" customHeight="1" x14ac:dyDescent="0.35">
      <c r="A1699" s="132"/>
      <c r="B1699" s="132"/>
      <c r="C1699" s="152"/>
      <c r="D1699" s="132"/>
      <c r="E1699" s="152"/>
      <c r="F1699" s="133"/>
      <c r="G1699" s="133"/>
      <c r="H1699" s="154"/>
      <c r="I1699" s="154"/>
      <c r="J1699" s="134"/>
      <c r="K1699" s="134"/>
      <c r="L1699" s="153"/>
    </row>
    <row r="1700" spans="1:12" ht="30" customHeight="1" x14ac:dyDescent="0.35">
      <c r="A1700" s="132"/>
      <c r="B1700" s="132"/>
      <c r="C1700" s="152"/>
      <c r="D1700" s="132"/>
      <c r="E1700" s="152"/>
      <c r="F1700" s="133"/>
      <c r="G1700" s="133"/>
      <c r="H1700" s="154"/>
      <c r="I1700" s="154"/>
      <c r="J1700" s="134"/>
      <c r="K1700" s="134"/>
      <c r="L1700" s="153"/>
    </row>
    <row r="1701" spans="1:12" ht="30" customHeight="1" x14ac:dyDescent="0.35">
      <c r="A1701" s="132"/>
      <c r="B1701" s="132"/>
      <c r="C1701" s="152"/>
      <c r="D1701" s="132"/>
      <c r="E1701" s="152"/>
      <c r="F1701" s="133"/>
      <c r="G1701" s="133"/>
      <c r="H1701" s="154"/>
      <c r="I1701" s="154"/>
      <c r="J1701" s="134"/>
      <c r="K1701" s="134"/>
      <c r="L1701" s="153"/>
    </row>
    <row r="1702" spans="1:12" ht="30" customHeight="1" x14ac:dyDescent="0.35">
      <c r="A1702" s="132"/>
      <c r="B1702" s="132"/>
      <c r="C1702" s="152"/>
      <c r="D1702" s="132"/>
      <c r="E1702" s="152"/>
      <c r="F1702" s="133"/>
      <c r="G1702" s="133"/>
      <c r="H1702" s="154"/>
      <c r="I1702" s="154"/>
      <c r="J1702" s="134"/>
      <c r="K1702" s="134"/>
      <c r="L1702" s="153"/>
    </row>
    <row r="1703" spans="1:12" ht="30" customHeight="1" x14ac:dyDescent="0.35">
      <c r="A1703" s="132"/>
      <c r="B1703" s="132"/>
      <c r="C1703" s="152"/>
      <c r="D1703" s="132"/>
      <c r="E1703" s="152"/>
      <c r="F1703" s="133"/>
      <c r="G1703" s="133"/>
      <c r="H1703" s="154"/>
      <c r="I1703" s="154"/>
      <c r="J1703" s="134"/>
      <c r="K1703" s="134"/>
      <c r="L1703" s="153"/>
    </row>
    <row r="1704" spans="1:12" ht="30" customHeight="1" x14ac:dyDescent="0.35">
      <c r="A1704" s="132"/>
      <c r="B1704" s="132"/>
      <c r="C1704" s="152"/>
      <c r="D1704" s="132"/>
      <c r="E1704" s="152"/>
      <c r="F1704" s="133"/>
      <c r="G1704" s="133"/>
      <c r="H1704" s="154"/>
      <c r="I1704" s="154"/>
      <c r="J1704" s="134"/>
      <c r="K1704" s="134"/>
      <c r="L1704" s="153"/>
    </row>
    <row r="1705" spans="1:12" ht="30" customHeight="1" x14ac:dyDescent="0.35">
      <c r="A1705" s="132"/>
      <c r="B1705" s="132"/>
      <c r="C1705" s="152"/>
      <c r="D1705" s="132"/>
      <c r="E1705" s="152"/>
      <c r="F1705" s="133"/>
      <c r="G1705" s="133"/>
      <c r="H1705" s="154"/>
      <c r="I1705" s="154"/>
      <c r="J1705" s="134"/>
      <c r="K1705" s="134"/>
      <c r="L1705" s="153"/>
    </row>
    <row r="1706" spans="1:12" ht="30" customHeight="1" x14ac:dyDescent="0.35">
      <c r="A1706" s="132"/>
      <c r="B1706" s="132"/>
      <c r="C1706" s="152"/>
      <c r="D1706" s="132"/>
      <c r="E1706" s="152"/>
      <c r="F1706" s="133"/>
      <c r="G1706" s="133"/>
      <c r="H1706" s="154"/>
      <c r="I1706" s="154"/>
      <c r="J1706" s="134"/>
      <c r="K1706" s="134"/>
      <c r="L1706" s="153"/>
    </row>
    <row r="1707" spans="1:12" ht="30" customHeight="1" x14ac:dyDescent="0.35">
      <c r="A1707" s="132"/>
      <c r="B1707" s="132"/>
      <c r="C1707" s="152"/>
      <c r="D1707" s="132"/>
      <c r="E1707" s="152"/>
      <c r="F1707" s="133"/>
      <c r="G1707" s="133"/>
      <c r="H1707" s="154"/>
      <c r="I1707" s="154"/>
      <c r="J1707" s="134"/>
      <c r="K1707" s="134"/>
      <c r="L1707" s="153"/>
    </row>
    <row r="1708" spans="1:12" ht="30" customHeight="1" x14ac:dyDescent="0.35">
      <c r="A1708" s="132"/>
      <c r="B1708" s="132"/>
      <c r="C1708" s="152"/>
      <c r="D1708" s="132"/>
      <c r="E1708" s="152"/>
      <c r="F1708" s="133"/>
      <c r="G1708" s="133"/>
      <c r="H1708" s="154"/>
      <c r="I1708" s="154"/>
      <c r="J1708" s="134"/>
      <c r="K1708" s="134"/>
      <c r="L1708" s="153"/>
    </row>
    <row r="1709" spans="1:12" ht="30" customHeight="1" x14ac:dyDescent="0.35">
      <c r="A1709" s="132"/>
      <c r="B1709" s="132"/>
      <c r="C1709" s="152"/>
      <c r="D1709" s="132"/>
      <c r="E1709" s="152"/>
      <c r="F1709" s="133"/>
      <c r="G1709" s="133"/>
      <c r="H1709" s="154"/>
      <c r="I1709" s="154"/>
      <c r="J1709" s="134"/>
      <c r="K1709" s="134"/>
      <c r="L1709" s="153"/>
    </row>
    <row r="1710" spans="1:12" ht="30" customHeight="1" x14ac:dyDescent="0.35">
      <c r="A1710" s="132"/>
      <c r="B1710" s="132"/>
      <c r="C1710" s="152"/>
      <c r="D1710" s="132"/>
      <c r="E1710" s="152"/>
      <c r="F1710" s="133"/>
      <c r="G1710" s="133"/>
      <c r="H1710" s="154"/>
      <c r="I1710" s="154"/>
      <c r="J1710" s="134"/>
      <c r="K1710" s="134"/>
      <c r="L1710" s="153"/>
    </row>
    <row r="1711" spans="1:12" ht="30" customHeight="1" x14ac:dyDescent="0.35">
      <c r="A1711" s="132"/>
      <c r="B1711" s="132"/>
      <c r="C1711" s="152"/>
      <c r="D1711" s="132"/>
      <c r="E1711" s="152"/>
      <c r="F1711" s="133"/>
      <c r="G1711" s="133"/>
      <c r="H1711" s="154"/>
      <c r="I1711" s="154"/>
      <c r="J1711" s="134"/>
      <c r="K1711" s="134"/>
      <c r="L1711" s="153"/>
    </row>
    <row r="1712" spans="1:12" ht="30" customHeight="1" x14ac:dyDescent="0.35">
      <c r="A1712" s="132"/>
      <c r="B1712" s="132"/>
      <c r="C1712" s="152"/>
      <c r="D1712" s="132"/>
      <c r="E1712" s="152"/>
      <c r="F1712" s="133"/>
      <c r="G1712" s="133"/>
      <c r="H1712" s="154"/>
      <c r="I1712" s="154"/>
      <c r="J1712" s="134"/>
      <c r="K1712" s="134"/>
      <c r="L1712" s="153"/>
    </row>
    <row r="1713" spans="1:12" ht="30" customHeight="1" x14ac:dyDescent="0.35">
      <c r="A1713" s="132"/>
      <c r="B1713" s="132"/>
      <c r="C1713" s="152"/>
      <c r="D1713" s="132"/>
      <c r="E1713" s="152"/>
      <c r="F1713" s="133"/>
      <c r="G1713" s="133"/>
      <c r="H1713" s="154"/>
      <c r="I1713" s="154"/>
      <c r="J1713" s="134"/>
      <c r="K1713" s="134"/>
      <c r="L1713" s="153"/>
    </row>
    <row r="1714" spans="1:12" ht="30" customHeight="1" x14ac:dyDescent="0.35">
      <c r="A1714" s="132"/>
      <c r="B1714" s="132"/>
      <c r="C1714" s="152"/>
      <c r="D1714" s="132"/>
      <c r="E1714" s="152"/>
      <c r="F1714" s="133"/>
      <c r="G1714" s="133"/>
      <c r="H1714" s="154"/>
      <c r="I1714" s="154"/>
      <c r="J1714" s="134"/>
      <c r="K1714" s="134"/>
      <c r="L1714" s="153"/>
    </row>
    <row r="1715" spans="1:12" ht="30" customHeight="1" x14ac:dyDescent="0.35">
      <c r="A1715" s="132"/>
      <c r="B1715" s="132"/>
      <c r="C1715" s="152"/>
      <c r="D1715" s="132"/>
      <c r="E1715" s="152"/>
      <c r="F1715" s="133"/>
      <c r="G1715" s="133"/>
      <c r="H1715" s="154"/>
      <c r="I1715" s="154"/>
      <c r="J1715" s="134"/>
      <c r="K1715" s="134"/>
      <c r="L1715" s="153"/>
    </row>
    <row r="1716" spans="1:12" ht="30" customHeight="1" x14ac:dyDescent="0.35">
      <c r="A1716" s="132"/>
      <c r="B1716" s="132"/>
      <c r="C1716" s="152"/>
      <c r="D1716" s="132"/>
      <c r="E1716" s="152"/>
      <c r="F1716" s="133"/>
      <c r="G1716" s="133"/>
      <c r="H1716" s="154"/>
      <c r="I1716" s="154"/>
      <c r="J1716" s="134"/>
      <c r="K1716" s="134"/>
      <c r="L1716" s="153"/>
    </row>
    <row r="1717" spans="1:12" ht="30" customHeight="1" x14ac:dyDescent="0.35">
      <c r="A1717" s="132"/>
      <c r="B1717" s="132"/>
      <c r="C1717" s="152"/>
      <c r="D1717" s="132"/>
      <c r="E1717" s="152"/>
      <c r="F1717" s="133"/>
      <c r="G1717" s="133"/>
      <c r="H1717" s="154"/>
      <c r="I1717" s="154"/>
      <c r="J1717" s="134"/>
      <c r="K1717" s="134"/>
      <c r="L1717" s="153"/>
    </row>
    <row r="1718" spans="1:12" ht="30" customHeight="1" x14ac:dyDescent="0.35">
      <c r="A1718" s="132"/>
      <c r="B1718" s="132"/>
      <c r="C1718" s="152"/>
      <c r="D1718" s="132"/>
      <c r="E1718" s="152"/>
      <c r="F1718" s="133"/>
      <c r="G1718" s="133"/>
      <c r="H1718" s="154"/>
      <c r="I1718" s="154"/>
      <c r="J1718" s="134"/>
      <c r="K1718" s="134"/>
      <c r="L1718" s="153"/>
    </row>
    <row r="1719" spans="1:12" ht="30" customHeight="1" x14ac:dyDescent="0.35">
      <c r="A1719" s="132"/>
      <c r="B1719" s="132"/>
      <c r="C1719" s="152"/>
      <c r="D1719" s="132"/>
      <c r="E1719" s="152"/>
      <c r="F1719" s="133"/>
      <c r="G1719" s="133"/>
      <c r="H1719" s="154"/>
      <c r="I1719" s="154"/>
      <c r="J1719" s="134"/>
      <c r="K1719" s="134"/>
      <c r="L1719" s="153"/>
    </row>
    <row r="1720" spans="1:12" ht="30" customHeight="1" x14ac:dyDescent="0.35">
      <c r="A1720" s="132"/>
      <c r="B1720" s="132"/>
      <c r="C1720" s="152"/>
      <c r="D1720" s="132"/>
      <c r="E1720" s="152"/>
      <c r="F1720" s="133"/>
      <c r="G1720" s="133"/>
      <c r="H1720" s="154"/>
      <c r="I1720" s="154"/>
      <c r="J1720" s="134"/>
      <c r="K1720" s="134"/>
      <c r="L1720" s="153"/>
    </row>
    <row r="1721" spans="1:12" ht="30" customHeight="1" x14ac:dyDescent="0.35">
      <c r="A1721" s="132"/>
      <c r="B1721" s="132"/>
      <c r="C1721" s="152"/>
      <c r="D1721" s="132"/>
      <c r="E1721" s="152"/>
      <c r="F1721" s="133"/>
      <c r="G1721" s="133"/>
      <c r="H1721" s="154"/>
      <c r="I1721" s="154"/>
      <c r="J1721" s="134"/>
      <c r="K1721" s="134"/>
      <c r="L1721" s="153"/>
    </row>
    <row r="1722" spans="1:12" ht="30" customHeight="1" x14ac:dyDescent="0.35">
      <c r="A1722" s="132"/>
      <c r="B1722" s="132"/>
      <c r="C1722" s="152"/>
      <c r="D1722" s="132"/>
      <c r="E1722" s="152"/>
      <c r="F1722" s="133"/>
      <c r="G1722" s="133"/>
      <c r="H1722" s="154"/>
      <c r="I1722" s="154"/>
      <c r="J1722" s="134"/>
      <c r="K1722" s="134"/>
      <c r="L1722" s="153"/>
    </row>
    <row r="1723" spans="1:12" ht="30" customHeight="1" x14ac:dyDescent="0.35">
      <c r="A1723" s="132"/>
      <c r="B1723" s="132"/>
      <c r="C1723" s="152"/>
      <c r="D1723" s="132"/>
      <c r="E1723" s="152"/>
      <c r="F1723" s="133"/>
      <c r="G1723" s="133"/>
      <c r="H1723" s="154"/>
      <c r="I1723" s="154"/>
      <c r="J1723" s="134"/>
      <c r="K1723" s="134"/>
      <c r="L1723" s="153"/>
    </row>
    <row r="1724" spans="1:12" ht="30" customHeight="1" x14ac:dyDescent="0.35">
      <c r="A1724" s="132"/>
      <c r="B1724" s="132"/>
      <c r="C1724" s="152"/>
      <c r="D1724" s="132"/>
      <c r="E1724" s="152"/>
      <c r="F1724" s="133"/>
      <c r="G1724" s="133"/>
      <c r="H1724" s="154"/>
      <c r="I1724" s="154"/>
      <c r="J1724" s="134"/>
      <c r="K1724" s="134"/>
      <c r="L1724" s="153"/>
    </row>
    <row r="1725" spans="1:12" ht="30" customHeight="1" x14ac:dyDescent="0.35">
      <c r="A1725" s="132"/>
      <c r="B1725" s="132"/>
      <c r="C1725" s="152"/>
      <c r="D1725" s="132"/>
      <c r="E1725" s="152"/>
      <c r="F1725" s="133"/>
      <c r="G1725" s="133"/>
      <c r="H1725" s="154"/>
      <c r="I1725" s="154"/>
      <c r="J1725" s="134"/>
      <c r="K1725" s="134"/>
      <c r="L1725" s="153"/>
    </row>
    <row r="1726" spans="1:12" ht="30" customHeight="1" x14ac:dyDescent="0.35">
      <c r="A1726" s="132"/>
      <c r="B1726" s="132"/>
      <c r="C1726" s="152"/>
      <c r="D1726" s="132"/>
      <c r="E1726" s="152"/>
      <c r="F1726" s="133"/>
      <c r="G1726" s="133"/>
      <c r="H1726" s="154"/>
      <c r="I1726" s="154"/>
      <c r="J1726" s="134"/>
      <c r="K1726" s="134"/>
      <c r="L1726" s="153"/>
    </row>
    <row r="1727" spans="1:12" ht="30" customHeight="1" x14ac:dyDescent="0.35">
      <c r="A1727" s="132"/>
      <c r="B1727" s="132"/>
      <c r="C1727" s="152"/>
      <c r="D1727" s="132"/>
      <c r="E1727" s="152"/>
      <c r="F1727" s="133"/>
      <c r="G1727" s="133"/>
      <c r="H1727" s="154"/>
      <c r="I1727" s="154"/>
      <c r="J1727" s="134"/>
      <c r="K1727" s="134"/>
      <c r="L1727" s="153"/>
    </row>
    <row r="1728" spans="1:12" ht="30" customHeight="1" x14ac:dyDescent="0.35">
      <c r="A1728" s="132"/>
      <c r="B1728" s="132"/>
      <c r="C1728" s="152"/>
      <c r="D1728" s="132"/>
      <c r="E1728" s="152"/>
      <c r="F1728" s="133"/>
      <c r="G1728" s="133"/>
      <c r="H1728" s="154"/>
      <c r="I1728" s="154"/>
      <c r="J1728" s="134"/>
      <c r="K1728" s="134"/>
      <c r="L1728" s="153"/>
    </row>
    <row r="1729" spans="1:12" ht="30" customHeight="1" x14ac:dyDescent="0.35">
      <c r="A1729" s="132"/>
      <c r="B1729" s="132"/>
      <c r="C1729" s="152"/>
      <c r="D1729" s="132"/>
      <c r="E1729" s="152"/>
      <c r="F1729" s="133"/>
      <c r="G1729" s="133"/>
      <c r="H1729" s="154"/>
      <c r="I1729" s="154"/>
      <c r="J1729" s="134"/>
      <c r="K1729" s="134"/>
      <c r="L1729" s="153"/>
    </row>
    <row r="1730" spans="1:12" ht="30" customHeight="1" x14ac:dyDescent="0.35">
      <c r="A1730" s="132"/>
      <c r="B1730" s="132"/>
      <c r="C1730" s="152"/>
      <c r="D1730" s="132"/>
      <c r="E1730" s="152"/>
      <c r="F1730" s="133"/>
      <c r="G1730" s="133"/>
      <c r="H1730" s="154"/>
      <c r="I1730" s="154"/>
      <c r="J1730" s="134"/>
      <c r="K1730" s="134"/>
      <c r="L1730" s="153"/>
    </row>
    <row r="1731" spans="1:12" ht="30" customHeight="1" x14ac:dyDescent="0.35">
      <c r="A1731" s="132"/>
      <c r="B1731" s="132"/>
      <c r="C1731" s="152"/>
      <c r="D1731" s="132"/>
      <c r="E1731" s="152"/>
      <c r="F1731" s="133"/>
      <c r="G1731" s="133"/>
      <c r="H1731" s="154"/>
      <c r="I1731" s="154"/>
      <c r="J1731" s="134"/>
      <c r="K1731" s="134"/>
      <c r="L1731" s="153"/>
    </row>
    <row r="1732" spans="1:12" ht="30" customHeight="1" x14ac:dyDescent="0.35">
      <c r="A1732" s="132"/>
      <c r="B1732" s="132"/>
      <c r="C1732" s="152"/>
      <c r="D1732" s="132"/>
      <c r="E1732" s="152"/>
      <c r="F1732" s="133"/>
      <c r="G1732" s="133"/>
      <c r="H1732" s="154"/>
      <c r="I1732" s="154"/>
      <c r="J1732" s="134"/>
      <c r="K1732" s="134"/>
      <c r="L1732" s="153"/>
    </row>
    <row r="1733" spans="1:12" ht="30" customHeight="1" x14ac:dyDescent="0.35">
      <c r="A1733" s="132"/>
      <c r="B1733" s="132"/>
      <c r="C1733" s="152"/>
      <c r="D1733" s="132"/>
      <c r="E1733" s="152"/>
      <c r="F1733" s="133"/>
      <c r="G1733" s="133"/>
      <c r="H1733" s="154"/>
      <c r="I1733" s="154"/>
      <c r="J1733" s="134"/>
      <c r="K1733" s="134"/>
      <c r="L1733" s="153"/>
    </row>
    <row r="1734" spans="1:12" ht="30" customHeight="1" x14ac:dyDescent="0.35">
      <c r="A1734" s="132"/>
      <c r="B1734" s="132"/>
      <c r="C1734" s="152"/>
      <c r="D1734" s="132"/>
      <c r="E1734" s="152"/>
      <c r="F1734" s="133"/>
      <c r="G1734" s="133"/>
      <c r="H1734" s="154"/>
      <c r="I1734" s="154"/>
      <c r="J1734" s="134"/>
      <c r="K1734" s="134"/>
      <c r="L1734" s="153"/>
    </row>
    <row r="1735" spans="1:12" ht="30" customHeight="1" x14ac:dyDescent="0.35">
      <c r="A1735" s="132"/>
      <c r="B1735" s="132"/>
      <c r="C1735" s="152"/>
      <c r="D1735" s="132"/>
      <c r="E1735" s="152"/>
      <c r="F1735" s="133"/>
      <c r="G1735" s="133"/>
      <c r="H1735" s="154"/>
      <c r="I1735" s="154"/>
      <c r="J1735" s="134"/>
      <c r="K1735" s="134"/>
      <c r="L1735" s="153"/>
    </row>
    <row r="1736" spans="1:12" ht="30" customHeight="1" x14ac:dyDescent="0.35">
      <c r="A1736" s="132"/>
      <c r="B1736" s="132"/>
      <c r="C1736" s="152"/>
      <c r="D1736" s="132"/>
      <c r="E1736" s="152"/>
      <c r="F1736" s="133"/>
      <c r="G1736" s="133"/>
      <c r="H1736" s="154"/>
      <c r="I1736" s="154"/>
      <c r="J1736" s="134"/>
      <c r="K1736" s="134"/>
      <c r="L1736" s="153"/>
    </row>
    <row r="1737" spans="1:12" ht="30" customHeight="1" x14ac:dyDescent="0.35">
      <c r="A1737" s="132"/>
      <c r="B1737" s="132"/>
      <c r="C1737" s="152"/>
      <c r="D1737" s="132"/>
      <c r="E1737" s="152"/>
      <c r="F1737" s="133"/>
      <c r="G1737" s="133"/>
      <c r="H1737" s="154"/>
      <c r="I1737" s="154"/>
      <c r="J1737" s="134"/>
      <c r="K1737" s="134"/>
      <c r="L1737" s="153"/>
    </row>
    <row r="1738" spans="1:12" ht="30" customHeight="1" x14ac:dyDescent="0.35">
      <c r="A1738" s="132"/>
      <c r="B1738" s="132"/>
      <c r="C1738" s="152"/>
      <c r="D1738" s="132"/>
      <c r="E1738" s="152"/>
      <c r="F1738" s="133"/>
      <c r="G1738" s="133"/>
      <c r="H1738" s="154"/>
      <c r="I1738" s="154"/>
      <c r="J1738" s="134"/>
      <c r="K1738" s="134"/>
      <c r="L1738" s="153"/>
    </row>
    <row r="1739" spans="1:12" ht="30" customHeight="1" x14ac:dyDescent="0.35">
      <c r="A1739" s="132"/>
      <c r="B1739" s="132"/>
      <c r="C1739" s="152"/>
      <c r="D1739" s="132"/>
      <c r="E1739" s="152"/>
      <c r="F1739" s="133"/>
      <c r="G1739" s="133"/>
      <c r="H1739" s="154"/>
      <c r="I1739" s="154"/>
      <c r="J1739" s="134"/>
      <c r="K1739" s="134"/>
      <c r="L1739" s="153"/>
    </row>
    <row r="1740" spans="1:12" ht="30" customHeight="1" x14ac:dyDescent="0.35">
      <c r="A1740" s="132"/>
      <c r="B1740" s="132"/>
      <c r="C1740" s="152"/>
      <c r="D1740" s="132"/>
      <c r="E1740" s="152"/>
      <c r="F1740" s="133"/>
      <c r="G1740" s="133"/>
      <c r="H1740" s="154"/>
      <c r="I1740" s="154"/>
      <c r="J1740" s="134"/>
      <c r="K1740" s="134"/>
      <c r="L1740" s="153"/>
    </row>
    <row r="1741" spans="1:12" ht="30" customHeight="1" x14ac:dyDescent="0.35">
      <c r="A1741" s="132"/>
      <c r="B1741" s="132"/>
      <c r="C1741" s="152"/>
      <c r="D1741" s="132"/>
      <c r="E1741" s="152"/>
      <c r="F1741" s="133"/>
      <c r="G1741" s="133"/>
      <c r="H1741" s="154"/>
      <c r="I1741" s="154"/>
      <c r="J1741" s="134"/>
      <c r="K1741" s="134"/>
      <c r="L1741" s="153"/>
    </row>
    <row r="1742" spans="1:12" ht="30" customHeight="1" x14ac:dyDescent="0.35">
      <c r="A1742" s="132"/>
      <c r="B1742" s="132"/>
      <c r="C1742" s="152"/>
      <c r="D1742" s="132"/>
      <c r="E1742" s="152"/>
      <c r="F1742" s="133"/>
      <c r="G1742" s="133"/>
      <c r="H1742" s="154"/>
      <c r="I1742" s="154"/>
      <c r="J1742" s="134"/>
      <c r="K1742" s="134"/>
      <c r="L1742" s="153"/>
    </row>
    <row r="1743" spans="1:12" ht="30" customHeight="1" x14ac:dyDescent="0.35">
      <c r="A1743" s="132"/>
      <c r="B1743" s="132"/>
      <c r="C1743" s="152"/>
      <c r="D1743" s="132"/>
      <c r="E1743" s="152"/>
      <c r="F1743" s="133"/>
      <c r="G1743" s="133"/>
      <c r="H1743" s="154"/>
      <c r="I1743" s="154"/>
      <c r="J1743" s="134"/>
      <c r="K1743" s="134"/>
      <c r="L1743" s="153"/>
    </row>
    <row r="1744" spans="1:12" ht="30" customHeight="1" x14ac:dyDescent="0.35">
      <c r="A1744" s="132"/>
      <c r="B1744" s="132"/>
      <c r="C1744" s="152"/>
      <c r="D1744" s="132"/>
      <c r="E1744" s="152"/>
      <c r="F1744" s="133"/>
      <c r="G1744" s="133"/>
      <c r="H1744" s="154"/>
      <c r="I1744" s="154"/>
      <c r="J1744" s="134"/>
      <c r="K1744" s="134"/>
      <c r="L1744" s="153"/>
    </row>
    <row r="1745" spans="1:12" ht="30" customHeight="1" x14ac:dyDescent="0.35">
      <c r="A1745" s="132"/>
      <c r="B1745" s="132"/>
      <c r="C1745" s="152"/>
      <c r="D1745" s="132"/>
      <c r="E1745" s="152"/>
      <c r="F1745" s="133"/>
      <c r="G1745" s="133"/>
      <c r="H1745" s="154"/>
      <c r="I1745" s="154"/>
      <c r="J1745" s="134"/>
      <c r="K1745" s="134"/>
      <c r="L1745" s="153"/>
    </row>
    <row r="1746" spans="1:12" ht="30" customHeight="1" x14ac:dyDescent="0.35">
      <c r="A1746" s="132"/>
      <c r="B1746" s="132"/>
      <c r="C1746" s="152"/>
      <c r="D1746" s="132"/>
      <c r="E1746" s="152"/>
      <c r="F1746" s="133"/>
      <c r="G1746" s="133"/>
      <c r="H1746" s="154"/>
      <c r="I1746" s="154"/>
      <c r="J1746" s="134"/>
      <c r="K1746" s="134"/>
      <c r="L1746" s="153"/>
    </row>
    <row r="1747" spans="1:12" ht="30" customHeight="1" x14ac:dyDescent="0.35">
      <c r="A1747" s="132"/>
      <c r="B1747" s="132"/>
      <c r="C1747" s="152"/>
      <c r="D1747" s="132"/>
      <c r="E1747" s="152"/>
      <c r="F1747" s="133"/>
      <c r="G1747" s="133"/>
      <c r="H1747" s="154"/>
      <c r="I1747" s="154"/>
      <c r="J1747" s="134"/>
      <c r="K1747" s="134"/>
      <c r="L1747" s="153"/>
    </row>
    <row r="1748" spans="1:12" ht="30" customHeight="1" x14ac:dyDescent="0.35">
      <c r="A1748" s="132"/>
      <c r="B1748" s="132"/>
      <c r="C1748" s="152"/>
      <c r="D1748" s="132"/>
      <c r="E1748" s="152"/>
      <c r="F1748" s="133"/>
      <c r="G1748" s="133"/>
      <c r="H1748" s="154"/>
      <c r="I1748" s="154"/>
      <c r="J1748" s="134"/>
      <c r="K1748" s="134"/>
      <c r="L1748" s="153"/>
    </row>
    <row r="1749" spans="1:12" ht="30" customHeight="1" x14ac:dyDescent="0.35">
      <c r="A1749" s="132"/>
      <c r="B1749" s="132"/>
      <c r="C1749" s="152"/>
      <c r="D1749" s="132"/>
      <c r="E1749" s="152"/>
      <c r="F1749" s="133"/>
      <c r="G1749" s="133"/>
      <c r="H1749" s="154"/>
      <c r="I1749" s="154"/>
      <c r="J1749" s="134"/>
      <c r="K1749" s="134"/>
      <c r="L1749" s="153"/>
    </row>
    <row r="1750" spans="1:12" ht="30" customHeight="1" x14ac:dyDescent="0.35">
      <c r="A1750" s="132"/>
      <c r="B1750" s="132"/>
      <c r="C1750" s="152"/>
      <c r="D1750" s="132"/>
      <c r="E1750" s="152"/>
      <c r="F1750" s="133"/>
      <c r="G1750" s="133"/>
      <c r="H1750" s="154"/>
      <c r="I1750" s="154"/>
      <c r="J1750" s="134"/>
      <c r="K1750" s="134"/>
      <c r="L1750" s="153"/>
    </row>
    <row r="1751" spans="1:12" ht="30" customHeight="1" x14ac:dyDescent="0.35">
      <c r="A1751" s="132"/>
      <c r="B1751" s="132"/>
      <c r="C1751" s="152"/>
      <c r="D1751" s="132"/>
      <c r="E1751" s="152"/>
      <c r="F1751" s="133"/>
      <c r="G1751" s="133"/>
      <c r="H1751" s="154"/>
      <c r="I1751" s="154"/>
      <c r="J1751" s="134"/>
      <c r="K1751" s="134"/>
      <c r="L1751" s="153"/>
    </row>
    <row r="1752" spans="1:12" ht="30" customHeight="1" x14ac:dyDescent="0.35">
      <c r="A1752" s="132"/>
      <c r="B1752" s="132"/>
      <c r="C1752" s="152"/>
      <c r="D1752" s="132"/>
      <c r="E1752" s="152"/>
      <c r="F1752" s="133"/>
      <c r="G1752" s="133"/>
      <c r="H1752" s="154"/>
      <c r="I1752" s="154"/>
      <c r="J1752" s="134"/>
      <c r="K1752" s="134"/>
      <c r="L1752" s="153"/>
    </row>
    <row r="1753" spans="1:12" ht="30" customHeight="1" x14ac:dyDescent="0.35">
      <c r="A1753" s="132"/>
      <c r="B1753" s="132"/>
      <c r="C1753" s="152"/>
      <c r="D1753" s="132"/>
      <c r="E1753" s="152"/>
      <c r="F1753" s="133"/>
      <c r="G1753" s="133"/>
      <c r="H1753" s="154"/>
      <c r="I1753" s="154"/>
      <c r="J1753" s="134"/>
      <c r="K1753" s="134"/>
      <c r="L1753" s="153"/>
    </row>
    <row r="1754" spans="1:12" ht="30" customHeight="1" x14ac:dyDescent="0.35">
      <c r="A1754" s="132"/>
      <c r="B1754" s="132"/>
      <c r="C1754" s="152"/>
      <c r="D1754" s="132"/>
      <c r="E1754" s="152"/>
      <c r="F1754" s="133"/>
      <c r="G1754" s="133"/>
      <c r="H1754" s="154"/>
      <c r="I1754" s="154"/>
      <c r="J1754" s="134"/>
      <c r="K1754" s="134"/>
      <c r="L1754" s="153"/>
    </row>
    <row r="1755" spans="1:12" ht="30" customHeight="1" x14ac:dyDescent="0.35">
      <c r="A1755" s="132"/>
      <c r="B1755" s="132"/>
      <c r="C1755" s="152"/>
      <c r="D1755" s="132"/>
      <c r="E1755" s="152"/>
      <c r="F1755" s="133"/>
      <c r="G1755" s="133"/>
      <c r="H1755" s="154"/>
      <c r="I1755" s="154"/>
      <c r="J1755" s="134"/>
      <c r="K1755" s="134"/>
      <c r="L1755" s="153"/>
    </row>
    <row r="1756" spans="1:12" ht="30" customHeight="1" x14ac:dyDescent="0.35">
      <c r="A1756" s="132"/>
      <c r="B1756" s="132"/>
      <c r="C1756" s="152"/>
      <c r="D1756" s="132"/>
      <c r="E1756" s="152"/>
      <c r="F1756" s="133"/>
      <c r="G1756" s="133"/>
      <c r="H1756" s="154"/>
      <c r="I1756" s="154"/>
      <c r="J1756" s="134"/>
      <c r="K1756" s="134"/>
      <c r="L1756" s="153"/>
    </row>
    <row r="1757" spans="1:12" ht="30" customHeight="1" x14ac:dyDescent="0.35">
      <c r="A1757" s="132"/>
      <c r="B1757" s="132"/>
      <c r="C1757" s="152"/>
      <c r="D1757" s="132"/>
      <c r="E1757" s="152"/>
      <c r="F1757" s="133"/>
      <c r="G1757" s="133"/>
      <c r="H1757" s="154"/>
      <c r="I1757" s="154"/>
      <c r="J1757" s="134"/>
      <c r="K1757" s="134"/>
      <c r="L1757" s="153"/>
    </row>
    <row r="1758" spans="1:12" ht="30" customHeight="1" x14ac:dyDescent="0.35">
      <c r="A1758" s="132"/>
      <c r="B1758" s="132"/>
      <c r="C1758" s="152"/>
      <c r="D1758" s="132"/>
      <c r="E1758" s="152"/>
      <c r="F1758" s="133"/>
      <c r="G1758" s="133"/>
      <c r="H1758" s="154"/>
      <c r="I1758" s="154"/>
      <c r="J1758" s="134"/>
      <c r="K1758" s="134"/>
      <c r="L1758" s="153"/>
    </row>
    <row r="1759" spans="1:12" ht="30" customHeight="1" x14ac:dyDescent="0.35">
      <c r="A1759" s="132"/>
      <c r="B1759" s="132"/>
      <c r="C1759" s="152"/>
      <c r="D1759" s="132"/>
      <c r="E1759" s="152"/>
      <c r="F1759" s="133"/>
      <c r="G1759" s="133"/>
      <c r="H1759" s="154"/>
      <c r="I1759" s="154"/>
      <c r="J1759" s="134"/>
      <c r="K1759" s="134"/>
      <c r="L1759" s="153"/>
    </row>
    <row r="1760" spans="1:12" ht="30" customHeight="1" x14ac:dyDescent="0.35">
      <c r="A1760" s="132"/>
      <c r="B1760" s="132"/>
      <c r="C1760" s="152"/>
      <c r="D1760" s="132"/>
      <c r="E1760" s="152"/>
      <c r="F1760" s="133"/>
      <c r="G1760" s="133"/>
      <c r="H1760" s="154"/>
      <c r="I1760" s="154"/>
      <c r="J1760" s="134"/>
      <c r="K1760" s="134"/>
      <c r="L1760" s="153"/>
    </row>
    <row r="1761" spans="1:12" ht="30" customHeight="1" x14ac:dyDescent="0.35">
      <c r="A1761" s="132"/>
      <c r="B1761" s="132"/>
      <c r="C1761" s="152"/>
      <c r="D1761" s="132"/>
      <c r="E1761" s="152"/>
      <c r="F1761" s="133"/>
      <c r="G1761" s="133"/>
      <c r="H1761" s="154"/>
      <c r="I1761" s="154"/>
      <c r="J1761" s="134"/>
      <c r="K1761" s="134"/>
      <c r="L1761" s="153"/>
    </row>
    <row r="1762" spans="1:12" ht="30" customHeight="1" x14ac:dyDescent="0.35">
      <c r="A1762" s="132"/>
      <c r="B1762" s="132"/>
      <c r="C1762" s="152"/>
      <c r="D1762" s="132"/>
      <c r="E1762" s="152"/>
      <c r="F1762" s="133"/>
      <c r="G1762" s="133"/>
      <c r="H1762" s="154"/>
      <c r="I1762" s="154"/>
      <c r="J1762" s="134"/>
      <c r="K1762" s="134"/>
      <c r="L1762" s="153"/>
    </row>
    <row r="1763" spans="1:12" ht="30" customHeight="1" x14ac:dyDescent="0.35">
      <c r="A1763" s="132"/>
      <c r="B1763" s="132"/>
      <c r="C1763" s="152"/>
      <c r="D1763" s="132"/>
      <c r="E1763" s="152"/>
      <c r="F1763" s="133"/>
      <c r="G1763" s="133"/>
      <c r="H1763" s="154"/>
      <c r="I1763" s="154"/>
      <c r="J1763" s="134"/>
      <c r="K1763" s="134"/>
      <c r="L1763" s="153"/>
    </row>
    <row r="1764" spans="1:12" ht="30" customHeight="1" x14ac:dyDescent="0.35">
      <c r="A1764" s="132"/>
      <c r="B1764" s="132"/>
      <c r="C1764" s="152"/>
      <c r="D1764" s="132"/>
      <c r="E1764" s="152"/>
      <c r="F1764" s="133"/>
      <c r="G1764" s="133"/>
      <c r="H1764" s="154"/>
      <c r="I1764" s="154"/>
      <c r="J1764" s="134"/>
      <c r="K1764" s="134"/>
      <c r="L1764" s="153"/>
    </row>
    <row r="1765" spans="1:12" ht="30" customHeight="1" x14ac:dyDescent="0.35">
      <c r="A1765" s="132"/>
      <c r="B1765" s="132"/>
      <c r="C1765" s="152"/>
      <c r="D1765" s="132"/>
      <c r="E1765" s="152"/>
      <c r="F1765" s="133"/>
      <c r="G1765" s="133"/>
      <c r="H1765" s="154"/>
      <c r="I1765" s="154"/>
      <c r="J1765" s="134"/>
      <c r="K1765" s="134"/>
      <c r="L1765" s="153"/>
    </row>
    <row r="1766" spans="1:12" ht="30" customHeight="1" x14ac:dyDescent="0.35">
      <c r="A1766" s="132"/>
      <c r="B1766" s="132"/>
      <c r="C1766" s="152"/>
      <c r="D1766" s="132"/>
      <c r="E1766" s="152"/>
      <c r="F1766" s="133"/>
      <c r="G1766" s="133"/>
      <c r="H1766" s="154"/>
      <c r="I1766" s="154"/>
      <c r="J1766" s="134"/>
      <c r="K1766" s="134"/>
      <c r="L1766" s="153"/>
    </row>
    <row r="1767" spans="1:12" ht="30" customHeight="1" x14ac:dyDescent="0.35">
      <c r="A1767" s="132"/>
      <c r="B1767" s="132"/>
      <c r="C1767" s="152"/>
      <c r="D1767" s="132"/>
      <c r="E1767" s="152"/>
      <c r="F1767" s="133"/>
      <c r="G1767" s="133"/>
      <c r="H1767" s="154"/>
      <c r="I1767" s="154"/>
      <c r="J1767" s="134"/>
      <c r="K1767" s="134"/>
      <c r="L1767" s="153"/>
    </row>
    <row r="1768" spans="1:12" ht="30" customHeight="1" x14ac:dyDescent="0.35">
      <c r="A1768" s="132"/>
      <c r="B1768" s="132"/>
      <c r="C1768" s="152"/>
      <c r="D1768" s="132"/>
      <c r="E1768" s="152"/>
      <c r="F1768" s="133"/>
      <c r="G1768" s="133"/>
      <c r="H1768" s="154"/>
      <c r="I1768" s="154"/>
      <c r="J1768" s="134"/>
      <c r="K1768" s="134"/>
      <c r="L1768" s="153"/>
    </row>
    <row r="1769" spans="1:12" ht="30" customHeight="1" x14ac:dyDescent="0.35">
      <c r="A1769" s="132"/>
      <c r="B1769" s="132"/>
      <c r="C1769" s="152"/>
      <c r="D1769" s="132"/>
      <c r="E1769" s="152"/>
      <c r="F1769" s="133"/>
      <c r="G1769" s="133"/>
      <c r="H1769" s="154"/>
      <c r="I1769" s="154"/>
      <c r="J1769" s="134"/>
      <c r="K1769" s="134"/>
      <c r="L1769" s="153"/>
    </row>
    <row r="1770" spans="1:12" ht="30" customHeight="1" x14ac:dyDescent="0.35">
      <c r="A1770" s="132"/>
      <c r="B1770" s="132"/>
      <c r="C1770" s="152"/>
      <c r="D1770" s="132"/>
      <c r="E1770" s="152"/>
      <c r="F1770" s="133"/>
      <c r="G1770" s="133"/>
      <c r="H1770" s="154"/>
      <c r="I1770" s="154"/>
      <c r="J1770" s="134"/>
      <c r="K1770" s="134"/>
      <c r="L1770" s="153"/>
    </row>
    <row r="1771" spans="1:12" ht="30" customHeight="1" x14ac:dyDescent="0.35">
      <c r="A1771" s="132"/>
      <c r="B1771" s="132"/>
      <c r="C1771" s="152"/>
      <c r="D1771" s="132"/>
      <c r="E1771" s="152"/>
      <c r="F1771" s="133"/>
      <c r="G1771" s="133"/>
      <c r="H1771" s="154"/>
      <c r="I1771" s="154"/>
      <c r="J1771" s="134"/>
      <c r="K1771" s="134"/>
      <c r="L1771" s="153"/>
    </row>
    <row r="1772" spans="1:12" ht="30" customHeight="1" x14ac:dyDescent="0.35">
      <c r="A1772" s="132"/>
      <c r="B1772" s="132"/>
      <c r="C1772" s="152"/>
      <c r="D1772" s="132"/>
      <c r="E1772" s="152"/>
      <c r="F1772" s="133"/>
      <c r="G1772" s="133"/>
      <c r="H1772" s="154"/>
      <c r="I1772" s="154"/>
      <c r="J1772" s="134"/>
      <c r="K1772" s="134"/>
      <c r="L1772" s="153"/>
    </row>
    <row r="1773" spans="1:12" ht="30" customHeight="1" x14ac:dyDescent="0.35">
      <c r="A1773" s="132"/>
      <c r="B1773" s="132"/>
      <c r="C1773" s="152"/>
      <c r="D1773" s="132"/>
      <c r="E1773" s="152"/>
      <c r="F1773" s="133"/>
      <c r="G1773" s="133"/>
      <c r="H1773" s="154"/>
      <c r="I1773" s="154"/>
      <c r="J1773" s="134"/>
      <c r="K1773" s="134"/>
      <c r="L1773" s="153"/>
    </row>
    <row r="1774" spans="1:12" ht="30" customHeight="1" x14ac:dyDescent="0.35">
      <c r="A1774" s="132"/>
      <c r="B1774" s="132"/>
      <c r="C1774" s="152"/>
      <c r="D1774" s="132"/>
      <c r="E1774" s="152"/>
      <c r="F1774" s="133"/>
      <c r="G1774" s="133"/>
      <c r="H1774" s="154"/>
      <c r="I1774" s="154"/>
      <c r="J1774" s="134"/>
      <c r="K1774" s="134"/>
      <c r="L1774" s="153"/>
    </row>
    <row r="1775" spans="1:12" ht="30" customHeight="1" x14ac:dyDescent="0.35">
      <c r="A1775" s="132"/>
      <c r="B1775" s="132"/>
      <c r="C1775" s="152"/>
      <c r="D1775" s="132"/>
      <c r="E1775" s="152"/>
      <c r="F1775" s="133"/>
      <c r="G1775" s="133"/>
      <c r="H1775" s="154"/>
      <c r="I1775" s="154"/>
      <c r="J1775" s="134"/>
      <c r="K1775" s="134"/>
      <c r="L1775" s="153"/>
    </row>
    <row r="1776" spans="1:12" ht="30" customHeight="1" x14ac:dyDescent="0.35">
      <c r="A1776" s="132"/>
      <c r="B1776" s="132"/>
      <c r="C1776" s="152"/>
      <c r="D1776" s="132"/>
      <c r="E1776" s="152"/>
      <c r="F1776" s="133"/>
      <c r="G1776" s="133"/>
      <c r="H1776" s="154"/>
      <c r="I1776" s="154"/>
      <c r="J1776" s="134"/>
      <c r="K1776" s="134"/>
      <c r="L1776" s="153"/>
    </row>
    <row r="1777" spans="1:12" ht="30" customHeight="1" x14ac:dyDescent="0.35">
      <c r="A1777" s="132"/>
      <c r="B1777" s="132"/>
      <c r="C1777" s="152"/>
      <c r="D1777" s="132"/>
      <c r="E1777" s="152"/>
      <c r="F1777" s="133"/>
      <c r="G1777" s="133"/>
      <c r="H1777" s="154"/>
      <c r="I1777" s="154"/>
      <c r="J1777" s="134"/>
      <c r="K1777" s="134"/>
      <c r="L1777" s="153"/>
    </row>
    <row r="1778" spans="1:12" ht="30" customHeight="1" x14ac:dyDescent="0.35">
      <c r="A1778" s="132"/>
      <c r="B1778" s="132"/>
      <c r="C1778" s="152"/>
      <c r="D1778" s="132"/>
      <c r="E1778" s="152"/>
      <c r="F1778" s="133"/>
      <c r="G1778" s="133"/>
      <c r="H1778" s="154"/>
      <c r="I1778" s="154"/>
      <c r="J1778" s="134"/>
      <c r="K1778" s="134"/>
      <c r="L1778" s="153"/>
    </row>
    <row r="1779" spans="1:12" ht="30" customHeight="1" x14ac:dyDescent="0.35">
      <c r="A1779" s="132"/>
      <c r="B1779" s="132"/>
      <c r="C1779" s="152"/>
      <c r="D1779" s="132"/>
      <c r="E1779" s="152"/>
      <c r="F1779" s="133"/>
      <c r="G1779" s="133"/>
      <c r="H1779" s="154"/>
      <c r="I1779" s="154"/>
      <c r="J1779" s="134"/>
      <c r="K1779" s="134"/>
      <c r="L1779" s="153"/>
    </row>
    <row r="1780" spans="1:12" ht="30" customHeight="1" x14ac:dyDescent="0.35">
      <c r="A1780" s="132"/>
      <c r="B1780" s="132"/>
      <c r="C1780" s="152"/>
      <c r="D1780" s="132"/>
      <c r="E1780" s="152"/>
      <c r="F1780" s="133"/>
      <c r="G1780" s="133"/>
      <c r="H1780" s="154"/>
      <c r="I1780" s="154"/>
      <c r="J1780" s="134"/>
      <c r="K1780" s="134"/>
      <c r="L1780" s="153"/>
    </row>
    <row r="1781" spans="1:12" ht="30" customHeight="1" x14ac:dyDescent="0.35">
      <c r="A1781" s="132"/>
      <c r="B1781" s="132"/>
      <c r="C1781" s="152"/>
      <c r="D1781" s="132"/>
      <c r="E1781" s="152"/>
      <c r="F1781" s="133"/>
      <c r="G1781" s="133"/>
      <c r="H1781" s="154"/>
      <c r="I1781" s="154"/>
      <c r="J1781" s="134"/>
      <c r="K1781" s="134"/>
      <c r="L1781" s="153"/>
    </row>
    <row r="1782" spans="1:12" ht="30" customHeight="1" x14ac:dyDescent="0.35">
      <c r="A1782" s="132"/>
      <c r="B1782" s="132"/>
      <c r="C1782" s="152"/>
      <c r="D1782" s="132"/>
      <c r="E1782" s="152"/>
      <c r="F1782" s="133"/>
      <c r="G1782" s="133"/>
      <c r="H1782" s="154"/>
      <c r="I1782" s="154"/>
      <c r="J1782" s="134"/>
      <c r="K1782" s="134"/>
      <c r="L1782" s="153"/>
    </row>
    <row r="1783" spans="1:12" ht="30" customHeight="1" x14ac:dyDescent="0.35">
      <c r="A1783" s="132"/>
      <c r="B1783" s="132"/>
      <c r="C1783" s="152"/>
      <c r="D1783" s="132"/>
      <c r="E1783" s="152"/>
      <c r="F1783" s="133"/>
      <c r="G1783" s="133"/>
      <c r="H1783" s="154"/>
      <c r="I1783" s="154"/>
      <c r="J1783" s="134"/>
      <c r="K1783" s="134"/>
      <c r="L1783" s="153"/>
    </row>
    <row r="1784" spans="1:12" ht="30" customHeight="1" x14ac:dyDescent="0.35">
      <c r="A1784" s="132"/>
      <c r="B1784" s="132"/>
      <c r="C1784" s="152"/>
      <c r="D1784" s="132"/>
      <c r="E1784" s="152"/>
      <c r="F1784" s="133"/>
      <c r="G1784" s="133"/>
      <c r="H1784" s="154"/>
      <c r="I1784" s="154"/>
      <c r="J1784" s="134"/>
      <c r="K1784" s="134"/>
      <c r="L1784" s="153"/>
    </row>
    <row r="1785" spans="1:12" ht="30" customHeight="1" x14ac:dyDescent="0.35">
      <c r="A1785" s="132"/>
      <c r="B1785" s="132"/>
      <c r="C1785" s="152"/>
      <c r="D1785" s="132"/>
      <c r="E1785" s="152"/>
      <c r="F1785" s="133"/>
      <c r="G1785" s="133"/>
      <c r="H1785" s="154"/>
      <c r="I1785" s="154"/>
      <c r="J1785" s="134"/>
      <c r="K1785" s="134"/>
      <c r="L1785" s="153"/>
    </row>
    <row r="1786" spans="1:12" ht="30" customHeight="1" x14ac:dyDescent="0.35">
      <c r="A1786" s="132"/>
      <c r="B1786" s="132"/>
      <c r="C1786" s="152"/>
      <c r="D1786" s="132"/>
      <c r="E1786" s="152"/>
      <c r="F1786" s="133"/>
      <c r="G1786" s="133"/>
      <c r="H1786" s="154"/>
      <c r="I1786" s="154"/>
      <c r="J1786" s="134"/>
      <c r="K1786" s="134"/>
      <c r="L1786" s="153"/>
    </row>
    <row r="1787" spans="1:12" ht="30" customHeight="1" x14ac:dyDescent="0.35">
      <c r="A1787" s="132"/>
      <c r="B1787" s="132"/>
      <c r="C1787" s="152"/>
      <c r="D1787" s="132"/>
      <c r="E1787" s="152"/>
      <c r="F1787" s="133"/>
      <c r="G1787" s="133"/>
      <c r="H1787" s="154"/>
      <c r="I1787" s="154"/>
      <c r="J1787" s="134"/>
      <c r="K1787" s="134"/>
      <c r="L1787" s="153"/>
    </row>
    <row r="1788" spans="1:12" ht="30" customHeight="1" x14ac:dyDescent="0.35">
      <c r="A1788" s="132"/>
      <c r="B1788" s="132"/>
      <c r="C1788" s="152"/>
      <c r="D1788" s="132"/>
      <c r="E1788" s="152"/>
      <c r="F1788" s="133"/>
      <c r="G1788" s="133"/>
      <c r="H1788" s="154"/>
      <c r="I1788" s="154"/>
      <c r="J1788" s="134"/>
      <c r="K1788" s="134"/>
      <c r="L1788" s="153"/>
    </row>
    <row r="1789" spans="1:12" ht="30" customHeight="1" x14ac:dyDescent="0.35">
      <c r="A1789" s="132"/>
      <c r="B1789" s="132"/>
      <c r="C1789" s="152"/>
      <c r="D1789" s="132"/>
      <c r="E1789" s="152"/>
      <c r="F1789" s="133"/>
      <c r="G1789" s="133"/>
      <c r="H1789" s="154"/>
      <c r="I1789" s="154"/>
      <c r="J1789" s="134"/>
      <c r="K1789" s="134"/>
      <c r="L1789" s="153"/>
    </row>
    <row r="1790" spans="1:12" ht="30" customHeight="1" x14ac:dyDescent="0.35">
      <c r="A1790" s="132"/>
      <c r="B1790" s="132"/>
      <c r="C1790" s="152"/>
      <c r="D1790" s="132"/>
      <c r="E1790" s="152"/>
      <c r="F1790" s="133"/>
      <c r="G1790" s="133"/>
      <c r="H1790" s="154"/>
      <c r="I1790" s="154"/>
      <c r="J1790" s="134"/>
      <c r="K1790" s="134"/>
      <c r="L1790" s="153"/>
    </row>
    <row r="1791" spans="1:12" ht="30" customHeight="1" x14ac:dyDescent="0.35">
      <c r="A1791" s="132"/>
      <c r="B1791" s="132"/>
      <c r="C1791" s="152"/>
      <c r="D1791" s="132"/>
      <c r="E1791" s="152"/>
      <c r="F1791" s="133"/>
      <c r="G1791" s="133"/>
      <c r="H1791" s="154"/>
      <c r="I1791" s="154"/>
      <c r="J1791" s="134"/>
      <c r="K1791" s="134"/>
      <c r="L1791" s="153"/>
    </row>
    <row r="1792" spans="1:12" ht="30" customHeight="1" x14ac:dyDescent="0.35">
      <c r="A1792" s="132"/>
      <c r="B1792" s="132"/>
      <c r="C1792" s="152"/>
      <c r="D1792" s="132"/>
      <c r="E1792" s="152"/>
      <c r="F1792" s="133"/>
      <c r="G1792" s="133"/>
      <c r="H1792" s="154"/>
      <c r="I1792" s="154"/>
      <c r="J1792" s="134"/>
      <c r="K1792" s="134"/>
      <c r="L1792" s="153"/>
    </row>
    <row r="1793" spans="1:12" ht="30" customHeight="1" x14ac:dyDescent="0.35">
      <c r="A1793" s="132"/>
      <c r="B1793" s="132"/>
      <c r="C1793" s="152"/>
      <c r="D1793" s="132"/>
      <c r="E1793" s="152"/>
      <c r="F1793" s="133"/>
      <c r="G1793" s="133"/>
      <c r="H1793" s="154"/>
      <c r="I1793" s="154"/>
      <c r="J1793" s="134"/>
      <c r="K1793" s="134"/>
      <c r="L1793" s="153"/>
    </row>
    <row r="1794" spans="1:12" ht="30" customHeight="1" x14ac:dyDescent="0.35">
      <c r="A1794" s="132"/>
      <c r="B1794" s="132"/>
      <c r="C1794" s="152"/>
      <c r="D1794" s="132"/>
      <c r="E1794" s="152"/>
      <c r="F1794" s="133"/>
      <c r="G1794" s="133"/>
      <c r="H1794" s="154"/>
      <c r="I1794" s="154"/>
      <c r="J1794" s="134"/>
      <c r="K1794" s="134"/>
      <c r="L1794" s="153"/>
    </row>
    <row r="1795" spans="1:12" ht="30" customHeight="1" x14ac:dyDescent="0.35">
      <c r="A1795" s="132"/>
      <c r="B1795" s="132"/>
      <c r="C1795" s="152"/>
      <c r="D1795" s="132"/>
      <c r="E1795" s="152"/>
      <c r="F1795" s="133"/>
      <c r="G1795" s="133"/>
      <c r="H1795" s="154"/>
      <c r="I1795" s="154"/>
      <c r="J1795" s="134"/>
      <c r="K1795" s="134"/>
      <c r="L1795" s="153"/>
    </row>
    <row r="1796" spans="1:12" ht="30" customHeight="1" x14ac:dyDescent="0.35">
      <c r="A1796" s="132"/>
      <c r="B1796" s="132"/>
      <c r="C1796" s="152"/>
      <c r="D1796" s="132"/>
      <c r="E1796" s="152"/>
      <c r="F1796" s="133"/>
      <c r="G1796" s="133"/>
      <c r="H1796" s="154"/>
      <c r="I1796" s="154"/>
      <c r="J1796" s="134"/>
      <c r="K1796" s="134"/>
      <c r="L1796" s="153"/>
    </row>
    <row r="1797" spans="1:12" ht="30" customHeight="1" x14ac:dyDescent="0.35">
      <c r="A1797" s="132"/>
      <c r="B1797" s="132"/>
      <c r="C1797" s="152"/>
      <c r="D1797" s="132"/>
      <c r="E1797" s="152"/>
      <c r="F1797" s="133"/>
      <c r="G1797" s="133"/>
      <c r="H1797" s="154"/>
      <c r="I1797" s="154"/>
      <c r="J1797" s="134"/>
      <c r="K1797" s="134"/>
      <c r="L1797" s="153"/>
    </row>
    <row r="1798" spans="1:12" ht="30" customHeight="1" x14ac:dyDescent="0.35">
      <c r="A1798" s="132"/>
      <c r="B1798" s="132"/>
      <c r="C1798" s="152"/>
      <c r="D1798" s="132"/>
      <c r="E1798" s="152"/>
      <c r="F1798" s="133"/>
      <c r="G1798" s="133"/>
      <c r="H1798" s="154"/>
      <c r="I1798" s="154"/>
      <c r="J1798" s="134"/>
      <c r="K1798" s="134"/>
      <c r="L1798" s="153"/>
    </row>
    <row r="1799" spans="1:12" ht="30" customHeight="1" x14ac:dyDescent="0.35">
      <c r="A1799" s="132"/>
      <c r="B1799" s="132"/>
      <c r="C1799" s="152"/>
      <c r="D1799" s="132"/>
      <c r="E1799" s="152"/>
      <c r="F1799" s="133"/>
      <c r="G1799" s="133"/>
      <c r="H1799" s="154"/>
      <c r="I1799" s="154"/>
      <c r="J1799" s="134"/>
      <c r="K1799" s="134"/>
      <c r="L1799" s="153"/>
    </row>
    <row r="1800" spans="1:12" ht="30" customHeight="1" x14ac:dyDescent="0.35">
      <c r="A1800" s="132"/>
      <c r="B1800" s="132"/>
      <c r="C1800" s="152"/>
      <c r="D1800" s="132"/>
      <c r="E1800" s="152"/>
      <c r="F1800" s="133"/>
      <c r="G1800" s="133"/>
      <c r="H1800" s="154"/>
      <c r="I1800" s="154"/>
      <c r="J1800" s="134"/>
      <c r="K1800" s="134"/>
      <c r="L1800" s="153"/>
    </row>
    <row r="1801" spans="1:12" ht="30" customHeight="1" x14ac:dyDescent="0.35">
      <c r="A1801" s="132"/>
      <c r="B1801" s="132"/>
      <c r="C1801" s="152"/>
      <c r="D1801" s="132"/>
      <c r="E1801" s="152"/>
      <c r="F1801" s="133"/>
      <c r="G1801" s="133"/>
      <c r="H1801" s="154"/>
      <c r="I1801" s="154"/>
      <c r="J1801" s="134"/>
      <c r="K1801" s="134"/>
      <c r="L1801" s="153"/>
    </row>
    <row r="1802" spans="1:12" ht="30" customHeight="1" x14ac:dyDescent="0.35">
      <c r="A1802" s="132"/>
      <c r="B1802" s="132"/>
      <c r="C1802" s="152"/>
      <c r="D1802" s="132"/>
      <c r="E1802" s="152"/>
      <c r="F1802" s="133"/>
      <c r="G1802" s="133"/>
      <c r="H1802" s="154"/>
      <c r="I1802" s="154"/>
      <c r="J1802" s="134"/>
      <c r="K1802" s="134"/>
      <c r="L1802" s="153"/>
    </row>
    <row r="1803" spans="1:12" ht="30" customHeight="1" x14ac:dyDescent="0.35">
      <c r="A1803" s="132"/>
      <c r="B1803" s="132"/>
      <c r="C1803" s="152"/>
      <c r="D1803" s="132"/>
      <c r="E1803" s="152"/>
      <c r="F1803" s="133"/>
      <c r="G1803" s="133"/>
      <c r="H1803" s="154"/>
      <c r="I1803" s="154"/>
      <c r="J1803" s="134"/>
      <c r="K1803" s="134"/>
      <c r="L1803" s="153"/>
    </row>
    <row r="1804" spans="1:12" ht="30" customHeight="1" x14ac:dyDescent="0.35">
      <c r="A1804" s="132"/>
      <c r="B1804" s="132"/>
      <c r="C1804" s="152"/>
      <c r="D1804" s="132"/>
      <c r="E1804" s="152"/>
      <c r="F1804" s="133"/>
      <c r="G1804" s="133"/>
      <c r="H1804" s="154"/>
      <c r="I1804" s="154"/>
      <c r="J1804" s="134"/>
      <c r="K1804" s="134"/>
      <c r="L1804" s="153"/>
    </row>
    <row r="1805" spans="1:12" ht="30" customHeight="1" x14ac:dyDescent="0.35">
      <c r="A1805" s="132"/>
      <c r="B1805" s="132"/>
      <c r="C1805" s="152"/>
      <c r="D1805" s="132"/>
      <c r="E1805" s="152"/>
      <c r="F1805" s="133"/>
      <c r="G1805" s="133"/>
      <c r="H1805" s="154"/>
      <c r="I1805" s="154"/>
      <c r="J1805" s="134"/>
      <c r="K1805" s="134"/>
      <c r="L1805" s="153"/>
    </row>
    <row r="1806" spans="1:12" ht="30" customHeight="1" x14ac:dyDescent="0.35">
      <c r="A1806" s="132"/>
      <c r="B1806" s="132"/>
      <c r="C1806" s="152"/>
      <c r="D1806" s="132"/>
      <c r="E1806" s="152"/>
      <c r="F1806" s="133"/>
      <c r="G1806" s="133"/>
      <c r="H1806" s="154"/>
      <c r="I1806" s="154"/>
      <c r="J1806" s="134"/>
      <c r="K1806" s="134"/>
      <c r="L1806" s="153"/>
    </row>
    <row r="1807" spans="1:12" ht="30" customHeight="1" x14ac:dyDescent="0.35">
      <c r="A1807" s="132"/>
      <c r="B1807" s="132"/>
      <c r="C1807" s="152"/>
      <c r="D1807" s="132"/>
      <c r="E1807" s="152"/>
      <c r="F1807" s="133"/>
      <c r="G1807" s="133"/>
      <c r="H1807" s="154"/>
      <c r="I1807" s="154"/>
      <c r="J1807" s="134"/>
      <c r="K1807" s="134"/>
      <c r="L1807" s="153"/>
    </row>
    <row r="1808" spans="1:12" ht="30" customHeight="1" x14ac:dyDescent="0.35">
      <c r="A1808" s="132"/>
      <c r="B1808" s="132"/>
      <c r="C1808" s="152"/>
      <c r="D1808" s="132"/>
      <c r="E1808" s="152"/>
      <c r="F1808" s="133"/>
      <c r="G1808" s="133"/>
      <c r="H1808" s="154"/>
      <c r="I1808" s="154"/>
      <c r="J1808" s="134"/>
      <c r="K1808" s="134"/>
      <c r="L1808" s="153"/>
    </row>
    <row r="1809" spans="1:12" ht="30" customHeight="1" x14ac:dyDescent="0.35">
      <c r="A1809" s="132"/>
      <c r="B1809" s="132"/>
      <c r="C1809" s="152"/>
      <c r="D1809" s="132"/>
      <c r="E1809" s="152"/>
      <c r="F1809" s="133"/>
      <c r="G1809" s="133"/>
      <c r="H1809" s="154"/>
      <c r="I1809" s="154"/>
      <c r="J1809" s="134"/>
      <c r="K1809" s="134"/>
      <c r="L1809" s="153"/>
    </row>
    <row r="1810" spans="1:12" ht="30" customHeight="1" x14ac:dyDescent="0.35">
      <c r="A1810" s="132"/>
      <c r="B1810" s="132"/>
      <c r="C1810" s="152"/>
      <c r="D1810" s="132"/>
      <c r="E1810" s="152"/>
      <c r="F1810" s="133"/>
      <c r="G1810" s="133"/>
      <c r="H1810" s="154"/>
      <c r="I1810" s="154"/>
      <c r="J1810" s="134"/>
      <c r="K1810" s="134"/>
      <c r="L1810" s="153"/>
    </row>
    <row r="1811" spans="1:12" ht="30" customHeight="1" x14ac:dyDescent="0.35">
      <c r="A1811" s="132"/>
      <c r="B1811" s="132"/>
      <c r="C1811" s="152"/>
      <c r="D1811" s="132"/>
      <c r="E1811" s="152"/>
      <c r="F1811" s="133"/>
      <c r="G1811" s="133"/>
      <c r="H1811" s="154"/>
      <c r="I1811" s="154"/>
      <c r="J1811" s="134"/>
      <c r="K1811" s="134"/>
      <c r="L1811" s="153"/>
    </row>
    <row r="1812" spans="1:12" ht="30" customHeight="1" x14ac:dyDescent="0.35">
      <c r="A1812" s="132"/>
      <c r="B1812" s="132"/>
      <c r="C1812" s="152"/>
      <c r="D1812" s="132"/>
      <c r="E1812" s="152"/>
      <c r="F1812" s="133"/>
      <c r="G1812" s="133"/>
      <c r="H1812" s="154"/>
      <c r="I1812" s="154"/>
      <c r="J1812" s="134"/>
      <c r="K1812" s="134"/>
      <c r="L1812" s="153"/>
    </row>
    <row r="1813" spans="1:12" ht="30" customHeight="1" x14ac:dyDescent="0.35">
      <c r="A1813" s="132"/>
      <c r="B1813" s="132"/>
      <c r="C1813" s="152"/>
      <c r="D1813" s="132"/>
      <c r="E1813" s="152"/>
      <c r="F1813" s="133"/>
      <c r="G1813" s="133"/>
      <c r="H1813" s="154"/>
      <c r="I1813" s="154"/>
      <c r="J1813" s="134"/>
      <c r="K1813" s="134"/>
      <c r="L1813" s="153"/>
    </row>
    <row r="1814" spans="1:12" ht="30" customHeight="1" x14ac:dyDescent="0.35">
      <c r="A1814" s="132"/>
      <c r="B1814" s="132"/>
      <c r="C1814" s="152"/>
      <c r="D1814" s="132"/>
      <c r="E1814" s="152"/>
      <c r="F1814" s="133"/>
      <c r="G1814" s="133"/>
      <c r="H1814" s="154"/>
      <c r="I1814" s="154"/>
      <c r="J1814" s="134"/>
      <c r="K1814" s="134"/>
      <c r="L1814" s="153"/>
    </row>
    <row r="1815" spans="1:12" ht="30" customHeight="1" x14ac:dyDescent="0.35">
      <c r="A1815" s="132"/>
      <c r="B1815" s="132"/>
      <c r="C1815" s="152"/>
      <c r="D1815" s="132"/>
      <c r="E1815" s="152"/>
      <c r="F1815" s="133"/>
      <c r="G1815" s="133"/>
      <c r="H1815" s="154"/>
      <c r="I1815" s="154"/>
      <c r="J1815" s="134"/>
      <c r="K1815" s="134"/>
      <c r="L1815" s="153"/>
    </row>
    <row r="1816" spans="1:12" ht="30" customHeight="1" x14ac:dyDescent="0.35">
      <c r="A1816" s="132"/>
      <c r="B1816" s="132"/>
      <c r="C1816" s="152"/>
      <c r="D1816" s="132"/>
      <c r="E1816" s="152"/>
      <c r="F1816" s="133"/>
      <c r="G1816" s="133"/>
      <c r="H1816" s="154"/>
      <c r="I1816" s="154"/>
      <c r="J1816" s="134"/>
      <c r="K1816" s="134"/>
      <c r="L1816" s="153"/>
    </row>
    <row r="1817" spans="1:12" ht="30" customHeight="1" x14ac:dyDescent="0.35">
      <c r="A1817" s="132"/>
      <c r="B1817" s="132"/>
      <c r="C1817" s="152"/>
      <c r="D1817" s="132"/>
      <c r="E1817" s="152"/>
      <c r="F1817" s="133"/>
      <c r="G1817" s="133"/>
      <c r="H1817" s="154"/>
      <c r="I1817" s="154"/>
      <c r="J1817" s="134"/>
      <c r="K1817" s="134"/>
      <c r="L1817" s="153"/>
    </row>
    <row r="1818" spans="1:12" ht="30" customHeight="1" x14ac:dyDescent="0.35">
      <c r="A1818" s="132"/>
      <c r="B1818" s="132"/>
      <c r="C1818" s="152"/>
      <c r="D1818" s="132"/>
      <c r="E1818" s="152"/>
      <c r="F1818" s="133"/>
      <c r="G1818" s="133"/>
      <c r="H1818" s="154"/>
      <c r="I1818" s="154"/>
      <c r="J1818" s="134"/>
      <c r="K1818" s="134"/>
      <c r="L1818" s="153"/>
    </row>
    <row r="1819" spans="1:12" ht="30" customHeight="1" x14ac:dyDescent="0.35">
      <c r="A1819" s="132"/>
      <c r="B1819" s="132"/>
      <c r="C1819" s="152"/>
      <c r="D1819" s="132"/>
      <c r="E1819" s="152"/>
      <c r="F1819" s="133"/>
      <c r="G1819" s="133"/>
      <c r="H1819" s="154"/>
      <c r="I1819" s="154"/>
      <c r="J1819" s="134"/>
      <c r="K1819" s="134"/>
      <c r="L1819" s="153"/>
    </row>
    <row r="1820" spans="1:12" ht="30" customHeight="1" x14ac:dyDescent="0.35">
      <c r="A1820" s="132"/>
      <c r="B1820" s="132"/>
      <c r="C1820" s="152"/>
      <c r="D1820" s="132"/>
      <c r="E1820" s="152"/>
      <c r="F1820" s="133"/>
      <c r="G1820" s="133"/>
      <c r="H1820" s="154"/>
      <c r="I1820" s="154"/>
      <c r="J1820" s="134"/>
      <c r="K1820" s="134"/>
      <c r="L1820" s="153"/>
    </row>
    <row r="1821" spans="1:12" ht="30" customHeight="1" x14ac:dyDescent="0.35">
      <c r="A1821" s="132"/>
      <c r="B1821" s="132"/>
      <c r="C1821" s="152"/>
      <c r="D1821" s="132"/>
      <c r="E1821" s="152"/>
      <c r="F1821" s="133"/>
      <c r="G1821" s="133"/>
      <c r="H1821" s="154"/>
      <c r="I1821" s="154"/>
      <c r="J1821" s="134"/>
      <c r="K1821" s="134"/>
      <c r="L1821" s="153"/>
    </row>
    <row r="1822" spans="1:12" ht="30" customHeight="1" x14ac:dyDescent="0.35">
      <c r="A1822" s="132"/>
      <c r="B1822" s="132"/>
      <c r="C1822" s="152"/>
      <c r="D1822" s="132"/>
      <c r="E1822" s="152"/>
      <c r="F1822" s="133"/>
      <c r="G1822" s="133"/>
      <c r="H1822" s="154"/>
      <c r="I1822" s="154"/>
      <c r="J1822" s="134"/>
      <c r="K1822" s="134"/>
      <c r="L1822" s="153"/>
    </row>
    <row r="1823" spans="1:12" ht="30" customHeight="1" x14ac:dyDescent="0.35">
      <c r="A1823" s="132"/>
      <c r="B1823" s="132"/>
      <c r="C1823" s="152"/>
      <c r="D1823" s="132"/>
      <c r="E1823" s="152"/>
      <c r="F1823" s="133"/>
      <c r="G1823" s="133"/>
      <c r="H1823" s="154"/>
      <c r="I1823" s="154"/>
      <c r="J1823" s="134"/>
      <c r="K1823" s="134"/>
      <c r="L1823" s="153"/>
    </row>
    <row r="1824" spans="1:12" ht="30" customHeight="1" x14ac:dyDescent="0.35">
      <c r="A1824" s="132"/>
      <c r="B1824" s="132"/>
      <c r="C1824" s="152"/>
      <c r="D1824" s="132"/>
      <c r="E1824" s="152"/>
      <c r="F1824" s="133"/>
      <c r="G1824" s="133"/>
      <c r="H1824" s="154"/>
      <c r="I1824" s="154"/>
      <c r="J1824" s="134"/>
      <c r="K1824" s="134"/>
      <c r="L1824" s="153"/>
    </row>
    <row r="1825" spans="1:12" ht="30" customHeight="1" x14ac:dyDescent="0.35">
      <c r="A1825" s="132"/>
      <c r="B1825" s="132"/>
      <c r="C1825" s="152"/>
      <c r="D1825" s="132"/>
      <c r="E1825" s="152"/>
      <c r="F1825" s="133"/>
      <c r="G1825" s="133"/>
      <c r="H1825" s="154"/>
      <c r="I1825" s="154"/>
      <c r="J1825" s="134"/>
      <c r="K1825" s="134"/>
      <c r="L1825" s="153"/>
    </row>
    <row r="1826" spans="1:12" ht="30" customHeight="1" x14ac:dyDescent="0.35">
      <c r="A1826" s="132"/>
      <c r="B1826" s="132"/>
      <c r="C1826" s="152"/>
      <c r="D1826" s="132"/>
      <c r="E1826" s="152"/>
      <c r="F1826" s="133"/>
      <c r="G1826" s="133"/>
      <c r="H1826" s="154"/>
      <c r="I1826" s="154"/>
      <c r="J1826" s="134"/>
      <c r="K1826" s="134"/>
      <c r="L1826" s="153"/>
    </row>
    <row r="1827" spans="1:12" ht="30" customHeight="1" x14ac:dyDescent="0.35">
      <c r="A1827" s="132"/>
      <c r="B1827" s="132"/>
      <c r="C1827" s="152"/>
      <c r="D1827" s="132"/>
      <c r="E1827" s="152"/>
      <c r="F1827" s="133"/>
      <c r="G1827" s="133"/>
      <c r="H1827" s="154"/>
      <c r="I1827" s="154"/>
      <c r="J1827" s="134"/>
      <c r="K1827" s="134"/>
      <c r="L1827" s="153"/>
    </row>
    <row r="1828" spans="1:12" ht="30" customHeight="1" x14ac:dyDescent="0.35">
      <c r="A1828" s="132"/>
      <c r="B1828" s="132"/>
      <c r="C1828" s="152"/>
      <c r="D1828" s="132"/>
      <c r="E1828" s="152"/>
      <c r="F1828" s="133"/>
      <c r="G1828" s="133"/>
      <c r="H1828" s="154"/>
      <c r="I1828" s="154"/>
      <c r="J1828" s="134"/>
      <c r="K1828" s="134"/>
      <c r="L1828" s="153"/>
    </row>
    <row r="1829" spans="1:12" ht="30" customHeight="1" x14ac:dyDescent="0.35">
      <c r="A1829" s="132"/>
      <c r="B1829" s="132"/>
      <c r="C1829" s="152"/>
      <c r="D1829" s="132"/>
      <c r="E1829" s="152"/>
      <c r="F1829" s="133"/>
      <c r="G1829" s="133"/>
      <c r="H1829" s="154"/>
      <c r="I1829" s="154"/>
      <c r="J1829" s="134"/>
      <c r="K1829" s="134"/>
      <c r="L1829" s="153"/>
    </row>
    <row r="1830" spans="1:12" ht="30" customHeight="1" x14ac:dyDescent="0.35">
      <c r="A1830" s="132"/>
      <c r="B1830" s="132"/>
      <c r="C1830" s="152"/>
      <c r="D1830" s="132"/>
      <c r="E1830" s="152"/>
      <c r="F1830" s="133"/>
      <c r="G1830" s="133"/>
      <c r="H1830" s="154"/>
      <c r="I1830" s="154"/>
      <c r="J1830" s="134"/>
      <c r="K1830" s="134"/>
      <c r="L1830" s="153"/>
    </row>
    <row r="1831" spans="1:12" ht="30" customHeight="1" x14ac:dyDescent="0.35">
      <c r="A1831" s="132"/>
      <c r="B1831" s="132"/>
      <c r="C1831" s="152"/>
      <c r="D1831" s="132"/>
      <c r="E1831" s="152"/>
      <c r="F1831" s="133"/>
      <c r="G1831" s="133"/>
      <c r="H1831" s="154"/>
      <c r="I1831" s="154"/>
      <c r="J1831" s="134"/>
      <c r="K1831" s="134"/>
      <c r="L1831" s="153"/>
    </row>
    <row r="1832" spans="1:12" ht="30" customHeight="1" x14ac:dyDescent="0.35">
      <c r="A1832" s="132"/>
      <c r="B1832" s="132"/>
      <c r="C1832" s="152"/>
      <c r="D1832" s="132"/>
      <c r="E1832" s="152"/>
      <c r="F1832" s="133"/>
      <c r="G1832" s="133"/>
      <c r="H1832" s="154"/>
      <c r="I1832" s="154"/>
      <c r="J1832" s="134"/>
      <c r="K1832" s="134"/>
      <c r="L1832" s="153"/>
    </row>
    <row r="1833" spans="1:12" ht="30" customHeight="1" x14ac:dyDescent="0.35">
      <c r="A1833" s="132"/>
      <c r="B1833" s="132"/>
      <c r="C1833" s="152"/>
      <c r="D1833" s="132"/>
      <c r="E1833" s="152"/>
      <c r="F1833" s="133"/>
      <c r="G1833" s="133"/>
      <c r="H1833" s="154"/>
      <c r="I1833" s="154"/>
      <c r="J1833" s="134"/>
      <c r="K1833" s="134"/>
      <c r="L1833" s="153"/>
    </row>
    <row r="1834" spans="1:12" ht="30" customHeight="1" x14ac:dyDescent="0.35">
      <c r="A1834" s="132"/>
      <c r="B1834" s="132"/>
      <c r="C1834" s="152"/>
      <c r="D1834" s="132"/>
      <c r="E1834" s="152"/>
      <c r="F1834" s="133"/>
      <c r="G1834" s="133"/>
      <c r="H1834" s="154"/>
      <c r="I1834" s="154"/>
      <c r="J1834" s="134"/>
      <c r="K1834" s="134"/>
      <c r="L1834" s="153"/>
    </row>
    <row r="1835" spans="1:12" ht="30" customHeight="1" x14ac:dyDescent="0.35">
      <c r="A1835" s="132"/>
      <c r="B1835" s="132"/>
      <c r="C1835" s="152"/>
      <c r="D1835" s="132"/>
      <c r="E1835" s="152"/>
      <c r="F1835" s="133"/>
      <c r="G1835" s="133"/>
      <c r="H1835" s="154"/>
      <c r="I1835" s="154"/>
      <c r="J1835" s="134"/>
      <c r="K1835" s="134"/>
      <c r="L1835" s="153"/>
    </row>
    <row r="1836" spans="1:12" ht="30" customHeight="1" x14ac:dyDescent="0.35">
      <c r="A1836" s="132"/>
      <c r="B1836" s="132"/>
      <c r="C1836" s="152"/>
      <c r="D1836" s="132"/>
      <c r="E1836" s="152"/>
      <c r="F1836" s="133"/>
      <c r="G1836" s="133"/>
      <c r="H1836" s="154"/>
      <c r="I1836" s="154"/>
      <c r="J1836" s="134"/>
      <c r="K1836" s="134"/>
      <c r="L1836" s="153"/>
    </row>
    <row r="1837" spans="1:12" ht="30" customHeight="1" x14ac:dyDescent="0.35">
      <c r="A1837" s="132"/>
      <c r="B1837" s="132"/>
      <c r="C1837" s="152"/>
      <c r="D1837" s="132"/>
      <c r="E1837" s="152"/>
      <c r="F1837" s="133"/>
      <c r="G1837" s="133"/>
      <c r="H1837" s="154"/>
      <c r="I1837" s="154"/>
      <c r="J1837" s="134"/>
      <c r="K1837" s="134"/>
      <c r="L1837" s="153"/>
    </row>
    <row r="1838" spans="1:12" ht="30" customHeight="1" x14ac:dyDescent="0.35">
      <c r="A1838" s="132"/>
      <c r="B1838" s="132"/>
      <c r="C1838" s="152"/>
      <c r="D1838" s="132"/>
      <c r="E1838" s="152"/>
      <c r="F1838" s="133"/>
      <c r="G1838" s="133"/>
      <c r="H1838" s="154"/>
      <c r="I1838" s="154"/>
      <c r="J1838" s="134"/>
      <c r="K1838" s="134"/>
      <c r="L1838" s="153"/>
    </row>
    <row r="1839" spans="1:12" ht="30" customHeight="1" x14ac:dyDescent="0.35">
      <c r="A1839" s="132"/>
      <c r="B1839" s="132"/>
      <c r="C1839" s="152"/>
      <c r="D1839" s="132"/>
      <c r="E1839" s="152"/>
      <c r="F1839" s="133"/>
      <c r="G1839" s="133"/>
      <c r="H1839" s="154"/>
      <c r="I1839" s="154"/>
      <c r="J1839" s="134"/>
      <c r="K1839" s="134"/>
      <c r="L1839" s="153"/>
    </row>
    <row r="1840" spans="1:12" ht="30" customHeight="1" x14ac:dyDescent="0.35">
      <c r="A1840" s="132"/>
      <c r="B1840" s="132"/>
      <c r="C1840" s="152"/>
      <c r="D1840" s="132"/>
      <c r="E1840" s="152"/>
      <c r="F1840" s="133"/>
      <c r="G1840" s="133"/>
      <c r="H1840" s="154"/>
      <c r="I1840" s="154"/>
      <c r="J1840" s="134"/>
      <c r="K1840" s="134"/>
      <c r="L1840" s="153"/>
    </row>
    <row r="1841" spans="1:12" ht="30" customHeight="1" x14ac:dyDescent="0.35">
      <c r="A1841" s="132"/>
      <c r="B1841" s="132"/>
      <c r="C1841" s="152"/>
      <c r="D1841" s="132"/>
      <c r="E1841" s="152"/>
      <c r="F1841" s="133"/>
      <c r="G1841" s="133"/>
      <c r="H1841" s="154"/>
      <c r="I1841" s="154"/>
      <c r="J1841" s="134"/>
      <c r="K1841" s="134"/>
      <c r="L1841" s="153"/>
    </row>
    <row r="1842" spans="1:12" ht="30" customHeight="1" x14ac:dyDescent="0.35">
      <c r="A1842" s="132"/>
      <c r="B1842" s="132"/>
      <c r="C1842" s="152"/>
      <c r="D1842" s="132"/>
      <c r="E1842" s="152"/>
      <c r="F1842" s="133"/>
      <c r="G1842" s="133"/>
      <c r="H1842" s="154"/>
      <c r="I1842" s="154"/>
      <c r="J1842" s="134"/>
      <c r="K1842" s="134"/>
      <c r="L1842" s="153"/>
    </row>
    <row r="1843" spans="1:12" ht="30" customHeight="1" x14ac:dyDescent="0.35">
      <c r="A1843" s="132"/>
      <c r="B1843" s="132"/>
      <c r="C1843" s="152"/>
      <c r="D1843" s="132"/>
      <c r="E1843" s="152"/>
      <c r="F1843" s="133"/>
      <c r="G1843" s="133"/>
      <c r="H1843" s="154"/>
      <c r="I1843" s="154"/>
      <c r="J1843" s="134"/>
      <c r="K1843" s="134"/>
      <c r="L1843" s="153"/>
    </row>
    <row r="1844" spans="1:12" ht="30" customHeight="1" x14ac:dyDescent="0.35">
      <c r="A1844" s="132"/>
      <c r="B1844" s="132"/>
      <c r="C1844" s="152"/>
      <c r="D1844" s="132"/>
      <c r="E1844" s="152"/>
      <c r="F1844" s="133"/>
      <c r="G1844" s="133"/>
      <c r="H1844" s="154"/>
      <c r="I1844" s="154"/>
      <c r="J1844" s="134"/>
      <c r="K1844" s="134"/>
      <c r="L1844" s="153"/>
    </row>
    <row r="1845" spans="1:12" ht="30" customHeight="1" x14ac:dyDescent="0.35">
      <c r="A1845" s="132"/>
      <c r="B1845" s="132"/>
      <c r="C1845" s="152"/>
      <c r="D1845" s="132"/>
      <c r="E1845" s="152"/>
      <c r="F1845" s="133"/>
      <c r="G1845" s="133"/>
      <c r="H1845" s="154"/>
      <c r="I1845" s="154"/>
      <c r="J1845" s="134"/>
      <c r="K1845" s="134"/>
      <c r="L1845" s="153"/>
    </row>
    <row r="1846" spans="1:12" ht="30" customHeight="1" x14ac:dyDescent="0.35">
      <c r="A1846" s="132"/>
      <c r="B1846" s="132"/>
      <c r="C1846" s="152"/>
      <c r="D1846" s="132"/>
      <c r="E1846" s="152"/>
      <c r="F1846" s="133"/>
      <c r="G1846" s="133"/>
      <c r="H1846" s="154"/>
      <c r="I1846" s="154"/>
      <c r="J1846" s="134"/>
      <c r="K1846" s="134"/>
      <c r="L1846" s="153"/>
    </row>
    <row r="1847" spans="1:12" ht="30" customHeight="1" x14ac:dyDescent="0.35">
      <c r="A1847" s="132"/>
      <c r="B1847" s="132"/>
      <c r="C1847" s="152"/>
      <c r="D1847" s="132"/>
      <c r="E1847" s="152"/>
      <c r="F1847" s="133"/>
      <c r="G1847" s="133"/>
      <c r="H1847" s="154"/>
      <c r="I1847" s="154"/>
      <c r="J1847" s="134"/>
      <c r="K1847" s="134"/>
      <c r="L1847" s="153"/>
    </row>
    <row r="1848" spans="1:12" ht="30" customHeight="1" x14ac:dyDescent="0.35">
      <c r="A1848" s="132"/>
      <c r="B1848" s="132"/>
      <c r="C1848" s="152"/>
      <c r="D1848" s="132"/>
      <c r="E1848" s="152"/>
      <c r="F1848" s="133"/>
      <c r="G1848" s="133"/>
      <c r="H1848" s="154"/>
      <c r="I1848" s="154"/>
      <c r="J1848" s="134"/>
      <c r="K1848" s="134"/>
      <c r="L1848" s="153"/>
    </row>
    <row r="1849" spans="1:12" ht="30" customHeight="1" x14ac:dyDescent="0.35">
      <c r="A1849" s="132"/>
      <c r="B1849" s="132"/>
      <c r="C1849" s="152"/>
      <c r="D1849" s="132"/>
      <c r="E1849" s="152"/>
      <c r="F1849" s="133"/>
      <c r="G1849" s="133"/>
      <c r="H1849" s="154"/>
      <c r="I1849" s="154"/>
      <c r="J1849" s="134"/>
      <c r="K1849" s="134"/>
      <c r="L1849" s="153"/>
    </row>
    <row r="1850" spans="1:12" ht="30" customHeight="1" x14ac:dyDescent="0.35">
      <c r="A1850" s="132"/>
      <c r="B1850" s="132"/>
      <c r="C1850" s="152"/>
      <c r="D1850" s="132"/>
      <c r="E1850" s="152"/>
      <c r="F1850" s="133"/>
      <c r="G1850" s="133"/>
      <c r="H1850" s="154"/>
      <c r="I1850" s="154"/>
      <c r="J1850" s="134"/>
      <c r="K1850" s="134"/>
      <c r="L1850" s="153"/>
    </row>
    <row r="1851" spans="1:12" ht="30" customHeight="1" x14ac:dyDescent="0.35">
      <c r="A1851" s="132"/>
      <c r="B1851" s="132"/>
      <c r="C1851" s="152"/>
      <c r="D1851" s="132"/>
      <c r="E1851" s="152"/>
      <c r="F1851" s="133"/>
      <c r="G1851" s="133"/>
      <c r="H1851" s="154"/>
      <c r="I1851" s="154"/>
      <c r="J1851" s="134"/>
      <c r="K1851" s="134"/>
      <c r="L1851" s="153"/>
    </row>
    <row r="1852" spans="1:12" ht="30" customHeight="1" x14ac:dyDescent="0.35">
      <c r="A1852" s="132"/>
      <c r="B1852" s="132"/>
      <c r="C1852" s="152"/>
      <c r="D1852" s="132"/>
      <c r="E1852" s="152"/>
      <c r="F1852" s="133"/>
      <c r="G1852" s="133"/>
      <c r="H1852" s="154"/>
      <c r="I1852" s="154"/>
      <c r="J1852" s="134"/>
      <c r="K1852" s="134"/>
      <c r="L1852" s="153"/>
    </row>
    <row r="1853" spans="1:12" ht="30" customHeight="1" x14ac:dyDescent="0.35">
      <c r="A1853" s="132"/>
      <c r="B1853" s="132"/>
      <c r="C1853" s="152"/>
      <c r="D1853" s="132"/>
      <c r="E1853" s="152"/>
      <c r="F1853" s="133"/>
      <c r="G1853" s="133"/>
      <c r="H1853" s="154"/>
      <c r="I1853" s="154"/>
      <c r="J1853" s="134"/>
      <c r="K1853" s="134"/>
      <c r="L1853" s="153"/>
    </row>
    <row r="1854" spans="1:12" ht="30" customHeight="1" x14ac:dyDescent="0.35">
      <c r="A1854" s="132"/>
      <c r="B1854" s="132"/>
      <c r="C1854" s="152"/>
      <c r="D1854" s="132"/>
      <c r="E1854" s="152"/>
      <c r="F1854" s="133"/>
      <c r="G1854" s="133"/>
      <c r="H1854" s="154"/>
      <c r="I1854" s="154"/>
      <c r="J1854" s="134"/>
      <c r="K1854" s="134"/>
      <c r="L1854" s="153"/>
    </row>
    <row r="1855" spans="1:12" ht="30" customHeight="1" x14ac:dyDescent="0.35">
      <c r="A1855" s="132"/>
      <c r="B1855" s="132"/>
      <c r="C1855" s="152"/>
      <c r="D1855" s="132"/>
      <c r="E1855" s="152"/>
      <c r="F1855" s="133"/>
      <c r="G1855" s="133"/>
      <c r="H1855" s="154"/>
      <c r="I1855" s="154"/>
      <c r="J1855" s="134"/>
      <c r="K1855" s="134"/>
      <c r="L1855" s="153"/>
    </row>
    <row r="1856" spans="1:12" ht="30" customHeight="1" x14ac:dyDescent="0.35">
      <c r="A1856" s="132"/>
      <c r="B1856" s="132"/>
      <c r="C1856" s="152"/>
      <c r="D1856" s="132"/>
      <c r="E1856" s="152"/>
      <c r="F1856" s="133"/>
      <c r="G1856" s="133"/>
      <c r="H1856" s="154"/>
      <c r="I1856" s="154"/>
      <c r="J1856" s="134"/>
      <c r="K1856" s="134"/>
      <c r="L1856" s="153"/>
    </row>
    <row r="1857" spans="1:12" ht="30" customHeight="1" x14ac:dyDescent="0.35">
      <c r="A1857" s="132"/>
      <c r="B1857" s="132"/>
      <c r="C1857" s="152"/>
      <c r="D1857" s="132"/>
      <c r="E1857" s="152"/>
      <c r="F1857" s="133"/>
      <c r="G1857" s="133"/>
      <c r="H1857" s="154"/>
      <c r="I1857" s="154"/>
      <c r="J1857" s="134"/>
      <c r="K1857" s="134"/>
      <c r="L1857" s="153"/>
    </row>
    <row r="1858" spans="1:12" ht="30" customHeight="1" x14ac:dyDescent="0.35">
      <c r="A1858" s="132"/>
      <c r="B1858" s="132"/>
      <c r="C1858" s="152"/>
      <c r="D1858" s="132"/>
      <c r="E1858" s="152"/>
      <c r="F1858" s="133"/>
      <c r="G1858" s="133"/>
      <c r="H1858" s="154"/>
      <c r="I1858" s="154"/>
      <c r="J1858" s="134"/>
      <c r="K1858" s="134"/>
      <c r="L1858" s="153"/>
    </row>
    <row r="1859" spans="1:12" ht="30" customHeight="1" x14ac:dyDescent="0.35">
      <c r="A1859" s="132"/>
      <c r="B1859" s="132"/>
      <c r="C1859" s="152"/>
      <c r="D1859" s="132"/>
      <c r="E1859" s="152"/>
      <c r="F1859" s="133"/>
      <c r="G1859" s="133"/>
      <c r="H1859" s="154"/>
      <c r="I1859" s="154"/>
      <c r="J1859" s="134"/>
      <c r="K1859" s="134"/>
      <c r="L1859" s="153"/>
    </row>
    <row r="1860" spans="1:12" ht="30" customHeight="1" x14ac:dyDescent="0.35">
      <c r="A1860" s="132"/>
      <c r="B1860" s="132"/>
      <c r="C1860" s="152"/>
      <c r="D1860" s="132"/>
      <c r="E1860" s="152"/>
      <c r="F1860" s="133"/>
      <c r="G1860" s="133"/>
      <c r="H1860" s="154"/>
      <c r="I1860" s="154"/>
      <c r="J1860" s="134"/>
      <c r="K1860" s="134"/>
      <c r="L1860" s="153"/>
    </row>
    <row r="1861" spans="1:12" ht="30" customHeight="1" x14ac:dyDescent="0.35">
      <c r="A1861" s="132"/>
      <c r="B1861" s="132"/>
      <c r="C1861" s="152"/>
      <c r="D1861" s="132"/>
      <c r="E1861" s="152"/>
      <c r="F1861" s="133"/>
      <c r="G1861" s="133"/>
      <c r="H1861" s="154"/>
      <c r="I1861" s="154"/>
      <c r="J1861" s="134"/>
      <c r="K1861" s="134"/>
      <c r="L1861" s="153"/>
    </row>
    <row r="1862" spans="1:12" ht="30" customHeight="1" x14ac:dyDescent="0.35">
      <c r="A1862" s="132"/>
      <c r="B1862" s="132"/>
      <c r="C1862" s="152"/>
      <c r="D1862" s="132"/>
      <c r="E1862" s="152"/>
      <c r="F1862" s="133"/>
      <c r="G1862" s="133"/>
      <c r="H1862" s="154"/>
      <c r="I1862" s="154"/>
      <c r="J1862" s="134"/>
      <c r="K1862" s="134"/>
      <c r="L1862" s="153"/>
    </row>
    <row r="1863" spans="1:12" ht="30" customHeight="1" x14ac:dyDescent="0.35">
      <c r="A1863" s="132"/>
      <c r="B1863" s="132"/>
      <c r="C1863" s="152"/>
      <c r="D1863" s="132"/>
      <c r="E1863" s="152"/>
      <c r="F1863" s="133"/>
      <c r="G1863" s="133"/>
      <c r="H1863" s="154"/>
      <c r="I1863" s="154"/>
      <c r="J1863" s="134"/>
      <c r="K1863" s="134"/>
      <c r="L1863" s="153"/>
    </row>
    <row r="1864" spans="1:12" ht="30" customHeight="1" x14ac:dyDescent="0.35">
      <c r="A1864" s="132"/>
      <c r="B1864" s="132"/>
      <c r="C1864" s="152"/>
      <c r="D1864" s="132"/>
      <c r="E1864" s="152"/>
      <c r="F1864" s="133"/>
      <c r="G1864" s="133"/>
      <c r="H1864" s="154"/>
      <c r="I1864" s="154"/>
      <c r="J1864" s="134"/>
      <c r="K1864" s="134"/>
      <c r="L1864" s="153"/>
    </row>
    <row r="1865" spans="1:12" ht="30" customHeight="1" x14ac:dyDescent="0.35">
      <c r="A1865" s="132"/>
      <c r="B1865" s="132"/>
      <c r="C1865" s="152"/>
      <c r="D1865" s="132"/>
      <c r="E1865" s="152"/>
      <c r="F1865" s="133"/>
      <c r="G1865" s="133"/>
      <c r="H1865" s="154"/>
      <c r="I1865" s="154"/>
      <c r="J1865" s="134"/>
      <c r="K1865" s="134"/>
      <c r="L1865" s="153"/>
    </row>
    <row r="1866" spans="1:12" ht="30" customHeight="1" x14ac:dyDescent="0.35">
      <c r="A1866" s="132"/>
      <c r="B1866" s="132"/>
      <c r="C1866" s="152"/>
      <c r="D1866" s="132"/>
      <c r="E1866" s="152"/>
      <c r="F1866" s="133"/>
      <c r="G1866" s="133"/>
      <c r="H1866" s="154"/>
      <c r="I1866" s="154"/>
      <c r="J1866" s="134"/>
      <c r="K1866" s="134"/>
      <c r="L1866" s="153"/>
    </row>
    <row r="1867" spans="1:12" ht="30" customHeight="1" x14ac:dyDescent="0.35">
      <c r="A1867" s="132"/>
      <c r="B1867" s="132"/>
      <c r="C1867" s="152"/>
      <c r="D1867" s="132"/>
      <c r="E1867" s="152"/>
      <c r="F1867" s="133"/>
      <c r="G1867" s="133"/>
      <c r="H1867" s="154"/>
      <c r="I1867" s="154"/>
      <c r="J1867" s="134"/>
      <c r="K1867" s="134"/>
      <c r="L1867" s="153"/>
    </row>
    <row r="1868" spans="1:12" ht="30" customHeight="1" x14ac:dyDescent="0.35">
      <c r="A1868" s="132"/>
      <c r="B1868" s="132"/>
      <c r="C1868" s="152"/>
      <c r="D1868" s="132"/>
      <c r="E1868" s="152"/>
      <c r="F1868" s="133"/>
      <c r="G1868" s="133"/>
      <c r="H1868" s="154"/>
      <c r="I1868" s="154"/>
      <c r="J1868" s="134"/>
      <c r="K1868" s="134"/>
      <c r="L1868" s="153"/>
    </row>
    <row r="1869" spans="1:12" ht="30" customHeight="1" x14ac:dyDescent="0.35">
      <c r="A1869" s="132"/>
      <c r="B1869" s="132"/>
      <c r="C1869" s="152"/>
      <c r="D1869" s="132"/>
      <c r="E1869" s="152"/>
      <c r="F1869" s="133"/>
      <c r="G1869" s="133"/>
      <c r="H1869" s="154"/>
      <c r="I1869" s="154"/>
      <c r="J1869" s="134"/>
      <c r="K1869" s="134"/>
      <c r="L1869" s="153"/>
    </row>
    <row r="1870" spans="1:12" ht="30" customHeight="1" x14ac:dyDescent="0.35">
      <c r="A1870" s="132"/>
      <c r="B1870" s="132"/>
      <c r="C1870" s="152"/>
      <c r="D1870" s="132"/>
      <c r="E1870" s="152"/>
      <c r="F1870" s="133"/>
      <c r="G1870" s="133"/>
      <c r="H1870" s="154"/>
      <c r="I1870" s="154"/>
      <c r="J1870" s="134"/>
      <c r="K1870" s="134"/>
      <c r="L1870" s="153"/>
    </row>
    <row r="1871" spans="1:12" ht="30" customHeight="1" x14ac:dyDescent="0.35">
      <c r="A1871" s="132"/>
      <c r="B1871" s="132"/>
      <c r="C1871" s="152"/>
      <c r="D1871" s="132"/>
      <c r="E1871" s="152"/>
      <c r="F1871" s="133"/>
      <c r="G1871" s="133"/>
      <c r="H1871" s="154"/>
      <c r="I1871" s="154"/>
      <c r="J1871" s="134"/>
      <c r="K1871" s="134"/>
      <c r="L1871" s="153"/>
    </row>
    <row r="1872" spans="1:12" ht="30" customHeight="1" x14ac:dyDescent="0.35">
      <c r="A1872" s="132"/>
      <c r="B1872" s="132"/>
      <c r="C1872" s="152"/>
      <c r="D1872" s="132"/>
      <c r="E1872" s="152"/>
      <c r="F1872" s="133"/>
      <c r="G1872" s="133"/>
      <c r="H1872" s="154"/>
      <c r="I1872" s="154"/>
      <c r="J1872" s="134"/>
      <c r="K1872" s="134"/>
      <c r="L1872" s="153"/>
    </row>
    <row r="1873" spans="1:12" ht="30" customHeight="1" x14ac:dyDescent="0.35">
      <c r="A1873" s="132"/>
      <c r="B1873" s="132"/>
      <c r="C1873" s="152"/>
      <c r="D1873" s="132"/>
      <c r="E1873" s="152"/>
      <c r="F1873" s="133"/>
      <c r="G1873" s="133"/>
      <c r="H1873" s="154"/>
      <c r="I1873" s="154"/>
      <c r="J1873" s="134"/>
      <c r="K1873" s="134"/>
      <c r="L1873" s="153"/>
    </row>
    <row r="1874" spans="1:12" ht="30" customHeight="1" x14ac:dyDescent="0.35">
      <c r="A1874" s="132"/>
      <c r="B1874" s="132"/>
      <c r="C1874" s="152"/>
      <c r="D1874" s="132"/>
      <c r="E1874" s="152"/>
      <c r="F1874" s="133"/>
      <c r="G1874" s="133"/>
      <c r="H1874" s="154"/>
      <c r="I1874" s="154"/>
      <c r="J1874" s="134"/>
      <c r="K1874" s="134"/>
      <c r="L1874" s="153"/>
    </row>
    <row r="1875" spans="1:12" ht="30" customHeight="1" x14ac:dyDescent="0.35">
      <c r="A1875" s="132"/>
      <c r="B1875" s="132"/>
      <c r="C1875" s="152"/>
      <c r="D1875" s="132"/>
      <c r="E1875" s="152"/>
      <c r="F1875" s="133"/>
      <c r="G1875" s="133"/>
      <c r="H1875" s="154"/>
      <c r="I1875" s="154"/>
      <c r="J1875" s="134"/>
      <c r="K1875" s="134"/>
      <c r="L1875" s="153"/>
    </row>
    <row r="1876" spans="1:12" ht="30" customHeight="1" x14ac:dyDescent="0.35">
      <c r="A1876" s="132"/>
      <c r="B1876" s="132"/>
      <c r="C1876" s="152"/>
      <c r="D1876" s="132"/>
      <c r="E1876" s="152"/>
      <c r="F1876" s="133"/>
      <c r="G1876" s="133"/>
      <c r="H1876" s="154"/>
      <c r="I1876" s="154"/>
      <c r="J1876" s="134"/>
      <c r="K1876" s="134"/>
      <c r="L1876" s="153"/>
    </row>
    <row r="1877" spans="1:12" ht="30" customHeight="1" x14ac:dyDescent="0.35">
      <c r="A1877" s="132"/>
      <c r="B1877" s="132"/>
      <c r="C1877" s="152"/>
      <c r="D1877" s="132"/>
      <c r="E1877" s="152"/>
      <c r="F1877" s="133"/>
      <c r="G1877" s="133"/>
      <c r="H1877" s="154"/>
      <c r="I1877" s="154"/>
      <c r="J1877" s="134"/>
      <c r="K1877" s="134"/>
      <c r="L1877" s="153"/>
    </row>
    <row r="1878" spans="1:12" ht="30" customHeight="1" x14ac:dyDescent="0.35">
      <c r="A1878" s="132"/>
      <c r="B1878" s="132"/>
      <c r="C1878" s="152"/>
      <c r="D1878" s="132"/>
      <c r="E1878" s="152"/>
      <c r="F1878" s="133"/>
      <c r="G1878" s="133"/>
      <c r="H1878" s="154"/>
      <c r="I1878" s="154"/>
      <c r="J1878" s="134"/>
      <c r="K1878" s="134"/>
      <c r="L1878" s="153"/>
    </row>
    <row r="1879" spans="1:12" ht="30" customHeight="1" x14ac:dyDescent="0.35">
      <c r="A1879" s="132"/>
      <c r="B1879" s="132"/>
      <c r="C1879" s="152"/>
      <c r="D1879" s="132"/>
      <c r="E1879" s="152"/>
      <c r="F1879" s="133"/>
      <c r="G1879" s="133"/>
      <c r="H1879" s="154"/>
      <c r="I1879" s="154"/>
      <c r="J1879" s="134"/>
      <c r="K1879" s="134"/>
      <c r="L1879" s="153"/>
    </row>
    <row r="1880" spans="1:12" ht="30" customHeight="1" x14ac:dyDescent="0.35">
      <c r="A1880" s="132"/>
      <c r="B1880" s="132"/>
      <c r="C1880" s="152"/>
      <c r="D1880" s="132"/>
      <c r="E1880" s="152"/>
      <c r="F1880" s="133"/>
      <c r="G1880" s="133"/>
      <c r="H1880" s="154"/>
      <c r="I1880" s="154"/>
      <c r="J1880" s="134"/>
      <c r="K1880" s="134"/>
      <c r="L1880" s="153"/>
    </row>
    <row r="1881" spans="1:12" ht="30" customHeight="1" x14ac:dyDescent="0.35">
      <c r="A1881" s="132"/>
      <c r="B1881" s="132"/>
      <c r="C1881" s="152"/>
      <c r="D1881" s="132"/>
      <c r="E1881" s="152"/>
      <c r="F1881" s="133"/>
      <c r="G1881" s="133"/>
      <c r="H1881" s="154"/>
      <c r="I1881" s="154"/>
      <c r="J1881" s="134"/>
      <c r="K1881" s="134"/>
      <c r="L1881" s="153"/>
    </row>
    <row r="1882" spans="1:12" ht="30" customHeight="1" x14ac:dyDescent="0.35">
      <c r="A1882" s="132"/>
      <c r="B1882" s="132"/>
      <c r="C1882" s="152"/>
      <c r="D1882" s="132"/>
      <c r="E1882" s="152"/>
      <c r="F1882" s="133"/>
      <c r="G1882" s="133"/>
      <c r="H1882" s="154"/>
      <c r="I1882" s="154"/>
      <c r="J1882" s="134"/>
      <c r="K1882" s="134"/>
      <c r="L1882" s="153"/>
    </row>
    <row r="1883" spans="1:12" ht="30" customHeight="1" x14ac:dyDescent="0.35">
      <c r="A1883" s="132"/>
      <c r="B1883" s="132"/>
      <c r="C1883" s="152"/>
      <c r="D1883" s="132"/>
      <c r="E1883" s="152"/>
      <c r="F1883" s="133"/>
      <c r="G1883" s="133"/>
      <c r="H1883" s="154"/>
      <c r="I1883" s="154"/>
      <c r="J1883" s="134"/>
      <c r="K1883" s="134"/>
      <c r="L1883" s="153"/>
    </row>
    <row r="1884" spans="1:12" ht="30" customHeight="1" x14ac:dyDescent="0.35">
      <c r="A1884" s="132"/>
      <c r="B1884" s="132"/>
      <c r="C1884" s="152"/>
      <c r="D1884" s="132"/>
      <c r="E1884" s="152"/>
      <c r="F1884" s="133"/>
      <c r="G1884" s="133"/>
      <c r="H1884" s="154"/>
      <c r="I1884" s="154"/>
      <c r="J1884" s="134"/>
      <c r="K1884" s="134"/>
      <c r="L1884" s="153"/>
    </row>
    <row r="1885" spans="1:12" ht="30" customHeight="1" x14ac:dyDescent="0.35">
      <c r="A1885" s="132"/>
      <c r="B1885" s="132"/>
      <c r="C1885" s="152"/>
      <c r="D1885" s="132"/>
      <c r="E1885" s="152"/>
      <c r="F1885" s="133"/>
      <c r="G1885" s="133"/>
      <c r="H1885" s="154"/>
      <c r="I1885" s="154"/>
      <c r="J1885" s="134"/>
      <c r="K1885" s="134"/>
      <c r="L1885" s="153"/>
    </row>
    <row r="1886" spans="1:12" ht="30" customHeight="1" x14ac:dyDescent="0.35">
      <c r="A1886" s="132"/>
      <c r="B1886" s="132"/>
      <c r="C1886" s="152"/>
      <c r="D1886" s="132"/>
      <c r="E1886" s="152"/>
      <c r="F1886" s="133"/>
      <c r="G1886" s="133"/>
      <c r="H1886" s="154"/>
      <c r="I1886" s="154"/>
      <c r="J1886" s="134"/>
      <c r="K1886" s="134"/>
      <c r="L1886" s="153"/>
    </row>
    <row r="1887" spans="1:12" ht="30" customHeight="1" x14ac:dyDescent="0.35">
      <c r="A1887" s="132"/>
      <c r="B1887" s="132"/>
      <c r="C1887" s="152"/>
      <c r="D1887" s="132"/>
      <c r="E1887" s="152"/>
      <c r="F1887" s="133"/>
      <c r="G1887" s="133"/>
      <c r="H1887" s="154"/>
      <c r="I1887" s="154"/>
      <c r="J1887" s="134"/>
      <c r="K1887" s="134"/>
      <c r="L1887" s="153"/>
    </row>
    <row r="1888" spans="1:12" ht="30" customHeight="1" x14ac:dyDescent="0.35">
      <c r="A1888" s="132"/>
      <c r="B1888" s="132"/>
      <c r="C1888" s="152"/>
      <c r="D1888" s="132"/>
      <c r="E1888" s="152"/>
      <c r="F1888" s="133"/>
      <c r="G1888" s="133"/>
      <c r="H1888" s="154"/>
      <c r="I1888" s="154"/>
      <c r="J1888" s="134"/>
      <c r="K1888" s="134"/>
      <c r="L1888" s="153"/>
    </row>
    <row r="1889" spans="1:12" ht="30" customHeight="1" x14ac:dyDescent="0.35">
      <c r="A1889" s="132"/>
      <c r="B1889" s="132"/>
      <c r="C1889" s="152"/>
      <c r="D1889" s="132"/>
      <c r="E1889" s="152"/>
      <c r="F1889" s="133"/>
      <c r="G1889" s="133"/>
      <c r="H1889" s="154"/>
      <c r="I1889" s="154"/>
      <c r="J1889" s="134"/>
      <c r="K1889" s="134"/>
      <c r="L1889" s="153"/>
    </row>
    <row r="1890" spans="1:12" ht="30" customHeight="1" x14ac:dyDescent="0.35">
      <c r="A1890" s="132"/>
      <c r="B1890" s="132"/>
      <c r="C1890" s="152"/>
      <c r="D1890" s="132"/>
      <c r="E1890" s="152"/>
      <c r="F1890" s="133"/>
      <c r="G1890" s="133"/>
      <c r="H1890" s="154"/>
      <c r="I1890" s="154"/>
      <c r="J1890" s="134"/>
      <c r="K1890" s="134"/>
      <c r="L1890" s="153"/>
    </row>
    <row r="1891" spans="1:12" ht="30" customHeight="1" x14ac:dyDescent="0.35">
      <c r="A1891" s="132"/>
      <c r="B1891" s="132"/>
      <c r="C1891" s="152"/>
      <c r="D1891" s="132"/>
      <c r="E1891" s="152"/>
      <c r="F1891" s="133"/>
      <c r="G1891" s="133"/>
      <c r="H1891" s="154"/>
      <c r="I1891" s="154"/>
      <c r="J1891" s="134"/>
      <c r="K1891" s="134"/>
      <c r="L1891" s="153"/>
    </row>
    <row r="1892" spans="1:12" ht="30" customHeight="1" x14ac:dyDescent="0.35">
      <c r="A1892" s="132"/>
      <c r="B1892" s="132"/>
      <c r="C1892" s="152"/>
      <c r="D1892" s="132"/>
      <c r="E1892" s="152"/>
      <c r="F1892" s="133"/>
      <c r="G1892" s="133"/>
      <c r="H1892" s="154"/>
      <c r="I1892" s="154"/>
      <c r="J1892" s="134"/>
      <c r="K1892" s="134"/>
      <c r="L1892" s="153"/>
    </row>
    <row r="1893" spans="1:12" ht="30" customHeight="1" x14ac:dyDescent="0.35">
      <c r="A1893" s="132"/>
      <c r="B1893" s="132"/>
      <c r="C1893" s="152"/>
      <c r="D1893" s="132"/>
      <c r="E1893" s="152"/>
      <c r="F1893" s="133"/>
      <c r="G1893" s="133"/>
      <c r="H1893" s="154"/>
      <c r="I1893" s="154"/>
      <c r="J1893" s="134"/>
      <c r="K1893" s="134"/>
      <c r="L1893" s="153"/>
    </row>
    <row r="1894" spans="1:12" ht="30" customHeight="1" x14ac:dyDescent="0.35">
      <c r="A1894" s="132"/>
      <c r="B1894" s="132"/>
      <c r="C1894" s="152"/>
      <c r="D1894" s="132"/>
      <c r="E1894" s="152"/>
      <c r="F1894" s="133"/>
      <c r="G1894" s="133"/>
      <c r="H1894" s="154"/>
      <c r="I1894" s="154"/>
      <c r="J1894" s="134"/>
      <c r="K1894" s="134"/>
      <c r="L1894" s="153"/>
    </row>
    <row r="1895" spans="1:12" ht="30" customHeight="1" x14ac:dyDescent="0.35">
      <c r="A1895" s="132"/>
      <c r="B1895" s="132"/>
      <c r="C1895" s="152"/>
      <c r="D1895" s="132"/>
      <c r="E1895" s="152"/>
      <c r="F1895" s="133"/>
      <c r="G1895" s="133"/>
      <c r="H1895" s="154"/>
      <c r="I1895" s="154"/>
      <c r="J1895" s="134"/>
      <c r="K1895" s="134"/>
      <c r="L1895" s="153"/>
    </row>
    <row r="1896" spans="1:12" ht="30" customHeight="1" x14ac:dyDescent="0.35">
      <c r="A1896" s="132"/>
      <c r="B1896" s="132"/>
      <c r="C1896" s="152"/>
      <c r="D1896" s="132"/>
      <c r="E1896" s="152"/>
      <c r="F1896" s="133"/>
      <c r="G1896" s="133"/>
      <c r="H1896" s="154"/>
      <c r="I1896" s="154"/>
      <c r="J1896" s="134"/>
      <c r="K1896" s="134"/>
      <c r="L1896" s="153"/>
    </row>
    <row r="1897" spans="1:12" ht="30" customHeight="1" x14ac:dyDescent="0.35">
      <c r="A1897" s="132"/>
      <c r="B1897" s="132"/>
      <c r="C1897" s="152"/>
      <c r="D1897" s="132"/>
      <c r="E1897" s="152"/>
      <c r="F1897" s="133"/>
      <c r="G1897" s="133"/>
      <c r="H1897" s="154"/>
      <c r="I1897" s="154"/>
      <c r="J1897" s="134"/>
      <c r="K1897" s="134"/>
      <c r="L1897" s="153"/>
    </row>
    <row r="1898" spans="1:12" ht="30" customHeight="1" x14ac:dyDescent="0.35">
      <c r="A1898" s="132"/>
      <c r="B1898" s="132"/>
      <c r="C1898" s="152"/>
      <c r="D1898" s="132"/>
      <c r="E1898" s="152"/>
      <c r="F1898" s="133"/>
      <c r="G1898" s="133"/>
      <c r="H1898" s="154"/>
      <c r="I1898" s="154"/>
      <c r="J1898" s="134"/>
      <c r="K1898" s="134"/>
      <c r="L1898" s="153"/>
    </row>
    <row r="1899" spans="1:12" ht="30" customHeight="1" x14ac:dyDescent="0.35">
      <c r="A1899" s="132"/>
      <c r="B1899" s="132"/>
      <c r="C1899" s="152"/>
      <c r="D1899" s="132"/>
      <c r="E1899" s="152"/>
      <c r="F1899" s="133"/>
      <c r="G1899" s="133"/>
      <c r="H1899" s="154"/>
      <c r="I1899" s="154"/>
      <c r="J1899" s="134"/>
      <c r="K1899" s="134"/>
      <c r="L1899" s="153"/>
    </row>
    <row r="1900" spans="1:12" ht="30" customHeight="1" x14ac:dyDescent="0.35">
      <c r="A1900" s="132"/>
      <c r="B1900" s="132"/>
      <c r="C1900" s="152"/>
      <c r="D1900" s="132"/>
      <c r="E1900" s="152"/>
      <c r="F1900" s="133"/>
      <c r="G1900" s="133"/>
      <c r="H1900" s="154"/>
      <c r="I1900" s="154"/>
      <c r="J1900" s="134"/>
      <c r="K1900" s="134"/>
      <c r="L1900" s="153"/>
    </row>
    <row r="1901" spans="1:12" ht="30" customHeight="1" x14ac:dyDescent="0.35">
      <c r="A1901" s="132"/>
      <c r="B1901" s="132"/>
      <c r="C1901" s="152"/>
      <c r="D1901" s="132"/>
      <c r="E1901" s="152"/>
      <c r="F1901" s="133"/>
      <c r="G1901" s="133"/>
      <c r="H1901" s="154"/>
      <c r="I1901" s="154"/>
      <c r="J1901" s="134"/>
      <c r="K1901" s="134"/>
      <c r="L1901" s="153"/>
    </row>
    <row r="1902" spans="1:12" ht="30" customHeight="1" x14ac:dyDescent="0.35">
      <c r="A1902" s="132"/>
      <c r="B1902" s="132"/>
      <c r="C1902" s="152"/>
      <c r="D1902" s="132"/>
      <c r="E1902" s="152"/>
      <c r="F1902" s="133"/>
      <c r="G1902" s="133"/>
      <c r="H1902" s="154"/>
      <c r="I1902" s="154"/>
      <c r="J1902" s="134"/>
      <c r="K1902" s="134"/>
      <c r="L1902" s="153"/>
    </row>
    <row r="1903" spans="1:12" ht="30" customHeight="1" x14ac:dyDescent="0.35">
      <c r="A1903" s="132"/>
      <c r="B1903" s="132"/>
      <c r="C1903" s="152"/>
      <c r="D1903" s="132"/>
      <c r="E1903" s="152"/>
      <c r="F1903" s="133"/>
      <c r="G1903" s="133"/>
      <c r="H1903" s="154"/>
      <c r="I1903" s="154"/>
      <c r="J1903" s="134"/>
      <c r="K1903" s="134"/>
      <c r="L1903" s="153"/>
    </row>
    <row r="1904" spans="1:12" ht="30" customHeight="1" x14ac:dyDescent="0.35">
      <c r="A1904" s="132"/>
      <c r="B1904" s="132"/>
      <c r="C1904" s="152"/>
      <c r="D1904" s="132"/>
      <c r="E1904" s="152"/>
      <c r="F1904" s="133"/>
      <c r="G1904" s="133"/>
      <c r="H1904" s="154"/>
      <c r="I1904" s="154"/>
      <c r="J1904" s="134"/>
      <c r="K1904" s="134"/>
      <c r="L1904" s="153"/>
    </row>
    <row r="1905" spans="1:12" ht="30" customHeight="1" x14ac:dyDescent="0.35">
      <c r="A1905" s="132"/>
      <c r="B1905" s="132"/>
      <c r="C1905" s="152"/>
      <c r="D1905" s="132"/>
      <c r="E1905" s="152"/>
      <c r="F1905" s="133"/>
      <c r="G1905" s="133"/>
      <c r="H1905" s="154"/>
      <c r="I1905" s="154"/>
      <c r="J1905" s="134"/>
      <c r="K1905" s="134"/>
      <c r="L1905" s="153"/>
    </row>
    <row r="1906" spans="1:12" ht="30" customHeight="1" x14ac:dyDescent="0.35">
      <c r="A1906" s="132"/>
      <c r="B1906" s="132"/>
      <c r="C1906" s="152"/>
      <c r="D1906" s="132"/>
      <c r="E1906" s="152"/>
      <c r="F1906" s="133"/>
      <c r="G1906" s="133"/>
      <c r="H1906" s="154"/>
      <c r="I1906" s="154"/>
      <c r="J1906" s="134"/>
      <c r="K1906" s="134"/>
      <c r="L1906" s="153"/>
    </row>
    <row r="1907" spans="1:12" ht="30" customHeight="1" x14ac:dyDescent="0.35">
      <c r="A1907" s="132"/>
      <c r="B1907" s="132"/>
      <c r="C1907" s="152"/>
      <c r="D1907" s="132"/>
      <c r="E1907" s="152"/>
      <c r="F1907" s="133"/>
      <c r="G1907" s="133"/>
      <c r="H1907" s="154"/>
      <c r="I1907" s="154"/>
      <c r="J1907" s="134"/>
      <c r="K1907" s="134"/>
      <c r="L1907" s="153"/>
    </row>
    <row r="1908" spans="1:12" ht="30" customHeight="1" x14ac:dyDescent="0.35">
      <c r="A1908" s="132"/>
      <c r="B1908" s="132"/>
      <c r="C1908" s="152"/>
      <c r="D1908" s="132"/>
      <c r="E1908" s="152"/>
      <c r="F1908" s="133"/>
      <c r="G1908" s="133"/>
      <c r="H1908" s="154"/>
      <c r="I1908" s="154"/>
      <c r="J1908" s="134"/>
      <c r="K1908" s="134"/>
      <c r="L1908" s="153"/>
    </row>
    <row r="1909" spans="1:12" ht="30" customHeight="1" x14ac:dyDescent="0.35">
      <c r="A1909" s="132"/>
      <c r="B1909" s="132"/>
      <c r="C1909" s="152"/>
      <c r="D1909" s="132"/>
      <c r="E1909" s="152"/>
      <c r="F1909" s="133"/>
      <c r="G1909" s="133"/>
      <c r="H1909" s="154"/>
      <c r="I1909" s="154"/>
      <c r="J1909" s="134"/>
      <c r="K1909" s="134"/>
      <c r="L1909" s="153"/>
    </row>
    <row r="1910" spans="1:12" ht="30" customHeight="1" x14ac:dyDescent="0.35">
      <c r="A1910" s="132"/>
      <c r="B1910" s="132"/>
      <c r="C1910" s="152"/>
      <c r="D1910" s="132"/>
      <c r="E1910" s="152"/>
      <c r="F1910" s="133"/>
      <c r="G1910" s="133"/>
      <c r="H1910" s="154"/>
      <c r="I1910" s="154"/>
      <c r="J1910" s="134"/>
      <c r="K1910" s="134"/>
      <c r="L1910" s="153"/>
    </row>
    <row r="1911" spans="1:12" ht="30" customHeight="1" x14ac:dyDescent="0.35">
      <c r="A1911" s="132"/>
      <c r="B1911" s="132"/>
      <c r="C1911" s="152"/>
      <c r="D1911" s="132"/>
      <c r="E1911" s="152"/>
      <c r="F1911" s="133"/>
      <c r="G1911" s="133"/>
      <c r="H1911" s="154"/>
      <c r="I1911" s="154"/>
      <c r="J1911" s="134"/>
      <c r="K1911" s="134"/>
      <c r="L1911" s="153"/>
    </row>
    <row r="1912" spans="1:12" ht="30" customHeight="1" x14ac:dyDescent="0.35">
      <c r="A1912" s="132"/>
      <c r="B1912" s="132"/>
      <c r="C1912" s="152"/>
      <c r="D1912" s="132"/>
      <c r="E1912" s="152"/>
      <c r="F1912" s="133"/>
      <c r="G1912" s="133"/>
      <c r="H1912" s="154"/>
      <c r="I1912" s="154"/>
      <c r="J1912" s="134"/>
      <c r="K1912" s="134"/>
      <c r="L1912" s="153"/>
    </row>
    <row r="1913" spans="1:12" ht="30" customHeight="1" x14ac:dyDescent="0.35">
      <c r="A1913" s="132"/>
      <c r="B1913" s="132"/>
      <c r="C1913" s="152"/>
      <c r="D1913" s="132"/>
      <c r="E1913" s="152"/>
      <c r="F1913" s="133"/>
      <c r="G1913" s="133"/>
      <c r="H1913" s="154"/>
      <c r="I1913" s="154"/>
      <c r="J1913" s="134"/>
      <c r="K1913" s="134"/>
      <c r="L1913" s="153"/>
    </row>
    <row r="1914" spans="1:12" ht="30" customHeight="1" x14ac:dyDescent="0.35">
      <c r="A1914" s="132"/>
      <c r="B1914" s="132"/>
      <c r="C1914" s="152"/>
      <c r="D1914" s="132"/>
      <c r="E1914" s="152"/>
      <c r="F1914" s="133"/>
      <c r="G1914" s="133"/>
      <c r="H1914" s="154"/>
      <c r="I1914" s="154"/>
      <c r="J1914" s="134"/>
      <c r="K1914" s="134"/>
      <c r="L1914" s="153"/>
    </row>
    <row r="1915" spans="1:12" ht="30" customHeight="1" x14ac:dyDescent="0.35">
      <c r="A1915" s="132"/>
      <c r="B1915" s="132"/>
      <c r="C1915" s="152"/>
      <c r="D1915" s="132"/>
      <c r="E1915" s="152"/>
      <c r="F1915" s="133"/>
      <c r="G1915" s="133"/>
      <c r="H1915" s="154"/>
      <c r="I1915" s="154"/>
      <c r="J1915" s="134"/>
      <c r="K1915" s="134"/>
      <c r="L1915" s="153"/>
    </row>
    <row r="1916" spans="1:12" ht="30" customHeight="1" x14ac:dyDescent="0.35">
      <c r="A1916" s="132"/>
      <c r="B1916" s="132"/>
      <c r="C1916" s="152"/>
      <c r="D1916" s="132"/>
      <c r="E1916" s="152"/>
      <c r="F1916" s="133"/>
      <c r="G1916" s="133"/>
      <c r="H1916" s="154"/>
      <c r="I1916" s="154"/>
      <c r="J1916" s="134"/>
      <c r="K1916" s="134"/>
      <c r="L1916" s="153"/>
    </row>
    <row r="1917" spans="1:12" ht="30" customHeight="1" x14ac:dyDescent="0.35">
      <c r="A1917" s="132"/>
      <c r="B1917" s="132"/>
      <c r="C1917" s="152"/>
      <c r="D1917" s="132"/>
      <c r="E1917" s="152"/>
      <c r="F1917" s="133"/>
      <c r="G1917" s="133"/>
      <c r="H1917" s="154"/>
      <c r="I1917" s="154"/>
      <c r="J1917" s="134"/>
      <c r="K1917" s="134"/>
      <c r="L1917" s="153"/>
    </row>
    <row r="1918" spans="1:12" ht="30" customHeight="1" x14ac:dyDescent="0.35">
      <c r="A1918" s="132"/>
      <c r="B1918" s="132"/>
      <c r="C1918" s="152"/>
      <c r="D1918" s="132"/>
      <c r="E1918" s="152"/>
      <c r="F1918" s="133"/>
      <c r="G1918" s="133"/>
      <c r="H1918" s="154"/>
      <c r="I1918" s="154"/>
      <c r="J1918" s="134"/>
      <c r="K1918" s="134"/>
      <c r="L1918" s="153"/>
    </row>
    <row r="1919" spans="1:12" ht="30" customHeight="1" x14ac:dyDescent="0.35">
      <c r="A1919" s="132"/>
      <c r="B1919" s="132"/>
      <c r="C1919" s="152"/>
      <c r="D1919" s="132"/>
      <c r="E1919" s="152"/>
      <c r="F1919" s="133"/>
      <c r="G1919" s="133"/>
      <c r="H1919" s="154"/>
      <c r="I1919" s="154"/>
      <c r="J1919" s="134"/>
      <c r="K1919" s="134"/>
      <c r="L1919" s="153"/>
    </row>
    <row r="1920" spans="1:12" ht="30" customHeight="1" x14ac:dyDescent="0.35">
      <c r="A1920" s="132"/>
      <c r="B1920" s="132"/>
      <c r="C1920" s="152"/>
      <c r="D1920" s="132"/>
      <c r="E1920" s="152"/>
      <c r="F1920" s="133"/>
      <c r="G1920" s="133"/>
      <c r="H1920" s="154"/>
      <c r="I1920" s="154"/>
      <c r="J1920" s="134"/>
      <c r="K1920" s="134"/>
      <c r="L1920" s="153"/>
    </row>
    <row r="1921" spans="1:12" ht="30" customHeight="1" x14ac:dyDescent="0.35">
      <c r="A1921" s="132"/>
      <c r="B1921" s="132"/>
      <c r="C1921" s="152"/>
      <c r="D1921" s="132"/>
      <c r="E1921" s="152"/>
      <c r="F1921" s="133"/>
      <c r="G1921" s="133"/>
      <c r="H1921" s="154"/>
      <c r="I1921" s="154"/>
      <c r="J1921" s="134"/>
      <c r="K1921" s="134"/>
      <c r="L1921" s="153"/>
    </row>
    <row r="1922" spans="1:12" ht="30" customHeight="1" x14ac:dyDescent="0.35">
      <c r="A1922" s="132"/>
      <c r="B1922" s="132"/>
      <c r="C1922" s="152"/>
      <c r="D1922" s="132"/>
      <c r="E1922" s="152"/>
      <c r="F1922" s="133"/>
      <c r="G1922" s="133"/>
      <c r="H1922" s="154"/>
      <c r="I1922" s="154"/>
      <c r="J1922" s="134"/>
      <c r="K1922" s="134"/>
      <c r="L1922" s="153"/>
    </row>
    <row r="1923" spans="1:12" ht="30" customHeight="1" x14ac:dyDescent="0.35">
      <c r="A1923" s="132"/>
      <c r="B1923" s="132"/>
      <c r="C1923" s="152"/>
      <c r="D1923" s="132"/>
      <c r="E1923" s="152"/>
      <c r="F1923" s="133"/>
      <c r="G1923" s="133"/>
      <c r="H1923" s="154"/>
      <c r="I1923" s="154"/>
      <c r="J1923" s="134"/>
      <c r="K1923" s="134"/>
      <c r="L1923" s="153"/>
    </row>
    <row r="1924" spans="1:12" ht="30" customHeight="1" x14ac:dyDescent="0.35">
      <c r="A1924" s="132"/>
      <c r="B1924" s="132"/>
      <c r="C1924" s="152"/>
      <c r="D1924" s="132"/>
      <c r="E1924" s="152"/>
      <c r="F1924" s="133"/>
      <c r="G1924" s="133"/>
      <c r="H1924" s="154"/>
      <c r="I1924" s="154"/>
      <c r="J1924" s="134"/>
      <c r="K1924" s="134"/>
      <c r="L1924" s="153"/>
    </row>
    <row r="1925" spans="1:12" ht="30" customHeight="1" x14ac:dyDescent="0.35">
      <c r="A1925" s="132"/>
      <c r="B1925" s="132"/>
      <c r="C1925" s="152"/>
      <c r="D1925" s="132"/>
      <c r="E1925" s="152"/>
      <c r="F1925" s="133"/>
      <c r="G1925" s="133"/>
      <c r="H1925" s="154"/>
      <c r="I1925" s="154"/>
      <c r="J1925" s="134"/>
      <c r="K1925" s="134"/>
      <c r="L1925" s="153"/>
    </row>
    <row r="1926" spans="1:12" ht="30" customHeight="1" x14ac:dyDescent="0.35">
      <c r="A1926" s="132"/>
      <c r="B1926" s="132"/>
      <c r="C1926" s="152"/>
      <c r="D1926" s="132"/>
      <c r="E1926" s="152"/>
      <c r="F1926" s="133"/>
      <c r="G1926" s="133"/>
      <c r="H1926" s="154"/>
      <c r="I1926" s="154"/>
      <c r="J1926" s="134"/>
      <c r="K1926" s="134"/>
      <c r="L1926" s="153"/>
    </row>
    <row r="1927" spans="1:12" ht="30" customHeight="1" x14ac:dyDescent="0.35">
      <c r="A1927" s="132"/>
      <c r="B1927" s="132"/>
      <c r="C1927" s="152"/>
      <c r="D1927" s="132"/>
      <c r="E1927" s="152"/>
      <c r="F1927" s="133"/>
      <c r="G1927" s="133"/>
      <c r="H1927" s="154"/>
      <c r="I1927" s="154"/>
      <c r="J1927" s="134"/>
      <c r="K1927" s="134"/>
      <c r="L1927" s="153"/>
    </row>
    <row r="1928" spans="1:12" ht="30" customHeight="1" x14ac:dyDescent="0.35">
      <c r="A1928" s="132"/>
      <c r="B1928" s="132"/>
      <c r="C1928" s="152"/>
      <c r="D1928" s="132"/>
      <c r="E1928" s="152"/>
      <c r="F1928" s="133"/>
      <c r="G1928" s="133"/>
      <c r="H1928" s="154"/>
      <c r="I1928" s="154"/>
      <c r="J1928" s="134"/>
      <c r="K1928" s="134"/>
      <c r="L1928" s="153"/>
    </row>
    <row r="1929" spans="1:12" ht="30" customHeight="1" x14ac:dyDescent="0.35">
      <c r="A1929" s="132"/>
      <c r="B1929" s="132"/>
      <c r="C1929" s="152"/>
      <c r="D1929" s="132"/>
      <c r="E1929" s="152"/>
      <c r="F1929" s="133"/>
      <c r="G1929" s="133"/>
      <c r="H1929" s="154"/>
      <c r="I1929" s="154"/>
      <c r="J1929" s="134"/>
      <c r="K1929" s="134"/>
      <c r="L1929" s="153"/>
    </row>
    <row r="1930" spans="1:12" ht="30" customHeight="1" x14ac:dyDescent="0.35">
      <c r="A1930" s="132"/>
      <c r="B1930" s="132"/>
      <c r="C1930" s="152"/>
      <c r="D1930" s="132"/>
      <c r="E1930" s="152"/>
      <c r="F1930" s="133"/>
      <c r="G1930" s="133"/>
      <c r="H1930" s="154"/>
      <c r="I1930" s="154"/>
      <c r="J1930" s="134"/>
      <c r="K1930" s="134"/>
      <c r="L1930" s="153"/>
    </row>
    <row r="1931" spans="1:12" ht="30" customHeight="1" x14ac:dyDescent="0.35">
      <c r="A1931" s="132"/>
      <c r="B1931" s="132"/>
      <c r="C1931" s="152"/>
      <c r="D1931" s="132"/>
      <c r="E1931" s="152"/>
      <c r="F1931" s="133"/>
      <c r="G1931" s="133"/>
      <c r="H1931" s="154"/>
      <c r="I1931" s="154"/>
      <c r="J1931" s="134"/>
      <c r="K1931" s="134"/>
      <c r="L1931" s="153"/>
    </row>
    <row r="1932" spans="1:12" ht="30" customHeight="1" x14ac:dyDescent="0.35">
      <c r="A1932" s="132"/>
      <c r="B1932" s="132"/>
      <c r="C1932" s="152"/>
      <c r="D1932" s="132"/>
      <c r="E1932" s="152"/>
      <c r="F1932" s="133"/>
      <c r="G1932" s="133"/>
      <c r="H1932" s="154"/>
      <c r="I1932" s="154"/>
      <c r="J1932" s="134"/>
      <c r="K1932" s="134"/>
      <c r="L1932" s="153"/>
    </row>
    <row r="1933" spans="1:12" ht="30" customHeight="1" x14ac:dyDescent="0.35">
      <c r="A1933" s="132"/>
      <c r="B1933" s="132"/>
      <c r="C1933" s="152"/>
      <c r="D1933" s="132"/>
      <c r="E1933" s="152"/>
      <c r="F1933" s="133"/>
      <c r="G1933" s="133"/>
      <c r="H1933" s="154"/>
      <c r="I1933" s="154"/>
      <c r="J1933" s="134"/>
      <c r="K1933" s="134"/>
      <c r="L1933" s="153"/>
    </row>
    <row r="1934" spans="1:12" ht="30" customHeight="1" x14ac:dyDescent="0.35">
      <c r="A1934" s="132"/>
      <c r="B1934" s="132"/>
      <c r="C1934" s="152"/>
      <c r="D1934" s="132"/>
      <c r="E1934" s="152"/>
      <c r="F1934" s="133"/>
      <c r="G1934" s="133"/>
      <c r="H1934" s="154"/>
      <c r="I1934" s="154"/>
      <c r="J1934" s="134"/>
      <c r="K1934" s="134"/>
      <c r="L1934" s="153"/>
    </row>
    <row r="1935" spans="1:12" ht="30" customHeight="1" x14ac:dyDescent="0.35">
      <c r="A1935" s="132"/>
      <c r="B1935" s="132"/>
      <c r="C1935" s="152"/>
      <c r="D1935" s="132"/>
      <c r="E1935" s="152"/>
      <c r="F1935" s="133"/>
      <c r="G1935" s="133"/>
      <c r="H1935" s="154"/>
      <c r="I1935" s="154"/>
      <c r="J1935" s="134"/>
      <c r="K1935" s="134"/>
      <c r="L1935" s="153"/>
    </row>
    <row r="1936" spans="1:12" ht="30" customHeight="1" x14ac:dyDescent="0.35">
      <c r="A1936" s="132"/>
      <c r="B1936" s="132"/>
      <c r="C1936" s="152"/>
      <c r="D1936" s="132"/>
      <c r="E1936" s="152"/>
      <c r="F1936" s="133"/>
      <c r="G1936" s="133"/>
      <c r="H1936" s="154"/>
      <c r="I1936" s="154"/>
      <c r="J1936" s="134"/>
      <c r="K1936" s="134"/>
      <c r="L1936" s="153"/>
    </row>
    <row r="1937" spans="1:12" ht="30" customHeight="1" x14ac:dyDescent="0.35">
      <c r="A1937" s="132"/>
      <c r="B1937" s="132"/>
      <c r="C1937" s="152"/>
      <c r="D1937" s="132"/>
      <c r="E1937" s="152"/>
      <c r="F1937" s="133"/>
      <c r="G1937" s="133"/>
      <c r="H1937" s="154"/>
      <c r="I1937" s="154"/>
      <c r="J1937" s="134"/>
      <c r="K1937" s="134"/>
      <c r="L1937" s="153"/>
    </row>
    <row r="1938" spans="1:12" ht="30" customHeight="1" x14ac:dyDescent="0.35">
      <c r="A1938" s="132"/>
      <c r="B1938" s="132"/>
      <c r="C1938" s="152"/>
      <c r="D1938" s="132"/>
      <c r="E1938" s="152"/>
      <c r="F1938" s="133"/>
      <c r="G1938" s="133"/>
      <c r="H1938" s="154"/>
      <c r="I1938" s="154"/>
      <c r="J1938" s="134"/>
      <c r="K1938" s="134"/>
      <c r="L1938" s="153"/>
    </row>
    <row r="1939" spans="1:12" ht="30" customHeight="1" x14ac:dyDescent="0.35">
      <c r="A1939" s="132"/>
      <c r="B1939" s="132"/>
      <c r="C1939" s="152"/>
      <c r="D1939" s="132"/>
      <c r="E1939" s="152"/>
      <c r="F1939" s="133"/>
      <c r="G1939" s="133"/>
      <c r="H1939" s="154"/>
      <c r="I1939" s="154"/>
      <c r="J1939" s="134"/>
      <c r="K1939" s="134"/>
      <c r="L1939" s="153"/>
    </row>
    <row r="1940" spans="1:12" ht="30" customHeight="1" x14ac:dyDescent="0.35">
      <c r="A1940" s="132"/>
      <c r="B1940" s="132"/>
      <c r="C1940" s="152"/>
      <c r="D1940" s="132"/>
      <c r="E1940" s="152"/>
      <c r="F1940" s="133"/>
      <c r="G1940" s="133"/>
      <c r="H1940" s="154"/>
      <c r="I1940" s="154"/>
      <c r="J1940" s="134"/>
      <c r="K1940" s="134"/>
      <c r="L1940" s="153"/>
    </row>
    <row r="1941" spans="1:12" ht="30" customHeight="1" x14ac:dyDescent="0.35">
      <c r="A1941" s="132"/>
      <c r="B1941" s="132"/>
      <c r="C1941" s="152"/>
      <c r="D1941" s="132"/>
      <c r="E1941" s="152"/>
      <c r="F1941" s="133"/>
      <c r="G1941" s="133"/>
      <c r="H1941" s="154"/>
      <c r="I1941" s="154"/>
      <c r="J1941" s="134"/>
      <c r="K1941" s="134"/>
      <c r="L1941" s="153"/>
    </row>
    <row r="1942" spans="1:12" ht="30" customHeight="1" x14ac:dyDescent="0.35">
      <c r="A1942" s="132"/>
      <c r="B1942" s="132"/>
      <c r="C1942" s="152"/>
      <c r="D1942" s="132"/>
      <c r="E1942" s="152"/>
      <c r="F1942" s="133"/>
      <c r="G1942" s="133"/>
      <c r="H1942" s="154"/>
      <c r="I1942" s="154"/>
      <c r="J1942" s="134"/>
      <c r="K1942" s="134"/>
      <c r="L1942" s="153"/>
    </row>
    <row r="1943" spans="1:12" ht="30" customHeight="1" x14ac:dyDescent="0.35">
      <c r="A1943" s="132"/>
      <c r="B1943" s="132"/>
      <c r="C1943" s="152"/>
      <c r="D1943" s="132"/>
      <c r="E1943" s="152"/>
      <c r="F1943" s="133"/>
      <c r="G1943" s="133"/>
      <c r="H1943" s="154"/>
      <c r="I1943" s="154"/>
      <c r="J1943" s="134"/>
      <c r="K1943" s="134"/>
      <c r="L1943" s="153"/>
    </row>
    <row r="1944" spans="1:12" ht="30" customHeight="1" x14ac:dyDescent="0.35">
      <c r="A1944" s="132"/>
      <c r="B1944" s="132"/>
      <c r="C1944" s="152"/>
      <c r="D1944" s="132"/>
      <c r="E1944" s="152"/>
      <c r="F1944" s="133"/>
      <c r="G1944" s="133"/>
      <c r="H1944" s="154"/>
      <c r="I1944" s="154"/>
      <c r="J1944" s="134"/>
      <c r="K1944" s="134"/>
      <c r="L1944" s="153"/>
    </row>
    <row r="1945" spans="1:12" ht="30" customHeight="1" x14ac:dyDescent="0.35">
      <c r="A1945" s="132"/>
      <c r="B1945" s="132"/>
      <c r="C1945" s="152"/>
      <c r="D1945" s="132"/>
      <c r="E1945" s="152"/>
      <c r="F1945" s="133"/>
      <c r="G1945" s="133"/>
      <c r="H1945" s="154"/>
      <c r="I1945" s="154"/>
      <c r="J1945" s="134"/>
      <c r="K1945" s="134"/>
      <c r="L1945" s="153"/>
    </row>
    <row r="1946" spans="1:12" ht="30" customHeight="1" x14ac:dyDescent="0.35">
      <c r="A1946" s="132"/>
      <c r="B1946" s="132"/>
      <c r="C1946" s="152"/>
      <c r="D1946" s="132"/>
      <c r="E1946" s="152"/>
      <c r="F1946" s="133"/>
      <c r="G1946" s="133"/>
      <c r="H1946" s="154"/>
      <c r="I1946" s="154"/>
      <c r="J1946" s="134"/>
      <c r="K1946" s="134"/>
      <c r="L1946" s="153"/>
    </row>
    <row r="1947" spans="1:12" ht="30" customHeight="1" x14ac:dyDescent="0.35">
      <c r="A1947" s="132"/>
      <c r="B1947" s="132"/>
      <c r="C1947" s="152"/>
      <c r="D1947" s="132"/>
      <c r="E1947" s="152"/>
      <c r="F1947" s="133"/>
      <c r="G1947" s="133"/>
      <c r="H1947" s="154"/>
      <c r="I1947" s="154"/>
      <c r="J1947" s="134"/>
      <c r="K1947" s="134"/>
      <c r="L1947" s="153"/>
    </row>
    <row r="1948" spans="1:12" ht="30" customHeight="1" x14ac:dyDescent="0.35">
      <c r="A1948" s="132"/>
      <c r="B1948" s="132"/>
      <c r="C1948" s="152"/>
      <c r="D1948" s="132"/>
      <c r="E1948" s="152"/>
      <c r="F1948" s="133"/>
      <c r="G1948" s="133"/>
      <c r="H1948" s="154"/>
      <c r="I1948" s="154"/>
      <c r="J1948" s="134"/>
      <c r="K1948" s="134"/>
      <c r="L1948" s="153"/>
    </row>
    <row r="1949" spans="1:12" ht="30" customHeight="1" x14ac:dyDescent="0.35">
      <c r="A1949" s="132"/>
      <c r="B1949" s="132"/>
      <c r="C1949" s="152"/>
      <c r="D1949" s="132"/>
      <c r="E1949" s="152"/>
      <c r="F1949" s="133"/>
      <c r="G1949" s="133"/>
      <c r="H1949" s="154"/>
      <c r="I1949" s="154"/>
      <c r="J1949" s="134"/>
      <c r="K1949" s="134"/>
      <c r="L1949" s="153"/>
    </row>
    <row r="1950" spans="1:12" ht="30" customHeight="1" x14ac:dyDescent="0.35">
      <c r="A1950" s="132"/>
      <c r="B1950" s="132"/>
      <c r="C1950" s="152"/>
      <c r="D1950" s="132"/>
      <c r="E1950" s="152"/>
      <c r="F1950" s="133"/>
      <c r="G1950" s="133"/>
      <c r="H1950" s="154"/>
      <c r="I1950" s="154"/>
      <c r="J1950" s="134"/>
      <c r="K1950" s="134"/>
      <c r="L1950" s="153"/>
    </row>
    <row r="1951" spans="1:12" ht="30" customHeight="1" x14ac:dyDescent="0.35">
      <c r="A1951" s="132"/>
      <c r="B1951" s="132"/>
      <c r="C1951" s="152"/>
      <c r="D1951" s="132"/>
      <c r="E1951" s="152"/>
      <c r="F1951" s="133"/>
      <c r="G1951" s="133"/>
      <c r="H1951" s="154"/>
      <c r="I1951" s="154"/>
      <c r="J1951" s="134"/>
      <c r="K1951" s="134"/>
      <c r="L1951" s="153"/>
    </row>
    <row r="1952" spans="1:12" ht="30" customHeight="1" x14ac:dyDescent="0.35">
      <c r="A1952" s="132"/>
      <c r="B1952" s="132"/>
      <c r="C1952" s="152"/>
      <c r="D1952" s="132"/>
      <c r="E1952" s="152"/>
      <c r="F1952" s="133"/>
      <c r="G1952" s="133"/>
      <c r="H1952" s="154"/>
      <c r="I1952" s="154"/>
      <c r="J1952" s="134"/>
      <c r="K1952" s="134"/>
      <c r="L1952" s="153"/>
    </row>
    <row r="1953" spans="1:12" ht="30" customHeight="1" x14ac:dyDescent="0.35">
      <c r="A1953" s="132"/>
      <c r="B1953" s="132"/>
      <c r="C1953" s="152"/>
      <c r="D1953" s="132"/>
      <c r="E1953" s="152"/>
      <c r="F1953" s="133"/>
      <c r="G1953" s="133"/>
      <c r="H1953" s="154"/>
      <c r="I1953" s="154"/>
      <c r="J1953" s="134"/>
      <c r="K1953" s="134"/>
      <c r="L1953" s="153"/>
    </row>
    <row r="1954" spans="1:12" ht="30" customHeight="1" x14ac:dyDescent="0.35">
      <c r="A1954" s="132"/>
      <c r="B1954" s="132"/>
      <c r="C1954" s="152"/>
      <c r="D1954" s="132"/>
      <c r="E1954" s="152"/>
      <c r="F1954" s="133"/>
      <c r="G1954" s="133"/>
      <c r="H1954" s="154"/>
      <c r="I1954" s="154"/>
      <c r="J1954" s="134"/>
      <c r="K1954" s="134"/>
      <c r="L1954" s="153"/>
    </row>
    <row r="1955" spans="1:12" ht="30" customHeight="1" x14ac:dyDescent="0.35">
      <c r="A1955" s="132"/>
      <c r="B1955" s="132"/>
      <c r="C1955" s="152"/>
      <c r="D1955" s="132"/>
      <c r="E1955" s="152"/>
      <c r="F1955" s="133"/>
      <c r="G1955" s="133"/>
      <c r="H1955" s="154"/>
      <c r="I1955" s="154"/>
      <c r="J1955" s="134"/>
      <c r="K1955" s="134"/>
      <c r="L1955" s="153"/>
    </row>
    <row r="1956" spans="1:12" ht="30" customHeight="1" x14ac:dyDescent="0.35">
      <c r="A1956" s="132"/>
      <c r="B1956" s="132"/>
      <c r="C1956" s="152"/>
      <c r="D1956" s="132"/>
      <c r="E1956" s="152"/>
      <c r="F1956" s="133"/>
      <c r="G1956" s="133"/>
      <c r="H1956" s="154"/>
      <c r="I1956" s="154"/>
      <c r="J1956" s="134"/>
      <c r="K1956" s="134"/>
      <c r="L1956" s="153"/>
    </row>
    <row r="1957" spans="1:12" ht="30" customHeight="1" x14ac:dyDescent="0.35">
      <c r="A1957" s="132"/>
      <c r="B1957" s="132"/>
      <c r="C1957" s="152"/>
      <c r="D1957" s="132"/>
      <c r="E1957" s="152"/>
      <c r="F1957" s="133"/>
      <c r="G1957" s="133"/>
      <c r="H1957" s="154"/>
      <c r="I1957" s="154"/>
      <c r="J1957" s="134"/>
      <c r="K1957" s="134"/>
      <c r="L1957" s="153"/>
    </row>
    <row r="1958" spans="1:12" ht="30" customHeight="1" x14ac:dyDescent="0.35">
      <c r="A1958" s="132"/>
      <c r="B1958" s="132"/>
      <c r="C1958" s="152"/>
      <c r="D1958" s="132"/>
      <c r="E1958" s="152"/>
      <c r="F1958" s="133"/>
      <c r="G1958" s="133"/>
      <c r="H1958" s="154"/>
      <c r="I1958" s="154"/>
      <c r="J1958" s="134"/>
      <c r="K1958" s="134"/>
      <c r="L1958" s="153"/>
    </row>
    <row r="1959" spans="1:12" ht="30" customHeight="1" x14ac:dyDescent="0.35">
      <c r="A1959" s="132"/>
      <c r="B1959" s="132"/>
      <c r="C1959" s="152"/>
      <c r="D1959" s="132"/>
      <c r="E1959" s="152"/>
      <c r="F1959" s="133"/>
      <c r="G1959" s="133"/>
      <c r="H1959" s="154"/>
      <c r="I1959" s="154"/>
      <c r="J1959" s="134"/>
      <c r="K1959" s="134"/>
      <c r="L1959" s="153"/>
    </row>
    <row r="1960" spans="1:12" ht="30" customHeight="1" x14ac:dyDescent="0.35">
      <c r="A1960" s="132"/>
      <c r="B1960" s="132"/>
      <c r="C1960" s="152"/>
      <c r="D1960" s="132"/>
      <c r="E1960" s="152"/>
      <c r="F1960" s="133"/>
      <c r="G1960" s="133"/>
      <c r="H1960" s="154"/>
      <c r="I1960" s="154"/>
      <c r="J1960" s="134"/>
      <c r="K1960" s="134"/>
      <c r="L1960" s="153"/>
    </row>
    <row r="1961" spans="1:12" ht="30" customHeight="1" x14ac:dyDescent="0.35">
      <c r="A1961" s="132"/>
      <c r="B1961" s="132"/>
      <c r="C1961" s="152"/>
      <c r="D1961" s="132"/>
      <c r="E1961" s="152"/>
      <c r="F1961" s="133"/>
      <c r="G1961" s="133"/>
      <c r="H1961" s="154"/>
      <c r="I1961" s="154"/>
      <c r="J1961" s="134"/>
      <c r="K1961" s="134"/>
      <c r="L1961" s="153"/>
    </row>
    <row r="1962" spans="1:12" ht="30" customHeight="1" x14ac:dyDescent="0.35">
      <c r="A1962" s="132"/>
      <c r="B1962" s="132"/>
      <c r="C1962" s="152"/>
      <c r="D1962" s="132"/>
      <c r="E1962" s="152"/>
      <c r="F1962" s="133"/>
      <c r="G1962" s="133"/>
      <c r="H1962" s="154"/>
      <c r="I1962" s="154"/>
      <c r="J1962" s="134"/>
      <c r="K1962" s="134"/>
      <c r="L1962" s="153"/>
    </row>
    <row r="1963" spans="1:12" ht="30" customHeight="1" x14ac:dyDescent="0.35">
      <c r="A1963" s="132"/>
      <c r="B1963" s="132"/>
      <c r="C1963" s="152"/>
      <c r="D1963" s="132"/>
      <c r="E1963" s="152"/>
      <c r="F1963" s="133"/>
      <c r="G1963" s="133"/>
      <c r="H1963" s="154"/>
      <c r="I1963" s="154"/>
      <c r="J1963" s="134"/>
      <c r="K1963" s="134"/>
      <c r="L1963" s="153"/>
    </row>
    <row r="1964" spans="1:12" ht="30" customHeight="1" x14ac:dyDescent="0.35">
      <c r="A1964" s="132"/>
      <c r="B1964" s="132"/>
      <c r="C1964" s="152"/>
      <c r="D1964" s="132"/>
      <c r="E1964" s="152"/>
      <c r="F1964" s="133"/>
      <c r="G1964" s="133"/>
      <c r="H1964" s="154"/>
      <c r="I1964" s="154"/>
      <c r="J1964" s="134"/>
      <c r="K1964" s="134"/>
      <c r="L1964" s="153"/>
    </row>
    <row r="1965" spans="1:12" ht="30" customHeight="1" x14ac:dyDescent="0.35">
      <c r="A1965" s="132"/>
      <c r="B1965" s="132"/>
      <c r="C1965" s="152"/>
      <c r="D1965" s="132"/>
      <c r="E1965" s="152"/>
      <c r="F1965" s="133"/>
      <c r="G1965" s="133"/>
      <c r="H1965" s="154"/>
      <c r="I1965" s="154"/>
      <c r="J1965" s="134"/>
      <c r="K1965" s="134"/>
      <c r="L1965" s="153"/>
    </row>
    <row r="1966" spans="1:12" ht="30" customHeight="1" x14ac:dyDescent="0.35">
      <c r="A1966" s="132"/>
      <c r="B1966" s="132"/>
      <c r="C1966" s="152"/>
      <c r="D1966" s="132"/>
      <c r="E1966" s="152"/>
      <c r="F1966" s="133"/>
      <c r="G1966" s="133"/>
      <c r="H1966" s="154"/>
      <c r="I1966" s="154"/>
      <c r="J1966" s="134"/>
      <c r="K1966" s="134"/>
      <c r="L1966" s="153"/>
    </row>
    <row r="1967" spans="1:12" ht="30" customHeight="1" x14ac:dyDescent="0.35">
      <c r="A1967" s="132"/>
      <c r="B1967" s="132"/>
      <c r="C1967" s="152"/>
      <c r="D1967" s="132"/>
      <c r="E1967" s="152"/>
      <c r="F1967" s="133"/>
      <c r="G1967" s="133"/>
      <c r="H1967" s="154"/>
      <c r="I1967" s="154"/>
      <c r="J1967" s="134"/>
      <c r="K1967" s="134"/>
      <c r="L1967" s="153"/>
    </row>
    <row r="1968" spans="1:12" ht="30" customHeight="1" x14ac:dyDescent="0.35">
      <c r="A1968" s="132"/>
      <c r="B1968" s="132"/>
      <c r="C1968" s="152"/>
      <c r="D1968" s="132"/>
      <c r="E1968" s="152"/>
      <c r="F1968" s="133"/>
      <c r="G1968" s="133"/>
      <c r="H1968" s="154"/>
      <c r="I1968" s="154"/>
      <c r="J1968" s="134"/>
      <c r="K1968" s="134"/>
      <c r="L1968" s="153"/>
    </row>
    <row r="1969" spans="1:12" ht="30" customHeight="1" x14ac:dyDescent="0.35">
      <c r="A1969" s="132"/>
      <c r="B1969" s="132"/>
      <c r="C1969" s="152"/>
      <c r="D1969" s="132"/>
      <c r="E1969" s="152"/>
      <c r="F1969" s="133"/>
      <c r="G1969" s="133"/>
      <c r="H1969" s="154"/>
      <c r="I1969" s="154"/>
      <c r="J1969" s="134"/>
      <c r="K1969" s="134"/>
      <c r="L1969" s="153"/>
    </row>
    <row r="1970" spans="1:12" ht="30" customHeight="1" x14ac:dyDescent="0.35">
      <c r="A1970" s="132"/>
      <c r="B1970" s="132"/>
      <c r="C1970" s="152"/>
      <c r="D1970" s="132"/>
      <c r="E1970" s="152"/>
      <c r="F1970" s="133"/>
      <c r="G1970" s="133"/>
      <c r="H1970" s="154"/>
      <c r="I1970" s="154"/>
      <c r="J1970" s="134"/>
      <c r="K1970" s="134"/>
      <c r="L1970" s="153"/>
    </row>
    <row r="1971" spans="1:12" ht="30" customHeight="1" x14ac:dyDescent="0.35">
      <c r="A1971" s="132"/>
      <c r="B1971" s="132"/>
      <c r="C1971" s="152"/>
      <c r="D1971" s="132"/>
      <c r="E1971" s="152"/>
      <c r="F1971" s="133"/>
      <c r="G1971" s="133"/>
      <c r="H1971" s="154"/>
      <c r="I1971" s="154"/>
      <c r="J1971" s="134"/>
      <c r="K1971" s="134"/>
      <c r="L1971" s="153"/>
    </row>
    <row r="1972" spans="1:12" ht="30" customHeight="1" x14ac:dyDescent="0.35">
      <c r="A1972" s="132"/>
      <c r="B1972" s="132"/>
      <c r="C1972" s="152"/>
      <c r="D1972" s="132"/>
      <c r="E1972" s="152"/>
      <c r="F1972" s="133"/>
      <c r="G1972" s="133"/>
      <c r="H1972" s="154"/>
      <c r="I1972" s="154"/>
      <c r="J1972" s="134"/>
      <c r="K1972" s="134"/>
      <c r="L1972" s="153"/>
    </row>
    <row r="1973" spans="1:12" ht="30" customHeight="1" x14ac:dyDescent="0.35">
      <c r="A1973" s="132"/>
      <c r="B1973" s="132"/>
      <c r="C1973" s="152"/>
      <c r="D1973" s="132"/>
      <c r="E1973" s="152"/>
      <c r="F1973" s="133"/>
      <c r="G1973" s="133"/>
      <c r="H1973" s="154"/>
      <c r="I1973" s="154"/>
      <c r="J1973" s="134"/>
      <c r="K1973" s="134"/>
      <c r="L1973" s="153"/>
    </row>
    <row r="1974" spans="1:12" ht="30" customHeight="1" x14ac:dyDescent="0.35">
      <c r="A1974" s="132"/>
      <c r="B1974" s="132"/>
      <c r="C1974" s="152"/>
      <c r="D1974" s="132"/>
      <c r="E1974" s="152"/>
      <c r="F1974" s="133"/>
      <c r="G1974" s="133"/>
      <c r="H1974" s="154"/>
      <c r="I1974" s="154"/>
      <c r="J1974" s="134"/>
      <c r="K1974" s="134"/>
      <c r="L1974" s="153"/>
    </row>
    <row r="1975" spans="1:12" ht="30" customHeight="1" x14ac:dyDescent="0.35">
      <c r="A1975" s="132"/>
      <c r="B1975" s="132"/>
      <c r="C1975" s="152"/>
      <c r="D1975" s="132"/>
      <c r="E1975" s="152"/>
      <c r="F1975" s="133"/>
      <c r="G1975" s="133"/>
      <c r="H1975" s="154"/>
      <c r="I1975" s="154"/>
      <c r="J1975" s="134"/>
      <c r="K1975" s="134"/>
      <c r="L1975" s="153"/>
    </row>
    <row r="1976" spans="1:12" ht="30" customHeight="1" x14ac:dyDescent="0.35">
      <c r="A1976" s="132"/>
      <c r="B1976" s="132"/>
      <c r="C1976" s="152"/>
      <c r="D1976" s="132"/>
      <c r="E1976" s="152"/>
      <c r="F1976" s="133"/>
      <c r="G1976" s="133"/>
      <c r="H1976" s="154"/>
      <c r="I1976" s="154"/>
      <c r="J1976" s="134"/>
      <c r="K1976" s="134"/>
      <c r="L1976" s="153"/>
    </row>
    <row r="1977" spans="1:12" ht="30" customHeight="1" x14ac:dyDescent="0.35">
      <c r="A1977" s="132"/>
      <c r="B1977" s="132"/>
      <c r="C1977" s="152"/>
      <c r="D1977" s="132"/>
      <c r="E1977" s="152"/>
      <c r="F1977" s="133"/>
      <c r="G1977" s="133"/>
      <c r="H1977" s="154"/>
      <c r="I1977" s="154"/>
      <c r="J1977" s="134"/>
      <c r="K1977" s="134"/>
      <c r="L1977" s="153"/>
    </row>
    <row r="1978" spans="1:12" ht="30" customHeight="1" x14ac:dyDescent="0.35">
      <c r="A1978" s="132"/>
      <c r="B1978" s="132"/>
      <c r="C1978" s="152"/>
      <c r="D1978" s="132"/>
      <c r="E1978" s="152"/>
      <c r="F1978" s="133"/>
      <c r="G1978" s="133"/>
      <c r="H1978" s="154"/>
      <c r="I1978" s="154"/>
      <c r="J1978" s="134"/>
      <c r="K1978" s="134"/>
      <c r="L1978" s="153"/>
    </row>
    <row r="1979" spans="1:12" ht="30" customHeight="1" x14ac:dyDescent="0.35">
      <c r="A1979" s="132"/>
      <c r="B1979" s="132"/>
      <c r="C1979" s="152"/>
      <c r="D1979" s="132"/>
      <c r="E1979" s="152"/>
      <c r="F1979" s="133"/>
      <c r="G1979" s="133"/>
      <c r="H1979" s="154"/>
      <c r="I1979" s="154"/>
      <c r="J1979" s="134"/>
      <c r="K1979" s="134"/>
      <c r="L1979" s="153"/>
    </row>
    <row r="1980" spans="1:12" ht="30" customHeight="1" x14ac:dyDescent="0.35">
      <c r="A1980" s="132"/>
      <c r="B1980" s="132"/>
      <c r="C1980" s="152"/>
      <c r="D1980" s="132"/>
      <c r="E1980" s="152"/>
      <c r="F1980" s="133"/>
      <c r="G1980" s="133"/>
      <c r="H1980" s="154"/>
      <c r="I1980" s="154"/>
      <c r="J1980" s="134"/>
      <c r="K1980" s="134"/>
      <c r="L1980" s="153"/>
    </row>
    <row r="1981" spans="1:12" ht="30" customHeight="1" x14ac:dyDescent="0.35">
      <c r="A1981" s="132"/>
      <c r="B1981" s="132"/>
      <c r="C1981" s="152"/>
      <c r="D1981" s="132"/>
      <c r="E1981" s="152"/>
      <c r="F1981" s="133"/>
      <c r="G1981" s="133"/>
      <c r="H1981" s="154"/>
      <c r="I1981" s="154"/>
      <c r="J1981" s="134"/>
      <c r="K1981" s="134"/>
      <c r="L1981" s="153"/>
    </row>
    <row r="1982" spans="1:12" ht="30" customHeight="1" x14ac:dyDescent="0.35">
      <c r="A1982" s="132"/>
      <c r="B1982" s="132"/>
      <c r="C1982" s="152"/>
      <c r="D1982" s="132"/>
      <c r="E1982" s="152"/>
      <c r="F1982" s="133"/>
      <c r="G1982" s="133"/>
      <c r="H1982" s="154"/>
      <c r="I1982" s="154"/>
      <c r="J1982" s="134"/>
      <c r="K1982" s="134"/>
      <c r="L1982" s="153"/>
    </row>
    <row r="1983" spans="1:12" ht="30" customHeight="1" x14ac:dyDescent="0.35">
      <c r="A1983" s="132"/>
      <c r="B1983" s="132"/>
      <c r="C1983" s="152"/>
      <c r="D1983" s="132"/>
      <c r="E1983" s="152"/>
      <c r="F1983" s="133"/>
      <c r="G1983" s="133"/>
      <c r="H1983" s="154"/>
      <c r="I1983" s="154"/>
      <c r="J1983" s="134"/>
      <c r="K1983" s="134"/>
      <c r="L1983" s="153"/>
    </row>
    <row r="1984" spans="1:12" ht="30" customHeight="1" x14ac:dyDescent="0.35">
      <c r="A1984" s="132"/>
      <c r="B1984" s="132"/>
      <c r="C1984" s="152"/>
      <c r="D1984" s="132"/>
      <c r="E1984" s="152"/>
      <c r="F1984" s="133"/>
      <c r="G1984" s="133"/>
      <c r="H1984" s="154"/>
      <c r="I1984" s="154"/>
      <c r="J1984" s="134"/>
      <c r="K1984" s="134"/>
      <c r="L1984" s="153"/>
    </row>
    <row r="1985" spans="1:12" ht="30" customHeight="1" x14ac:dyDescent="0.35">
      <c r="A1985" s="132"/>
      <c r="B1985" s="132"/>
      <c r="C1985" s="152"/>
      <c r="D1985" s="132"/>
      <c r="E1985" s="152"/>
      <c r="F1985" s="133"/>
      <c r="G1985" s="133"/>
      <c r="H1985" s="154"/>
      <c r="I1985" s="154"/>
      <c r="J1985" s="134"/>
      <c r="K1985" s="134"/>
      <c r="L1985" s="153"/>
    </row>
    <row r="1986" spans="1:12" ht="30" customHeight="1" x14ac:dyDescent="0.35">
      <c r="A1986" s="132"/>
      <c r="B1986" s="132"/>
      <c r="C1986" s="152"/>
      <c r="D1986" s="132"/>
      <c r="E1986" s="152"/>
      <c r="F1986" s="133"/>
      <c r="G1986" s="133"/>
      <c r="H1986" s="154"/>
      <c r="I1986" s="154"/>
      <c r="J1986" s="134"/>
      <c r="K1986" s="134"/>
      <c r="L1986" s="153"/>
    </row>
    <row r="1987" spans="1:12" ht="30" customHeight="1" x14ac:dyDescent="0.35">
      <c r="A1987" s="132"/>
      <c r="B1987" s="132"/>
      <c r="C1987" s="152"/>
      <c r="D1987" s="132"/>
      <c r="E1987" s="152"/>
      <c r="F1987" s="133"/>
      <c r="G1987" s="133"/>
      <c r="H1987" s="154"/>
      <c r="I1987" s="154"/>
      <c r="J1987" s="134"/>
      <c r="K1987" s="134"/>
      <c r="L1987" s="153"/>
    </row>
    <row r="1988" spans="1:12" ht="30" customHeight="1" x14ac:dyDescent="0.35">
      <c r="A1988" s="132"/>
      <c r="B1988" s="132"/>
      <c r="C1988" s="152"/>
      <c r="D1988" s="132"/>
      <c r="E1988" s="152"/>
      <c r="F1988" s="133"/>
      <c r="G1988" s="133"/>
      <c r="H1988" s="154"/>
      <c r="I1988" s="154"/>
      <c r="J1988" s="134"/>
      <c r="K1988" s="134"/>
      <c r="L1988" s="153"/>
    </row>
    <row r="1989" spans="1:12" ht="30" customHeight="1" x14ac:dyDescent="0.35">
      <c r="A1989" s="132"/>
      <c r="B1989" s="132"/>
      <c r="C1989" s="152"/>
      <c r="D1989" s="132"/>
      <c r="E1989" s="152"/>
      <c r="F1989" s="133"/>
      <c r="G1989" s="133"/>
      <c r="H1989" s="154"/>
      <c r="I1989" s="154"/>
      <c r="J1989" s="134"/>
      <c r="K1989" s="134"/>
      <c r="L1989" s="153"/>
    </row>
    <row r="1990" spans="1:12" ht="30" customHeight="1" x14ac:dyDescent="0.35">
      <c r="A1990" s="132"/>
      <c r="B1990" s="132"/>
      <c r="C1990" s="152"/>
      <c r="D1990" s="132"/>
      <c r="E1990" s="152"/>
      <c r="F1990" s="133"/>
      <c r="G1990" s="133"/>
      <c r="H1990" s="154"/>
      <c r="I1990" s="154"/>
      <c r="J1990" s="134"/>
      <c r="K1990" s="134"/>
      <c r="L1990" s="153"/>
    </row>
    <row r="1991" spans="1:12" ht="30" customHeight="1" x14ac:dyDescent="0.35">
      <c r="A1991" s="132"/>
      <c r="B1991" s="132"/>
      <c r="C1991" s="152"/>
      <c r="D1991" s="132"/>
      <c r="E1991" s="152"/>
      <c r="F1991" s="133"/>
      <c r="G1991" s="133"/>
      <c r="H1991" s="154"/>
      <c r="I1991" s="154"/>
      <c r="J1991" s="134"/>
      <c r="K1991" s="134"/>
      <c r="L1991" s="153"/>
    </row>
    <row r="1992" spans="1:12" ht="30" customHeight="1" x14ac:dyDescent="0.35">
      <c r="A1992" s="132"/>
      <c r="B1992" s="132"/>
      <c r="C1992" s="152"/>
      <c r="D1992" s="132"/>
      <c r="E1992" s="152"/>
      <c r="F1992" s="133"/>
      <c r="G1992" s="133"/>
      <c r="H1992" s="154"/>
      <c r="I1992" s="154"/>
      <c r="J1992" s="134"/>
      <c r="K1992" s="134"/>
      <c r="L1992" s="153"/>
    </row>
    <row r="1993" spans="1:12" ht="30" customHeight="1" x14ac:dyDescent="0.35">
      <c r="A1993" s="132"/>
      <c r="B1993" s="132"/>
      <c r="C1993" s="152"/>
      <c r="D1993" s="132"/>
      <c r="E1993" s="152"/>
      <c r="F1993" s="133"/>
      <c r="G1993" s="133"/>
      <c r="H1993" s="154"/>
      <c r="I1993" s="154"/>
      <c r="J1993" s="134"/>
      <c r="K1993" s="134"/>
      <c r="L1993" s="153"/>
    </row>
    <row r="1994" spans="1:12" ht="30" customHeight="1" x14ac:dyDescent="0.35">
      <c r="A1994" s="132"/>
      <c r="B1994" s="132"/>
      <c r="C1994" s="152"/>
      <c r="D1994" s="132"/>
      <c r="E1994" s="152"/>
      <c r="F1994" s="133"/>
      <c r="G1994" s="133"/>
      <c r="H1994" s="154"/>
      <c r="I1994" s="154"/>
      <c r="J1994" s="134"/>
      <c r="K1994" s="134"/>
      <c r="L1994" s="153"/>
    </row>
    <row r="1995" spans="1:12" ht="30" customHeight="1" x14ac:dyDescent="0.35">
      <c r="A1995" s="132"/>
      <c r="B1995" s="132"/>
      <c r="C1995" s="152"/>
      <c r="D1995" s="132"/>
      <c r="E1995" s="152"/>
      <c r="F1995" s="133"/>
      <c r="G1995" s="133"/>
      <c r="H1995" s="154"/>
      <c r="I1995" s="154"/>
      <c r="J1995" s="134"/>
      <c r="K1995" s="134"/>
      <c r="L1995" s="153"/>
    </row>
    <row r="1996" spans="1:12" ht="30" customHeight="1" x14ac:dyDescent="0.35">
      <c r="A1996" s="132"/>
      <c r="B1996" s="132"/>
      <c r="C1996" s="152"/>
      <c r="D1996" s="132"/>
      <c r="E1996" s="152"/>
      <c r="F1996" s="133"/>
      <c r="G1996" s="133"/>
      <c r="H1996" s="154"/>
      <c r="I1996" s="154"/>
      <c r="J1996" s="134"/>
      <c r="K1996" s="134"/>
      <c r="L1996" s="153"/>
    </row>
    <row r="1997" spans="1:12" ht="30" customHeight="1" x14ac:dyDescent="0.35">
      <c r="A1997" s="132"/>
      <c r="B1997" s="132"/>
      <c r="C1997" s="152"/>
      <c r="D1997" s="132"/>
      <c r="E1997" s="152"/>
      <c r="F1997" s="133"/>
      <c r="G1997" s="133"/>
      <c r="H1997" s="154"/>
      <c r="I1997" s="154"/>
      <c r="J1997" s="134"/>
      <c r="K1997" s="134"/>
      <c r="L1997" s="153"/>
    </row>
    <row r="1998" spans="1:12" ht="30" customHeight="1" x14ac:dyDescent="0.35">
      <c r="A1998" s="132"/>
      <c r="B1998" s="132"/>
      <c r="C1998" s="152"/>
      <c r="D1998" s="132"/>
      <c r="E1998" s="152"/>
      <c r="F1998" s="133"/>
      <c r="G1998" s="133"/>
      <c r="H1998" s="154"/>
      <c r="I1998" s="154"/>
      <c r="J1998" s="134"/>
      <c r="K1998" s="134"/>
      <c r="L1998" s="153"/>
    </row>
    <row r="1999" spans="1:12" ht="30" customHeight="1" x14ac:dyDescent="0.35">
      <c r="A1999" s="132"/>
      <c r="B1999" s="132"/>
      <c r="C1999" s="152"/>
      <c r="D1999" s="132"/>
      <c r="E1999" s="152"/>
      <c r="F1999" s="133"/>
      <c r="G1999" s="133"/>
      <c r="H1999" s="154"/>
      <c r="I1999" s="154"/>
      <c r="J1999" s="134"/>
      <c r="K1999" s="134"/>
      <c r="L1999" s="153"/>
    </row>
  </sheetData>
  <sheetProtection sheet="1" objects="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87B9-0080-4A09-A68E-8D313BCAF1E6}">
  <sheetPr codeName="Sheet16">
    <pageSetUpPr fitToPage="1"/>
  </sheetPr>
  <dimension ref="A1:N39"/>
  <sheetViews>
    <sheetView showGridLines="0" showZeros="0" workbookViewId="0">
      <selection activeCell="E5" sqref="E5:G6"/>
    </sheetView>
  </sheetViews>
  <sheetFormatPr defaultRowHeight="14.5" x14ac:dyDescent="0.35"/>
  <cols>
    <col min="1" max="1" width="2.81640625" customWidth="1"/>
    <col min="2" max="2" width="24.1796875" customWidth="1"/>
    <col min="3" max="3" width="2.81640625" customWidth="1"/>
    <col min="4" max="4" width="36" customWidth="1"/>
    <col min="5" max="5" width="19.453125" customWidth="1"/>
    <col min="6" max="6" width="17.7265625" customWidth="1"/>
    <col min="7" max="7" width="20.1796875" customWidth="1"/>
    <col min="9" max="9" width="9" style="102"/>
    <col min="10" max="10" width="9" style="103"/>
  </cols>
  <sheetData>
    <row r="1" spans="1:14" ht="23.5" x14ac:dyDescent="0.55000000000000004">
      <c r="A1" s="107"/>
      <c r="B1" s="368"/>
      <c r="C1" s="107"/>
      <c r="D1" s="369" t="s">
        <v>272</v>
      </c>
      <c r="E1" s="369"/>
      <c r="F1" s="369"/>
      <c r="G1" s="369"/>
      <c r="H1" s="150"/>
      <c r="I1" s="177"/>
      <c r="M1" s="102" t="str">
        <f>VLOOKUP(D2,Vendors!$C$2:$CQ$4043,16,FALSE)</f>
        <v>jsmith@yourcompanyname.com</v>
      </c>
      <c r="N1" s="102" t="str">
        <f>VLOOKUP(B6,Vendors!$C$2:$CQ$4043,16,FALSE)</f>
        <v>efudd@exampleowner.com</v>
      </c>
    </row>
    <row r="2" spans="1:14" ht="19.5" x14ac:dyDescent="0.35">
      <c r="A2" s="107"/>
      <c r="B2" s="368"/>
      <c r="C2" s="107"/>
      <c r="D2" s="360" t="str">
        <f>ProjectInfo!J14</f>
        <v>Your Company Name</v>
      </c>
      <c r="E2" s="370" t="str">
        <f>PropCompanyStreet&amp;"  "&amp;PropCompanyCity&amp;", "&amp;PropCompanyState&amp;"     "&amp;PropCompanyZip</f>
        <v xml:space="preserve">  Springfield, IL     62523</v>
      </c>
      <c r="F2" s="370"/>
      <c r="G2" s="370"/>
      <c r="I2" s="191"/>
      <c r="J2" s="103" t="str">
        <f>VLOOKUP(D2,Vendors!$C$2:$CQ$4044,11,FALSE)</f>
        <v>Springfield</v>
      </c>
    </row>
    <row r="3" spans="1:14" ht="20" thickBot="1" x14ac:dyDescent="0.4">
      <c r="A3" s="107"/>
      <c r="B3" s="368"/>
      <c r="C3" s="107"/>
      <c r="D3" s="361"/>
      <c r="E3" s="108" t="str">
        <f>VLOOKUP(D2,Vendors!$C$2:$CQ$4044,8,FALSE)</f>
        <v>555-555-5555</v>
      </c>
      <c r="F3" s="373" t="str">
        <f>HYPERLINK(M1)</f>
        <v>jsmith@yourcompanyname.com</v>
      </c>
      <c r="G3" s="374"/>
      <c r="J3" s="103" t="str">
        <f>VLOOKUP(D2,Vendors!$C$2:$CQ$4044,12,FALSE)</f>
        <v>IL</v>
      </c>
    </row>
    <row r="4" spans="1:14" ht="16" thickTop="1" x14ac:dyDescent="0.35">
      <c r="A4" s="107"/>
      <c r="B4" s="368"/>
      <c r="C4" s="107"/>
      <c r="E4" s="5"/>
      <c r="I4"/>
      <c r="J4" s="362"/>
      <c r="K4" s="363"/>
      <c r="L4" s="363"/>
    </row>
    <row r="5" spans="1:14" ht="17.5" thickBot="1" x14ac:dyDescent="0.45">
      <c r="A5" s="107"/>
      <c r="B5" s="109" t="s">
        <v>273</v>
      </c>
      <c r="C5" s="107"/>
      <c r="D5" s="136" t="s">
        <v>79</v>
      </c>
      <c r="E5" s="364">
        <f>RFPView!D3</f>
        <v>0</v>
      </c>
      <c r="F5" s="365"/>
      <c r="G5" s="365"/>
      <c r="I5"/>
      <c r="J5" s="104">
        <f>VLOOKUP(D2,Vendors!$C$2:$CQ$4044,13,FALSE)</f>
        <v>62523</v>
      </c>
    </row>
    <row r="6" spans="1:14" ht="18" thickTop="1" thickBot="1" x14ac:dyDescent="0.45">
      <c r="A6" s="107"/>
      <c r="B6" s="110" t="str">
        <f>ProjectInfo!J10</f>
        <v>Example Owner</v>
      </c>
      <c r="C6" s="107"/>
      <c r="D6" s="137"/>
      <c r="E6" s="365"/>
      <c r="F6" s="365"/>
      <c r="G6" s="365"/>
      <c r="I6"/>
      <c r="J6" s="128"/>
      <c r="K6" s="72"/>
      <c r="L6" s="72"/>
    </row>
    <row r="7" spans="1:14" ht="17.5" thickBot="1" x14ac:dyDescent="0.45">
      <c r="A7" s="107"/>
      <c r="B7" s="109" t="s">
        <v>274</v>
      </c>
      <c r="C7" s="107"/>
      <c r="D7" s="137"/>
      <c r="E7" s="138" t="s">
        <v>275</v>
      </c>
      <c r="F7" s="139"/>
      <c r="G7" s="139" t="s">
        <v>276</v>
      </c>
      <c r="I7"/>
    </row>
    <row r="8" spans="1:14" ht="18" thickTop="1" thickBot="1" x14ac:dyDescent="0.45">
      <c r="A8" s="107"/>
      <c r="B8" s="122">
        <f>RFPView!B3</f>
        <v>0</v>
      </c>
      <c r="C8" s="107"/>
      <c r="D8" s="140" t="s">
        <v>277</v>
      </c>
      <c r="E8" s="141">
        <f>RFPView!H35</f>
        <v>0</v>
      </c>
      <c r="F8" s="142"/>
      <c r="G8" s="143">
        <f>SUM(E8:F8)</f>
        <v>0</v>
      </c>
      <c r="I8"/>
    </row>
    <row r="9" spans="1:14" ht="17.5" thickBot="1" x14ac:dyDescent="0.45">
      <c r="A9" s="107"/>
      <c r="B9" s="109" t="s">
        <v>91</v>
      </c>
      <c r="C9" s="107"/>
      <c r="D9" s="140" t="s">
        <v>278</v>
      </c>
      <c r="E9" s="141">
        <f>RFPView!H15</f>
        <v>0</v>
      </c>
      <c r="F9" s="142"/>
      <c r="G9" s="143">
        <f>SUM(E9:F9)</f>
        <v>0</v>
      </c>
      <c r="I9"/>
    </row>
    <row r="10" spans="1:14" ht="17.5" thickTop="1" x14ac:dyDescent="0.4">
      <c r="A10" s="107"/>
      <c r="B10" s="111" t="d">
        <f ca="1">TODAY()</f>
        <v>2023-12-26</v>
      </c>
      <c r="C10" s="107"/>
      <c r="D10" s="140" t="s">
        <v>279</v>
      </c>
      <c r="E10" s="141">
        <f>SUM(RFPView!H25,RFPView!H46)</f>
        <v>0</v>
      </c>
      <c r="F10" s="144"/>
      <c r="G10" s="143">
        <f>SUM(E10:F10)</f>
        <v>0</v>
      </c>
      <c r="I10"/>
    </row>
    <row r="11" spans="1:14" ht="17.5" thickBot="1" x14ac:dyDescent="0.45">
      <c r="A11" s="107"/>
      <c r="B11" s="109" t="s">
        <v>280</v>
      </c>
      <c r="C11" s="107"/>
      <c r="D11" s="140" t="s">
        <v>281</v>
      </c>
      <c r="E11" s="145"/>
      <c r="F11" s="137"/>
      <c r="G11" s="143">
        <f>SUM(G8:G10)</f>
        <v>0</v>
      </c>
      <c r="I11"/>
      <c r="J11" s="103" t="str">
        <f>VLOOKUP(B6,Vendors!$C$2:$CQ$4044,9,FALSE)</f>
        <v>(555) 555-8468</v>
      </c>
    </row>
    <row r="12" spans="1:14" ht="18" thickTop="1" thickBot="1" x14ac:dyDescent="0.45">
      <c r="A12" s="107"/>
      <c r="B12" s="110" t="str">
        <f>J12</f>
        <v>403 W. Customer Lane.</v>
      </c>
      <c r="C12" s="107"/>
      <c r="D12" s="140" t="s">
        <v>282</v>
      </c>
      <c r="E12" s="145"/>
      <c r="F12" s="137"/>
      <c r="G12" s="137">
        <f>RFPView!H51</f>
        <v>0</v>
      </c>
      <c r="I12"/>
      <c r="J12" s="103" t="str">
        <f>VLOOKUP(B6,Vendors!$C$2:$CQ$4044,10,FALSE)</f>
        <v>403 W. Customer Lane.</v>
      </c>
    </row>
    <row r="13" spans="1:14" ht="17.5" thickBot="1" x14ac:dyDescent="0.45">
      <c r="A13" s="107"/>
      <c r="B13" s="109" t="s">
        <v>283</v>
      </c>
      <c r="C13" s="107"/>
      <c r="D13" s="140" t="s">
        <v>284</v>
      </c>
      <c r="E13" s="145"/>
      <c r="F13" s="137"/>
      <c r="G13" s="143">
        <f>SUM(G11:G12)</f>
        <v>0</v>
      </c>
      <c r="I13"/>
      <c r="J13" s="103" t="str">
        <f>VLOOKUP(B6,Vendors!$C$2:$CQ$4044,11,FALSE)</f>
        <v>Springfield</v>
      </c>
    </row>
    <row r="14" spans="1:14" ht="18" thickTop="1" thickBot="1" x14ac:dyDescent="0.45">
      <c r="A14" s="107"/>
      <c r="B14" s="110" t="str">
        <f>PropOwnerCity&amp;", "&amp;PropOwnerState&amp;"     "&amp;PropOwnerZip</f>
        <v>Springfield, IL     62523</v>
      </c>
      <c r="C14" s="107"/>
      <c r="D14" s="137"/>
      <c r="E14" s="145"/>
      <c r="F14" s="137"/>
      <c r="G14" s="137"/>
      <c r="I14"/>
      <c r="J14" s="103" t="str">
        <f>VLOOKUP(B6,Vendors!$C$2:$CQ$4044,12,FALSE)</f>
        <v>IL</v>
      </c>
    </row>
    <row r="15" spans="1:14" ht="17.5" thickBot="1" x14ac:dyDescent="0.45">
      <c r="A15" s="107"/>
      <c r="B15" s="109" t="s">
        <v>285</v>
      </c>
      <c r="C15" s="107"/>
      <c r="D15" s="137"/>
      <c r="E15" s="145"/>
      <c r="F15" s="137"/>
      <c r="G15" s="137"/>
      <c r="I15"/>
      <c r="J15" s="103">
        <f>VLOOKUP(B6,Vendors!$C$2:$CQ$4044,13,FALSE)</f>
        <v>62523</v>
      </c>
    </row>
    <row r="16" spans="1:14" ht="17.5" thickTop="1" x14ac:dyDescent="0.4">
      <c r="A16" s="107"/>
      <c r="B16" s="112" t="str">
        <f>VLOOKUP(B6,Vendors!$C$2:$CQ$4044,8,FALSE)</f>
        <v>(555) 555-3514</v>
      </c>
      <c r="C16" s="107"/>
      <c r="D16" s="140" t="s">
        <v>286</v>
      </c>
      <c r="E16" s="146" t="s">
        <v>287</v>
      </c>
      <c r="F16" s="137"/>
      <c r="G16" s="137"/>
      <c r="I16"/>
    </row>
    <row r="17" spans="1:9" ht="17.5" thickBot="1" x14ac:dyDescent="0.45">
      <c r="A17" s="107"/>
      <c r="B17" s="109" t="s">
        <v>288</v>
      </c>
      <c r="C17" s="107"/>
      <c r="D17" s="147">
        <f>RFPView!A38</f>
        <v>0</v>
      </c>
      <c r="E17" s="375">
        <f>RFPView!K38</f>
        <v>0</v>
      </c>
      <c r="F17" s="376"/>
      <c r="G17" s="147">
        <f>RFPView!H38</f>
        <v>0</v>
      </c>
      <c r="I17"/>
    </row>
    <row r="18" spans="1:9" ht="30" thickTop="1" thickBot="1" x14ac:dyDescent="0.45">
      <c r="A18" s="226" t="str">
        <f>HYPERLINK("mailto:" &amp;B18, "Click to Email")</f>
        <v>Click to Email</v>
      </c>
      <c r="B18" s="303" t="str">
        <f>HYPERLINK(N1)</f>
        <v>efudd@exampleowner.com</v>
      </c>
      <c r="C18" s="107"/>
      <c r="D18" s="147">
        <f>RFPView!A39</f>
        <v>0</v>
      </c>
      <c r="E18" s="375">
        <f>RFPView!K39</f>
        <v>0</v>
      </c>
      <c r="F18" s="376"/>
      <c r="G18" s="147">
        <f>RFPView!H39</f>
        <v>0</v>
      </c>
      <c r="I18"/>
    </row>
    <row r="19" spans="1:9" ht="17.5" thickBot="1" x14ac:dyDescent="0.45">
      <c r="A19" s="107"/>
      <c r="B19" s="109" t="s">
        <v>289</v>
      </c>
      <c r="C19" s="107"/>
      <c r="D19" s="147">
        <f>RFPView!A40</f>
        <v>0</v>
      </c>
      <c r="E19" s="375">
        <f>RFPView!K40</f>
        <v>0</v>
      </c>
      <c r="F19" s="376"/>
      <c r="G19" s="147">
        <f>RFPView!H40</f>
        <v>0</v>
      </c>
      <c r="I19"/>
    </row>
    <row r="20" spans="1:9" ht="18" thickTop="1" thickBot="1" x14ac:dyDescent="0.45">
      <c r="A20" s="107"/>
      <c r="B20" s="110"/>
      <c r="C20" s="107"/>
      <c r="D20" s="147">
        <f>RFPView!A41</f>
        <v>0</v>
      </c>
      <c r="E20" s="375">
        <f>RFPView!K41</f>
        <v>0</v>
      </c>
      <c r="F20" s="376"/>
      <c r="G20" s="147">
        <f>RFPView!H41</f>
        <v>0</v>
      </c>
      <c r="I20"/>
    </row>
    <row r="21" spans="1:9" ht="17.5" thickBot="1" x14ac:dyDescent="0.45">
      <c r="A21" s="107"/>
      <c r="B21" s="109" t="s">
        <v>244</v>
      </c>
      <c r="C21" s="107"/>
      <c r="D21" s="147">
        <f>RFPView!A42</f>
        <v>0</v>
      </c>
      <c r="E21" s="375">
        <f>RFPView!K42</f>
        <v>0</v>
      </c>
      <c r="F21" s="376"/>
      <c r="G21" s="147">
        <f>RFPView!H42</f>
        <v>0</v>
      </c>
      <c r="I21"/>
    </row>
    <row r="22" spans="1:9" ht="17.5" thickTop="1" x14ac:dyDescent="0.4">
      <c r="A22" s="107"/>
      <c r="B22" s="377" t="str">
        <f>ProjectInfo!J6</f>
        <v>Example Project</v>
      </c>
      <c r="C22" s="107"/>
      <c r="D22" s="137"/>
      <c r="E22" s="148"/>
      <c r="F22" s="137"/>
      <c r="G22" s="137"/>
      <c r="I22"/>
    </row>
    <row r="23" spans="1:9" ht="17.25" customHeight="1" x14ac:dyDescent="0.4">
      <c r="A23" s="107"/>
      <c r="B23" s="378"/>
      <c r="C23" s="107"/>
      <c r="D23" s="137" t="s">
        <v>290</v>
      </c>
      <c r="E23" s="148"/>
      <c r="F23" s="137"/>
      <c r="G23" s="149">
        <f>SUM(G17:G21)</f>
        <v>0</v>
      </c>
      <c r="I23"/>
    </row>
    <row r="24" spans="1:9" ht="17.25" customHeight="1" thickBot="1" x14ac:dyDescent="0.45">
      <c r="A24" s="107"/>
      <c r="B24" s="379"/>
      <c r="C24" s="107"/>
      <c r="D24" s="137" t="s">
        <v>291</v>
      </c>
      <c r="E24" s="148"/>
      <c r="F24" s="137"/>
      <c r="G24" s="149">
        <f>RFPView!H53</f>
        <v>0</v>
      </c>
      <c r="I24"/>
    </row>
    <row r="25" spans="1:9" ht="17.25" customHeight="1" thickBot="1" x14ac:dyDescent="0.45">
      <c r="A25" s="107"/>
      <c r="B25" s="109" t="s">
        <v>292</v>
      </c>
      <c r="C25" s="107"/>
      <c r="D25" s="137" t="s">
        <v>293</v>
      </c>
      <c r="E25" s="148"/>
      <c r="F25" s="137"/>
      <c r="G25" s="149">
        <f>SUM(G23:G24)</f>
        <v>0</v>
      </c>
      <c r="I25"/>
    </row>
    <row r="26" spans="1:9" ht="29.5" thickTop="1" x14ac:dyDescent="0.4">
      <c r="A26" s="107"/>
      <c r="B26" s="127" t="s">
        <v>294</v>
      </c>
      <c r="C26" s="107"/>
      <c r="D26" s="137"/>
      <c r="E26" s="148"/>
      <c r="F26" s="137"/>
      <c r="G26" s="137"/>
      <c r="I26"/>
    </row>
    <row r="27" spans="1:9" ht="17.5" thickBot="1" x14ac:dyDescent="0.45">
      <c r="A27" s="107"/>
      <c r="B27" s="109" t="s">
        <v>295</v>
      </c>
      <c r="C27" s="107"/>
      <c r="D27" s="137" t="s">
        <v>296</v>
      </c>
      <c r="E27" s="148"/>
      <c r="F27" s="137"/>
      <c r="G27" s="149">
        <f>G13+G25</f>
        <v>0</v>
      </c>
      <c r="I27"/>
    </row>
    <row r="28" spans="1:9" ht="17.5" thickTop="1" x14ac:dyDescent="0.4">
      <c r="A28" s="107"/>
      <c r="B28" s="127" t="s">
        <v>297</v>
      </c>
      <c r="C28" s="107"/>
      <c r="D28" s="137" t="s">
        <v>298</v>
      </c>
      <c r="E28" s="148"/>
      <c r="F28" s="137"/>
      <c r="G28" s="149">
        <f>G27*2%</f>
        <v>0</v>
      </c>
      <c r="I28"/>
    </row>
    <row r="29" spans="1:9" ht="17.5" thickBot="1" x14ac:dyDescent="0.45">
      <c r="A29" s="107"/>
      <c r="B29" s="109" t="s">
        <v>299</v>
      </c>
      <c r="C29" s="107"/>
      <c r="D29" s="137" t="s">
        <v>300</v>
      </c>
      <c r="E29" s="148"/>
      <c r="F29" s="137"/>
      <c r="G29" s="149">
        <f>G27+G28</f>
        <v>0</v>
      </c>
      <c r="I29"/>
    </row>
    <row r="30" spans="1:9" ht="17.5" thickTop="1" x14ac:dyDescent="0.4">
      <c r="A30" s="107"/>
      <c r="B30" s="113" t="d">
        <f ca="1">TODAY()+30</f>
        <v>2024-01-25</v>
      </c>
      <c r="C30" s="107"/>
      <c r="D30" s="137"/>
      <c r="E30" s="148"/>
      <c r="F30" s="137"/>
      <c r="G30" s="137"/>
      <c r="I30"/>
    </row>
    <row r="31" spans="1:9" ht="17" x14ac:dyDescent="0.4">
      <c r="A31" s="107"/>
      <c r="B31" s="107"/>
      <c r="C31" s="107"/>
      <c r="D31" s="137"/>
      <c r="E31" s="148"/>
      <c r="F31" s="137"/>
      <c r="G31" s="137"/>
      <c r="I31"/>
    </row>
    <row r="32" spans="1:9" ht="17.5" thickBot="1" x14ac:dyDescent="0.4">
      <c r="A32" s="107"/>
      <c r="B32" s="107"/>
      <c r="C32" s="107"/>
      <c r="D32" s="118" t="s">
        <v>301</v>
      </c>
      <c r="E32" s="118"/>
      <c r="F32" s="123"/>
      <c r="G32" s="124"/>
    </row>
    <row r="33" spans="1:7" ht="15" thickTop="1" x14ac:dyDescent="0.35">
      <c r="A33" s="107"/>
      <c r="B33" s="107"/>
      <c r="C33" s="107"/>
      <c r="D33" s="371" t="s">
        <v>302</v>
      </c>
      <c r="E33" s="371"/>
      <c r="F33" s="123"/>
      <c r="G33" s="125"/>
    </row>
    <row r="34" spans="1:7" x14ac:dyDescent="0.35">
      <c r="A34" s="107"/>
      <c r="B34" s="107"/>
      <c r="C34" s="107"/>
      <c r="D34" s="371"/>
      <c r="E34" s="371"/>
      <c r="F34" s="123"/>
      <c r="G34" s="125"/>
    </row>
    <row r="35" spans="1:7" x14ac:dyDescent="0.35">
      <c r="A35" s="107"/>
      <c r="B35" s="107"/>
      <c r="C35" s="107"/>
      <c r="D35" s="371"/>
      <c r="E35" s="371"/>
      <c r="F35" s="126"/>
      <c r="G35" s="125" t="s">
        <v>303</v>
      </c>
    </row>
    <row r="36" spans="1:7" x14ac:dyDescent="0.35">
      <c r="A36" s="107"/>
      <c r="B36" s="107"/>
      <c r="C36" s="107"/>
      <c r="D36" s="371"/>
      <c r="E36" s="371"/>
      <c r="F36" s="117"/>
      <c r="G36" s="117"/>
    </row>
    <row r="37" spans="1:7" x14ac:dyDescent="0.35">
      <c r="A37" s="107"/>
      <c r="B37" s="107"/>
      <c r="C37" s="107"/>
      <c r="D37" s="372" t="s">
        <v>304</v>
      </c>
      <c r="E37" s="372"/>
      <c r="F37" s="372"/>
      <c r="G37" s="372"/>
    </row>
    <row r="38" spans="1:7" x14ac:dyDescent="0.35">
      <c r="A38" s="107"/>
      <c r="B38" s="107"/>
      <c r="C38" s="107"/>
      <c r="D38" s="366"/>
      <c r="E38" s="366"/>
      <c r="F38" s="366"/>
      <c r="G38" s="114"/>
    </row>
    <row r="39" spans="1:7" x14ac:dyDescent="0.35">
      <c r="A39" s="107"/>
      <c r="B39" s="107"/>
      <c r="C39" s="107"/>
      <c r="D39" s="367" t="s">
        <v>305</v>
      </c>
      <c r="E39" s="367"/>
      <c r="F39" s="367"/>
      <c r="G39" s="115" t="s">
        <v>250</v>
      </c>
    </row>
  </sheetData>
  <sheetProtection sheet="1" objects="1" scenarios="1" formatCells="0" selectLockedCells="1"/>
  <mergeCells count="17">
    <mergeCell ref="B1:B4"/>
    <mergeCell ref="D1:G1"/>
    <mergeCell ref="E2:G2"/>
    <mergeCell ref="D33:E36"/>
    <mergeCell ref="D37:G37"/>
    <mergeCell ref="F3:G3"/>
    <mergeCell ref="E17:F17"/>
    <mergeCell ref="E18:F18"/>
    <mergeCell ref="E19:F19"/>
    <mergeCell ref="E20:F20"/>
    <mergeCell ref="E21:F21"/>
    <mergeCell ref="B22:B24"/>
    <mergeCell ref="D2:D3"/>
    <mergeCell ref="J4:L4"/>
    <mergeCell ref="E5:G6"/>
    <mergeCell ref="D38:F38"/>
    <mergeCell ref="D39:F39"/>
  </mergeCells>
  <phoneticPr fontId="49" type="noConversion"/>
  <dataValidations count="18">
    <dataValidation allowBlank="1" showErrorMessage="1" sqref="A1 D1:G1 B5 B7 B9 B11 B13 B15 B17 B21 F32:G35 D2" xr:uid="{74E29DAC-9B7D-4408-B7F6-E9F366A4A6AC}"/>
    <dataValidation allowBlank="1" showInputMessage="1" showErrorMessage="1" prompt="Add Company Logo in this cell" sqref="B1:B4" xr:uid="{55D003AE-E519-4AD8-9812-CC9F295461C8}"/>
    <dataValidation allowBlank="1" showInputMessage="1" showErrorMessage="1" prompt="Enter Authorized Representative's signature here and signing Date in cell at right" sqref="D38:F38" xr:uid="{5BCB366C-152F-47ED-90B9-58B8D4F89384}"/>
    <dataValidation allowBlank="1" showInputMessage="1" showErrorMessage="1" prompt="Enter Authorized Representative's signature below" sqref="D37:G37" xr:uid="{DD477648-CD5E-4E11-ABEC-20A65AF505FF}"/>
    <dataValidation allowBlank="1" showInputMessage="1" showErrorMessage="1" prompt="Enter Proposal conditions in this cell" sqref="D33" xr:uid="{3FAF2447-0E8D-4BD3-8B7C-7EC48290FB14}"/>
    <dataValidation allowBlank="1" showInputMessage="1" showErrorMessage="1" prompt="Enter signing Date in this cell" sqref="G38" xr:uid="{2DC13DFD-D7E9-4A89-9556-1829BFB8DE5A}"/>
    <dataValidation allowBlank="1" showInputMessage="1" showErrorMessage="1" prompt="Enter Proposal conditions in cell below" sqref="D32" xr:uid="{4B6FDAC4-1890-49FE-871D-4FB0B26D8D6E}"/>
    <dataValidation allowBlank="1" showInputMessage="1" showErrorMessage="1" prompt="Enter Due Date in this cell" sqref="B30" xr:uid="{58171CCB-02B9-4430-B6B4-13E3D94477BD}"/>
    <dataValidation allowBlank="1" showInputMessage="1" showErrorMessage="1" prompt="Enter Due Date in cell below" sqref="B29" xr:uid="{0CDD4BB8-0738-4FBE-B386-3641804C7C0B}"/>
    <dataValidation allowBlank="1" showInputMessage="1" showErrorMessage="1" prompt="Enter Payment Terms in this cell" sqref="B28" xr:uid="{1AECB85A-79D6-4CCD-BC1C-A2054C65667A}"/>
    <dataValidation allowBlank="1" showInputMessage="1" showErrorMessage="1" prompt="Enter Payment Terms in cell below" sqref="B27" xr:uid="{FDB92C7F-9305-4038-8978-4208EC106439}"/>
    <dataValidation allowBlank="1" showInputMessage="1" showErrorMessage="1" prompt="Enter the name of the person to which the proposal should be addressed in this cell" sqref="B26" xr:uid="{5177B0A2-FF13-47D0-A8E8-9B95DE26E63E}"/>
    <dataValidation allowBlank="1" showInputMessage="1" showErrorMessage="1" prompt="Enter the name of the person to which the proposal should be addressed in cell below" sqref="B25" xr:uid="{B32697EE-CD7F-47F7-B05C-74010CA81835}"/>
    <dataValidation allowBlank="1" showInputMessage="1" showErrorMessage="1" prompt="Enter Salesperson name in cell below" sqref="B19" xr:uid="{A20C661E-4EB8-4469-B361-79763A1E839B}"/>
    <dataValidation allowBlank="1" showInputMessage="1" showErrorMessage="1" prompt="Enter Date in this cell" sqref="B10" xr:uid="{733A36E3-A681-493E-BE03-5E6BD0F88DD5}"/>
    <dataValidation allowBlank="1" showInputMessage="1" showErrorMessage="1" prompt="Enter Estimate Number in this cell" sqref="B8" xr:uid="{3937159E-983A-4C2E-95D4-7EB8B381E6D8}"/>
    <dataValidation allowBlank="1" showInputMessage="1" showErrorMessage="1" prompt="View / Print Request for Proposal." sqref="I1" xr:uid="{16584668-F797-4AFD-860E-8FA4E11D6A39}"/>
    <dataValidation allowBlank="1" showInputMessage="1" showErrorMessage="1" prompt="Back to dashboard" sqref="I2" xr:uid="{0B28BF9E-54C2-4F67-8E18-ABEBB866FCD7}"/>
  </dataValidations>
  <pageMargins left="0.7" right="0.7" top="0.75" bottom="0.75" header="0.3" footer="0.3"/>
  <pageSetup scale="73" orientation="portrait" r:id="rId1"/>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6C60-E2C5-480C-ADB7-CC1563BFA83D}">
  <sheetPr codeName="Sheet17">
    <pageSetUpPr fitToPage="1"/>
  </sheetPr>
  <dimension ref="A1:M56"/>
  <sheetViews>
    <sheetView showGridLines="0" showZeros="0" zoomScaleNormal="100" workbookViewId="0">
      <selection activeCell="I21" sqref="I21"/>
    </sheetView>
  </sheetViews>
  <sheetFormatPr defaultRowHeight="14.5" x14ac:dyDescent="0.35"/>
  <cols>
    <col min="1" max="1" width="3" customWidth="1"/>
    <col min="2" max="2" width="8.7265625" customWidth="1"/>
    <col min="3" max="3" width="11.81640625" customWidth="1"/>
    <col min="4" max="4" width="8.81640625" customWidth="1"/>
    <col min="5" max="5" width="9.7265625" customWidth="1"/>
    <col min="6" max="6" width="3" customWidth="1"/>
    <col min="7" max="7" width="14" customWidth="1"/>
    <col min="8" max="8" width="3" customWidth="1"/>
    <col min="9" max="9" width="15.81640625" customWidth="1"/>
    <col min="10" max="10" width="3" customWidth="1"/>
    <col min="11" max="11" width="13.1796875" customWidth="1"/>
  </cols>
  <sheetData>
    <row r="1" spans="1:13" ht="15.5" x14ac:dyDescent="0.35">
      <c r="A1" s="401" t="str">
        <f>ProjectInfo!J6</f>
        <v>Example Project</v>
      </c>
      <c r="B1" s="401"/>
      <c r="C1" s="401"/>
      <c r="D1" s="401"/>
      <c r="E1" s="401"/>
      <c r="F1" s="401"/>
      <c r="G1" s="401"/>
      <c r="H1" s="401"/>
      <c r="I1" s="401"/>
      <c r="J1" s="401"/>
      <c r="K1" s="401"/>
      <c r="L1" s="165"/>
      <c r="M1" s="177"/>
    </row>
    <row r="2" spans="1:13" x14ac:dyDescent="0.35">
      <c r="A2" s="351" t="str">
        <f>ProjectInfo!J8</f>
        <v>Springfield, Illinois     62523</v>
      </c>
      <c r="B2" s="351"/>
      <c r="C2" s="351"/>
      <c r="D2" s="351"/>
      <c r="E2" s="351"/>
      <c r="F2" s="351"/>
      <c r="G2" s="351"/>
      <c r="H2" s="351"/>
      <c r="I2" s="351"/>
      <c r="J2" s="351"/>
      <c r="K2" s="351"/>
      <c r="M2" s="191"/>
    </row>
    <row r="3" spans="1:13" ht="15.5" x14ac:dyDescent="0.35">
      <c r="A3" s="106"/>
      <c r="B3" s="2"/>
      <c r="C3" s="2"/>
      <c r="D3" s="2"/>
      <c r="E3" s="2"/>
      <c r="F3" s="62"/>
      <c r="G3" s="2"/>
      <c r="H3" s="62"/>
      <c r="I3" s="2"/>
      <c r="J3" s="62"/>
      <c r="K3" s="2"/>
    </row>
    <row r="4" spans="1:13" x14ac:dyDescent="0.35">
      <c r="A4" s="402" t="s">
        <v>306</v>
      </c>
      <c r="B4" s="402"/>
      <c r="C4" s="402"/>
      <c r="D4" s="402"/>
      <c r="E4" s="402"/>
      <c r="F4" s="402"/>
      <c r="G4" s="402"/>
      <c r="H4" s="402"/>
      <c r="I4" s="402"/>
      <c r="J4" s="402"/>
      <c r="K4" s="402"/>
    </row>
    <row r="5" spans="1:13" x14ac:dyDescent="0.35">
      <c r="A5" s="2"/>
      <c r="B5" s="2"/>
      <c r="C5" s="2"/>
      <c r="D5" s="2"/>
      <c r="E5" s="2"/>
      <c r="F5" s="62"/>
      <c r="G5" s="2"/>
      <c r="H5" s="62"/>
      <c r="I5" s="2"/>
      <c r="J5" s="62"/>
      <c r="K5" s="2"/>
    </row>
    <row r="6" spans="1:13" x14ac:dyDescent="0.35">
      <c r="A6" s="384" t="s">
        <v>307</v>
      </c>
      <c r="B6" s="385"/>
      <c r="C6" s="385"/>
      <c r="D6" s="385"/>
      <c r="E6" s="385"/>
      <c r="F6" s="385"/>
      <c r="G6" s="385"/>
      <c r="H6" s="385"/>
      <c r="I6" s="385"/>
      <c r="J6" s="385"/>
      <c r="K6" s="386"/>
    </row>
    <row r="7" spans="1:13" x14ac:dyDescent="0.35">
      <c r="A7" s="10" t="s">
        <v>308</v>
      </c>
      <c r="B7" s="3"/>
      <c r="C7" s="403" t="str">
        <f>A1</f>
        <v>Example Project</v>
      </c>
      <c r="D7" s="404"/>
      <c r="E7" s="404"/>
      <c r="F7" s="404"/>
      <c r="G7" s="404"/>
      <c r="H7" s="404"/>
      <c r="I7" s="404"/>
      <c r="J7" s="404"/>
      <c r="K7" s="405"/>
    </row>
    <row r="8" spans="1:13" x14ac:dyDescent="0.35">
      <c r="A8" s="10" t="s">
        <v>309</v>
      </c>
      <c r="B8" s="3"/>
      <c r="C8" s="63">
        <f>RFPView!B3</f>
        <v>0</v>
      </c>
      <c r="D8" s="3"/>
      <c r="E8" s="3"/>
      <c r="F8" s="64"/>
      <c r="G8" s="3"/>
      <c r="H8" s="64"/>
      <c r="I8" s="3"/>
      <c r="J8" s="64"/>
      <c r="K8" s="9"/>
    </row>
    <row r="9" spans="1:13" x14ac:dyDescent="0.35">
      <c r="A9" s="10" t="s">
        <v>310</v>
      </c>
      <c r="B9" s="3"/>
      <c r="C9" s="65" t="d">
        <f>RFPView!F4</f>
        <v>1899-12-30</v>
      </c>
      <c r="D9" s="3"/>
      <c r="E9" s="3"/>
      <c r="F9" s="64"/>
      <c r="G9" s="3"/>
      <c r="H9" s="64"/>
      <c r="I9" s="3"/>
      <c r="J9" s="64"/>
      <c r="K9" s="9"/>
    </row>
    <row r="10" spans="1:13" x14ac:dyDescent="0.35">
      <c r="A10" s="66" t="s">
        <v>311</v>
      </c>
      <c r="B10" s="12"/>
      <c r="C10" s="12"/>
      <c r="D10" s="12" t="str">
        <f>ProjectInfo!J14</f>
        <v>Your Company Name</v>
      </c>
      <c r="E10" s="12"/>
      <c r="F10" s="67"/>
      <c r="G10" s="12"/>
      <c r="H10" s="67"/>
      <c r="I10" s="12"/>
      <c r="J10" s="67"/>
      <c r="K10" s="14"/>
    </row>
    <row r="11" spans="1:13" x14ac:dyDescent="0.35">
      <c r="A11" s="3"/>
      <c r="B11" s="3"/>
      <c r="C11" s="3"/>
      <c r="D11" s="3"/>
      <c r="E11" s="3"/>
      <c r="F11" s="64"/>
      <c r="G11" s="3"/>
      <c r="H11" s="64"/>
      <c r="I11" s="3"/>
      <c r="J11" s="64"/>
      <c r="K11" s="3"/>
    </row>
    <row r="12" spans="1:13" x14ac:dyDescent="0.35">
      <c r="A12" s="384" t="s">
        <v>312</v>
      </c>
      <c r="B12" s="385"/>
      <c r="C12" s="385"/>
      <c r="D12" s="385"/>
      <c r="E12" s="385"/>
      <c r="F12" s="385"/>
      <c r="G12" s="385"/>
      <c r="H12" s="385"/>
      <c r="I12" s="385"/>
      <c r="J12" s="385"/>
      <c r="K12" s="386"/>
    </row>
    <row r="13" spans="1:13" x14ac:dyDescent="0.35">
      <c r="A13" s="388">
        <f>RFPView!D3</f>
        <v>0</v>
      </c>
      <c r="B13" s="389"/>
      <c r="C13" s="389"/>
      <c r="D13" s="389"/>
      <c r="E13" s="389"/>
      <c r="F13" s="389"/>
      <c r="G13" s="389"/>
      <c r="H13" s="389"/>
      <c r="I13" s="389"/>
      <c r="J13" s="389"/>
      <c r="K13" s="390"/>
    </row>
    <row r="14" spans="1:13" x14ac:dyDescent="0.35">
      <c r="A14" s="391"/>
      <c r="B14" s="392"/>
      <c r="C14" s="392"/>
      <c r="D14" s="392"/>
      <c r="E14" s="392"/>
      <c r="F14" s="392"/>
      <c r="G14" s="392"/>
      <c r="H14" s="392"/>
      <c r="I14" s="392"/>
      <c r="J14" s="392"/>
      <c r="K14" s="393"/>
    </row>
    <row r="15" spans="1:13" x14ac:dyDescent="0.35">
      <c r="A15" s="391"/>
      <c r="B15" s="392"/>
      <c r="C15" s="392"/>
      <c r="D15" s="392"/>
      <c r="E15" s="392"/>
      <c r="F15" s="392"/>
      <c r="G15" s="392"/>
      <c r="H15" s="392"/>
      <c r="I15" s="392"/>
      <c r="J15" s="392"/>
      <c r="K15" s="393"/>
    </row>
    <row r="16" spans="1:13" x14ac:dyDescent="0.35">
      <c r="A16" s="394"/>
      <c r="B16" s="395"/>
      <c r="C16" s="395"/>
      <c r="D16" s="395"/>
      <c r="E16" s="395"/>
      <c r="F16" s="395"/>
      <c r="G16" s="395"/>
      <c r="H16" s="395"/>
      <c r="I16" s="395"/>
      <c r="J16" s="395"/>
      <c r="K16" s="396"/>
    </row>
    <row r="17" spans="1:11" x14ac:dyDescent="0.35">
      <c r="A17" s="3"/>
      <c r="B17" s="3"/>
      <c r="C17" s="3"/>
      <c r="D17" s="3"/>
      <c r="E17" s="3"/>
      <c r="F17" s="64"/>
      <c r="G17" s="3"/>
      <c r="H17" s="64"/>
      <c r="I17" s="3"/>
      <c r="J17" s="64"/>
      <c r="K17" s="3"/>
    </row>
    <row r="18" spans="1:11" x14ac:dyDescent="0.35">
      <c r="A18" s="384" t="s">
        <v>313</v>
      </c>
      <c r="B18" s="385"/>
      <c r="C18" s="385"/>
      <c r="D18" s="385"/>
      <c r="E18" s="385"/>
      <c r="F18" s="385"/>
      <c r="G18" s="385"/>
      <c r="H18" s="385"/>
      <c r="I18" s="385"/>
      <c r="J18" s="385"/>
      <c r="K18" s="386"/>
    </row>
    <row r="19" spans="1:11" x14ac:dyDescent="0.35">
      <c r="A19" s="68"/>
      <c r="B19" s="69"/>
      <c r="C19" s="69"/>
      <c r="D19" s="69"/>
      <c r="E19" s="69"/>
      <c r="F19" s="70"/>
      <c r="G19" s="69"/>
      <c r="H19" s="70"/>
      <c r="I19" s="69"/>
      <c r="J19" s="70"/>
      <c r="K19" s="71"/>
    </row>
    <row r="20" spans="1:11" x14ac:dyDescent="0.35">
      <c r="A20" s="10"/>
      <c r="B20" s="3"/>
      <c r="C20" s="3"/>
      <c r="D20" s="3"/>
      <c r="E20" s="3"/>
      <c r="F20" s="64"/>
      <c r="G20" s="72" t="s">
        <v>314</v>
      </c>
      <c r="H20" s="64"/>
      <c r="I20" s="72" t="s">
        <v>315</v>
      </c>
      <c r="J20" s="64"/>
      <c r="K20" s="73" t="s">
        <v>276</v>
      </c>
    </row>
    <row r="21" spans="1:11" x14ac:dyDescent="0.35">
      <c r="A21" s="10" t="s">
        <v>277</v>
      </c>
      <c r="B21" s="3"/>
      <c r="C21" s="3"/>
      <c r="D21" s="3"/>
      <c r="E21" s="3"/>
      <c r="F21" s="64" t="s">
        <v>316</v>
      </c>
      <c r="G21" s="74">
        <f>RFPView!H35</f>
        <v>0</v>
      </c>
      <c r="H21" s="64" t="s">
        <v>316</v>
      </c>
      <c r="I21" s="135"/>
      <c r="J21" s="64" t="s">
        <v>316</v>
      </c>
      <c r="K21" s="75">
        <f>SUM(G21:I21)</f>
        <v>0</v>
      </c>
    </row>
    <row r="22" spans="1:11" x14ac:dyDescent="0.35">
      <c r="A22" s="10" t="s">
        <v>278</v>
      </c>
      <c r="B22" s="3"/>
      <c r="C22" s="3"/>
      <c r="D22" s="3"/>
      <c r="E22" s="3"/>
      <c r="F22" s="64" t="s">
        <v>316</v>
      </c>
      <c r="G22" s="74">
        <f>RFPView!H15</f>
        <v>0</v>
      </c>
      <c r="H22" s="64" t="s">
        <v>316</v>
      </c>
      <c r="I22" s="135"/>
      <c r="J22" s="64" t="s">
        <v>316</v>
      </c>
      <c r="K22" s="75">
        <f>SUM(G22+I22)</f>
        <v>0</v>
      </c>
    </row>
    <row r="23" spans="1:11" x14ac:dyDescent="0.35">
      <c r="A23" s="10" t="s">
        <v>279</v>
      </c>
      <c r="B23" s="3"/>
      <c r="C23" s="3"/>
      <c r="D23" s="3"/>
      <c r="E23" s="3"/>
      <c r="F23" s="64" t="s">
        <v>316</v>
      </c>
      <c r="G23" s="74">
        <f>SUM(RFPView!H25,RFPView!H46)</f>
        <v>0</v>
      </c>
      <c r="H23" s="64" t="s">
        <v>316</v>
      </c>
      <c r="I23" s="135"/>
      <c r="J23" s="64" t="s">
        <v>316</v>
      </c>
      <c r="K23" s="75">
        <f>SUM(G23+I23)</f>
        <v>0</v>
      </c>
    </row>
    <row r="24" spans="1:11" x14ac:dyDescent="0.35">
      <c r="A24" s="10" t="s">
        <v>281</v>
      </c>
      <c r="B24" s="3"/>
      <c r="C24" s="3"/>
      <c r="D24" s="3"/>
      <c r="E24" s="3"/>
      <c r="F24" s="64"/>
      <c r="G24" s="397" t="s">
        <v>317</v>
      </c>
      <c r="H24" s="397"/>
      <c r="I24" s="397"/>
      <c r="J24" s="64" t="s">
        <v>316</v>
      </c>
      <c r="K24" s="75">
        <f>SUM(K21:K23)</f>
        <v>0</v>
      </c>
    </row>
    <row r="25" spans="1:11" x14ac:dyDescent="0.35">
      <c r="A25" s="10" t="s">
        <v>318</v>
      </c>
      <c r="B25" s="3"/>
      <c r="C25" s="3"/>
      <c r="D25" s="3"/>
      <c r="E25" s="3"/>
      <c r="F25" s="64"/>
      <c r="G25" s="76"/>
      <c r="H25" s="76"/>
      <c r="I25" s="76"/>
      <c r="J25" s="64" t="s">
        <v>316</v>
      </c>
      <c r="K25" s="77">
        <f>RFPView!H51</f>
        <v>0</v>
      </c>
    </row>
    <row r="26" spans="1:11" x14ac:dyDescent="0.35">
      <c r="A26" s="66" t="s">
        <v>284</v>
      </c>
      <c r="B26" s="12"/>
      <c r="C26" s="12"/>
      <c r="D26" s="12"/>
      <c r="E26" s="12"/>
      <c r="F26" s="67"/>
      <c r="G26" s="398" t="s">
        <v>319</v>
      </c>
      <c r="H26" s="398"/>
      <c r="I26" s="398"/>
      <c r="J26" s="67" t="s">
        <v>316</v>
      </c>
      <c r="K26" s="77">
        <f>SUM(K24:K25)</f>
        <v>0</v>
      </c>
    </row>
    <row r="27" spans="1:11" x14ac:dyDescent="0.35">
      <c r="A27" s="3"/>
      <c r="B27" s="3"/>
      <c r="C27" s="3"/>
      <c r="D27" s="3"/>
      <c r="E27" s="3"/>
      <c r="F27" s="64"/>
      <c r="G27" s="3"/>
      <c r="H27" s="64"/>
      <c r="I27" s="3"/>
      <c r="J27" s="64"/>
      <c r="K27" s="3"/>
    </row>
    <row r="28" spans="1:11" x14ac:dyDescent="0.35">
      <c r="A28" s="384" t="s">
        <v>320</v>
      </c>
      <c r="B28" s="385"/>
      <c r="C28" s="385"/>
      <c r="D28" s="385"/>
      <c r="E28" s="385"/>
      <c r="F28" s="385"/>
      <c r="G28" s="385"/>
      <c r="H28" s="385"/>
      <c r="I28" s="385"/>
      <c r="J28" s="385"/>
      <c r="K28" s="386"/>
    </row>
    <row r="29" spans="1:11" x14ac:dyDescent="0.35">
      <c r="A29" s="68"/>
      <c r="B29" s="69"/>
      <c r="C29" s="69"/>
      <c r="D29" s="69"/>
      <c r="E29" s="69"/>
      <c r="F29" s="70"/>
      <c r="G29" s="69"/>
      <c r="H29" s="70"/>
      <c r="I29" s="69"/>
      <c r="J29" s="70"/>
      <c r="K29" s="71"/>
    </row>
    <row r="30" spans="1:11" x14ac:dyDescent="0.35">
      <c r="A30" s="399" t="s">
        <v>321</v>
      </c>
      <c r="B30" s="400"/>
      <c r="C30" s="400"/>
      <c r="D30" s="400"/>
      <c r="E30" s="400"/>
      <c r="F30" s="64"/>
      <c r="G30" s="78" t="s">
        <v>322</v>
      </c>
      <c r="H30" s="79"/>
      <c r="I30" s="78"/>
      <c r="J30" s="64"/>
      <c r="K30" s="80" t="s">
        <v>323</v>
      </c>
    </row>
    <row r="31" spans="1:11" x14ac:dyDescent="0.35">
      <c r="A31" s="81">
        <v>1</v>
      </c>
      <c r="B31" s="82">
        <f>RFPView!A38</f>
        <v>0</v>
      </c>
      <c r="C31" s="11"/>
      <c r="D31" s="11"/>
      <c r="E31" s="11"/>
      <c r="F31" s="64"/>
      <c r="G31" s="155">
        <f>RFPView!K38</f>
        <v>0</v>
      </c>
      <c r="H31" s="67"/>
      <c r="I31" s="12"/>
      <c r="J31" s="64" t="s">
        <v>316</v>
      </c>
      <c r="K31" s="83">
        <f>RFPView!H38</f>
        <v>0</v>
      </c>
    </row>
    <row r="32" spans="1:11" x14ac:dyDescent="0.35">
      <c r="A32" s="81">
        <v>2</v>
      </c>
      <c r="B32" s="82">
        <f>RFPView!A39</f>
        <v>0</v>
      </c>
      <c r="C32" s="11"/>
      <c r="D32" s="11"/>
      <c r="E32" s="11"/>
      <c r="F32" s="64"/>
      <c r="G32" s="155">
        <f>RFPView!K39</f>
        <v>0</v>
      </c>
      <c r="H32" s="67"/>
      <c r="I32" s="12"/>
      <c r="J32" s="64" t="s">
        <v>316</v>
      </c>
      <c r="K32" s="84">
        <f>RFPView!H39</f>
        <v>0</v>
      </c>
    </row>
    <row r="33" spans="1:11" x14ac:dyDescent="0.35">
      <c r="A33" s="81">
        <v>3</v>
      </c>
      <c r="B33" s="82">
        <f>RFPView!A40</f>
        <v>0</v>
      </c>
      <c r="C33" s="11"/>
      <c r="D33" s="11"/>
      <c r="E33" s="11"/>
      <c r="F33" s="64"/>
      <c r="G33" s="156">
        <f>RFPView!K40</f>
        <v>0</v>
      </c>
      <c r="H33" s="85"/>
      <c r="I33" s="11"/>
      <c r="J33" s="64" t="s">
        <v>316</v>
      </c>
      <c r="K33" s="84">
        <f>RFPView!H40</f>
        <v>0</v>
      </c>
    </row>
    <row r="34" spans="1:11" x14ac:dyDescent="0.35">
      <c r="A34" s="81">
        <v>4</v>
      </c>
      <c r="B34" s="82">
        <f>RFPView!A41</f>
        <v>0</v>
      </c>
      <c r="C34" s="11"/>
      <c r="D34" s="11"/>
      <c r="E34" s="11"/>
      <c r="F34" s="64"/>
      <c r="G34" s="156">
        <f>RFPView!K41</f>
        <v>0</v>
      </c>
      <c r="H34" s="85"/>
      <c r="I34" s="11"/>
      <c r="J34" s="64" t="s">
        <v>316</v>
      </c>
      <c r="K34" s="84">
        <f>RFPView!H41</f>
        <v>0</v>
      </c>
    </row>
    <row r="35" spans="1:11" x14ac:dyDescent="0.35">
      <c r="A35" s="81">
        <v>5</v>
      </c>
      <c r="B35" s="82">
        <f>RFPView!A42</f>
        <v>0</v>
      </c>
      <c r="C35" s="11"/>
      <c r="D35" s="11"/>
      <c r="E35" s="11"/>
      <c r="F35" s="64"/>
      <c r="G35" s="156">
        <f>RFPView!K42</f>
        <v>0</v>
      </c>
      <c r="H35" s="85"/>
      <c r="I35" s="11"/>
      <c r="J35" s="64" t="s">
        <v>316</v>
      </c>
      <c r="K35" s="84">
        <f>RFPView!H42</f>
        <v>0</v>
      </c>
    </row>
    <row r="36" spans="1:11" x14ac:dyDescent="0.35">
      <c r="A36" s="10"/>
      <c r="B36" s="3"/>
      <c r="C36" s="3"/>
      <c r="D36" s="3"/>
      <c r="E36" s="3"/>
      <c r="F36" s="64"/>
      <c r="G36" s="3"/>
      <c r="H36" s="64"/>
      <c r="I36" s="3"/>
      <c r="J36" s="64" t="s">
        <v>316</v>
      </c>
      <c r="K36" s="84"/>
    </row>
    <row r="37" spans="1:11" x14ac:dyDescent="0.35">
      <c r="A37" s="10" t="s">
        <v>324</v>
      </c>
      <c r="B37" s="3"/>
      <c r="C37" s="3"/>
      <c r="D37" s="3"/>
      <c r="E37" s="3"/>
      <c r="F37" s="64"/>
      <c r="G37" s="3"/>
      <c r="H37" s="64"/>
      <c r="I37" s="3"/>
      <c r="J37" s="64" t="s">
        <v>316</v>
      </c>
      <c r="K37" s="84">
        <f>SUM(K31:K36)</f>
        <v>0</v>
      </c>
    </row>
    <row r="38" spans="1:11" x14ac:dyDescent="0.35">
      <c r="A38" s="10" t="s">
        <v>325</v>
      </c>
      <c r="B38" s="3"/>
      <c r="C38" s="3"/>
      <c r="D38" s="3"/>
      <c r="E38" s="3"/>
      <c r="F38" s="64"/>
      <c r="G38" s="3"/>
      <c r="H38" s="64"/>
      <c r="I38" s="3"/>
      <c r="J38" s="64" t="s">
        <v>316</v>
      </c>
      <c r="K38" s="87">
        <f>RFPView!H53</f>
        <v>0</v>
      </c>
    </row>
    <row r="39" spans="1:11" x14ac:dyDescent="0.35">
      <c r="A39" s="66" t="s">
        <v>293</v>
      </c>
      <c r="B39" s="12"/>
      <c r="C39" s="12"/>
      <c r="D39" s="12"/>
      <c r="E39" s="12"/>
      <c r="F39" s="67"/>
      <c r="G39" s="12"/>
      <c r="H39" s="67"/>
      <c r="I39" s="86" t="s">
        <v>326</v>
      </c>
      <c r="J39" s="67" t="s">
        <v>316</v>
      </c>
      <c r="K39" s="87">
        <f>SUM(K37:K38)</f>
        <v>0</v>
      </c>
    </row>
    <row r="40" spans="1:11" x14ac:dyDescent="0.35">
      <c r="A40" s="3"/>
      <c r="B40" s="3"/>
      <c r="C40" s="3"/>
      <c r="D40" s="3"/>
      <c r="E40" s="3"/>
      <c r="F40" s="64"/>
      <c r="G40" s="3"/>
      <c r="H40" s="64"/>
      <c r="I40" s="3"/>
      <c r="J40" s="64"/>
      <c r="K40" s="3"/>
    </row>
    <row r="41" spans="1:11" x14ac:dyDescent="0.35">
      <c r="A41" s="384" t="s">
        <v>323</v>
      </c>
      <c r="B41" s="385"/>
      <c r="C41" s="385"/>
      <c r="D41" s="385"/>
      <c r="E41" s="385"/>
      <c r="F41" s="385"/>
      <c r="G41" s="385"/>
      <c r="H41" s="385"/>
      <c r="I41" s="385"/>
      <c r="J41" s="385"/>
      <c r="K41" s="386"/>
    </row>
    <row r="42" spans="1:11" x14ac:dyDescent="0.35">
      <c r="A42" s="88"/>
      <c r="B42" s="89"/>
      <c r="C42" s="89"/>
      <c r="D42" s="89"/>
      <c r="E42" s="89"/>
      <c r="F42" s="89"/>
      <c r="G42" s="89"/>
      <c r="H42" s="89"/>
      <c r="I42" s="89"/>
      <c r="J42" s="89"/>
      <c r="K42" s="90"/>
    </row>
    <row r="43" spans="1:11" x14ac:dyDescent="0.35">
      <c r="A43" s="10" t="s">
        <v>296</v>
      </c>
      <c r="B43" s="3"/>
      <c r="C43" s="3"/>
      <c r="D43" s="3"/>
      <c r="E43" s="3"/>
      <c r="F43" s="64"/>
      <c r="G43" s="3"/>
      <c r="H43" s="64"/>
      <c r="I43" s="76" t="s">
        <v>327</v>
      </c>
      <c r="J43" s="64"/>
      <c r="K43" s="75">
        <f>K26+K39</f>
        <v>0</v>
      </c>
    </row>
    <row r="44" spans="1:11" ht="15" thickBot="1" x14ac:dyDescent="0.4">
      <c r="A44" s="10" t="s">
        <v>298</v>
      </c>
      <c r="B44" s="3"/>
      <c r="C44" s="3"/>
      <c r="D44" s="3"/>
      <c r="E44" s="3"/>
      <c r="F44" s="64"/>
      <c r="G44" s="76" t="s">
        <v>328</v>
      </c>
      <c r="H44" s="64"/>
      <c r="I44" s="91"/>
      <c r="J44" s="64"/>
      <c r="K44" s="92">
        <f>K43*2%</f>
        <v>0</v>
      </c>
    </row>
    <row r="45" spans="1:11" ht="15" thickTop="1" x14ac:dyDescent="0.35">
      <c r="A45" s="66" t="s">
        <v>300</v>
      </c>
      <c r="B45" s="12"/>
      <c r="C45" s="12"/>
      <c r="D45" s="12"/>
      <c r="E45" s="12"/>
      <c r="F45" s="67"/>
      <c r="G45" s="12"/>
      <c r="H45" s="67"/>
      <c r="I45" s="86" t="s">
        <v>329</v>
      </c>
      <c r="J45" s="67"/>
      <c r="K45" s="77">
        <f>SUM(K43:K44)</f>
        <v>0</v>
      </c>
    </row>
    <row r="46" spans="1:11" x14ac:dyDescent="0.35">
      <c r="A46" s="3" t="s">
        <v>330</v>
      </c>
      <c r="B46" s="3"/>
      <c r="C46" s="3"/>
      <c r="D46" s="3"/>
      <c r="E46" s="3"/>
      <c r="F46" s="64"/>
      <c r="G46" s="3"/>
      <c r="H46" s="64"/>
      <c r="I46" s="3"/>
      <c r="J46" s="64"/>
      <c r="K46" s="3"/>
    </row>
    <row r="47" spans="1:11" x14ac:dyDescent="0.35">
      <c r="A47" s="3"/>
      <c r="B47" s="3"/>
      <c r="C47" s="3"/>
      <c r="D47" s="3"/>
      <c r="E47" s="3"/>
      <c r="F47" s="64"/>
      <c r="G47" s="3"/>
      <c r="H47" s="64"/>
      <c r="I47" s="3"/>
      <c r="J47" s="64"/>
      <c r="K47" s="3"/>
    </row>
    <row r="48" spans="1:11" x14ac:dyDescent="0.35">
      <c r="A48" s="387" t="s">
        <v>331</v>
      </c>
      <c r="B48" s="387"/>
      <c r="C48" s="387"/>
      <c r="D48" s="387"/>
      <c r="E48" s="78">
        <f>RFPView!C51</f>
        <v>0</v>
      </c>
      <c r="F48" s="78"/>
      <c r="G48" s="3" t="s">
        <v>332</v>
      </c>
      <c r="H48" s="64"/>
      <c r="I48" s="3"/>
      <c r="J48" s="64"/>
      <c r="K48" s="3"/>
    </row>
    <row r="49" spans="1:11" x14ac:dyDescent="0.35">
      <c r="A49" s="3" t="s">
        <v>333</v>
      </c>
      <c r="B49" s="3"/>
      <c r="C49" s="3"/>
      <c r="D49" s="3"/>
      <c r="E49" s="3"/>
      <c r="F49" s="64"/>
      <c r="G49" s="3"/>
      <c r="H49" s="78">
        <f>RFPView!C53</f>
        <v>0</v>
      </c>
      <c r="I49" s="3" t="s">
        <v>334</v>
      </c>
      <c r="J49" s="64"/>
      <c r="K49" s="3"/>
    </row>
    <row r="50" spans="1:11" x14ac:dyDescent="0.35">
      <c r="A50" s="3"/>
      <c r="B50" s="3"/>
      <c r="C50" s="3"/>
      <c r="D50" s="3"/>
      <c r="E50" s="3"/>
      <c r="F50" s="64"/>
      <c r="G50" s="3"/>
      <c r="H50" s="64"/>
      <c r="I50" s="3"/>
      <c r="J50" s="64"/>
      <c r="K50" s="3"/>
    </row>
    <row r="51" spans="1:11" x14ac:dyDescent="0.35">
      <c r="A51" s="3"/>
      <c r="B51" s="3"/>
      <c r="C51" s="3"/>
      <c r="D51" s="3"/>
      <c r="E51" s="3"/>
      <c r="F51" s="64"/>
      <c r="G51" s="3"/>
      <c r="H51" s="64"/>
      <c r="I51" s="3"/>
      <c r="J51" s="64"/>
      <c r="K51" s="3"/>
    </row>
    <row r="52" spans="1:11" x14ac:dyDescent="0.35">
      <c r="A52" s="3" t="s">
        <v>335</v>
      </c>
      <c r="B52" s="3"/>
      <c r="C52" s="3"/>
      <c r="D52" s="3"/>
      <c r="E52" s="380"/>
      <c r="F52" s="381"/>
      <c r="G52" s="381"/>
      <c r="H52" s="381"/>
      <c r="I52" s="64" t="s">
        <v>336</v>
      </c>
      <c r="J52" s="64"/>
      <c r="K52" s="13" t="d">
        <f>RFPView!F4</f>
        <v>1899-12-30</v>
      </c>
    </row>
    <row r="53" spans="1:11" x14ac:dyDescent="0.35">
      <c r="A53" s="3"/>
      <c r="B53" s="3"/>
      <c r="C53" s="3"/>
      <c r="D53" s="3"/>
      <c r="E53" s="3"/>
      <c r="F53" s="64"/>
      <c r="G53" s="3"/>
      <c r="H53" s="64"/>
      <c r="I53" s="3"/>
      <c r="J53" s="64"/>
      <c r="K53" s="3"/>
    </row>
    <row r="54" spans="1:11" x14ac:dyDescent="0.35">
      <c r="A54" s="3"/>
      <c r="B54" s="3"/>
      <c r="C54" s="64" t="s">
        <v>337</v>
      </c>
      <c r="D54" s="382"/>
      <c r="E54" s="383"/>
      <c r="F54" s="383"/>
      <c r="G54" s="383"/>
      <c r="H54" s="64"/>
      <c r="I54" s="3"/>
      <c r="J54" s="64"/>
      <c r="K54" s="3"/>
    </row>
    <row r="55" spans="1:11" x14ac:dyDescent="0.35">
      <c r="A55" s="3"/>
      <c r="B55" s="3"/>
      <c r="C55" s="3"/>
      <c r="D55" s="3"/>
      <c r="E55" s="3"/>
      <c r="F55" s="64"/>
      <c r="G55" s="3"/>
      <c r="H55" s="64"/>
      <c r="I55" s="3"/>
      <c r="J55" s="64"/>
      <c r="K55" s="3"/>
    </row>
    <row r="56" spans="1:11" x14ac:dyDescent="0.35">
      <c r="A56" s="3"/>
      <c r="B56" s="93"/>
      <c r="C56" s="3"/>
      <c r="D56" s="3"/>
      <c r="E56" s="3"/>
      <c r="F56" s="64"/>
      <c r="G56" s="3"/>
      <c r="H56" s="64"/>
      <c r="I56" s="3"/>
      <c r="J56" s="64"/>
      <c r="K56" s="3"/>
    </row>
  </sheetData>
  <sheetProtection sheet="1" objects="1" scenarios="1" selectLockedCells="1"/>
  <mergeCells count="16">
    <mergeCell ref="A12:K12"/>
    <mergeCell ref="A1:K1"/>
    <mergeCell ref="A2:K2"/>
    <mergeCell ref="A4:K4"/>
    <mergeCell ref="A6:K6"/>
    <mergeCell ref="C7:K7"/>
    <mergeCell ref="E52:H52"/>
    <mergeCell ref="D54:G54"/>
    <mergeCell ref="A41:K41"/>
    <mergeCell ref="A48:D48"/>
    <mergeCell ref="A13:K16"/>
    <mergeCell ref="A18:K18"/>
    <mergeCell ref="G24:I24"/>
    <mergeCell ref="G26:I26"/>
    <mergeCell ref="A28:K28"/>
    <mergeCell ref="A30:E30"/>
  </mergeCells>
  <dataValidations count="2">
    <dataValidation allowBlank="1" showInputMessage="1" showErrorMessage="1" prompt="View / Print Request for Proposal." sqref="M1" xr:uid="{43B7770D-E86F-4878-9BEF-EEE2CF0351F7}"/>
    <dataValidation allowBlank="1" showInputMessage="1" showErrorMessage="1" prompt="Back to dashboard" sqref="M2" xr:uid="{3405AEC1-7F9E-4AB1-B84E-8C14D2483421}"/>
  </dataValidations>
  <pageMargins left="1.2" right="0.7" top="0.75" bottom="0.75" header="0.3" footer="0.3"/>
  <pageSetup scale="85"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B1"/>
  <sheetViews>
    <sheetView showGridLines="0" showZeros="0" zoomScaleNormal="100" workbookViewId="0">
      <selection activeCell="B6" sqref="B6"/>
    </sheetView>
  </sheetViews>
  <sheetFormatPr defaultColWidth="9" defaultRowHeight="14.5" x14ac:dyDescent="0.35"/>
  <cols>
    <col min="1" max="1" width="9" style="181"/>
    <col min="2" max="2" width="15" style="94" customWidth="1"/>
    <col min="3" max="3" width="11.453125" style="94" customWidth="1"/>
    <col min="4" max="4" width="11" style="172" customWidth="1"/>
    <col min="5" max="5" width="22.26953125" style="6" customWidth="1"/>
    <col min="6" max="6" width="11.7265625" style="6" customWidth="1"/>
    <col min="7" max="7" width="11.81640625" style="6" customWidth="1"/>
    <col min="8" max="8" width="10.7265625" style="6" customWidth="1"/>
    <col min="9" max="9" width="19.81640625" style="6" customWidth="1"/>
    <col min="10" max="10" width="10.54296875" style="6" customWidth="1"/>
    <col min="11" max="11" width="9" style="121"/>
    <col min="12" max="16384" width="9" style="94"/>
  </cols>
  <sheetData>
    <row r="1" spans="1:28" s="175" customFormat="1" ht="15.5" x14ac:dyDescent="0.35">
      <c r="A1" s="180"/>
      <c r="B1" s="183"/>
      <c r="C1" s="192"/>
      <c r="D1" s="178" t="s">
        <v>120</v>
      </c>
      <c r="E1" s="116" t="s">
        <v>236</v>
      </c>
      <c r="F1" s="116" t="s">
        <v>237</v>
      </c>
      <c r="G1" s="116" t="s">
        <v>238</v>
      </c>
      <c r="H1" s="116" t="s">
        <v>239</v>
      </c>
      <c r="I1" s="116" t="s">
        <v>240</v>
      </c>
      <c r="J1" s="116" t="s">
        <v>241</v>
      </c>
      <c r="K1" s="179" t="s">
        <v>79</v>
      </c>
      <c r="L1" s="173"/>
      <c r="M1" s="94"/>
      <c r="N1" s="94"/>
      <c r="O1" s="173"/>
      <c r="P1" s="174"/>
      <c r="AA1" s="6" t="s">
        <v>75</v>
      </c>
      <c r="AB1" s="6" t="s">
        <v>338</v>
      </c>
    </row>
  </sheetData>
  <sheetProtection formatCells="0" formatRows="0" deleteRows="0" selectLockedCells="1"/>
  <dataValidations count="4">
    <dataValidation allowBlank="1" showErrorMessage="1" prompt=" Select" sqref="M1" xr:uid="{208647EC-6B7B-48F8-B6AF-D55E305DCBFA}"/>
    <dataValidation allowBlank="1" showErrorMessage="1" prompt="Select" sqref="N1" xr:uid="{EBE3061A-9C21-475B-BCDF-0F81266C3E19}"/>
    <dataValidation allowBlank="1" showInputMessage="1" showErrorMessage="1" prompt="View / Print Request for Proposal." sqref="B1" xr:uid="{E28A840D-3261-4728-A22C-57BF0D7CE634}"/>
    <dataValidation allowBlank="1" showInputMessage="1" showErrorMessage="1" prompt="Back to dashboard" sqref="C1" xr:uid="{138C3110-F6EF-4E01-AF4C-CF951C3AE5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154D0122-A38C-4E24-8CC2-06922754ACD6}">
          <x14:formula1>
            <xm:f>Lists!$G$1:$G$7</xm:f>
          </x14:formula1>
          <xm:sqref>AA1</xm:sqref>
        </x14:dataValidation>
        <x14:dataValidation type="list" allowBlank="1" showInputMessage="1" showErrorMessage="1" prompt="Select" xr:uid="{89B245B2-2B76-4CE3-8892-51612DB944CD}">
          <x14:formula1>
            <xm:f>Lists!$J$1:$J$4</xm:f>
          </x14:formula1>
          <xm:sqref>AB1</xm:sqref>
        </x14:dataValidation>
      </x14:dataValidations>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131-2632-46AC-AB38-B221D0EABA8C}">
  <sheetPr codeName="Sheet18"/>
  <dimension ref="A1:I39"/>
  <sheetViews>
    <sheetView showGridLines="0" showRowColHeaders="0" showZeros="0" workbookViewId="0">
      <selection activeCell="B11" sqref="B11"/>
    </sheetView>
  </sheetViews>
  <sheetFormatPr defaultRowHeight="14.5" x14ac:dyDescent="0.35"/>
  <cols>
    <col min="1" max="1" width="33.453125" customWidth="1"/>
    <col min="2" max="6" width="15.7265625" customWidth="1"/>
  </cols>
  <sheetData>
    <row r="1" spans="1:9" ht="15.5" x14ac:dyDescent="0.35">
      <c r="A1" s="406" t="str">
        <f>ProjectInfo!J14</f>
        <v>Your Company Name</v>
      </c>
      <c r="B1" s="406"/>
      <c r="C1" s="406"/>
      <c r="D1" s="406"/>
      <c r="E1" s="406"/>
      <c r="F1" s="406"/>
      <c r="G1" s="165"/>
      <c r="H1" s="165"/>
      <c r="I1" s="177"/>
    </row>
    <row r="2" spans="1:9" x14ac:dyDescent="0.35">
      <c r="A2" s="351" t="str">
        <f>ProjectInfo!J6</f>
        <v>Example Project</v>
      </c>
      <c r="B2" s="351"/>
      <c r="C2" s="351"/>
      <c r="D2" s="351"/>
      <c r="E2" s="351"/>
      <c r="F2" s="355"/>
      <c r="I2" s="191"/>
    </row>
    <row r="3" spans="1:9" x14ac:dyDescent="0.35">
      <c r="A3" s="33" t="s">
        <v>339</v>
      </c>
      <c r="B3" s="39">
        <f>RFPView!B3</f>
        <v>0</v>
      </c>
      <c r="C3" s="33"/>
      <c r="D3" s="33"/>
      <c r="E3" s="33"/>
      <c r="I3" s="177"/>
    </row>
    <row r="4" spans="1:9" x14ac:dyDescent="0.35">
      <c r="A4" s="38" t="s">
        <v>96</v>
      </c>
      <c r="B4" s="407">
        <f>RFPView!D3</f>
        <v>0</v>
      </c>
      <c r="C4" s="407"/>
      <c r="D4" s="407"/>
      <c r="E4" s="407"/>
    </row>
    <row r="5" spans="1:9" x14ac:dyDescent="0.35">
      <c r="A5" s="1" t="s">
        <v>239</v>
      </c>
      <c r="B5" s="8" t="e">
        <f>RFPView!C61</f>
        <v>#N/A</v>
      </c>
      <c r="D5" s="2" t="s">
        <v>251</v>
      </c>
      <c r="E5" s="35" t="e">
        <f>RFPView!C55</f>
        <v>#N/A</v>
      </c>
    </row>
    <row r="7" spans="1:9" x14ac:dyDescent="0.35">
      <c r="A7" s="1" t="s">
        <v>340</v>
      </c>
    </row>
    <row r="8" spans="1:9" x14ac:dyDescent="0.35">
      <c r="B8" s="1" t="s">
        <v>341</v>
      </c>
      <c r="C8" s="1" t="s">
        <v>342</v>
      </c>
      <c r="D8" s="1" t="s">
        <v>343</v>
      </c>
      <c r="E8" s="1" t="s">
        <v>344</v>
      </c>
      <c r="F8" s="1" t="s">
        <v>89</v>
      </c>
    </row>
    <row r="9" spans="1:9" x14ac:dyDescent="0.35">
      <c r="A9" t="s">
        <v>345</v>
      </c>
      <c r="B9" s="95"/>
      <c r="C9" s="95">
        <f>RFPView!H48*0.0075</f>
        <v>0</v>
      </c>
      <c r="D9" s="95"/>
      <c r="E9" s="95"/>
    </row>
    <row r="10" spans="1:9" x14ac:dyDescent="0.35">
      <c r="A10" s="1"/>
      <c r="B10" s="95"/>
      <c r="C10" s="95"/>
      <c r="D10" s="95"/>
      <c r="E10" s="95"/>
    </row>
    <row r="11" spans="1:9" x14ac:dyDescent="0.35">
      <c r="A11" s="35">
        <f>RFPView!K7</f>
        <v>0</v>
      </c>
      <c r="B11" s="96">
        <f>RFPView!H7*0.6</f>
        <v>0</v>
      </c>
      <c r="C11" s="95"/>
      <c r="D11" s="95"/>
      <c r="E11" s="96">
        <f>RFPView!H7*0.4</f>
        <v>0</v>
      </c>
    </row>
    <row r="12" spans="1:9" x14ac:dyDescent="0.35">
      <c r="A12" s="35">
        <f>RFPView!K8</f>
        <v>0</v>
      </c>
      <c r="B12" s="96">
        <f>RFPView!H8*0.6</f>
        <v>0</v>
      </c>
      <c r="C12" s="95"/>
      <c r="D12" s="95"/>
      <c r="E12" s="96">
        <f>RFPView!H8*0.4</f>
        <v>0</v>
      </c>
    </row>
    <row r="13" spans="1:9" x14ac:dyDescent="0.35">
      <c r="A13" s="35">
        <f>RFPView!K9</f>
        <v>0</v>
      </c>
      <c r="B13" s="96">
        <f>RFPView!H9*0.6</f>
        <v>0</v>
      </c>
      <c r="C13" s="95"/>
      <c r="D13" s="95"/>
      <c r="E13" s="96">
        <f>RFPView!H9*0.4</f>
        <v>0</v>
      </c>
    </row>
    <row r="14" spans="1:9" x14ac:dyDescent="0.35">
      <c r="A14" s="35">
        <f>RFPView!K10</f>
        <v>0</v>
      </c>
      <c r="B14" s="96">
        <f>RFPView!H10*0.6</f>
        <v>0</v>
      </c>
      <c r="C14" s="95"/>
      <c r="D14" s="95"/>
      <c r="E14" s="96">
        <f>RFPView!H10*0.4</f>
        <v>0</v>
      </c>
    </row>
    <row r="15" spans="1:9" x14ac:dyDescent="0.35">
      <c r="A15" s="35">
        <f>RFPView!K11</f>
        <v>0</v>
      </c>
      <c r="B15" s="96">
        <f>RFPView!H11*0.6</f>
        <v>0</v>
      </c>
      <c r="C15" s="95"/>
      <c r="D15" s="95"/>
      <c r="E15" s="96">
        <f>RFPView!H11*0.4</f>
        <v>0</v>
      </c>
    </row>
    <row r="16" spans="1:9" x14ac:dyDescent="0.35">
      <c r="A16" s="35">
        <f>RFPView!K12</f>
        <v>0</v>
      </c>
      <c r="B16" s="96">
        <f>RFPView!H12*0.6</f>
        <v>0</v>
      </c>
      <c r="C16" s="95"/>
      <c r="D16" s="95"/>
      <c r="E16" s="96">
        <f>RFPView!H12*0.4</f>
        <v>0</v>
      </c>
    </row>
    <row r="17" spans="1:6" x14ac:dyDescent="0.35">
      <c r="A17" s="35">
        <f>RFPView!K13</f>
        <v>0</v>
      </c>
      <c r="B17" s="96">
        <f>RFPView!H13*0.6</f>
        <v>0</v>
      </c>
      <c r="C17" s="95"/>
      <c r="D17" s="95"/>
      <c r="E17" s="96">
        <f>RFPView!H13*0.4</f>
        <v>0</v>
      </c>
    </row>
    <row r="18" spans="1:6" x14ac:dyDescent="0.35">
      <c r="A18" s="35">
        <f>RFPView!K14</f>
        <v>0</v>
      </c>
      <c r="B18" s="96">
        <f>RFPView!H14*0.6</f>
        <v>0</v>
      </c>
      <c r="C18" s="95"/>
      <c r="D18" s="95"/>
      <c r="E18" s="96">
        <f>RFPView!H14*0.4</f>
        <v>0</v>
      </c>
    </row>
    <row r="19" spans="1:6" x14ac:dyDescent="0.35">
      <c r="A19" s="35">
        <f>RFPView!K29</f>
        <v>0</v>
      </c>
      <c r="B19" s="95"/>
      <c r="C19" s="95">
        <f>RFPView!H29</f>
        <v>0</v>
      </c>
      <c r="D19" s="95"/>
      <c r="E19" s="95"/>
      <c r="F19" s="37">
        <f>RFPView!A29</f>
        <v>0</v>
      </c>
    </row>
    <row r="20" spans="1:6" x14ac:dyDescent="0.35">
      <c r="A20" s="35">
        <f>RFPView!K30</f>
        <v>0</v>
      </c>
      <c r="B20" s="95"/>
      <c r="C20" s="95">
        <f>RFPView!H30</f>
        <v>0</v>
      </c>
      <c r="D20" s="95"/>
      <c r="E20" s="95"/>
      <c r="F20" s="37">
        <f>RFPView!A30</f>
        <v>0</v>
      </c>
    </row>
    <row r="21" spans="1:6" x14ac:dyDescent="0.35">
      <c r="A21" s="35">
        <f>RFPView!K31</f>
        <v>0</v>
      </c>
      <c r="B21" s="95"/>
      <c r="C21" s="95">
        <f>RFPView!H31</f>
        <v>0</v>
      </c>
      <c r="D21" s="95"/>
      <c r="E21" s="95"/>
      <c r="F21" s="37">
        <f>RFPView!A31</f>
        <v>0</v>
      </c>
    </row>
    <row r="22" spans="1:6" x14ac:dyDescent="0.35">
      <c r="A22" s="35">
        <f>RFPView!K32</f>
        <v>0</v>
      </c>
      <c r="B22" s="97"/>
      <c r="C22" s="95">
        <f>RFPView!H32</f>
        <v>0</v>
      </c>
      <c r="D22" s="97"/>
      <c r="E22" s="97"/>
      <c r="F22" s="37">
        <f>RFPView!A32</f>
        <v>0</v>
      </c>
    </row>
    <row r="23" spans="1:6" x14ac:dyDescent="0.35">
      <c r="A23" s="35">
        <f>RFPView!K33</f>
        <v>0</v>
      </c>
      <c r="B23" s="95"/>
      <c r="C23" s="95">
        <f>RFPView!H33</f>
        <v>0</v>
      </c>
      <c r="D23" s="95"/>
      <c r="E23" s="95"/>
      <c r="F23" s="37">
        <f>RFPView!A33</f>
        <v>0</v>
      </c>
    </row>
    <row r="24" spans="1:6" x14ac:dyDescent="0.35">
      <c r="A24" s="35">
        <f>RFPView!K34</f>
        <v>0</v>
      </c>
      <c r="C24" s="95">
        <f>RFPView!H34</f>
        <v>0</v>
      </c>
      <c r="F24" s="37">
        <f>RFPView!A34</f>
        <v>0</v>
      </c>
    </row>
    <row r="25" spans="1:6" x14ac:dyDescent="0.35">
      <c r="C25" s="95"/>
    </row>
    <row r="26" spans="1:6" x14ac:dyDescent="0.35">
      <c r="A26" s="3">
        <f>RFPView!K38</f>
        <v>0</v>
      </c>
      <c r="C26" s="95"/>
      <c r="D26" s="95">
        <f>RFPView!H38</f>
        <v>0</v>
      </c>
      <c r="F26" s="37">
        <f>RFPView!A38</f>
        <v>0</v>
      </c>
    </row>
    <row r="27" spans="1:6" x14ac:dyDescent="0.35">
      <c r="A27" s="3">
        <f>RFPView!K39</f>
        <v>0</v>
      </c>
      <c r="C27" s="95"/>
      <c r="D27" s="95">
        <f>RFPView!H39</f>
        <v>0</v>
      </c>
      <c r="F27" s="37">
        <f>RFPView!A39</f>
        <v>0</v>
      </c>
    </row>
    <row r="28" spans="1:6" x14ac:dyDescent="0.35">
      <c r="A28" s="3">
        <f>RFPView!K40</f>
        <v>0</v>
      </c>
      <c r="C28" s="95"/>
      <c r="D28" s="95">
        <f>RFPView!H40</f>
        <v>0</v>
      </c>
      <c r="F28" s="37">
        <f>RFPView!A40</f>
        <v>0</v>
      </c>
    </row>
    <row r="29" spans="1:6" x14ac:dyDescent="0.35">
      <c r="A29" s="3">
        <f>RFPView!K41</f>
        <v>0</v>
      </c>
      <c r="C29" s="95"/>
      <c r="D29" s="95">
        <f>RFPView!H41</f>
        <v>0</v>
      </c>
      <c r="F29" s="37">
        <f>RFPView!A41</f>
        <v>0</v>
      </c>
    </row>
    <row r="30" spans="1:6" x14ac:dyDescent="0.35">
      <c r="A30" s="3">
        <f>RFPView!K42</f>
        <v>0</v>
      </c>
      <c r="C30" s="95"/>
      <c r="D30" s="95">
        <f>RFPView!H42</f>
        <v>0</v>
      </c>
      <c r="F30" s="37">
        <f>RFPView!A42</f>
        <v>0</v>
      </c>
    </row>
    <row r="31" spans="1:6" x14ac:dyDescent="0.35">
      <c r="A31" s="1"/>
      <c r="C31" s="95"/>
    </row>
    <row r="32" spans="1:6" x14ac:dyDescent="0.35">
      <c r="A32" s="35">
        <f>RFPView!K19</f>
        <v>0</v>
      </c>
      <c r="C32" s="95">
        <f>RFPView!H19</f>
        <v>0</v>
      </c>
    </row>
    <row r="33" spans="1:6" x14ac:dyDescent="0.35">
      <c r="A33" s="35">
        <f>RFPView!K20</f>
        <v>0</v>
      </c>
      <c r="C33" s="95">
        <f>RFPView!H20</f>
        <v>0</v>
      </c>
    </row>
    <row r="34" spans="1:6" x14ac:dyDescent="0.35">
      <c r="A34" s="35">
        <f>RFPView!K21</f>
        <v>0</v>
      </c>
      <c r="C34" s="95">
        <f>RFPView!H21</f>
        <v>0</v>
      </c>
    </row>
    <row r="35" spans="1:6" x14ac:dyDescent="0.35">
      <c r="A35" s="35">
        <f>RFPView!K22</f>
        <v>0</v>
      </c>
      <c r="C35" s="95">
        <f>RFPView!H22</f>
        <v>0</v>
      </c>
    </row>
    <row r="36" spans="1:6" x14ac:dyDescent="0.35">
      <c r="A36" s="35">
        <f>RFPView!K23</f>
        <v>0</v>
      </c>
      <c r="C36" s="95">
        <f>RFPView!H23</f>
        <v>0</v>
      </c>
    </row>
    <row r="37" spans="1:6" x14ac:dyDescent="0.35">
      <c r="A37" s="35">
        <f>RFPView!K24</f>
        <v>0</v>
      </c>
      <c r="C37" s="95">
        <f>RFPView!H24</f>
        <v>0</v>
      </c>
    </row>
    <row r="38" spans="1:6" x14ac:dyDescent="0.35">
      <c r="C38" s="95"/>
    </row>
    <row r="39" spans="1:6" x14ac:dyDescent="0.35">
      <c r="B39" s="95">
        <f>SUM(B9:B38)</f>
        <v>0</v>
      </c>
      <c r="C39" s="95">
        <f>SUM(C9:C38)</f>
        <v>0</v>
      </c>
      <c r="D39" s="95">
        <f>SUM(D9:D38)</f>
        <v>0</v>
      </c>
      <c r="E39" s="95">
        <f>SUM(E9:E38)</f>
        <v>0</v>
      </c>
      <c r="F39" s="98">
        <f>SUM(B39:E39)</f>
        <v>0</v>
      </c>
    </row>
  </sheetData>
  <sheetProtection sheet="1" objects="1" scenarios="1" selectLockedCells="1"/>
  <mergeCells count="3">
    <mergeCell ref="A1:F1"/>
    <mergeCell ref="B4:E4"/>
    <mergeCell ref="A2:F2"/>
  </mergeCells>
  <dataValidations count="3">
    <dataValidation type="list" allowBlank="1" showInputMessage="1" showErrorMessage="1" sqref="A32:A38 A11:A25" xr:uid="{D741BBF8-9EAF-42D7-A826-72DE9EC1254B}">
      <formula1>ALLCODES</formula1>
    </dataValidation>
    <dataValidation allowBlank="1" showInputMessage="1" showErrorMessage="1" prompt="View / Print Request for Proposal." sqref="I1" xr:uid="{11479707-A6D9-4ABE-AD5A-407FD3AE1419}"/>
    <dataValidation allowBlank="1" showInputMessage="1" showErrorMessage="1" prompt="Back to dashboard" sqref="I2" xr:uid="{768C7739-9532-4E15-B315-34837313DF00}"/>
  </dataValidations>
  <pageMargins left="0.7" right="0.7" top="0.75" bottom="0.75" header="0.3" footer="0.3"/>
  <pageSetup orientation="portrait" r:id="rId1"/>
  <drawing r:id="rId2"/>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1D33-C0E0-47EE-AFEE-84BA64CC1D0B}">
  <sheetPr codeName="Sheet35"/>
  <dimension ref="A1:N564"/>
  <sheetViews>
    <sheetView showGridLines="0" zoomScaleNormal="100" workbookViewId="0">
      <selection activeCell="H19" sqref="H19"/>
    </sheetView>
  </sheetViews>
  <sheetFormatPr defaultColWidth="9" defaultRowHeight="14.5" x14ac:dyDescent="0.35"/>
  <cols>
    <col min="1" max="1" width="46.453125" style="6" customWidth="1"/>
    <col min="2" max="16384" width="9" style="6"/>
  </cols>
  <sheetData>
    <row r="1" spans="1:14" ht="34" thickBot="1" x14ac:dyDescent="0.4">
      <c r="A1" s="408" t="str">
        <f>ProjectInfo!J6</f>
        <v>Example Project</v>
      </c>
      <c r="B1" s="409"/>
      <c r="C1" s="409"/>
      <c r="D1" s="409"/>
      <c r="E1" s="409"/>
      <c r="F1" s="409"/>
      <c r="G1" s="409"/>
      <c r="H1" s="409"/>
      <c r="I1" s="409"/>
      <c r="J1" s="409"/>
      <c r="K1" s="409"/>
      <c r="L1" s="409"/>
      <c r="M1" s="409"/>
      <c r="N1" s="409"/>
    </row>
    <row r="2" spans="1:14" ht="15" thickTop="1" x14ac:dyDescent="0.35">
      <c r="A2" s="194" t="s">
        <v>347</v>
      </c>
      <c r="B2" s="306"/>
      <c r="C2" s="195"/>
    </row>
    <row r="3" spans="1:14" ht="15.5" x14ac:dyDescent="0.35">
      <c r="A3" s="6" t="s">
        <v>801</v>
      </c>
      <c r="C3" s="196"/>
    </row>
    <row r="4" spans="1:14" x14ac:dyDescent="0.35">
      <c r="A4" s="6" t="s">
        <v>802</v>
      </c>
    </row>
    <row r="5" spans="1:14" x14ac:dyDescent="0.35">
      <c r="A5" s="6" t="s">
        <v>803</v>
      </c>
    </row>
    <row r="6" spans="1:14" x14ac:dyDescent="0.35">
      <c r="A6" s="6" t="s">
        <v>804</v>
      </c>
    </row>
    <row r="7" spans="1:14" x14ac:dyDescent="0.35">
      <c r="A7" s="6" t="s">
        <v>805</v>
      </c>
    </row>
    <row r="8" spans="1:14" x14ac:dyDescent="0.35">
      <c r="A8" s="6" t="s">
        <v>806</v>
      </c>
    </row>
    <row r="9" spans="1:14" x14ac:dyDescent="0.35">
      <c r="A9" s="6" t="s">
        <v>807</v>
      </c>
    </row>
    <row r="10" spans="1:14" x14ac:dyDescent="0.35">
      <c r="A10" s="6" t="s">
        <v>808</v>
      </c>
    </row>
    <row r="11" spans="1:14" x14ac:dyDescent="0.35">
      <c r="A11" s="6" t="s">
        <v>809</v>
      </c>
    </row>
    <row r="12" spans="1:14" x14ac:dyDescent="0.35">
      <c r="A12" s="6" t="s">
        <v>810</v>
      </c>
    </row>
    <row r="13" spans="1:14" x14ac:dyDescent="0.35">
      <c r="A13" s="6" t="s">
        <v>811</v>
      </c>
    </row>
    <row r="14" spans="1:14" x14ac:dyDescent="0.35">
      <c r="A14" s="6" t="s">
        <v>812</v>
      </c>
    </row>
    <row r="15" spans="1:14" x14ac:dyDescent="0.35">
      <c r="A15" s="6" t="s">
        <v>813</v>
      </c>
    </row>
    <row r="16" spans="1:14" x14ac:dyDescent="0.35">
      <c r="A16" s="6" t="s">
        <v>814</v>
      </c>
    </row>
    <row r="17" spans="1:1" x14ac:dyDescent="0.35">
      <c r="A17" s="6" t="s">
        <v>348</v>
      </c>
    </row>
    <row r="18" spans="1:1" x14ac:dyDescent="0.35">
      <c r="A18" s="6" t="s">
        <v>815</v>
      </c>
    </row>
    <row r="19" spans="1:1" x14ac:dyDescent="0.35">
      <c r="A19" s="6" t="s">
        <v>349</v>
      </c>
    </row>
    <row r="20" spans="1:1" x14ac:dyDescent="0.35">
      <c r="A20" s="6" t="s">
        <v>350</v>
      </c>
    </row>
    <row r="21" spans="1:1" x14ac:dyDescent="0.35">
      <c r="A21" s="6" t="s">
        <v>351</v>
      </c>
    </row>
    <row r="22" spans="1:1" x14ac:dyDescent="0.35">
      <c r="A22" s="6" t="s">
        <v>352</v>
      </c>
    </row>
    <row r="23" spans="1:1" x14ac:dyDescent="0.35">
      <c r="A23" s="6" t="s">
        <v>816</v>
      </c>
    </row>
    <row r="24" spans="1:1" x14ac:dyDescent="0.35">
      <c r="A24" s="6" t="s">
        <v>353</v>
      </c>
    </row>
    <row r="25" spans="1:1" x14ac:dyDescent="0.35">
      <c r="A25" s="6" t="s">
        <v>354</v>
      </c>
    </row>
    <row r="26" spans="1:1" x14ac:dyDescent="0.35">
      <c r="A26" s="6" t="s">
        <v>355</v>
      </c>
    </row>
    <row r="27" spans="1:1" x14ac:dyDescent="0.35">
      <c r="A27" s="6" t="s">
        <v>817</v>
      </c>
    </row>
    <row r="28" spans="1:1" x14ac:dyDescent="0.35">
      <c r="A28" s="6" t="s">
        <v>356</v>
      </c>
    </row>
    <row r="29" spans="1:1" x14ac:dyDescent="0.35">
      <c r="A29" s="6" t="s">
        <v>818</v>
      </c>
    </row>
    <row r="30" spans="1:1" x14ac:dyDescent="0.35">
      <c r="A30" s="6" t="s">
        <v>819</v>
      </c>
    </row>
    <row r="31" spans="1:1" x14ac:dyDescent="0.35">
      <c r="A31" s="6" t="s">
        <v>820</v>
      </c>
    </row>
    <row r="32" spans="1:1" x14ac:dyDescent="0.35">
      <c r="A32" s="6" t="s">
        <v>357</v>
      </c>
    </row>
    <row r="33" spans="1:1" x14ac:dyDescent="0.35">
      <c r="A33" s="6" t="s">
        <v>821</v>
      </c>
    </row>
    <row r="34" spans="1:1" x14ac:dyDescent="0.35">
      <c r="A34" s="6" t="s">
        <v>822</v>
      </c>
    </row>
    <row r="35" spans="1:1" x14ac:dyDescent="0.35">
      <c r="A35" s="6" t="s">
        <v>358</v>
      </c>
    </row>
    <row r="36" spans="1:1" x14ac:dyDescent="0.35">
      <c r="A36" s="6" t="s">
        <v>823</v>
      </c>
    </row>
    <row r="37" spans="1:1" x14ac:dyDescent="0.35">
      <c r="A37" s="6" t="s">
        <v>824</v>
      </c>
    </row>
    <row r="38" spans="1:1" x14ac:dyDescent="0.35">
      <c r="A38" s="6" t="s">
        <v>359</v>
      </c>
    </row>
    <row r="39" spans="1:1" x14ac:dyDescent="0.35">
      <c r="A39" s="6" t="s">
        <v>360</v>
      </c>
    </row>
    <row r="40" spans="1:1" x14ac:dyDescent="0.35">
      <c r="A40" s="6" t="s">
        <v>825</v>
      </c>
    </row>
    <row r="41" spans="1:1" x14ac:dyDescent="0.35">
      <c r="A41" s="6" t="s">
        <v>826</v>
      </c>
    </row>
    <row r="42" spans="1:1" x14ac:dyDescent="0.35">
      <c r="A42" s="6" t="s">
        <v>361</v>
      </c>
    </row>
    <row r="43" spans="1:1" x14ac:dyDescent="0.35">
      <c r="A43" s="6" t="s">
        <v>362</v>
      </c>
    </row>
    <row r="44" spans="1:1" x14ac:dyDescent="0.35">
      <c r="A44" s="6" t="s">
        <v>363</v>
      </c>
    </row>
    <row r="45" spans="1:1" x14ac:dyDescent="0.35">
      <c r="A45" s="6" t="s">
        <v>827</v>
      </c>
    </row>
    <row r="46" spans="1:1" x14ac:dyDescent="0.35">
      <c r="A46" s="6" t="s">
        <v>828</v>
      </c>
    </row>
    <row r="47" spans="1:1" x14ac:dyDescent="0.35">
      <c r="A47" s="6" t="s">
        <v>829</v>
      </c>
    </row>
    <row r="48" spans="1:1" x14ac:dyDescent="0.35">
      <c r="A48" s="6" t="s">
        <v>382</v>
      </c>
    </row>
    <row r="49" spans="1:1" x14ac:dyDescent="0.35">
      <c r="A49" s="6" t="s">
        <v>830</v>
      </c>
    </row>
    <row r="50" spans="1:1" x14ac:dyDescent="0.35">
      <c r="A50" s="6" t="s">
        <v>402</v>
      </c>
    </row>
    <row r="51" spans="1:1" x14ac:dyDescent="0.35">
      <c r="A51" s="6" t="s">
        <v>403</v>
      </c>
    </row>
    <row r="52" spans="1:1" x14ac:dyDescent="0.35">
      <c r="A52" s="6" t="s">
        <v>405</v>
      </c>
    </row>
    <row r="53" spans="1:1" x14ac:dyDescent="0.35">
      <c r="A53" s="6" t="s">
        <v>831</v>
      </c>
    </row>
    <row r="54" spans="1:1" x14ac:dyDescent="0.35">
      <c r="A54" s="6" t="s">
        <v>388</v>
      </c>
    </row>
    <row r="55" spans="1:1" x14ac:dyDescent="0.35">
      <c r="A55" s="6" t="s">
        <v>390</v>
      </c>
    </row>
    <row r="56" spans="1:1" x14ac:dyDescent="0.35">
      <c r="A56" s="6" t="s">
        <v>385</v>
      </c>
    </row>
    <row r="57" spans="1:1" x14ac:dyDescent="0.35">
      <c r="A57" s="6" t="s">
        <v>387</v>
      </c>
    </row>
    <row r="58" spans="1:1" x14ac:dyDescent="0.35">
      <c r="A58" s="6" t="s">
        <v>395</v>
      </c>
    </row>
    <row r="59" spans="1:1" x14ac:dyDescent="0.35">
      <c r="A59" s="6" t="s">
        <v>416</v>
      </c>
    </row>
    <row r="60" spans="1:1" x14ac:dyDescent="0.35">
      <c r="A60" s="6" t="s">
        <v>437</v>
      </c>
    </row>
    <row r="61" spans="1:1" x14ac:dyDescent="0.35">
      <c r="A61" s="6" t="s">
        <v>442</v>
      </c>
    </row>
    <row r="62" spans="1:1" x14ac:dyDescent="0.35">
      <c r="A62" s="6" t="s">
        <v>832</v>
      </c>
    </row>
    <row r="63" spans="1:1" x14ac:dyDescent="0.35">
      <c r="A63" s="6" t="s">
        <v>833</v>
      </c>
    </row>
    <row r="64" spans="1:1" x14ac:dyDescent="0.35">
      <c r="A64" s="6" t="s">
        <v>834</v>
      </c>
    </row>
    <row r="65" spans="1:1" x14ac:dyDescent="0.35">
      <c r="A65" s="6" t="s">
        <v>475</v>
      </c>
    </row>
    <row r="66" spans="1:1" x14ac:dyDescent="0.35">
      <c r="A66" s="6" t="s">
        <v>835</v>
      </c>
    </row>
    <row r="67" spans="1:1" x14ac:dyDescent="0.35">
      <c r="A67" s="6" t="s">
        <v>486</v>
      </c>
    </row>
    <row r="68" spans="1:1" x14ac:dyDescent="0.35">
      <c r="A68" s="6" t="s">
        <v>836</v>
      </c>
    </row>
    <row r="69" spans="1:1" x14ac:dyDescent="0.35">
      <c r="A69" s="6" t="s">
        <v>837</v>
      </c>
    </row>
    <row r="70" spans="1:1" x14ac:dyDescent="0.35">
      <c r="A70" s="6" t="s">
        <v>491</v>
      </c>
    </row>
    <row r="71" spans="1:1" x14ac:dyDescent="0.35">
      <c r="A71" s="6" t="s">
        <v>492</v>
      </c>
    </row>
    <row r="72" spans="1:1" x14ac:dyDescent="0.35">
      <c r="A72" s="6" t="s">
        <v>838</v>
      </c>
    </row>
    <row r="73" spans="1:1" x14ac:dyDescent="0.35">
      <c r="A73" s="6" t="s">
        <v>839</v>
      </c>
    </row>
    <row r="74" spans="1:1" x14ac:dyDescent="0.35">
      <c r="A74" s="6" t="s">
        <v>495</v>
      </c>
    </row>
    <row r="75" spans="1:1" x14ac:dyDescent="0.35">
      <c r="A75" s="6" t="s">
        <v>509</v>
      </c>
    </row>
    <row r="76" spans="1:1" x14ac:dyDescent="0.35">
      <c r="A76" s="6" t="s">
        <v>840</v>
      </c>
    </row>
    <row r="77" spans="1:1" x14ac:dyDescent="0.35">
      <c r="A77" s="6" t="s">
        <v>841</v>
      </c>
    </row>
    <row r="78" spans="1:1" x14ac:dyDescent="0.35">
      <c r="A78" s="6" t="s">
        <v>524</v>
      </c>
    </row>
    <row r="79" spans="1:1" x14ac:dyDescent="0.35">
      <c r="A79" s="6" t="s">
        <v>842</v>
      </c>
    </row>
    <row r="80" spans="1:1" x14ac:dyDescent="0.35">
      <c r="A80" s="6" t="s">
        <v>843</v>
      </c>
    </row>
    <row r="81" spans="1:1" x14ac:dyDescent="0.35">
      <c r="A81" s="6" t="s">
        <v>547</v>
      </c>
    </row>
    <row r="82" spans="1:1" x14ac:dyDescent="0.35">
      <c r="A82" s="6" t="s">
        <v>548</v>
      </c>
    </row>
    <row r="83" spans="1:1" x14ac:dyDescent="0.35">
      <c r="A83" s="6" t="s">
        <v>844</v>
      </c>
    </row>
    <row r="84" spans="1:1" x14ac:dyDescent="0.35">
      <c r="A84" s="6" t="s">
        <v>845</v>
      </c>
    </row>
    <row r="85" spans="1:1" x14ac:dyDescent="0.35">
      <c r="A85" s="6" t="s">
        <v>846</v>
      </c>
    </row>
    <row r="86" spans="1:1" x14ac:dyDescent="0.35">
      <c r="A86" s="6" t="s">
        <v>847</v>
      </c>
    </row>
    <row r="87" spans="1:1" x14ac:dyDescent="0.35">
      <c r="A87" s="6" t="s">
        <v>848</v>
      </c>
    </row>
    <row r="88" spans="1:1" x14ac:dyDescent="0.35">
      <c r="A88" s="6" t="s">
        <v>849</v>
      </c>
    </row>
    <row r="89" spans="1:1" x14ac:dyDescent="0.35">
      <c r="A89" s="6" t="s">
        <v>850</v>
      </c>
    </row>
    <row r="90" spans="1:1" x14ac:dyDescent="0.35">
      <c r="A90" s="6" t="s">
        <v>851</v>
      </c>
    </row>
    <row r="91" spans="1:1" x14ac:dyDescent="0.35">
      <c r="A91" s="6" t="s">
        <v>657</v>
      </c>
    </row>
    <row r="92" spans="1:1" x14ac:dyDescent="0.35">
      <c r="A92" s="6" t="s">
        <v>642</v>
      </c>
    </row>
    <row r="93" spans="1:1" x14ac:dyDescent="0.35">
      <c r="A93" s="6" t="s">
        <v>650</v>
      </c>
    </row>
    <row r="94" spans="1:1" x14ac:dyDescent="0.35">
      <c r="A94" s="6" t="s">
        <v>659</v>
      </c>
    </row>
    <row r="95" spans="1:1" x14ac:dyDescent="0.35">
      <c r="A95" s="6" t="s">
        <v>852</v>
      </c>
    </row>
    <row r="96" spans="1:1" x14ac:dyDescent="0.35">
      <c r="A96" s="6" t="s">
        <v>853</v>
      </c>
    </row>
    <row r="97" spans="1:1" x14ac:dyDescent="0.35">
      <c r="A97" s="6" t="s">
        <v>667</v>
      </c>
    </row>
    <row r="98" spans="1:1" x14ac:dyDescent="0.35">
      <c r="A98" s="6" t="s">
        <v>854</v>
      </c>
    </row>
    <row r="99" spans="1:1" x14ac:dyDescent="0.35">
      <c r="A99" s="6" t="s">
        <v>681</v>
      </c>
    </row>
    <row r="100" spans="1:1" x14ac:dyDescent="0.35">
      <c r="A100" s="6" t="s">
        <v>855</v>
      </c>
    </row>
    <row r="101" spans="1:1" x14ac:dyDescent="0.35">
      <c r="A101" s="6" t="s">
        <v>856</v>
      </c>
    </row>
    <row r="102" spans="1:1" x14ac:dyDescent="0.35">
      <c r="A102" s="6" t="s">
        <v>857</v>
      </c>
    </row>
    <row r="103" spans="1:1" x14ac:dyDescent="0.35">
      <c r="A103" s="6" t="s">
        <v>858</v>
      </c>
    </row>
    <row r="104" spans="1:1" x14ac:dyDescent="0.35">
      <c r="A104" s="6" t="s">
        <v>694</v>
      </c>
    </row>
    <row r="105" spans="1:1" x14ac:dyDescent="0.35">
      <c r="A105" s="6" t="s">
        <v>697</v>
      </c>
    </row>
    <row r="106" spans="1:1" x14ac:dyDescent="0.35">
      <c r="A106" s="6" t="s">
        <v>859</v>
      </c>
    </row>
    <row r="107" spans="1:1" x14ac:dyDescent="0.35">
      <c r="A107" s="6" t="s">
        <v>860</v>
      </c>
    </row>
    <row r="108" spans="1:1" x14ac:dyDescent="0.35">
      <c r="A108" s="6" t="s">
        <v>861</v>
      </c>
    </row>
    <row r="109" spans="1:1" x14ac:dyDescent="0.35">
      <c r="A109" s="6" t="s">
        <v>862</v>
      </c>
    </row>
    <row r="110" spans="1:1" x14ac:dyDescent="0.35">
      <c r="A110" s="6" t="s">
        <v>863</v>
      </c>
    </row>
    <row r="111" spans="1:1" x14ac:dyDescent="0.35">
      <c r="A111" s="6" t="s">
        <v>864</v>
      </c>
    </row>
    <row r="112" spans="1:1" x14ac:dyDescent="0.35">
      <c r="A112" s="6" t="s">
        <v>742</v>
      </c>
    </row>
    <row r="113" spans="1:1" x14ac:dyDescent="0.35">
      <c r="A113" s="6" t="s">
        <v>865</v>
      </c>
    </row>
    <row r="114" spans="1:1" x14ac:dyDescent="0.35">
      <c r="A114" s="6" t="s">
        <v>866</v>
      </c>
    </row>
    <row r="115" spans="1:1" x14ac:dyDescent="0.35">
      <c r="A115" s="6" t="s">
        <v>867</v>
      </c>
    </row>
    <row r="116" spans="1:1" x14ac:dyDescent="0.35">
      <c r="A116" s="6" t="s">
        <v>754</v>
      </c>
    </row>
    <row r="117" spans="1:1" x14ac:dyDescent="0.35">
      <c r="A117" s="6" t="s">
        <v>756</v>
      </c>
    </row>
    <row r="118" spans="1:1" x14ac:dyDescent="0.35">
      <c r="A118" s="6" t="s">
        <v>755</v>
      </c>
    </row>
    <row r="119" spans="1:1" x14ac:dyDescent="0.35">
      <c r="A119" s="6" t="s">
        <v>763</v>
      </c>
    </row>
    <row r="120" spans="1:1" x14ac:dyDescent="0.35">
      <c r="A120" s="6" t="s">
        <v>868</v>
      </c>
    </row>
    <row r="121" spans="1:1" x14ac:dyDescent="0.35">
      <c r="A121" s="6" t="s">
        <v>769</v>
      </c>
    </row>
    <row r="122" spans="1:1" x14ac:dyDescent="0.35">
      <c r="A122" s="6" t="s">
        <v>770</v>
      </c>
    </row>
    <row r="123" spans="1:1" ht="15" thickBot="1" x14ac:dyDescent="0.4">
      <c r="A123" s="168" t="s">
        <v>771</v>
      </c>
    </row>
    <row r="124" spans="1:1" x14ac:dyDescent="0.35">
      <c r="A124" s="105" t="s">
        <v>364</v>
      </c>
    </row>
    <row r="125" spans="1:1" x14ac:dyDescent="0.35">
      <c r="A125" s="105" t="s">
        <v>365</v>
      </c>
    </row>
    <row r="126" spans="1:1" x14ac:dyDescent="0.35">
      <c r="A126" s="105" t="s">
        <v>366</v>
      </c>
    </row>
    <row r="127" spans="1:1" x14ac:dyDescent="0.35">
      <c r="A127" s="105" t="s">
        <v>367</v>
      </c>
    </row>
    <row r="128" spans="1:1" x14ac:dyDescent="0.35">
      <c r="A128" s="105" t="s">
        <v>368</v>
      </c>
    </row>
    <row r="129" spans="1:1" x14ac:dyDescent="0.35">
      <c r="A129" s="105" t="s">
        <v>369</v>
      </c>
    </row>
    <row r="130" spans="1:1" x14ac:dyDescent="0.35">
      <c r="A130" s="105" t="s">
        <v>370</v>
      </c>
    </row>
    <row r="131" spans="1:1" x14ac:dyDescent="0.35">
      <c r="A131" s="105" t="s">
        <v>371</v>
      </c>
    </row>
    <row r="132" spans="1:1" x14ac:dyDescent="0.35">
      <c r="A132" s="105" t="s">
        <v>372</v>
      </c>
    </row>
    <row r="133" spans="1:1" x14ac:dyDescent="0.35">
      <c r="A133" s="105" t="s">
        <v>373</v>
      </c>
    </row>
    <row r="134" spans="1:1" x14ac:dyDescent="0.35">
      <c r="A134" s="105" t="s">
        <v>374</v>
      </c>
    </row>
    <row r="135" spans="1:1" x14ac:dyDescent="0.35">
      <c r="A135" s="105" t="s">
        <v>375</v>
      </c>
    </row>
    <row r="136" spans="1:1" x14ac:dyDescent="0.35">
      <c r="A136" s="105" t="s">
        <v>376</v>
      </c>
    </row>
    <row r="137" spans="1:1" x14ac:dyDescent="0.35">
      <c r="A137" s="105" t="s">
        <v>377</v>
      </c>
    </row>
    <row r="138" spans="1:1" x14ac:dyDescent="0.35">
      <c r="A138" s="105" t="s">
        <v>378</v>
      </c>
    </row>
    <row r="139" spans="1:1" x14ac:dyDescent="0.35">
      <c r="A139" s="105" t="s">
        <v>379</v>
      </c>
    </row>
    <row r="140" spans="1:1" x14ac:dyDescent="0.35">
      <c r="A140" s="105" t="s">
        <v>380</v>
      </c>
    </row>
    <row r="141" spans="1:1" x14ac:dyDescent="0.35">
      <c r="A141" s="105" t="s">
        <v>381</v>
      </c>
    </row>
    <row r="142" spans="1:1" x14ac:dyDescent="0.35">
      <c r="A142" s="105" t="s">
        <v>382</v>
      </c>
    </row>
    <row r="143" spans="1:1" x14ac:dyDescent="0.35">
      <c r="A143" s="105" t="s">
        <v>383</v>
      </c>
    </row>
    <row r="144" spans="1:1" x14ac:dyDescent="0.35">
      <c r="A144" s="105" t="s">
        <v>384</v>
      </c>
    </row>
    <row r="145" spans="1:1" x14ac:dyDescent="0.35">
      <c r="A145" s="105" t="s">
        <v>385</v>
      </c>
    </row>
    <row r="146" spans="1:1" x14ac:dyDescent="0.35">
      <c r="A146" s="105" t="s">
        <v>386</v>
      </c>
    </row>
    <row r="147" spans="1:1" x14ac:dyDescent="0.35">
      <c r="A147" s="105" t="s">
        <v>387</v>
      </c>
    </row>
    <row r="148" spans="1:1" x14ac:dyDescent="0.35">
      <c r="A148" s="105" t="s">
        <v>388</v>
      </c>
    </row>
    <row r="149" spans="1:1" x14ac:dyDescent="0.35">
      <c r="A149" s="105" t="s">
        <v>389</v>
      </c>
    </row>
    <row r="150" spans="1:1" x14ac:dyDescent="0.35">
      <c r="A150" s="105" t="s">
        <v>390</v>
      </c>
    </row>
    <row r="151" spans="1:1" x14ac:dyDescent="0.35">
      <c r="A151" s="105" t="s">
        <v>391</v>
      </c>
    </row>
    <row r="152" spans="1:1" x14ac:dyDescent="0.35">
      <c r="A152" s="105" t="s">
        <v>392</v>
      </c>
    </row>
    <row r="153" spans="1:1" x14ac:dyDescent="0.35">
      <c r="A153" s="105" t="s">
        <v>393</v>
      </c>
    </row>
    <row r="154" spans="1:1" x14ac:dyDescent="0.35">
      <c r="A154" s="105" t="s">
        <v>394</v>
      </c>
    </row>
    <row r="155" spans="1:1" x14ac:dyDescent="0.35">
      <c r="A155" s="105" t="s">
        <v>395</v>
      </c>
    </row>
    <row r="156" spans="1:1" x14ac:dyDescent="0.35">
      <c r="A156" s="105" t="s">
        <v>396</v>
      </c>
    </row>
    <row r="157" spans="1:1" x14ac:dyDescent="0.35">
      <c r="A157" s="105" t="s">
        <v>397</v>
      </c>
    </row>
    <row r="158" spans="1:1" x14ac:dyDescent="0.35">
      <c r="A158" s="105" t="s">
        <v>398</v>
      </c>
    </row>
    <row r="159" spans="1:1" x14ac:dyDescent="0.35">
      <c r="A159" s="105" t="s">
        <v>399</v>
      </c>
    </row>
    <row r="160" spans="1:1" x14ac:dyDescent="0.35">
      <c r="A160" s="105" t="s">
        <v>400</v>
      </c>
    </row>
    <row r="161" spans="1:1" x14ac:dyDescent="0.35">
      <c r="A161" s="105" t="s">
        <v>401</v>
      </c>
    </row>
    <row r="162" spans="1:1" x14ac:dyDescent="0.35">
      <c r="A162" s="105" t="s">
        <v>402</v>
      </c>
    </row>
    <row r="163" spans="1:1" x14ac:dyDescent="0.35">
      <c r="A163" s="105" t="s">
        <v>403</v>
      </c>
    </row>
    <row r="164" spans="1:1" x14ac:dyDescent="0.35">
      <c r="A164" s="105" t="s">
        <v>404</v>
      </c>
    </row>
    <row r="165" spans="1:1" x14ac:dyDescent="0.35">
      <c r="A165" s="105" t="s">
        <v>405</v>
      </c>
    </row>
    <row r="166" spans="1:1" x14ac:dyDescent="0.35">
      <c r="A166" s="105" t="s">
        <v>406</v>
      </c>
    </row>
    <row r="167" spans="1:1" x14ac:dyDescent="0.35">
      <c r="A167" s="105" t="s">
        <v>407</v>
      </c>
    </row>
    <row r="168" spans="1:1" x14ac:dyDescent="0.35">
      <c r="A168" s="105" t="s">
        <v>408</v>
      </c>
    </row>
    <row r="169" spans="1:1" x14ac:dyDescent="0.35">
      <c r="A169" s="105" t="s">
        <v>409</v>
      </c>
    </row>
    <row r="170" spans="1:1" x14ac:dyDescent="0.35">
      <c r="A170" s="105" t="s">
        <v>410</v>
      </c>
    </row>
    <row r="171" spans="1:1" x14ac:dyDescent="0.35">
      <c r="A171" s="105" t="s">
        <v>411</v>
      </c>
    </row>
    <row r="172" spans="1:1" x14ac:dyDescent="0.35">
      <c r="A172" s="105" t="s">
        <v>412</v>
      </c>
    </row>
    <row r="173" spans="1:1" x14ac:dyDescent="0.35">
      <c r="A173" s="105" t="s">
        <v>413</v>
      </c>
    </row>
    <row r="174" spans="1:1" x14ac:dyDescent="0.35">
      <c r="A174" s="105" t="s">
        <v>414</v>
      </c>
    </row>
    <row r="175" spans="1:1" x14ac:dyDescent="0.35">
      <c r="A175" s="105" t="s">
        <v>415</v>
      </c>
    </row>
    <row r="176" spans="1:1" x14ac:dyDescent="0.35">
      <c r="A176" s="105" t="s">
        <v>416</v>
      </c>
    </row>
    <row r="177" spans="1:1" x14ac:dyDescent="0.35">
      <c r="A177" s="105" t="s">
        <v>417</v>
      </c>
    </row>
    <row r="178" spans="1:1" x14ac:dyDescent="0.35">
      <c r="A178" s="105" t="s">
        <v>418</v>
      </c>
    </row>
    <row r="179" spans="1:1" x14ac:dyDescent="0.35">
      <c r="A179" s="105" t="s">
        <v>419</v>
      </c>
    </row>
    <row r="180" spans="1:1" x14ac:dyDescent="0.35">
      <c r="A180" s="105" t="s">
        <v>420</v>
      </c>
    </row>
    <row r="181" spans="1:1" x14ac:dyDescent="0.35">
      <c r="A181" s="105" t="s">
        <v>421</v>
      </c>
    </row>
    <row r="182" spans="1:1" x14ac:dyDescent="0.35">
      <c r="A182" s="105" t="s">
        <v>422</v>
      </c>
    </row>
    <row r="183" spans="1:1" x14ac:dyDescent="0.35">
      <c r="A183" s="105" t="s">
        <v>423</v>
      </c>
    </row>
    <row r="184" spans="1:1" x14ac:dyDescent="0.35">
      <c r="A184" s="105" t="s">
        <v>424</v>
      </c>
    </row>
    <row r="185" spans="1:1" x14ac:dyDescent="0.35">
      <c r="A185" s="105" t="s">
        <v>425</v>
      </c>
    </row>
    <row r="186" spans="1:1" x14ac:dyDescent="0.35">
      <c r="A186" s="105" t="s">
        <v>426</v>
      </c>
    </row>
    <row r="187" spans="1:1" x14ac:dyDescent="0.35">
      <c r="A187" s="105" t="s">
        <v>427</v>
      </c>
    </row>
    <row r="188" spans="1:1" x14ac:dyDescent="0.35">
      <c r="A188" s="105" t="s">
        <v>428</v>
      </c>
    </row>
    <row r="189" spans="1:1" x14ac:dyDescent="0.35">
      <c r="A189" s="105" t="s">
        <v>429</v>
      </c>
    </row>
    <row r="190" spans="1:1" x14ac:dyDescent="0.35">
      <c r="A190" s="105" t="s">
        <v>430</v>
      </c>
    </row>
    <row r="191" spans="1:1" x14ac:dyDescent="0.35">
      <c r="A191" s="105" t="s">
        <v>431</v>
      </c>
    </row>
    <row r="192" spans="1:1" x14ac:dyDescent="0.35">
      <c r="A192" s="105" t="s">
        <v>432</v>
      </c>
    </row>
    <row r="193" spans="1:1" x14ac:dyDescent="0.35">
      <c r="A193" s="105" t="s">
        <v>433</v>
      </c>
    </row>
    <row r="194" spans="1:1" x14ac:dyDescent="0.35">
      <c r="A194" s="105" t="s">
        <v>434</v>
      </c>
    </row>
    <row r="195" spans="1:1" x14ac:dyDescent="0.35">
      <c r="A195" s="105" t="s">
        <v>435</v>
      </c>
    </row>
    <row r="196" spans="1:1" x14ac:dyDescent="0.35">
      <c r="A196" s="105" t="s">
        <v>436</v>
      </c>
    </row>
    <row r="197" spans="1:1" x14ac:dyDescent="0.35">
      <c r="A197" s="105" t="s">
        <v>437</v>
      </c>
    </row>
    <row r="198" spans="1:1" x14ac:dyDescent="0.35">
      <c r="A198" s="105" t="s">
        <v>438</v>
      </c>
    </row>
    <row r="199" spans="1:1" x14ac:dyDescent="0.35">
      <c r="A199" s="105" t="s">
        <v>439</v>
      </c>
    </row>
    <row r="200" spans="1:1" x14ac:dyDescent="0.35">
      <c r="A200" s="105" t="s">
        <v>440</v>
      </c>
    </row>
    <row r="201" spans="1:1" x14ac:dyDescent="0.35">
      <c r="A201" s="105" t="s">
        <v>441</v>
      </c>
    </row>
    <row r="202" spans="1:1" x14ac:dyDescent="0.35">
      <c r="A202" s="105" t="s">
        <v>442</v>
      </c>
    </row>
    <row r="203" spans="1:1" x14ac:dyDescent="0.35">
      <c r="A203" s="105" t="s">
        <v>443</v>
      </c>
    </row>
    <row r="204" spans="1:1" x14ac:dyDescent="0.35">
      <c r="A204" s="105" t="s">
        <v>444</v>
      </c>
    </row>
    <row r="205" spans="1:1" x14ac:dyDescent="0.35">
      <c r="A205" s="105" t="s">
        <v>445</v>
      </c>
    </row>
    <row r="206" spans="1:1" x14ac:dyDescent="0.35">
      <c r="A206" s="105" t="s">
        <v>446</v>
      </c>
    </row>
    <row r="207" spans="1:1" x14ac:dyDescent="0.35">
      <c r="A207" s="105" t="s">
        <v>447</v>
      </c>
    </row>
    <row r="208" spans="1:1" x14ac:dyDescent="0.35">
      <c r="A208" s="105" t="s">
        <v>448</v>
      </c>
    </row>
    <row r="209" spans="1:1" x14ac:dyDescent="0.35">
      <c r="A209" s="105" t="s">
        <v>449</v>
      </c>
    </row>
    <row r="210" spans="1:1" x14ac:dyDescent="0.35">
      <c r="A210" s="105" t="s">
        <v>450</v>
      </c>
    </row>
    <row r="211" spans="1:1" x14ac:dyDescent="0.35">
      <c r="A211" s="105" t="s">
        <v>451</v>
      </c>
    </row>
    <row r="212" spans="1:1" x14ac:dyDescent="0.35">
      <c r="A212" s="105" t="s">
        <v>452</v>
      </c>
    </row>
    <row r="213" spans="1:1" x14ac:dyDescent="0.35">
      <c r="A213" s="105" t="s">
        <v>453</v>
      </c>
    </row>
    <row r="214" spans="1:1" x14ac:dyDescent="0.35">
      <c r="A214" s="105" t="s">
        <v>454</v>
      </c>
    </row>
    <row r="215" spans="1:1" x14ac:dyDescent="0.35">
      <c r="A215" s="105" t="s">
        <v>455</v>
      </c>
    </row>
    <row r="216" spans="1:1" x14ac:dyDescent="0.35">
      <c r="A216" s="105" t="s">
        <v>456</v>
      </c>
    </row>
    <row r="217" spans="1:1" x14ac:dyDescent="0.35">
      <c r="A217" s="105" t="s">
        <v>457</v>
      </c>
    </row>
    <row r="218" spans="1:1" x14ac:dyDescent="0.35">
      <c r="A218" s="105" t="s">
        <v>458</v>
      </c>
    </row>
    <row r="219" spans="1:1" x14ac:dyDescent="0.35">
      <c r="A219" s="105" t="s">
        <v>459</v>
      </c>
    </row>
    <row r="220" spans="1:1" x14ac:dyDescent="0.35">
      <c r="A220" s="105" t="s">
        <v>460</v>
      </c>
    </row>
    <row r="221" spans="1:1" x14ac:dyDescent="0.35">
      <c r="A221" s="105" t="s">
        <v>461</v>
      </c>
    </row>
    <row r="222" spans="1:1" x14ac:dyDescent="0.35">
      <c r="A222" s="105" t="s">
        <v>462</v>
      </c>
    </row>
    <row r="223" spans="1:1" x14ac:dyDescent="0.35">
      <c r="A223" s="105" t="s">
        <v>463</v>
      </c>
    </row>
    <row r="224" spans="1:1" x14ac:dyDescent="0.35">
      <c r="A224" s="105" t="s">
        <v>464</v>
      </c>
    </row>
    <row r="225" spans="1:1" x14ac:dyDescent="0.35">
      <c r="A225" s="105" t="s">
        <v>465</v>
      </c>
    </row>
    <row r="226" spans="1:1" x14ac:dyDescent="0.35">
      <c r="A226" s="105" t="s">
        <v>466</v>
      </c>
    </row>
    <row r="227" spans="1:1" x14ac:dyDescent="0.35">
      <c r="A227" s="105" t="s">
        <v>467</v>
      </c>
    </row>
    <row r="228" spans="1:1" x14ac:dyDescent="0.35">
      <c r="A228" s="105" t="s">
        <v>468</v>
      </c>
    </row>
    <row r="229" spans="1:1" x14ac:dyDescent="0.35">
      <c r="A229" s="105" t="s">
        <v>469</v>
      </c>
    </row>
    <row r="230" spans="1:1" x14ac:dyDescent="0.35">
      <c r="A230" s="105" t="s">
        <v>470</v>
      </c>
    </row>
    <row r="231" spans="1:1" x14ac:dyDescent="0.35">
      <c r="A231" s="105" t="s">
        <v>471</v>
      </c>
    </row>
    <row r="232" spans="1:1" x14ac:dyDescent="0.35">
      <c r="A232" s="105" t="s">
        <v>472</v>
      </c>
    </row>
    <row r="233" spans="1:1" x14ac:dyDescent="0.35">
      <c r="A233" s="105" t="s">
        <v>473</v>
      </c>
    </row>
    <row r="234" spans="1:1" x14ac:dyDescent="0.35">
      <c r="A234" s="105" t="s">
        <v>474</v>
      </c>
    </row>
    <row r="235" spans="1:1" x14ac:dyDescent="0.35">
      <c r="A235" s="105" t="s">
        <v>475</v>
      </c>
    </row>
    <row r="236" spans="1:1" x14ac:dyDescent="0.35">
      <c r="A236" s="105" t="s">
        <v>476</v>
      </c>
    </row>
    <row r="237" spans="1:1" x14ac:dyDescent="0.35">
      <c r="A237" s="105" t="s">
        <v>477</v>
      </c>
    </row>
    <row r="238" spans="1:1" x14ac:dyDescent="0.35">
      <c r="A238" s="105" t="s">
        <v>478</v>
      </c>
    </row>
    <row r="239" spans="1:1" x14ac:dyDescent="0.35">
      <c r="A239" s="105" t="s">
        <v>479</v>
      </c>
    </row>
    <row r="240" spans="1:1" x14ac:dyDescent="0.35">
      <c r="A240" s="105" t="s">
        <v>480</v>
      </c>
    </row>
    <row r="241" spans="1:1" x14ac:dyDescent="0.35">
      <c r="A241" s="105" t="s">
        <v>481</v>
      </c>
    </row>
    <row r="242" spans="1:1" x14ac:dyDescent="0.35">
      <c r="A242" s="105" t="s">
        <v>482</v>
      </c>
    </row>
    <row r="243" spans="1:1" x14ac:dyDescent="0.35">
      <c r="A243" s="105" t="s">
        <v>483</v>
      </c>
    </row>
    <row r="244" spans="1:1" x14ac:dyDescent="0.35">
      <c r="A244" s="105" t="s">
        <v>484</v>
      </c>
    </row>
    <row r="245" spans="1:1" x14ac:dyDescent="0.35">
      <c r="A245" s="105" t="s">
        <v>485</v>
      </c>
    </row>
    <row r="246" spans="1:1" x14ac:dyDescent="0.35">
      <c r="A246" s="105" t="s">
        <v>486</v>
      </c>
    </row>
    <row r="247" spans="1:1" x14ac:dyDescent="0.35">
      <c r="A247" s="105" t="s">
        <v>487</v>
      </c>
    </row>
    <row r="248" spans="1:1" x14ac:dyDescent="0.35">
      <c r="A248" s="105" t="s">
        <v>488</v>
      </c>
    </row>
    <row r="249" spans="1:1" x14ac:dyDescent="0.35">
      <c r="A249" s="105" t="s">
        <v>489</v>
      </c>
    </row>
    <row r="250" spans="1:1" x14ac:dyDescent="0.35">
      <c r="A250" s="105" t="s">
        <v>490</v>
      </c>
    </row>
    <row r="251" spans="1:1" x14ac:dyDescent="0.35">
      <c r="A251" s="105" t="s">
        <v>491</v>
      </c>
    </row>
    <row r="252" spans="1:1" x14ac:dyDescent="0.35">
      <c r="A252" s="105" t="s">
        <v>492</v>
      </c>
    </row>
    <row r="253" spans="1:1" x14ac:dyDescent="0.35">
      <c r="A253" s="105" t="s">
        <v>493</v>
      </c>
    </row>
    <row r="254" spans="1:1" x14ac:dyDescent="0.35">
      <c r="A254" s="105" t="s">
        <v>494</v>
      </c>
    </row>
    <row r="255" spans="1:1" x14ac:dyDescent="0.35">
      <c r="A255" s="105" t="s">
        <v>495</v>
      </c>
    </row>
    <row r="256" spans="1:1" x14ac:dyDescent="0.35">
      <c r="A256" s="105" t="s">
        <v>496</v>
      </c>
    </row>
    <row r="257" spans="1:1" x14ac:dyDescent="0.35">
      <c r="A257" s="105" t="s">
        <v>497</v>
      </c>
    </row>
    <row r="258" spans="1:1" x14ac:dyDescent="0.35">
      <c r="A258" s="105" t="s">
        <v>498</v>
      </c>
    </row>
    <row r="259" spans="1:1" x14ac:dyDescent="0.35">
      <c r="A259" s="105" t="s">
        <v>499</v>
      </c>
    </row>
    <row r="260" spans="1:1" x14ac:dyDescent="0.35">
      <c r="A260" s="105" t="s">
        <v>500</v>
      </c>
    </row>
    <row r="261" spans="1:1" x14ac:dyDescent="0.35">
      <c r="A261" s="105" t="s">
        <v>501</v>
      </c>
    </row>
    <row r="262" spans="1:1" x14ac:dyDescent="0.35">
      <c r="A262" s="105" t="s">
        <v>502</v>
      </c>
    </row>
    <row r="263" spans="1:1" x14ac:dyDescent="0.35">
      <c r="A263" s="105" t="s">
        <v>503</v>
      </c>
    </row>
    <row r="264" spans="1:1" x14ac:dyDescent="0.35">
      <c r="A264" s="105" t="s">
        <v>504</v>
      </c>
    </row>
    <row r="265" spans="1:1" x14ac:dyDescent="0.35">
      <c r="A265" s="105" t="s">
        <v>505</v>
      </c>
    </row>
    <row r="266" spans="1:1" x14ac:dyDescent="0.35">
      <c r="A266" s="105" t="s">
        <v>506</v>
      </c>
    </row>
    <row r="267" spans="1:1" x14ac:dyDescent="0.35">
      <c r="A267" s="105" t="s">
        <v>507</v>
      </c>
    </row>
    <row r="268" spans="1:1" x14ac:dyDescent="0.35">
      <c r="A268" s="105" t="s">
        <v>508</v>
      </c>
    </row>
    <row r="269" spans="1:1" x14ac:dyDescent="0.35">
      <c r="A269" s="105" t="s">
        <v>509</v>
      </c>
    </row>
    <row r="270" spans="1:1" x14ac:dyDescent="0.35">
      <c r="A270" s="105" t="s">
        <v>510</v>
      </c>
    </row>
    <row r="271" spans="1:1" x14ac:dyDescent="0.35">
      <c r="A271" s="105" t="s">
        <v>511</v>
      </c>
    </row>
    <row r="272" spans="1:1" x14ac:dyDescent="0.35">
      <c r="A272" s="105" t="s">
        <v>512</v>
      </c>
    </row>
    <row r="273" spans="1:1" x14ac:dyDescent="0.35">
      <c r="A273" s="105" t="s">
        <v>513</v>
      </c>
    </row>
    <row r="274" spans="1:1" x14ac:dyDescent="0.35">
      <c r="A274" s="105" t="s">
        <v>514</v>
      </c>
    </row>
    <row r="275" spans="1:1" x14ac:dyDescent="0.35">
      <c r="A275" s="105" t="s">
        <v>515</v>
      </c>
    </row>
    <row r="276" spans="1:1" x14ac:dyDescent="0.35">
      <c r="A276" s="105" t="s">
        <v>516</v>
      </c>
    </row>
    <row r="277" spans="1:1" x14ac:dyDescent="0.35">
      <c r="A277" s="105" t="s">
        <v>517</v>
      </c>
    </row>
    <row r="278" spans="1:1" x14ac:dyDescent="0.35">
      <c r="A278" s="105" t="s">
        <v>518</v>
      </c>
    </row>
    <row r="279" spans="1:1" x14ac:dyDescent="0.35">
      <c r="A279" s="105" t="s">
        <v>519</v>
      </c>
    </row>
    <row r="280" spans="1:1" x14ac:dyDescent="0.35">
      <c r="A280" s="105" t="s">
        <v>520</v>
      </c>
    </row>
    <row r="281" spans="1:1" x14ac:dyDescent="0.35">
      <c r="A281" s="105" t="s">
        <v>521</v>
      </c>
    </row>
    <row r="282" spans="1:1" x14ac:dyDescent="0.35">
      <c r="A282" s="105" t="s">
        <v>522</v>
      </c>
    </row>
    <row r="283" spans="1:1" x14ac:dyDescent="0.35">
      <c r="A283" s="105" t="s">
        <v>523</v>
      </c>
    </row>
    <row r="284" spans="1:1" x14ac:dyDescent="0.35">
      <c r="A284" s="105" t="s">
        <v>524</v>
      </c>
    </row>
    <row r="285" spans="1:1" x14ac:dyDescent="0.35">
      <c r="A285" s="105" t="s">
        <v>525</v>
      </c>
    </row>
    <row r="286" spans="1:1" x14ac:dyDescent="0.35">
      <c r="A286" s="105" t="s">
        <v>526</v>
      </c>
    </row>
    <row r="287" spans="1:1" x14ac:dyDescent="0.35">
      <c r="A287" s="105" t="s">
        <v>527</v>
      </c>
    </row>
    <row r="288" spans="1:1" x14ac:dyDescent="0.35">
      <c r="A288" s="105" t="s">
        <v>528</v>
      </c>
    </row>
    <row r="289" spans="1:1" x14ac:dyDescent="0.35">
      <c r="A289" s="105" t="s">
        <v>529</v>
      </c>
    </row>
    <row r="290" spans="1:1" x14ac:dyDescent="0.35">
      <c r="A290" s="105" t="s">
        <v>530</v>
      </c>
    </row>
    <row r="291" spans="1:1" x14ac:dyDescent="0.35">
      <c r="A291" s="105" t="s">
        <v>531</v>
      </c>
    </row>
    <row r="292" spans="1:1" x14ac:dyDescent="0.35">
      <c r="A292" s="105" t="s">
        <v>532</v>
      </c>
    </row>
    <row r="293" spans="1:1" x14ac:dyDescent="0.35">
      <c r="A293" s="105" t="s">
        <v>533</v>
      </c>
    </row>
    <row r="294" spans="1:1" x14ac:dyDescent="0.35">
      <c r="A294" s="105" t="s">
        <v>534</v>
      </c>
    </row>
    <row r="295" spans="1:1" x14ac:dyDescent="0.35">
      <c r="A295" s="105" t="s">
        <v>535</v>
      </c>
    </row>
    <row r="296" spans="1:1" x14ac:dyDescent="0.35">
      <c r="A296" s="105" t="s">
        <v>536</v>
      </c>
    </row>
    <row r="297" spans="1:1" x14ac:dyDescent="0.35">
      <c r="A297" s="105" t="s">
        <v>537</v>
      </c>
    </row>
    <row r="298" spans="1:1" x14ac:dyDescent="0.35">
      <c r="A298" s="105" t="s">
        <v>538</v>
      </c>
    </row>
    <row r="299" spans="1:1" x14ac:dyDescent="0.35">
      <c r="A299" s="105" t="s">
        <v>539</v>
      </c>
    </row>
    <row r="300" spans="1:1" x14ac:dyDescent="0.35">
      <c r="A300" s="105" t="s">
        <v>540</v>
      </c>
    </row>
    <row r="301" spans="1:1" x14ac:dyDescent="0.35">
      <c r="A301" s="105" t="s">
        <v>541</v>
      </c>
    </row>
    <row r="302" spans="1:1" x14ac:dyDescent="0.35">
      <c r="A302" s="105" t="s">
        <v>542</v>
      </c>
    </row>
    <row r="303" spans="1:1" x14ac:dyDescent="0.35">
      <c r="A303" s="105" t="s">
        <v>543</v>
      </c>
    </row>
    <row r="304" spans="1:1" x14ac:dyDescent="0.35">
      <c r="A304" s="105" t="s">
        <v>544</v>
      </c>
    </row>
    <row r="305" spans="1:1" x14ac:dyDescent="0.35">
      <c r="A305" s="105" t="s">
        <v>545</v>
      </c>
    </row>
    <row r="306" spans="1:1" x14ac:dyDescent="0.35">
      <c r="A306" s="105" t="s">
        <v>546</v>
      </c>
    </row>
    <row r="307" spans="1:1" x14ac:dyDescent="0.35">
      <c r="A307" s="105" t="s">
        <v>547</v>
      </c>
    </row>
    <row r="308" spans="1:1" x14ac:dyDescent="0.35">
      <c r="A308" s="105" t="s">
        <v>548</v>
      </c>
    </row>
    <row r="309" spans="1:1" x14ac:dyDescent="0.35">
      <c r="A309" s="105" t="s">
        <v>549</v>
      </c>
    </row>
    <row r="310" spans="1:1" x14ac:dyDescent="0.35">
      <c r="A310" s="105" t="s">
        <v>550</v>
      </c>
    </row>
    <row r="311" spans="1:1" x14ac:dyDescent="0.35">
      <c r="A311" s="105" t="s">
        <v>551</v>
      </c>
    </row>
    <row r="312" spans="1:1" x14ac:dyDescent="0.35">
      <c r="A312" s="105" t="s">
        <v>552</v>
      </c>
    </row>
    <row r="313" spans="1:1" x14ac:dyDescent="0.35">
      <c r="A313" s="105" t="s">
        <v>553</v>
      </c>
    </row>
    <row r="314" spans="1:1" x14ac:dyDescent="0.35">
      <c r="A314" s="105" t="s">
        <v>554</v>
      </c>
    </row>
    <row r="315" spans="1:1" x14ac:dyDescent="0.35">
      <c r="A315" s="105" t="s">
        <v>555</v>
      </c>
    </row>
    <row r="316" spans="1:1" x14ac:dyDescent="0.35">
      <c r="A316" s="105" t="s">
        <v>556</v>
      </c>
    </row>
    <row r="317" spans="1:1" x14ac:dyDescent="0.35">
      <c r="A317" s="105" t="s">
        <v>557</v>
      </c>
    </row>
    <row r="318" spans="1:1" x14ac:dyDescent="0.35">
      <c r="A318" s="105" t="s">
        <v>558</v>
      </c>
    </row>
    <row r="319" spans="1:1" x14ac:dyDescent="0.35">
      <c r="A319" s="105" t="s">
        <v>559</v>
      </c>
    </row>
    <row r="320" spans="1:1" x14ac:dyDescent="0.35">
      <c r="A320" s="105" t="s">
        <v>560</v>
      </c>
    </row>
    <row r="321" spans="1:1" x14ac:dyDescent="0.35">
      <c r="A321" s="105" t="s">
        <v>561</v>
      </c>
    </row>
    <row r="322" spans="1:1" x14ac:dyDescent="0.35">
      <c r="A322" s="105" t="s">
        <v>562</v>
      </c>
    </row>
    <row r="323" spans="1:1" x14ac:dyDescent="0.35">
      <c r="A323" s="105" t="s">
        <v>563</v>
      </c>
    </row>
    <row r="324" spans="1:1" x14ac:dyDescent="0.35">
      <c r="A324" s="105" t="s">
        <v>564</v>
      </c>
    </row>
    <row r="325" spans="1:1" x14ac:dyDescent="0.35">
      <c r="A325" s="105" t="s">
        <v>565</v>
      </c>
    </row>
    <row r="326" spans="1:1" x14ac:dyDescent="0.35">
      <c r="A326" s="105" t="s">
        <v>566</v>
      </c>
    </row>
    <row r="327" spans="1:1" x14ac:dyDescent="0.35">
      <c r="A327" s="105" t="s">
        <v>531</v>
      </c>
    </row>
    <row r="328" spans="1:1" x14ac:dyDescent="0.35">
      <c r="A328" s="105" t="s">
        <v>532</v>
      </c>
    </row>
    <row r="329" spans="1:1" x14ac:dyDescent="0.35">
      <c r="A329" s="105" t="s">
        <v>533</v>
      </c>
    </row>
    <row r="330" spans="1:1" x14ac:dyDescent="0.35">
      <c r="A330" s="105" t="s">
        <v>534</v>
      </c>
    </row>
    <row r="331" spans="1:1" x14ac:dyDescent="0.35">
      <c r="A331" s="105" t="s">
        <v>567</v>
      </c>
    </row>
    <row r="332" spans="1:1" x14ac:dyDescent="0.35">
      <c r="A332" s="105" t="s">
        <v>536</v>
      </c>
    </row>
    <row r="333" spans="1:1" x14ac:dyDescent="0.35">
      <c r="A333" s="105" t="s">
        <v>537</v>
      </c>
    </row>
    <row r="334" spans="1:1" x14ac:dyDescent="0.35">
      <c r="A334" s="105" t="s">
        <v>538</v>
      </c>
    </row>
    <row r="335" spans="1:1" x14ac:dyDescent="0.35">
      <c r="A335" s="105" t="s">
        <v>539</v>
      </c>
    </row>
    <row r="336" spans="1:1" x14ac:dyDescent="0.35">
      <c r="A336" s="105" t="s">
        <v>540</v>
      </c>
    </row>
    <row r="337" spans="1:1" x14ac:dyDescent="0.35">
      <c r="A337" s="105" t="s">
        <v>568</v>
      </c>
    </row>
    <row r="338" spans="1:1" x14ac:dyDescent="0.35">
      <c r="A338" s="105" t="s">
        <v>542</v>
      </c>
    </row>
    <row r="339" spans="1:1" x14ac:dyDescent="0.35">
      <c r="A339" s="105" t="s">
        <v>543</v>
      </c>
    </row>
    <row r="340" spans="1:1" x14ac:dyDescent="0.35">
      <c r="A340" s="105" t="s">
        <v>544</v>
      </c>
    </row>
    <row r="341" spans="1:1" x14ac:dyDescent="0.35">
      <c r="A341" s="105" t="s">
        <v>545</v>
      </c>
    </row>
    <row r="342" spans="1:1" x14ac:dyDescent="0.35">
      <c r="A342" s="105" t="s">
        <v>546</v>
      </c>
    </row>
    <row r="343" spans="1:1" x14ac:dyDescent="0.35">
      <c r="A343" s="105" t="s">
        <v>547</v>
      </c>
    </row>
    <row r="344" spans="1:1" x14ac:dyDescent="0.35">
      <c r="A344" s="105" t="s">
        <v>548</v>
      </c>
    </row>
    <row r="345" spans="1:1" x14ac:dyDescent="0.35">
      <c r="A345" s="105" t="s">
        <v>549</v>
      </c>
    </row>
    <row r="346" spans="1:1" x14ac:dyDescent="0.35">
      <c r="A346" s="105" t="s">
        <v>550</v>
      </c>
    </row>
    <row r="347" spans="1:1" x14ac:dyDescent="0.35">
      <c r="A347" s="105" t="s">
        <v>551</v>
      </c>
    </row>
    <row r="348" spans="1:1" x14ac:dyDescent="0.35">
      <c r="A348" s="105" t="s">
        <v>552</v>
      </c>
    </row>
    <row r="349" spans="1:1" x14ac:dyDescent="0.35">
      <c r="A349" s="105" t="s">
        <v>553</v>
      </c>
    </row>
    <row r="350" spans="1:1" x14ac:dyDescent="0.35">
      <c r="A350" s="105" t="s">
        <v>554</v>
      </c>
    </row>
    <row r="351" spans="1:1" x14ac:dyDescent="0.35">
      <c r="A351" s="105" t="s">
        <v>555</v>
      </c>
    </row>
    <row r="352" spans="1:1" x14ac:dyDescent="0.35">
      <c r="A352" s="105" t="s">
        <v>556</v>
      </c>
    </row>
    <row r="353" spans="1:1" x14ac:dyDescent="0.35">
      <c r="A353" s="105" t="s">
        <v>557</v>
      </c>
    </row>
    <row r="354" spans="1:1" x14ac:dyDescent="0.35">
      <c r="A354" s="105" t="s">
        <v>558</v>
      </c>
    </row>
    <row r="355" spans="1:1" x14ac:dyDescent="0.35">
      <c r="A355" s="105" t="s">
        <v>559</v>
      </c>
    </row>
    <row r="356" spans="1:1" x14ac:dyDescent="0.35">
      <c r="A356" s="105" t="s">
        <v>569</v>
      </c>
    </row>
    <row r="357" spans="1:1" x14ac:dyDescent="0.35">
      <c r="A357" s="105" t="s">
        <v>561</v>
      </c>
    </row>
    <row r="358" spans="1:1" x14ac:dyDescent="0.35">
      <c r="A358" s="105" t="s">
        <v>562</v>
      </c>
    </row>
    <row r="359" spans="1:1" x14ac:dyDescent="0.35">
      <c r="A359" s="105" t="s">
        <v>563</v>
      </c>
    </row>
    <row r="360" spans="1:1" x14ac:dyDescent="0.35">
      <c r="A360" s="105" t="s">
        <v>564</v>
      </c>
    </row>
    <row r="361" spans="1:1" x14ac:dyDescent="0.35">
      <c r="A361" s="105" t="s">
        <v>565</v>
      </c>
    </row>
    <row r="362" spans="1:1" x14ac:dyDescent="0.35">
      <c r="A362" s="105" t="s">
        <v>566</v>
      </c>
    </row>
    <row r="363" spans="1:1" x14ac:dyDescent="0.35">
      <c r="A363" s="105" t="s">
        <v>570</v>
      </c>
    </row>
    <row r="364" spans="1:1" x14ac:dyDescent="0.35">
      <c r="A364" s="105" t="s">
        <v>571</v>
      </c>
    </row>
    <row r="365" spans="1:1" x14ac:dyDescent="0.35">
      <c r="A365" s="105" t="s">
        <v>572</v>
      </c>
    </row>
    <row r="366" spans="1:1" x14ac:dyDescent="0.35">
      <c r="A366" s="105" t="s">
        <v>573</v>
      </c>
    </row>
    <row r="367" spans="1:1" x14ac:dyDescent="0.35">
      <c r="A367" s="105" t="s">
        <v>574</v>
      </c>
    </row>
    <row r="368" spans="1:1" x14ac:dyDescent="0.35">
      <c r="A368" s="105" t="s">
        <v>575</v>
      </c>
    </row>
    <row r="369" spans="1:1" x14ac:dyDescent="0.35">
      <c r="A369" s="105" t="s">
        <v>576</v>
      </c>
    </row>
    <row r="370" spans="1:1" x14ac:dyDescent="0.35">
      <c r="A370" s="105" t="s">
        <v>577</v>
      </c>
    </row>
    <row r="371" spans="1:1" x14ac:dyDescent="0.35">
      <c r="A371" s="105" t="s">
        <v>578</v>
      </c>
    </row>
    <row r="372" spans="1:1" x14ac:dyDescent="0.35">
      <c r="A372" s="105" t="s">
        <v>579</v>
      </c>
    </row>
    <row r="373" spans="1:1" x14ac:dyDescent="0.35">
      <c r="A373" s="105" t="s">
        <v>580</v>
      </c>
    </row>
    <row r="374" spans="1:1" x14ac:dyDescent="0.35">
      <c r="A374" s="105" t="s">
        <v>581</v>
      </c>
    </row>
    <row r="375" spans="1:1" x14ac:dyDescent="0.35">
      <c r="A375" s="105" t="s">
        <v>582</v>
      </c>
    </row>
    <row r="376" spans="1:1" x14ac:dyDescent="0.35">
      <c r="A376" s="105" t="s">
        <v>583</v>
      </c>
    </row>
    <row r="377" spans="1:1" x14ac:dyDescent="0.35">
      <c r="A377" s="105" t="s">
        <v>584</v>
      </c>
    </row>
    <row r="378" spans="1:1" x14ac:dyDescent="0.35">
      <c r="A378" s="105" t="s">
        <v>585</v>
      </c>
    </row>
    <row r="379" spans="1:1" x14ac:dyDescent="0.35">
      <c r="A379" s="105" t="s">
        <v>586</v>
      </c>
    </row>
    <row r="380" spans="1:1" x14ac:dyDescent="0.35">
      <c r="A380" s="105" t="s">
        <v>587</v>
      </c>
    </row>
    <row r="381" spans="1:1" x14ac:dyDescent="0.35">
      <c r="A381" s="105" t="s">
        <v>588</v>
      </c>
    </row>
    <row r="382" spans="1:1" x14ac:dyDescent="0.35">
      <c r="A382" s="105" t="s">
        <v>589</v>
      </c>
    </row>
    <row r="383" spans="1:1" x14ac:dyDescent="0.35">
      <c r="A383" s="105" t="s">
        <v>590</v>
      </c>
    </row>
    <row r="384" spans="1:1" x14ac:dyDescent="0.35">
      <c r="A384" s="105" t="s">
        <v>591</v>
      </c>
    </row>
    <row r="385" spans="1:1" x14ac:dyDescent="0.35">
      <c r="A385" s="105" t="s">
        <v>592</v>
      </c>
    </row>
    <row r="386" spans="1:1" x14ac:dyDescent="0.35">
      <c r="A386" s="105" t="s">
        <v>593</v>
      </c>
    </row>
    <row r="387" spans="1:1" x14ac:dyDescent="0.35">
      <c r="A387" s="105" t="s">
        <v>594</v>
      </c>
    </row>
    <row r="388" spans="1:1" x14ac:dyDescent="0.35">
      <c r="A388" s="105" t="s">
        <v>595</v>
      </c>
    </row>
    <row r="389" spans="1:1" x14ac:dyDescent="0.35">
      <c r="A389" s="105" t="s">
        <v>596</v>
      </c>
    </row>
    <row r="390" spans="1:1" x14ac:dyDescent="0.35">
      <c r="A390" s="105" t="s">
        <v>597</v>
      </c>
    </row>
    <row r="391" spans="1:1" x14ac:dyDescent="0.35">
      <c r="A391" s="105" t="s">
        <v>598</v>
      </c>
    </row>
    <row r="392" spans="1:1" x14ac:dyDescent="0.35">
      <c r="A392" s="105" t="s">
        <v>599</v>
      </c>
    </row>
    <row r="393" spans="1:1" x14ac:dyDescent="0.35">
      <c r="A393" s="105" t="s">
        <v>600</v>
      </c>
    </row>
    <row r="394" spans="1:1" x14ac:dyDescent="0.35">
      <c r="A394" s="105" t="s">
        <v>601</v>
      </c>
    </row>
    <row r="395" spans="1:1" x14ac:dyDescent="0.35">
      <c r="A395" s="105" t="s">
        <v>602</v>
      </c>
    </row>
    <row r="396" spans="1:1" x14ac:dyDescent="0.35">
      <c r="A396" s="105" t="s">
        <v>603</v>
      </c>
    </row>
    <row r="397" spans="1:1" x14ac:dyDescent="0.35">
      <c r="A397" s="105" t="s">
        <v>604</v>
      </c>
    </row>
    <row r="398" spans="1:1" x14ac:dyDescent="0.35">
      <c r="A398" s="105" t="s">
        <v>605</v>
      </c>
    </row>
    <row r="399" spans="1:1" x14ac:dyDescent="0.35">
      <c r="A399" s="105" t="s">
        <v>606</v>
      </c>
    </row>
    <row r="400" spans="1:1" x14ac:dyDescent="0.35">
      <c r="A400" s="105" t="s">
        <v>607</v>
      </c>
    </row>
    <row r="401" spans="1:1" x14ac:dyDescent="0.35">
      <c r="A401" s="105" t="s">
        <v>608</v>
      </c>
    </row>
    <row r="402" spans="1:1" x14ac:dyDescent="0.35">
      <c r="A402" s="105" t="s">
        <v>609</v>
      </c>
    </row>
    <row r="403" spans="1:1" x14ac:dyDescent="0.35">
      <c r="A403" s="105" t="s">
        <v>610</v>
      </c>
    </row>
    <row r="404" spans="1:1" x14ac:dyDescent="0.35">
      <c r="A404" s="105" t="s">
        <v>611</v>
      </c>
    </row>
    <row r="405" spans="1:1" x14ac:dyDescent="0.35">
      <c r="A405" s="105" t="s">
        <v>612</v>
      </c>
    </row>
    <row r="406" spans="1:1" x14ac:dyDescent="0.35">
      <c r="A406" s="105" t="s">
        <v>613</v>
      </c>
    </row>
    <row r="407" spans="1:1" x14ac:dyDescent="0.35">
      <c r="A407" s="105" t="s">
        <v>614</v>
      </c>
    </row>
    <row r="408" spans="1:1" x14ac:dyDescent="0.35">
      <c r="A408" s="105" t="s">
        <v>615</v>
      </c>
    </row>
    <row r="409" spans="1:1" x14ac:dyDescent="0.35">
      <c r="A409" s="105" t="s">
        <v>616</v>
      </c>
    </row>
    <row r="410" spans="1:1" x14ac:dyDescent="0.35">
      <c r="A410" s="105" t="s">
        <v>617</v>
      </c>
    </row>
    <row r="411" spans="1:1" x14ac:dyDescent="0.35">
      <c r="A411" s="105" t="s">
        <v>618</v>
      </c>
    </row>
    <row r="412" spans="1:1" x14ac:dyDescent="0.35">
      <c r="A412" s="105" t="s">
        <v>619</v>
      </c>
    </row>
    <row r="413" spans="1:1" x14ac:dyDescent="0.35">
      <c r="A413" s="105" t="s">
        <v>620</v>
      </c>
    </row>
    <row r="414" spans="1:1" x14ac:dyDescent="0.35">
      <c r="A414" s="105" t="s">
        <v>621</v>
      </c>
    </row>
    <row r="415" spans="1:1" x14ac:dyDescent="0.35">
      <c r="A415" s="105" t="s">
        <v>622</v>
      </c>
    </row>
    <row r="416" spans="1:1" x14ac:dyDescent="0.35">
      <c r="A416" s="105" t="s">
        <v>623</v>
      </c>
    </row>
    <row r="417" spans="1:1" x14ac:dyDescent="0.35">
      <c r="A417" s="105" t="s">
        <v>624</v>
      </c>
    </row>
    <row r="418" spans="1:1" x14ac:dyDescent="0.35">
      <c r="A418" s="105" t="s">
        <v>625</v>
      </c>
    </row>
    <row r="419" spans="1:1" x14ac:dyDescent="0.35">
      <c r="A419" s="105" t="s">
        <v>626</v>
      </c>
    </row>
    <row r="420" spans="1:1" x14ac:dyDescent="0.35">
      <c r="A420" s="105" t="s">
        <v>627</v>
      </c>
    </row>
    <row r="421" spans="1:1" x14ac:dyDescent="0.35">
      <c r="A421" s="105" t="s">
        <v>628</v>
      </c>
    </row>
    <row r="422" spans="1:1" x14ac:dyDescent="0.35">
      <c r="A422" s="105" t="s">
        <v>629</v>
      </c>
    </row>
    <row r="423" spans="1:1" x14ac:dyDescent="0.35">
      <c r="A423" s="105" t="s">
        <v>630</v>
      </c>
    </row>
    <row r="424" spans="1:1" x14ac:dyDescent="0.35">
      <c r="A424" s="105" t="s">
        <v>631</v>
      </c>
    </row>
    <row r="425" spans="1:1" x14ac:dyDescent="0.35">
      <c r="A425" s="105" t="s">
        <v>632</v>
      </c>
    </row>
    <row r="426" spans="1:1" x14ac:dyDescent="0.35">
      <c r="A426" s="105" t="s">
        <v>633</v>
      </c>
    </row>
    <row r="427" spans="1:1" x14ac:dyDescent="0.35">
      <c r="A427" s="105" t="s">
        <v>634</v>
      </c>
    </row>
    <row r="428" spans="1:1" x14ac:dyDescent="0.35">
      <c r="A428" s="105" t="s">
        <v>635</v>
      </c>
    </row>
    <row r="429" spans="1:1" x14ac:dyDescent="0.35">
      <c r="A429" s="105" t="s">
        <v>636</v>
      </c>
    </row>
    <row r="430" spans="1:1" x14ac:dyDescent="0.35">
      <c r="A430" s="105" t="s">
        <v>637</v>
      </c>
    </row>
    <row r="431" spans="1:1" x14ac:dyDescent="0.35">
      <c r="A431" s="105" t="s">
        <v>638</v>
      </c>
    </row>
    <row r="432" spans="1:1" x14ac:dyDescent="0.35">
      <c r="A432" s="105" t="s">
        <v>639</v>
      </c>
    </row>
    <row r="433" spans="1:1" x14ac:dyDescent="0.35">
      <c r="A433" s="105" t="s">
        <v>640</v>
      </c>
    </row>
    <row r="434" spans="1:1" x14ac:dyDescent="0.35">
      <c r="A434" s="105" t="s">
        <v>641</v>
      </c>
    </row>
    <row r="435" spans="1:1" x14ac:dyDescent="0.35">
      <c r="A435" s="105" t="s">
        <v>642</v>
      </c>
    </row>
    <row r="436" spans="1:1" x14ac:dyDescent="0.35">
      <c r="A436" s="105" t="s">
        <v>643</v>
      </c>
    </row>
    <row r="437" spans="1:1" x14ac:dyDescent="0.35">
      <c r="A437" s="105" t="s">
        <v>644</v>
      </c>
    </row>
    <row r="438" spans="1:1" x14ac:dyDescent="0.35">
      <c r="A438" s="105" t="s">
        <v>645</v>
      </c>
    </row>
    <row r="439" spans="1:1" x14ac:dyDescent="0.35">
      <c r="A439" s="105" t="s">
        <v>646</v>
      </c>
    </row>
    <row r="440" spans="1:1" x14ac:dyDescent="0.35">
      <c r="A440" s="105" t="s">
        <v>647</v>
      </c>
    </row>
    <row r="441" spans="1:1" x14ac:dyDescent="0.35">
      <c r="A441" s="105" t="s">
        <v>648</v>
      </c>
    </row>
    <row r="442" spans="1:1" x14ac:dyDescent="0.35">
      <c r="A442" s="105" t="s">
        <v>649</v>
      </c>
    </row>
    <row r="443" spans="1:1" x14ac:dyDescent="0.35">
      <c r="A443" s="105" t="s">
        <v>650</v>
      </c>
    </row>
    <row r="444" spans="1:1" x14ac:dyDescent="0.35">
      <c r="A444" s="105" t="s">
        <v>651</v>
      </c>
    </row>
    <row r="445" spans="1:1" x14ac:dyDescent="0.35">
      <c r="A445" s="105" t="s">
        <v>652</v>
      </c>
    </row>
    <row r="446" spans="1:1" x14ac:dyDescent="0.35">
      <c r="A446" s="105" t="s">
        <v>653</v>
      </c>
    </row>
    <row r="447" spans="1:1" x14ac:dyDescent="0.35">
      <c r="A447" s="105" t="s">
        <v>654</v>
      </c>
    </row>
    <row r="448" spans="1:1" x14ac:dyDescent="0.35">
      <c r="A448" s="105" t="s">
        <v>655</v>
      </c>
    </row>
    <row r="449" spans="1:1" x14ac:dyDescent="0.35">
      <c r="A449" s="105" t="s">
        <v>656</v>
      </c>
    </row>
    <row r="450" spans="1:1" x14ac:dyDescent="0.35">
      <c r="A450" s="105" t="s">
        <v>657</v>
      </c>
    </row>
    <row r="451" spans="1:1" x14ac:dyDescent="0.35">
      <c r="A451" s="105" t="s">
        <v>658</v>
      </c>
    </row>
    <row r="452" spans="1:1" x14ac:dyDescent="0.35">
      <c r="A452" s="105" t="s">
        <v>659</v>
      </c>
    </row>
    <row r="453" spans="1:1" x14ac:dyDescent="0.35">
      <c r="A453" s="105" t="s">
        <v>660</v>
      </c>
    </row>
    <row r="454" spans="1:1" x14ac:dyDescent="0.35">
      <c r="A454" s="105" t="s">
        <v>661</v>
      </c>
    </row>
    <row r="455" spans="1:1" x14ac:dyDescent="0.35">
      <c r="A455" s="105" t="s">
        <v>662</v>
      </c>
    </row>
    <row r="456" spans="1:1" x14ac:dyDescent="0.35">
      <c r="A456" s="105" t="s">
        <v>663</v>
      </c>
    </row>
    <row r="457" spans="1:1" x14ac:dyDescent="0.35">
      <c r="A457" s="105" t="s">
        <v>664</v>
      </c>
    </row>
    <row r="458" spans="1:1" x14ac:dyDescent="0.35">
      <c r="A458" s="105" t="s">
        <v>665</v>
      </c>
    </row>
    <row r="459" spans="1:1" x14ac:dyDescent="0.35">
      <c r="A459" s="105" t="s">
        <v>666</v>
      </c>
    </row>
    <row r="460" spans="1:1" x14ac:dyDescent="0.35">
      <c r="A460" s="105" t="s">
        <v>667</v>
      </c>
    </row>
    <row r="461" spans="1:1" x14ac:dyDescent="0.35">
      <c r="A461" s="105" t="s">
        <v>668</v>
      </c>
    </row>
    <row r="462" spans="1:1" x14ac:dyDescent="0.35">
      <c r="A462" s="105" t="s">
        <v>669</v>
      </c>
    </row>
    <row r="463" spans="1:1" x14ac:dyDescent="0.35">
      <c r="A463" s="105" t="s">
        <v>670</v>
      </c>
    </row>
    <row r="464" spans="1:1" x14ac:dyDescent="0.35">
      <c r="A464" s="105" t="s">
        <v>671</v>
      </c>
    </row>
    <row r="465" spans="1:1" x14ac:dyDescent="0.35">
      <c r="A465" s="105" t="s">
        <v>672</v>
      </c>
    </row>
    <row r="466" spans="1:1" x14ac:dyDescent="0.35">
      <c r="A466" s="105" t="s">
        <v>673</v>
      </c>
    </row>
    <row r="467" spans="1:1" x14ac:dyDescent="0.35">
      <c r="A467" s="105" t="s">
        <v>674</v>
      </c>
    </row>
    <row r="468" spans="1:1" x14ac:dyDescent="0.35">
      <c r="A468" s="105" t="s">
        <v>675</v>
      </c>
    </row>
    <row r="469" spans="1:1" x14ac:dyDescent="0.35">
      <c r="A469" s="105" t="s">
        <v>676</v>
      </c>
    </row>
    <row r="470" spans="1:1" x14ac:dyDescent="0.35">
      <c r="A470" s="105" t="s">
        <v>677</v>
      </c>
    </row>
    <row r="471" spans="1:1" x14ac:dyDescent="0.35">
      <c r="A471" s="105" t="s">
        <v>678</v>
      </c>
    </row>
    <row r="472" spans="1:1" x14ac:dyDescent="0.35">
      <c r="A472" s="105" t="s">
        <v>679</v>
      </c>
    </row>
    <row r="473" spans="1:1" x14ac:dyDescent="0.35">
      <c r="A473" s="105" t="s">
        <v>680</v>
      </c>
    </row>
    <row r="474" spans="1:1" x14ac:dyDescent="0.35">
      <c r="A474" s="105" t="s">
        <v>681</v>
      </c>
    </row>
    <row r="475" spans="1:1" x14ac:dyDescent="0.35">
      <c r="A475" s="105" t="s">
        <v>682</v>
      </c>
    </row>
    <row r="476" spans="1:1" x14ac:dyDescent="0.35">
      <c r="A476" s="105" t="s">
        <v>683</v>
      </c>
    </row>
    <row r="477" spans="1:1" x14ac:dyDescent="0.35">
      <c r="A477" s="105" t="s">
        <v>684</v>
      </c>
    </row>
    <row r="478" spans="1:1" x14ac:dyDescent="0.35">
      <c r="A478" s="105" t="s">
        <v>685</v>
      </c>
    </row>
    <row r="479" spans="1:1" x14ac:dyDescent="0.35">
      <c r="A479" s="105" t="s">
        <v>686</v>
      </c>
    </row>
    <row r="480" spans="1:1" x14ac:dyDescent="0.35">
      <c r="A480" s="105" t="s">
        <v>687</v>
      </c>
    </row>
    <row r="481" spans="1:1" x14ac:dyDescent="0.35">
      <c r="A481" s="105" t="s">
        <v>688</v>
      </c>
    </row>
    <row r="482" spans="1:1" x14ac:dyDescent="0.35">
      <c r="A482" s="105" t="s">
        <v>689</v>
      </c>
    </row>
    <row r="483" spans="1:1" x14ac:dyDescent="0.35">
      <c r="A483" s="105" t="s">
        <v>690</v>
      </c>
    </row>
    <row r="484" spans="1:1" x14ac:dyDescent="0.35">
      <c r="A484" s="105" t="s">
        <v>691</v>
      </c>
    </row>
    <row r="485" spans="1:1" x14ac:dyDescent="0.35">
      <c r="A485" s="105" t="s">
        <v>692</v>
      </c>
    </row>
    <row r="486" spans="1:1" x14ac:dyDescent="0.35">
      <c r="A486" s="105" t="s">
        <v>693</v>
      </c>
    </row>
    <row r="487" spans="1:1" x14ac:dyDescent="0.35">
      <c r="A487" s="105" t="s">
        <v>694</v>
      </c>
    </row>
    <row r="488" spans="1:1" x14ac:dyDescent="0.35">
      <c r="A488" s="105" t="s">
        <v>695</v>
      </c>
    </row>
    <row r="489" spans="1:1" x14ac:dyDescent="0.35">
      <c r="A489" s="105" t="s">
        <v>696</v>
      </c>
    </row>
    <row r="490" spans="1:1" x14ac:dyDescent="0.35">
      <c r="A490" s="105" t="s">
        <v>697</v>
      </c>
    </row>
    <row r="491" spans="1:1" x14ac:dyDescent="0.35">
      <c r="A491" s="105" t="s">
        <v>698</v>
      </c>
    </row>
    <row r="492" spans="1:1" x14ac:dyDescent="0.35">
      <c r="A492" s="105" t="s">
        <v>699</v>
      </c>
    </row>
    <row r="493" spans="1:1" x14ac:dyDescent="0.35">
      <c r="A493" s="105" t="s">
        <v>700</v>
      </c>
    </row>
    <row r="494" spans="1:1" x14ac:dyDescent="0.35">
      <c r="A494" s="105" t="s">
        <v>701</v>
      </c>
    </row>
    <row r="495" spans="1:1" x14ac:dyDescent="0.35">
      <c r="A495" s="105" t="s">
        <v>702</v>
      </c>
    </row>
    <row r="496" spans="1:1" x14ac:dyDescent="0.35">
      <c r="A496" s="105" t="s">
        <v>703</v>
      </c>
    </row>
    <row r="497" spans="1:1" x14ac:dyDescent="0.35">
      <c r="A497" s="105" t="s">
        <v>704</v>
      </c>
    </row>
    <row r="498" spans="1:1" x14ac:dyDescent="0.35">
      <c r="A498" s="105" t="s">
        <v>705</v>
      </c>
    </row>
    <row r="499" spans="1:1" x14ac:dyDescent="0.35">
      <c r="A499" s="105" t="s">
        <v>706</v>
      </c>
    </row>
    <row r="500" spans="1:1" x14ac:dyDescent="0.35">
      <c r="A500" s="105" t="s">
        <v>707</v>
      </c>
    </row>
    <row r="501" spans="1:1" x14ac:dyDescent="0.35">
      <c r="A501" s="105" t="s">
        <v>708</v>
      </c>
    </row>
    <row r="502" spans="1:1" x14ac:dyDescent="0.35">
      <c r="A502" s="105" t="s">
        <v>709</v>
      </c>
    </row>
    <row r="503" spans="1:1" x14ac:dyDescent="0.35">
      <c r="A503" s="105" t="s">
        <v>710</v>
      </c>
    </row>
    <row r="504" spans="1:1" x14ac:dyDescent="0.35">
      <c r="A504" s="105" t="s">
        <v>711</v>
      </c>
    </row>
    <row r="505" spans="1:1" x14ac:dyDescent="0.35">
      <c r="A505" s="105" t="s">
        <v>712</v>
      </c>
    </row>
    <row r="506" spans="1:1" x14ac:dyDescent="0.35">
      <c r="A506" s="105" t="s">
        <v>713</v>
      </c>
    </row>
    <row r="507" spans="1:1" x14ac:dyDescent="0.35">
      <c r="A507" s="105" t="s">
        <v>714</v>
      </c>
    </row>
    <row r="508" spans="1:1" x14ac:dyDescent="0.35">
      <c r="A508" s="105" t="s">
        <v>715</v>
      </c>
    </row>
    <row r="509" spans="1:1" x14ac:dyDescent="0.35">
      <c r="A509" s="105" t="s">
        <v>716</v>
      </c>
    </row>
    <row r="510" spans="1:1" x14ac:dyDescent="0.35">
      <c r="A510" s="105" t="s">
        <v>717</v>
      </c>
    </row>
    <row r="511" spans="1:1" x14ac:dyDescent="0.35">
      <c r="A511" s="105" t="s">
        <v>718</v>
      </c>
    </row>
    <row r="512" spans="1:1" x14ac:dyDescent="0.35">
      <c r="A512" s="105" t="s">
        <v>719</v>
      </c>
    </row>
    <row r="513" spans="1:1" x14ac:dyDescent="0.35">
      <c r="A513" s="105" t="s">
        <v>720</v>
      </c>
    </row>
    <row r="514" spans="1:1" x14ac:dyDescent="0.35">
      <c r="A514" s="105" t="s">
        <v>721</v>
      </c>
    </row>
    <row r="515" spans="1:1" x14ac:dyDescent="0.35">
      <c r="A515" s="105" t="s">
        <v>722</v>
      </c>
    </row>
    <row r="516" spans="1:1" x14ac:dyDescent="0.35">
      <c r="A516" s="105" t="s">
        <v>723</v>
      </c>
    </row>
    <row r="517" spans="1:1" x14ac:dyDescent="0.35">
      <c r="A517" s="105" t="s">
        <v>724</v>
      </c>
    </row>
    <row r="518" spans="1:1" x14ac:dyDescent="0.35">
      <c r="A518" s="105" t="s">
        <v>725</v>
      </c>
    </row>
    <row r="519" spans="1:1" x14ac:dyDescent="0.35">
      <c r="A519" s="105" t="s">
        <v>726</v>
      </c>
    </row>
    <row r="520" spans="1:1" x14ac:dyDescent="0.35">
      <c r="A520" s="105" t="s">
        <v>727</v>
      </c>
    </row>
    <row r="521" spans="1:1" x14ac:dyDescent="0.35">
      <c r="A521" s="105" t="s">
        <v>728</v>
      </c>
    </row>
    <row r="522" spans="1:1" x14ac:dyDescent="0.35">
      <c r="A522" s="105" t="s">
        <v>729</v>
      </c>
    </row>
    <row r="523" spans="1:1" x14ac:dyDescent="0.35">
      <c r="A523" s="105" t="s">
        <v>730</v>
      </c>
    </row>
    <row r="524" spans="1:1" x14ac:dyDescent="0.35">
      <c r="A524" s="105" t="s">
        <v>731</v>
      </c>
    </row>
    <row r="525" spans="1:1" x14ac:dyDescent="0.35">
      <c r="A525" s="105" t="s">
        <v>732</v>
      </c>
    </row>
    <row r="526" spans="1:1" x14ac:dyDescent="0.35">
      <c r="A526" s="105" t="s">
        <v>733</v>
      </c>
    </row>
    <row r="527" spans="1:1" x14ac:dyDescent="0.35">
      <c r="A527" s="105" t="s">
        <v>734</v>
      </c>
    </row>
    <row r="528" spans="1:1" x14ac:dyDescent="0.35">
      <c r="A528" s="105" t="s">
        <v>735</v>
      </c>
    </row>
    <row r="529" spans="1:1" x14ac:dyDescent="0.35">
      <c r="A529" s="105" t="s">
        <v>736</v>
      </c>
    </row>
    <row r="530" spans="1:1" x14ac:dyDescent="0.35">
      <c r="A530" s="105" t="s">
        <v>737</v>
      </c>
    </row>
    <row r="531" spans="1:1" x14ac:dyDescent="0.35">
      <c r="A531" s="105" t="s">
        <v>738</v>
      </c>
    </row>
    <row r="532" spans="1:1" x14ac:dyDescent="0.35">
      <c r="A532" s="105" t="s">
        <v>739</v>
      </c>
    </row>
    <row r="533" spans="1:1" x14ac:dyDescent="0.35">
      <c r="A533" s="105" t="s">
        <v>740</v>
      </c>
    </row>
    <row r="534" spans="1:1" x14ac:dyDescent="0.35">
      <c r="A534" s="105" t="s">
        <v>741</v>
      </c>
    </row>
    <row r="535" spans="1:1" x14ac:dyDescent="0.35">
      <c r="A535" s="105" t="s">
        <v>742</v>
      </c>
    </row>
    <row r="536" spans="1:1" x14ac:dyDescent="0.35">
      <c r="A536" s="105" t="s">
        <v>743</v>
      </c>
    </row>
    <row r="537" spans="1:1" x14ac:dyDescent="0.35">
      <c r="A537" s="105" t="s">
        <v>744</v>
      </c>
    </row>
    <row r="538" spans="1:1" x14ac:dyDescent="0.35">
      <c r="A538" s="105" t="s">
        <v>745</v>
      </c>
    </row>
    <row r="539" spans="1:1" x14ac:dyDescent="0.35">
      <c r="A539" s="105" t="s">
        <v>746</v>
      </c>
    </row>
    <row r="540" spans="1:1" x14ac:dyDescent="0.35">
      <c r="A540" s="105" t="s">
        <v>747</v>
      </c>
    </row>
    <row r="541" spans="1:1" x14ac:dyDescent="0.35">
      <c r="A541" s="105" t="s">
        <v>748</v>
      </c>
    </row>
    <row r="542" spans="1:1" x14ac:dyDescent="0.35">
      <c r="A542" s="105" t="s">
        <v>749</v>
      </c>
    </row>
    <row r="543" spans="1:1" x14ac:dyDescent="0.35">
      <c r="A543" s="105" t="s">
        <v>750</v>
      </c>
    </row>
    <row r="544" spans="1:1" x14ac:dyDescent="0.35">
      <c r="A544" s="105" t="s">
        <v>751</v>
      </c>
    </row>
    <row r="545" spans="1:1" x14ac:dyDescent="0.35">
      <c r="A545" s="105" t="s">
        <v>752</v>
      </c>
    </row>
    <row r="546" spans="1:1" x14ac:dyDescent="0.35">
      <c r="A546" s="105" t="s">
        <v>753</v>
      </c>
    </row>
    <row r="547" spans="1:1" x14ac:dyDescent="0.35">
      <c r="A547" s="105" t="s">
        <v>754</v>
      </c>
    </row>
    <row r="548" spans="1:1" x14ac:dyDescent="0.35">
      <c r="A548" s="105" t="s">
        <v>755</v>
      </c>
    </row>
    <row r="549" spans="1:1" x14ac:dyDescent="0.35">
      <c r="A549" s="105" t="s">
        <v>756</v>
      </c>
    </row>
    <row r="550" spans="1:1" x14ac:dyDescent="0.35">
      <c r="A550" s="105" t="s">
        <v>757</v>
      </c>
    </row>
    <row r="551" spans="1:1" x14ac:dyDescent="0.35">
      <c r="A551" s="105" t="s">
        <v>758</v>
      </c>
    </row>
    <row r="552" spans="1:1" x14ac:dyDescent="0.35">
      <c r="A552" s="105" t="s">
        <v>759</v>
      </c>
    </row>
    <row r="553" spans="1:1" x14ac:dyDescent="0.35">
      <c r="A553" s="105" t="s">
        <v>760</v>
      </c>
    </row>
    <row r="554" spans="1:1" x14ac:dyDescent="0.35">
      <c r="A554" s="105" t="s">
        <v>761</v>
      </c>
    </row>
    <row r="555" spans="1:1" x14ac:dyDescent="0.35">
      <c r="A555" s="105" t="s">
        <v>762</v>
      </c>
    </row>
    <row r="556" spans="1:1" x14ac:dyDescent="0.35">
      <c r="A556" s="105" t="s">
        <v>763</v>
      </c>
    </row>
    <row r="557" spans="1:1" x14ac:dyDescent="0.35">
      <c r="A557" s="105" t="s">
        <v>764</v>
      </c>
    </row>
    <row r="558" spans="1:1" x14ac:dyDescent="0.35">
      <c r="A558" s="105" t="s">
        <v>765</v>
      </c>
    </row>
    <row r="559" spans="1:1" x14ac:dyDescent="0.35">
      <c r="A559" s="105" t="s">
        <v>766</v>
      </c>
    </row>
    <row r="560" spans="1:1" x14ac:dyDescent="0.35">
      <c r="A560" s="105" t="s">
        <v>767</v>
      </c>
    </row>
    <row r="561" spans="1:1" x14ac:dyDescent="0.35">
      <c r="A561" s="105" t="s">
        <v>768</v>
      </c>
    </row>
    <row r="562" spans="1:1" x14ac:dyDescent="0.35">
      <c r="A562" s="105" t="s">
        <v>769</v>
      </c>
    </row>
    <row r="563" spans="1:1" x14ac:dyDescent="0.35">
      <c r="A563" s="105" t="s">
        <v>770</v>
      </c>
    </row>
    <row r="564" spans="1:1" x14ac:dyDescent="0.35">
      <c r="A564" s="105" t="s">
        <v>771</v>
      </c>
    </row>
  </sheetData>
  <sheetProtection sheet="1" objects="1" scenarios="1" formatCells="0" formatRows="0" insertRows="0" deleteRows="0" selectLockedCells="1"/>
  <mergeCells count="1">
    <mergeCell ref="A1:N1"/>
  </mergeCells>
  <dataValidations count="2">
    <dataValidation allowBlank="1" showInputMessage="1" showErrorMessage="1" promptTitle="THIS IS SAMPLE DATA!" prompt="Replace the data with your job specific cost codes." sqref="A2" xr:uid="{81901171-879E-4768-9173-D8626B5563F3}"/>
    <dataValidation allowBlank="1" showInputMessage="1" showErrorMessage="1" prompt="Back to dashboard" sqref="B2" xr:uid="{2CC3AF0A-6EDA-4BEC-A208-5F7958E046CC}"/>
  </dataValidations>
  <pageMargins left="0.7" right="0.7" top="0.75" bottom="0.75" header="0.3" footer="0.3"/>
  <pageSetup orientation="portrait" r:id="rId1"/>
  <drawing r:id="rId2"/>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x14ac:dyDescent="0.35"/>
  <cols>
    <col min="1" max="1" width="33" style="6" customWidth="1"/>
    <col min="2" max="2" width="11" style="6" bestFit="1" customWidth="1"/>
    <col min="3" max="16384" width="9" style="6"/>
  </cols>
  <sheetData>
    <row r="1" spans="1:17" s="197" customFormat="1" ht="34" thickBot="1" x14ac:dyDescent="0.4">
      <c r="A1" s="408" t="str">
        <f>ProjectInfo!J14</f>
        <v>Your Company Name</v>
      </c>
      <c r="B1" s="409"/>
      <c r="C1" s="409"/>
      <c r="D1" s="409"/>
      <c r="E1" s="409"/>
      <c r="F1" s="409"/>
      <c r="G1" s="409"/>
      <c r="H1" s="409"/>
      <c r="I1" s="409"/>
      <c r="J1" s="409"/>
      <c r="K1" s="409"/>
      <c r="L1" s="409"/>
      <c r="M1" s="409"/>
      <c r="N1" s="409"/>
      <c r="O1" s="409"/>
      <c r="P1" s="409"/>
      <c r="Q1" s="409"/>
    </row>
    <row r="2" spans="1:17" ht="16" thickTop="1" x14ac:dyDescent="0.35">
      <c r="A2" s="198" t="s">
        <v>82</v>
      </c>
      <c r="B2" s="199" t="s">
        <v>100</v>
      </c>
      <c r="C2" s="306"/>
      <c r="E2" s="200" t="s">
        <v>772</v>
      </c>
      <c r="O2" s="196"/>
    </row>
    <row r="3" spans="1:17" ht="15.5" x14ac:dyDescent="0.35">
      <c r="A3" s="209" t="s">
        <v>773</v>
      </c>
      <c r="B3" s="210">
        <v>530</v>
      </c>
      <c r="C3" s="201"/>
      <c r="E3" s="196"/>
      <c r="O3" s="196"/>
    </row>
    <row r="4" spans="1:17" ht="15.5" x14ac:dyDescent="0.35">
      <c r="A4" s="211" t="s">
        <v>774</v>
      </c>
      <c r="B4" s="210">
        <v>50</v>
      </c>
    </row>
    <row r="5" spans="1:17" ht="15.5" x14ac:dyDescent="0.35">
      <c r="A5" s="211" t="s">
        <v>775</v>
      </c>
      <c r="B5" s="210">
        <v>85</v>
      </c>
    </row>
    <row r="6" spans="1:17" ht="15.5" x14ac:dyDescent="0.35">
      <c r="A6" s="211" t="s">
        <v>776</v>
      </c>
      <c r="B6" s="210">
        <v>76</v>
      </c>
    </row>
    <row r="7" spans="1:17" ht="15.5" x14ac:dyDescent="0.35">
      <c r="A7" s="211" t="s">
        <v>777</v>
      </c>
      <c r="B7" s="210">
        <v>15</v>
      </c>
    </row>
    <row r="8" spans="1:17" ht="15.5" x14ac:dyDescent="0.35">
      <c r="A8" s="203"/>
      <c r="B8" s="202"/>
    </row>
    <row r="9" spans="1:17" ht="15.5" x14ac:dyDescent="0.35">
      <c r="A9" s="203"/>
      <c r="B9" s="202"/>
    </row>
    <row r="10" spans="1:17" ht="15.5" x14ac:dyDescent="0.35">
      <c r="A10" s="203"/>
      <c r="B10" s="202"/>
    </row>
    <row r="11" spans="1:17" ht="15.5" x14ac:dyDescent="0.35">
      <c r="A11" s="203"/>
      <c r="B11" s="202"/>
    </row>
    <row r="12" spans="1:17" ht="15.5" x14ac:dyDescent="0.35">
      <c r="A12" s="203"/>
      <c r="B12" s="202"/>
    </row>
    <row r="13" spans="1:17" ht="15.5" x14ac:dyDescent="0.35">
      <c r="A13" s="203"/>
      <c r="B13" s="202"/>
    </row>
    <row r="14" spans="1:17" ht="15.5" x14ac:dyDescent="0.35">
      <c r="A14" s="203"/>
      <c r="B14" s="202"/>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x14ac:dyDescent="0.35"/>
  <cols>
    <col min="1" max="1" width="27.26953125" style="6" customWidth="1"/>
    <col min="2" max="16384" width="9" style="6"/>
  </cols>
  <sheetData>
    <row r="1" spans="1:17" ht="34" thickBot="1" x14ac:dyDescent="0.4">
      <c r="A1" s="408" t="str">
        <f>ProjectInfo!J14</f>
        <v>Your Company Name</v>
      </c>
      <c r="B1" s="409"/>
      <c r="C1" s="409"/>
      <c r="D1" s="409"/>
      <c r="E1" s="409"/>
      <c r="F1" s="409"/>
      <c r="G1" s="409"/>
      <c r="H1" s="409"/>
      <c r="I1" s="409"/>
      <c r="J1" s="409"/>
      <c r="K1" s="409"/>
      <c r="L1" s="409"/>
      <c r="M1" s="409"/>
      <c r="N1" s="409"/>
      <c r="O1" s="409"/>
      <c r="P1" s="409"/>
      <c r="Q1" s="409"/>
    </row>
    <row r="2" spans="1:17" ht="15" thickTop="1" x14ac:dyDescent="0.35">
      <c r="A2" s="204" t="s">
        <v>778</v>
      </c>
      <c r="B2" s="205" t="s">
        <v>100</v>
      </c>
      <c r="C2" s="185"/>
    </row>
    <row r="3" spans="1:17" ht="15.5" x14ac:dyDescent="0.35">
      <c r="A3" s="212" t="s">
        <v>779</v>
      </c>
      <c r="B3" s="213">
        <v>65.540000000000006</v>
      </c>
      <c r="D3" s="200" t="s">
        <v>780</v>
      </c>
    </row>
    <row r="4" spans="1:17" ht="15.5" x14ac:dyDescent="0.35">
      <c r="A4" s="212" t="s">
        <v>781</v>
      </c>
      <c r="B4" s="213">
        <v>68.17</v>
      </c>
      <c r="D4" s="196"/>
    </row>
    <row r="5" spans="1:17" x14ac:dyDescent="0.35">
      <c r="A5" s="212" t="s">
        <v>782</v>
      </c>
      <c r="B5" s="213">
        <v>62.44</v>
      </c>
    </row>
    <row r="6" spans="1:17" x14ac:dyDescent="0.35">
      <c r="A6" s="212" t="s">
        <v>783</v>
      </c>
      <c r="B6" s="213">
        <v>64.41</v>
      </c>
    </row>
    <row r="7" spans="1:17" x14ac:dyDescent="0.35">
      <c r="A7" s="212" t="s">
        <v>784</v>
      </c>
      <c r="B7" s="213">
        <v>60.98</v>
      </c>
    </row>
    <row r="8" spans="1:17" x14ac:dyDescent="0.35">
      <c r="A8" s="212" t="s">
        <v>785</v>
      </c>
      <c r="B8" s="213">
        <v>59.1</v>
      </c>
    </row>
    <row r="9" spans="1:17" x14ac:dyDescent="0.35">
      <c r="A9" s="212" t="s">
        <v>786</v>
      </c>
      <c r="B9" s="213">
        <v>68.11</v>
      </c>
    </row>
    <row r="10" spans="1:17" x14ac:dyDescent="0.35">
      <c r="A10" s="212" t="s">
        <v>787</v>
      </c>
      <c r="B10" s="213">
        <v>55.94</v>
      </c>
    </row>
    <row r="11" spans="1:17" x14ac:dyDescent="0.35">
      <c r="A11" s="206"/>
      <c r="B11" s="207"/>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topLeftCell="A2" workbookViewId="0">
      <selection activeCell="P5" sqref="P5"/>
    </sheetView>
  </sheetViews>
  <sheetFormatPr defaultRowHeight="14.5" x14ac:dyDescent="0.35"/>
  <sheetData>
    <row r="2" spans="1:16" x14ac:dyDescent="0.35">
      <c r="A2" s="169" t="s">
        <v>788</v>
      </c>
      <c r="D2" t="s">
        <v>74</v>
      </c>
      <c r="G2" s="167" t="s">
        <v>260</v>
      </c>
      <c r="J2" s="167" t="s">
        <v>346</v>
      </c>
      <c r="L2" s="167" t="s">
        <v>260</v>
      </c>
      <c r="O2" t="s">
        <v>84</v>
      </c>
      <c r="P2" t="s">
        <v>869</v>
      </c>
    </row>
    <row r="3" spans="1:16" x14ac:dyDescent="0.35">
      <c r="A3" s="170" t="s">
        <v>789</v>
      </c>
      <c r="D3" t="s">
        <v>790</v>
      </c>
      <c r="G3" s="167" t="s">
        <v>791</v>
      </c>
      <c r="J3" s="167" t="s">
        <v>80</v>
      </c>
      <c r="L3" s="167" t="s">
        <v>76</v>
      </c>
      <c r="O3" t="s">
        <v>792</v>
      </c>
      <c r="P3" t="s">
        <v>870</v>
      </c>
    </row>
    <row r="4" spans="1:16" x14ac:dyDescent="0.35">
      <c r="A4" s="170" t="s">
        <v>793</v>
      </c>
      <c r="G4" s="167" t="s">
        <v>794</v>
      </c>
      <c r="J4" s="167" t="s">
        <v>338</v>
      </c>
      <c r="L4" s="167" t="s">
        <v>795</v>
      </c>
    </row>
    <row r="5" spans="1:16" x14ac:dyDescent="0.35">
      <c r="A5" s="7"/>
      <c r="G5" s="171" t="s">
        <v>796</v>
      </c>
      <c r="L5" s="167" t="s">
        <v>797</v>
      </c>
    </row>
    <row r="6" spans="1:16" x14ac:dyDescent="0.35">
      <c r="G6" s="171" t="s">
        <v>75</v>
      </c>
      <c r="L6" s="167" t="s">
        <v>798</v>
      </c>
    </row>
    <row r="7" spans="1:16" x14ac:dyDescent="0.35">
      <c r="G7" s="167" t="s">
        <v>799</v>
      </c>
      <c r="L7" s="167" t="s">
        <v>800</v>
      </c>
    </row>
    <row r="16" spans="1:16" x14ac:dyDescent="0.35">
      <c r="J16" s="99"/>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2.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4.xml><?xml version="1.0" encoding="utf-8"?>
<ds:datastoreItem xmlns:ds="http://purl.oclc.org/ooxml/officeDocument/customXml" ds:itemID="{351C15C0-3A67-4D5C-A0D3-B6158448AE68}">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Vendors</vt:lpstr>
      <vt:lpstr>ProjectInfo</vt:lpstr>
      <vt:lpstr>Dashboard</vt:lpstr>
      <vt:lpstr>RFP</vt:lpstr>
      <vt:lpstr>RFPView</vt:lpstr>
      <vt:lpstr>RFPData</vt:lpstr>
      <vt:lpstr>RFPLog</vt:lpstr>
      <vt:lpstr>Proposal</vt:lpstr>
      <vt:lpstr>RFPSummary</vt:lpstr>
      <vt:lpstr>RFPStatus</vt:lpstr>
      <vt:lpstr>Budget</vt:lpstr>
      <vt:lpstr>Codes</vt:lpstr>
      <vt:lpstr>Equipment</vt:lpstr>
      <vt:lpstr>Craft</vt:lpstr>
      <vt:lpstr>Lists</vt:lpstr>
      <vt:lpstr>AECity</vt:lpstr>
      <vt:lpstr>AEState</vt:lpstr>
      <vt:lpstr>AEZip</vt:lpstr>
      <vt:lpstr>ALLCODES</vt:lpstr>
      <vt:lpstr>CompanyCity</vt:lpstr>
      <vt:lpstr>CompanyState</vt:lpstr>
      <vt:lpstr>CompanyStreet</vt:lpstr>
      <vt:lpstr>CompanyZip</vt:lpstr>
      <vt:lpstr>CRAFT</vt:lpstr>
      <vt:lpstr>EQUIP</vt:lpstr>
      <vt:lpstr>FullName</vt:lpstr>
      <vt:lpstr>Other</vt:lpstr>
      <vt:lpstr>PICKVENDOR</vt:lpstr>
      <vt:lpstr>Proposal!Print_Area</vt:lpstr>
      <vt:lpstr>RFPLog!Print_Area</vt:lpstr>
      <vt:lpstr>RFPSummary!Print_Area</vt:lpstr>
      <vt:lpstr>RFPView!Print_Area</vt:lpstr>
      <vt:lpstr>ProjectCity</vt:lpstr>
      <vt:lpstr>ProjectState</vt:lpstr>
      <vt:lpstr>ProjectZip</vt:lpstr>
      <vt:lpstr>PropCompanyCity</vt:lpstr>
      <vt:lpstr>PropCompanyState</vt:lpstr>
      <vt:lpstr>PropCompanyStreet</vt:lpstr>
      <vt:lpstr>PropCompanyZip</vt:lpstr>
      <vt:lpstr>PropOwnerCity</vt:lpstr>
      <vt:lpstr>PropOwnerState</vt:lpstr>
      <vt:lpstr>PropOwnerZip</vt:lpstr>
      <vt:lpstr>RFPNumber</vt:lpstr>
      <vt:lpstr>TaxRate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2023-11-28T18:17:00Z</cp:lastPrinted>
  <dcterms:created xsi:type="dcterms:W3CDTF">2022-02-27T05:35:41Z</dcterms:created>
  <dcterms:modified xsi:type="dcterms:W3CDTF">2023-12-26T20:34:16Z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