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vmlDrawing3.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drawing3.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P1CS" sheetId="1" state="visible" r:id="rId2"/>
    <sheet name="Xuất Tổng kết" sheetId="2" state="visible" r:id="rId3"/>
    <sheet name="TÍNH SAO - Bảng 1" sheetId="3" state="visible" r:id="rId4"/>
    <sheet name="TÍNH SAO - Bảng dữ liệu" sheetId="4" state="visible" r:id="rId5"/>
    <sheet name="TÍNH SAO - Drawings" sheetId="5" state="visible" r:id="rId6"/>
    <sheet name="P1 CƠ SỞ - Bảng 1" sheetId="6" state="visible" r:id="rId7"/>
    <sheet name="P1 CƠ SỞ - Bảng dữ liệu" sheetId="7" state="visible" r:id="rId8"/>
    <sheet name="P1 CƠ SỞ - Drawings" sheetId="8" state="visible" r:id="rId9"/>
    <sheet name="P2 DICH VU - Bang 1" sheetId="9" state="visible" r:id="rId10"/>
    <sheet name="P2 DỊCH VỤ - Bảng dữ liệu" sheetId="10" state="visible" r:id="rId11"/>
    <sheet name="P2 DỊCH VỤ - Drawings" sheetId="11" state="visible" r:id="rId1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color rgb="FF000000"/>
            <rFont val="Helvetica Neue"/>
            <family val="0"/>
            <charset val="1"/>
          </rPr>
          <t xml:space="preserve">Bùi Kiên:
CHÚ THÍCH:
H khách sạn
R khách sạn nghỉ dưỡng
M khách sạn bên đường
F khách sạn nổi</t>
        </r>
      </text>
    </comment>
    <comment ref="D2" authorId="0">
      <text>
        <r>
          <rPr>
            <sz val="10"/>
            <color rgb="FF000000"/>
            <rFont val="Helvetica Neue"/>
            <family val="0"/>
            <charset val="1"/>
          </rPr>
          <t xml:space="preserve">Bùi Kiên:
nhập cấp sao mà muốn tra cứu
Nhập 1 tương ứng với 1 sao
Nhập 2 tương ứng với 2 sao
Nhập 3 tương ứng với 3 sao
Nhập 4 tương ứng với 4 sao
Nhập 5 tương ứng với 5 sao</t>
        </r>
      </text>
    </comment>
    <comment ref="G2" authorId="0">
      <text>
        <r>
          <rPr>
            <sz val="10"/>
            <color rgb="FF000000"/>
            <rFont val="Helvetica Neue"/>
            <family val="0"/>
            <charset val="1"/>
          </rPr>
          <t xml:space="preserve">Bùi Kiên:
Nhập theo ô bên cạnh 
Nhập x nếu tiêu chí bắt buộc đạt 
Nhập 1 nếu tiêu chí khuyến khích đạt</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Helvetica Neue"/>
            <family val="0"/>
            <charset val="1"/>
          </rPr>
          <t xml:space="preserve">Bùi Kiên:
CHÚ THÍCH:
H khách sạn
R khách sạn nghỉ dưỡng
M khách sạn bên đường
F khách sạn nổi</t>
        </r>
      </text>
    </comment>
    <comment ref="A539" authorId="0">
      <text>
        <r>
          <rPr>
            <sz val="10"/>
            <color rgb="FF000000"/>
            <rFont val="Helvetica Neue"/>
            <family val="0"/>
            <charset val="1"/>
          </rPr>
          <t xml:space="preserve">Bùi Kiên:
Tại phụ lục III Nghị định số 79/2014/NĐ-CP
https://thuvienphapluat.vn/van-ban/tai-nguyen-moi-truong/Nghi-dinh-79-2014-ND-CP-huong-dan-Luat-Phong-chua-chay-va-Luat-Phong-hua-chay-sua-doi-241914.aspx</t>
        </r>
      </text>
    </comment>
    <comment ref="D2" authorId="0">
      <text>
        <r>
          <rPr>
            <sz val="10"/>
            <color rgb="FF000000"/>
            <rFont val="Helvetica Neue"/>
            <family val="0"/>
            <charset val="1"/>
          </rPr>
          <t xml:space="preserve">Bùi Kiên:
nhập cấp sao mà muốn tra cứu
Nhập 1 tương ứng với 1 sao
Nhập 2 tương ứng với 2 sao
Nhập 3 tương ứng với 3 sao
Nhập 4 tương ứng với 4 sao
Nhập 5 tương ứng với 5 sao</t>
        </r>
      </text>
    </comment>
    <comment ref="G2" authorId="0">
      <text>
        <r>
          <rPr>
            <sz val="10"/>
            <color rgb="FF000000"/>
            <rFont val="Helvetica Neue"/>
            <family val="0"/>
            <charset val="1"/>
          </rPr>
          <t xml:space="preserve">Bùi Kiên:
Nhập theo ô bên cạnh 
Nhập x nếu tiêu chí bắt buộc đạt 
Nhập 1 nếu tiêu chí khuyến khích đạt</t>
        </r>
      </text>
    </comment>
  </commentList>
</comments>
</file>

<file path=xl/comments6.xml><?xml version="1.0" encoding="utf-8"?>
<comments xmlns="http://schemas.openxmlformats.org/spreadsheetml/2006/main" xmlns:xdr="http://schemas.openxmlformats.org/drawingml/2006/spreadsheetDrawing">
  <authors>
    <author> </author>
  </authors>
  <commentList>
    <comment ref="A2" authorId="0">
      <text>
        <r>
          <rPr>
            <sz val="10"/>
            <color rgb="FF000000"/>
            <rFont val="Helvetica Neue"/>
            <family val="0"/>
            <charset val="1"/>
          </rPr>
          <t xml:space="preserve">Bùi Kiên:
CHÚ THÍCH:
H khách sạn
R khách sạn nghỉ dưỡng
M khách sạn bên đường
F khách sạn nổi</t>
        </r>
      </text>
    </comment>
    <comment ref="D2" authorId="0">
      <text>
        <r>
          <rPr>
            <sz val="10"/>
            <color rgb="FF000000"/>
            <rFont val="Helvetica Neue"/>
            <family val="0"/>
            <charset val="1"/>
          </rPr>
          <t xml:space="preserve">Bùi Kiên:
nhập cấp sao mà muốn tra cứu
Nhập 1 tương ứng với 1 sao
Nhập 2 tương ứng với 2 sao
Nhập 3 tương ứng với 3 sao
Nhập 4 tương ứng với 4 sao
Nhập 5 tương ứng với 5 sao</t>
        </r>
      </text>
    </comment>
    <comment ref="G2" authorId="0">
      <text>
        <r>
          <rPr>
            <sz val="10"/>
            <color rgb="FF000000"/>
            <rFont val="Helvetica Neue"/>
            <family val="0"/>
            <charset val="1"/>
          </rPr>
          <t xml:space="preserve">Bùi Kiên:
Nhập theo ô bên cạnh 
Nhập x nếu tiêu chí bắt buộc đạt 
Nhập 1 nếu tiêu chí khuyến khích đạt</t>
        </r>
      </text>
    </comment>
  </commentList>
</comments>
</file>

<file path=xl/comments9.xml><?xml version="1.0" encoding="utf-8"?>
<comments xmlns="http://schemas.openxmlformats.org/spreadsheetml/2006/main" xmlns:xdr="http://schemas.openxmlformats.org/drawingml/2006/spreadsheetDrawing">
  <authors>
    <author> </author>
  </authors>
  <commentList>
    <comment ref="A2" authorId="0">
      <text>
        <r>
          <rPr>
            <sz val="10"/>
            <color rgb="FF000000"/>
            <rFont val="Helvetica Neue"/>
            <family val="0"/>
            <charset val="1"/>
          </rPr>
          <t xml:space="preserve">Bùi Kiên:
CHÚ THÍCH:
H khách sạn
R khách sạn nghỉ dưỡng
M khách sạn bên đường
F khách sạn nổi</t>
        </r>
      </text>
    </comment>
    <comment ref="A164" authorId="0">
      <text>
        <r>
          <rPr>
            <sz val="10"/>
            <color rgb="FF000000"/>
            <rFont val="Helvetica Neue"/>
            <family val="0"/>
            <charset val="1"/>
          </rPr>
          <t xml:space="preserve">Bùi Kiên:
Tại phụ lục III Nghị định số 79/2014/NĐ-CP
https://thuvienphapluat.vn/van-ban/tai-nguyen-moi-truong/Nghi-dinh-79-2014-ND-CP-huong-dan-Luat-Phong-chua-chay-va-Luat-Phong-hua-chay-sua-doi-241914.aspx</t>
        </r>
      </text>
    </comment>
    <comment ref="D2" authorId="0">
      <text>
        <r>
          <rPr>
            <sz val="10"/>
            <color rgb="FF000000"/>
            <rFont val="Helvetica Neue"/>
            <family val="0"/>
            <charset val="1"/>
          </rPr>
          <t xml:space="preserve">Bùi Kiên:
nhập cấp sao mà muốn tra cứu
Nhập 1 tương ứng với 1 sao
Nhập 2 tương ứng với 2 sao
Nhập 3 tương ứng với 3 sao
Nhập 4 tương ứng với 4 sao
Nhập 5 tương ứng với 5 sao</t>
        </r>
      </text>
    </comment>
    <comment ref="G2" authorId="0">
      <text>
        <r>
          <rPr>
            <sz val="10"/>
            <color rgb="FF000000"/>
            <rFont val="Helvetica Neue"/>
            <family val="0"/>
            <charset val="1"/>
          </rPr>
          <t xml:space="preserve">Bùi Kiên:
Nhập theo ô bên cạnh 
Nhập x nếu tiêu chí bắt buộc đạt 
Nhập 1 nếu tiêu chí khuyến khích đạt</t>
        </r>
      </text>
    </comment>
  </commentList>
</comments>
</file>

<file path=xl/sharedStrings.xml><?xml version="1.0" encoding="utf-8"?>
<sst xmlns="http://schemas.openxmlformats.org/spreadsheetml/2006/main" count="6863" uniqueCount="562">
  <si>
    <t xml:space="preserve">Chọn loại khách sạn</t>
  </si>
  <si>
    <t xml:space="preserve">Chọn Loại ks</t>
  </si>
  <si>
    <t xml:space="preserve">Chọn cấp sao</t>
  </si>
  <si>
    <t xml:space="preserve">Đánh giá, chấm điểm</t>
  </si>
  <si>
    <t xml:space="preserve">Yêu cầu đối với loại khách sạn</t>
  </si>
  <si>
    <t xml:space="preserve">H</t>
  </si>
  <si>
    <t xml:space="preserve">R</t>
  </si>
  <si>
    <t xml:space="preserve">M</t>
  </si>
  <si>
    <t xml:space="preserve">F</t>
  </si>
  <si>
    <t xml:space="preserve">Yêu cầu đối với hạng sao</t>
  </si>
  <si>
    <t xml:space="preserve">nhấn 1</t>
  </si>
  <si>
    <t xml:space="preserve">1 hoặc x</t>
  </si>
  <si>
    <t xml:space="preserve">1 Vị trí, kiến trúc</t>
  </si>
  <si>
    <t xml:space="preserve">1.1 Vị trí</t>
  </si>
  <si>
    <t xml:space="preserve">- Thuận lợi</t>
  </si>
  <si>
    <t xml:space="preserve">H, R, M, F</t>
  </si>
  <si>
    <t xml:space="preserve">1, 2</t>
  </si>
  <si>
    <t xml:space="preserve">- Rất thuận lợi, dễ tiếp cận</t>
  </si>
  <si>
    <t xml:space="preserve">3, 4, 5</t>
  </si>
  <si>
    <t xml:space="preserve">- Môi trường, cảnh quan đẹp</t>
  </si>
  <si>
    <t xml:space="preserve">1.2 Thiết kế kiến trúc</t>
  </si>
  <si>
    <t xml:space="preserve">- Thiết kế kiến trúc phù hợp với yêu cầu kinh doanh, các khu vực dịch vụ được bố trí hợp lý, thuận tiện</t>
  </si>
  <si>
    <t xml:space="preserve">1(*), 2(*), 3(*),4(*), 5(*)</t>
  </si>
  <si>
    <t xml:space="preserve">x</t>
  </si>
  <si>
    <t xml:space="preserve">- Thiết kế kiến trúc đẹp</t>
  </si>
  <si>
    <t xml:space="preserve">3(*), 4(*), 5(*)</t>
  </si>
  <si>
    <t xml:space="preserve">- Kiến trúc độc đáo</t>
  </si>
  <si>
    <t xml:space="preserve">- Toàn cảnh được thiết kế thống nhất</t>
  </si>
  <si>
    <t xml:space="preserve">5(*)</t>
  </si>
  <si>
    <t xml:space="preserve">- Nội, ngoại thất được thiết kế, bài trí, trang trí hợp lý</t>
  </si>
  <si>
    <t xml:space="preserve">1(*), 2(*)</t>
  </si>
  <si>
    <t xml:space="preserve">- Nội, ngoại thất được thiết kế, bài trí, trang trí hợp lý, đẹp, sang trọng, vật liệu xây dựng chất lượng tốt</t>
  </si>
  <si>
    <t xml:space="preserve">- Mặt tiền khách sạn: đường vào, vỉa hè, tiểu cảnh được thiết kế đẹp, sang trọng, tinh tế</t>
  </si>
  <si>
    <t xml:space="preserve">H, R</t>
  </si>
  <si>
    <t xml:space="preserve">- Có mái che trước sảnh đón tiếp</t>
  </si>
  <si>
    <t xml:space="preserve">3, 4(*), 5(*)</t>
  </si>
  <si>
    <t xml:space="preserve">- Cửa ra vào riêng cho khách và nhân viên</t>
  </si>
  <si>
    <t xml:space="preserve">- Đường vào đảm bảo cho người khuyết tật tiếp cận sử dụng</t>
  </si>
  <si>
    <t xml:space="preserve">1, 2, 3, 4</t>
  </si>
  <si>
    <t xml:space="preserve">H, M, F</t>
  </si>
  <si>
    <t xml:space="preserve">- Buồng ngủ cho người khuyết tật đi bằng xe lăn, xe đẩy</t>
  </si>
  <si>
    <t xml:space="preserve">4(*), 5(*)</t>
  </si>
  <si>
    <t xml:space="preserve">- Tầng đặc biệt hoặc khu phục vụ đặc biệt</t>
  </si>
  <si>
    <t xml:space="preserve">- Khu vực buồng ngủ cách âm tốt</t>
  </si>
  <si>
    <t xml:space="preserve">1, 2, 3, 4(*), 5(*)</t>
  </si>
  <si>
    <t xml:space="preserve">1.3 Quy mô buồng ngủ</t>
  </si>
  <si>
    <t xml:space="preserve">- 10 buồng ngủ</t>
  </si>
  <si>
    <t xml:space="preserve">1(*)</t>
  </si>
  <si>
    <t xml:space="preserve">- 15 buồng ngủ</t>
  </si>
  <si>
    <t xml:space="preserve">2(*)</t>
  </si>
  <si>
    <t xml:space="preserve">- 20 buồng ngủ</t>
  </si>
  <si>
    <t xml:space="preserve">- 30 buồng ngủ</t>
  </si>
  <si>
    <t xml:space="preserve">M, F</t>
  </si>
  <si>
    <t xml:space="preserve">3(*)</t>
  </si>
  <si>
    <t xml:space="preserve">- 40 buồng ngủ</t>
  </si>
  <si>
    <t xml:space="preserve">- 50 buồng ngủ</t>
  </si>
  <si>
    <t xml:space="preserve">4(*)</t>
  </si>
  <si>
    <t xml:space="preserve">- 60 buồng ngủ</t>
  </si>
  <si>
    <t xml:space="preserve">- 80 buồng ngủ</t>
  </si>
  <si>
    <t xml:space="preserve">R, M, F</t>
  </si>
  <si>
    <t xml:space="preserve">- 100 buồng ngủ</t>
  </si>
  <si>
    <t xml:space="preserve">1.4 Nơi để xe và giao thông nội bộ</t>
  </si>
  <si>
    <t xml:space="preserve">a) Nơi để xe</t>
  </si>
  <si>
    <t xml:space="preserve">- Nơi để xe cho khách trong hoặc cách khu vực khách sạn tối đa 200 m</t>
  </si>
  <si>
    <t xml:space="preserve">- Nơi để xe trong khu vực khách sạn cho 5 %số buồng ngủ</t>
  </si>
  <si>
    <t xml:space="preserve">- Nơi để xe trong khu vực khách sạn cho 10 %số buồng ngủ</t>
  </si>
  <si>
    <t xml:space="preserve">- Nơi để xe trong khu vực khách sạn cho 15 %số buồng ngủ</t>
  </si>
  <si>
    <t xml:space="preserve">- Nơi để xe trong khu vực khách sạn cho 50 %số buồng ngủ</t>
  </si>
  <si>
    <t xml:space="preserve">- Nơi để xe trong khu vực khách sạn cho 100 %số buồng ngủ</t>
  </si>
  <si>
    <t xml:space="preserve">- Nơi để xe thuận tiện, an toàn, thông gió tốt</t>
  </si>
  <si>
    <t xml:space="preserve">H, R, M</t>
  </si>
  <si>
    <t xml:space="preserve">b) Giao thông nội bộ</t>
  </si>
  <si>
    <t xml:space="preserve">- Lối đi bộ và giao thông nội bộ thuận tiện, an toàn, thông gió tốt</t>
  </si>
  <si>
    <t xml:space="preserve">1.5 Khu vực sảnh đón tiếp</t>
  </si>
  <si>
    <t xml:space="preserve">- Có sảnh đón tiếp</t>
  </si>
  <si>
    <r>
      <rPr>
        <sz val="11"/>
        <color rgb="FF000000"/>
        <rFont val="Helvetica Neue"/>
        <family val="0"/>
        <charset val="1"/>
      </rPr>
      <t xml:space="preserve">- Diện tích 10 m</t>
    </r>
    <r>
      <rPr>
        <sz val="10"/>
        <color rgb="FF000000"/>
        <rFont val="Helvetica Neue"/>
        <family val="0"/>
        <charset val="1"/>
      </rPr>
      <t xml:space="preserve">2</t>
    </r>
  </si>
  <si>
    <r>
      <rPr>
        <sz val="11"/>
        <color rgb="FF000000"/>
        <rFont val="Helvetica Neue"/>
        <family val="0"/>
        <charset val="1"/>
      </rPr>
      <t xml:space="preserve">- Diện tích 20 m</t>
    </r>
    <r>
      <rPr>
        <sz val="10"/>
        <color rgb="FF000000"/>
        <rFont val="Helvetica Neue"/>
        <family val="0"/>
        <charset val="1"/>
      </rPr>
      <t xml:space="preserve">2</t>
    </r>
  </si>
  <si>
    <r>
      <rPr>
        <sz val="11"/>
        <color rgb="FF000000"/>
        <rFont val="Helvetica Neue"/>
        <family val="0"/>
        <charset val="1"/>
      </rPr>
      <t xml:space="preserve">- Diện tích 35 m</t>
    </r>
    <r>
      <rPr>
        <sz val="10"/>
        <color rgb="FF000000"/>
        <rFont val="Helvetica Neue"/>
        <family val="0"/>
        <charset val="1"/>
      </rPr>
      <t xml:space="preserve">2</t>
    </r>
  </si>
  <si>
    <r>
      <rPr>
        <sz val="11"/>
        <color rgb="FF000000"/>
        <rFont val="Helvetica Neue"/>
        <family val="0"/>
        <charset val="1"/>
      </rPr>
      <t xml:space="preserve">- Diện tích 60 m</t>
    </r>
    <r>
      <rPr>
        <sz val="10"/>
        <color rgb="FF000000"/>
        <rFont val="Helvetica Neue"/>
        <family val="0"/>
        <charset val="1"/>
      </rPr>
      <t xml:space="preserve">2</t>
    </r>
  </si>
  <si>
    <t xml:space="preserve">- Diện tích 100 m</t>
  </si>
  <si>
    <t xml:space="preserve">- Phòng vệ sinh sảnh hoặc gần khu vực sảnh</t>
  </si>
  <si>
    <t xml:space="preserve">- Phòng vệ sinh sảnh hoặc gần khu vực sảnh cho nam và nữ riêng</t>
  </si>
  <si>
    <t xml:space="preserve">3(*), 4(*)</t>
  </si>
  <si>
    <t xml:space="preserve">- Phòng vệ sinh sảnh cho nam và nữ riêng</t>
  </si>
  <si>
    <t xml:space="preserve">- Khu vực hút thuốc riêng</t>
  </si>
  <si>
    <t xml:space="preserve">1, 2, 3, 4, 5</t>
  </si>
  <si>
    <t xml:space="preserve">- Phòng vệ sinh cho người khuyết tật đi bằng xe lăn, xe đẩy</t>
  </si>
  <si>
    <t xml:space="preserve">- Bar sảnh</t>
  </si>
  <si>
    <t xml:space="preserve">1.6 Không gian xanh</t>
  </si>
  <si>
    <t xml:space="preserve">- Cây xanh ở các khu vực công cộng</t>
  </si>
  <si>
    <t xml:space="preserve">2, 3, 4, 5</t>
  </si>
  <si>
    <t xml:space="preserve">- Sân vườn, cây xanh</t>
  </si>
  <si>
    <t xml:space="preserve">1.7 Diện tích buồng ngủ (bao gồm phòng ngủ và phòng vệ sinh)</t>
  </si>
  <si>
    <r>
      <rPr>
        <sz val="11"/>
        <color rgb="FF000000"/>
        <rFont val="Helvetica Neue"/>
        <family val="0"/>
        <charset val="1"/>
      </rPr>
      <t xml:space="preserve">- Buồng một giường đơn 12 m</t>
    </r>
    <r>
      <rPr>
        <sz val="10"/>
        <color rgb="FF000000"/>
        <rFont val="Helvetica Neue"/>
        <family val="0"/>
        <charset val="1"/>
      </rPr>
      <t xml:space="preserve">2
</t>
    </r>
    <r>
      <rPr>
        <sz val="11"/>
        <color rgb="FF000000"/>
        <rFont val="Helvetica Neue"/>
        <family val="0"/>
        <charset val="1"/>
      </rPr>
      <t xml:space="preserve">- Buồng một giường đôi hoặc hai giường đơn 15 m</t>
    </r>
    <r>
      <rPr>
        <sz val="10"/>
        <color rgb="FF000000"/>
        <rFont val="Helvetica Neue"/>
        <family val="0"/>
        <charset val="1"/>
      </rPr>
      <t xml:space="preserve">2</t>
    </r>
  </si>
  <si>
    <r>
      <rPr>
        <sz val="11"/>
        <color rgb="FF000000"/>
        <rFont val="Helvetica Neue"/>
        <family val="0"/>
        <charset val="1"/>
      </rPr>
      <t xml:space="preserve">- Buồng một giường đơn 15 m</t>
    </r>
    <r>
      <rPr>
        <sz val="10"/>
        <color rgb="FF000000"/>
        <rFont val="Helvetica Neue"/>
        <family val="0"/>
        <charset val="1"/>
      </rPr>
      <t xml:space="preserve">2
</t>
    </r>
    <r>
      <rPr>
        <sz val="11"/>
        <color rgb="FF000000"/>
        <rFont val="Helvetica Neue"/>
        <family val="0"/>
        <charset val="1"/>
      </rPr>
      <t xml:space="preserve">- Buồng một giường đôi hoặc hai giường đơn17 m</t>
    </r>
    <r>
      <rPr>
        <sz val="10"/>
        <color rgb="FF000000"/>
        <rFont val="Helvetica Neue"/>
        <family val="0"/>
        <charset val="1"/>
      </rPr>
      <t xml:space="preserve">2</t>
    </r>
  </si>
  <si>
    <r>
      <rPr>
        <sz val="11"/>
        <color rgb="FF000000"/>
        <rFont val="Helvetica Neue"/>
        <family val="0"/>
        <charset val="1"/>
      </rPr>
      <t xml:space="preserve">- Buồng một giường đơn 18 m</t>
    </r>
    <r>
      <rPr>
        <sz val="10"/>
        <color rgb="FF000000"/>
        <rFont val="Helvetica Neue"/>
        <family val="0"/>
        <charset val="1"/>
      </rPr>
      <t xml:space="preserve">2
</t>
    </r>
    <r>
      <rPr>
        <sz val="11"/>
        <color rgb="FF000000"/>
        <rFont val="Helvetica Neue"/>
        <family val="0"/>
        <charset val="1"/>
      </rPr>
      <t xml:space="preserve">- Buồng một giường đôi hoặc hai giường đơn22 m</t>
    </r>
    <r>
      <rPr>
        <sz val="10"/>
        <color rgb="FF000000"/>
        <rFont val="Helvetica Neue"/>
        <family val="0"/>
        <charset val="1"/>
      </rPr>
      <t xml:space="preserve">2</t>
    </r>
  </si>
  <si>
    <r>
      <rPr>
        <sz val="11"/>
        <color rgb="FF000000"/>
        <rFont val="Helvetica Neue"/>
        <family val="0"/>
        <charset val="1"/>
      </rPr>
      <t xml:space="preserve">- Buồng một giường đơn 21 m</t>
    </r>
    <r>
      <rPr>
        <sz val="10"/>
        <color rgb="FF000000"/>
        <rFont val="Helvetica Neue"/>
        <family val="0"/>
        <charset val="1"/>
      </rPr>
      <t xml:space="preserve">2
</t>
    </r>
    <r>
      <rPr>
        <sz val="11"/>
        <color rgb="FF000000"/>
        <rFont val="Helvetica Neue"/>
        <family val="0"/>
        <charset val="1"/>
      </rPr>
      <t xml:space="preserve">- Buồng một giường đôi hoặc hai giường đơn25 m</t>
    </r>
    <r>
      <rPr>
        <sz val="10"/>
        <color rgb="FF000000"/>
        <rFont val="Helvetica Neue"/>
        <family val="0"/>
        <charset val="1"/>
      </rPr>
      <t xml:space="preserve">2</t>
    </r>
  </si>
  <si>
    <r>
      <rPr>
        <sz val="11"/>
        <color rgb="FF000000"/>
        <rFont val="Helvetica Neue"/>
        <family val="0"/>
        <charset val="1"/>
      </rPr>
      <t xml:space="preserve">- Buồng đặc biệt (suite) 41 m</t>
    </r>
    <r>
      <rPr>
        <sz val="10"/>
        <color rgb="FF000000"/>
        <rFont val="Helvetica Neue"/>
        <family val="0"/>
        <charset val="1"/>
      </rPr>
      <t xml:space="preserve">2</t>
    </r>
  </si>
  <si>
    <r>
      <rPr>
        <sz val="11"/>
        <color rgb="FF000000"/>
        <rFont val="Helvetica Neue"/>
        <family val="0"/>
        <charset val="1"/>
      </rPr>
      <t xml:space="preserve">- Buồng một giường đơn 24 m</t>
    </r>
    <r>
      <rPr>
        <sz val="10"/>
        <color rgb="FF000000"/>
        <rFont val="Helvetica Neue"/>
        <family val="0"/>
        <charset val="1"/>
      </rPr>
      <t xml:space="preserve">2
</t>
    </r>
    <r>
      <rPr>
        <sz val="11"/>
        <color rgb="FF000000"/>
        <rFont val="Helvetica Neue"/>
        <family val="0"/>
        <charset val="1"/>
      </rPr>
      <t xml:space="preserve">- Buồng một giường đôi hoặc hai giường đơn32 m</t>
    </r>
    <r>
      <rPr>
        <sz val="10"/>
        <color rgb="FF000000"/>
        <rFont val="Helvetica Neue"/>
        <family val="0"/>
        <charset val="1"/>
      </rPr>
      <t xml:space="preserve">2</t>
    </r>
  </si>
  <si>
    <r>
      <rPr>
        <sz val="11"/>
        <color rgb="FF000000"/>
        <rFont val="Helvetica Neue"/>
        <family val="0"/>
        <charset val="1"/>
      </rPr>
      <t xml:space="preserve">- Buồng đặc biệt (suite) 56 m</t>
    </r>
    <r>
      <rPr>
        <sz val="10"/>
        <color rgb="FF000000"/>
        <rFont val="Helvetica Neue"/>
        <family val="0"/>
        <charset val="1"/>
      </rPr>
      <t xml:space="preserve">2</t>
    </r>
  </si>
  <si>
    <r>
      <rPr>
        <sz val="11"/>
        <color rgb="FF000000"/>
        <rFont val="Helvetica Neue"/>
        <family val="0"/>
        <charset val="1"/>
      </rPr>
      <t xml:space="preserve">- Buồng đặc biệt cao cấp 100 m</t>
    </r>
    <r>
      <rPr>
        <sz val="10"/>
        <color rgb="FF000000"/>
        <rFont val="Helvetica Neue"/>
        <family val="0"/>
        <charset val="1"/>
      </rPr>
      <t xml:space="preserve">2</t>
    </r>
  </si>
  <si>
    <t xml:space="preserve">1.8 Nhà hàng, quầy bar</t>
  </si>
  <si>
    <t xml:space="preserve">- 01 nhà hàng</t>
  </si>
  <si>
    <t xml:space="preserve">- 01 nhà hàng có quầy bar</t>
  </si>
  <si>
    <t xml:space="preserve">- 01 nhà hàng, có phục vụ món Âu, Á</t>
  </si>
  <si>
    <t xml:space="preserve">- 02 nhà hàng, có phục vụ món Âu, Á</t>
  </si>
  <si>
    <t xml:space="preserve">- Số ghế nhà hàng bằng 50 % số giường</t>
  </si>
  <si>
    <t xml:space="preserve">- Số ghế nhà hàng bằng 60 % số giường</t>
  </si>
  <si>
    <t xml:space="preserve">- Số ghế nhà hàng bằng 80 % số giường</t>
  </si>
  <si>
    <t xml:space="preserve">- 01 quầy bar</t>
  </si>
  <si>
    <t xml:space="preserve">- 02 quầy bar</t>
  </si>
  <si>
    <t xml:space="preserve">- Phòng vệ sinh (áp dụng đối với nhà hàng tách rời sảnh đón tiếp)</t>
  </si>
  <si>
    <t xml:space="preserve">- Phòng vệ sinh cho nam và nữ riêng (áp dụng đối với nhà hàng tách rời sảnh đón tiếp)</t>
  </si>
  <si>
    <t xml:space="preserve">2, 3, 4(*), 5(*)</t>
  </si>
  <si>
    <t xml:space="preserve">1.9 Khu vực bếp</t>
  </si>
  <si>
    <t xml:space="preserve">- Thuận tiện cho việc vận chuyển thức ăn đến nhà hàng</t>
  </si>
  <si>
    <t xml:space="preserve">2(*), 3(*), 4(*),5(*)</t>
  </si>
  <si>
    <t xml:space="preserve">- Bếp</t>
  </si>
  <si>
    <t xml:space="preserve">2(*), 3(*)</t>
  </si>
  <si>
    <t xml:space="preserve">- Bếp Âu, Á</t>
  </si>
  <si>
    <t xml:space="preserve">- Bếp bánh</t>
  </si>
  <si>
    <t xml:space="preserve">- Thông gió tốt</t>
  </si>
  <si>
    <t xml:space="preserve">- Diện tích đảm bảo quy trình sơ chế, chế biến</t>
  </si>
  <si>
    <t xml:space="preserve">- Khu vực sơ chế và chế biến nhiệt, nguội(nóng, lạnh) được tách riêng</t>
  </si>
  <si>
    <t xml:space="preserve">- Khu vực soạn chia thức ăn</t>
  </si>
  <si>
    <t xml:space="preserve">- Phòng đệm, đảm bảo cách âm, cách nhiệt, cách mùi giữa bếp và phòng ăn</t>
  </si>
  <si>
    <t xml:space="preserve">4, 5(*)</t>
  </si>
  <si>
    <t xml:space="preserve">- Lối chuyển rác tách biệt, đảm bảo vệ sinh</t>
  </si>
  <si>
    <t xml:space="preserve">- Có biện pháp ngăn chặn động vật, côn trùng gây hại</t>
  </si>
  <si>
    <t xml:space="preserve">- Tường phẳng không thấm nước, dễ làm sạch</t>
  </si>
  <si>
    <t xml:space="preserve">- Trần bếp thuận tiện cho vệ sinh và đảm bảo an toàn</t>
  </si>
  <si>
    <t xml:space="preserve">- Sàn phẳng, lát vật liệu chống trơn, dễ cọ rửa</t>
  </si>
  <si>
    <t xml:space="preserve">- Phòng vệ sinh cho nhân viên bếp (bên ngoài khu vực bếp)</t>
  </si>
  <si>
    <t xml:space="preserve">3, 4, 5(*)</t>
  </si>
  <si>
    <t xml:space="preserve">1.10 Kho</t>
  </si>
  <si>
    <t xml:space="preserve">- Kho bảo quản nguyên vật liệu, thực phẩm</t>
  </si>
  <si>
    <t xml:space="preserve">- Kho để đồ dùng, thiết bị dự phòng</t>
  </si>
  <si>
    <t xml:space="preserve">- Các kho lạnh (theo loại thực phẩm)</t>
  </si>
  <si>
    <t xml:space="preserve">1.11 Phòng họp, hội nghị, hội thảo</t>
  </si>
  <si>
    <t xml:space="preserve">- 01 phòng họp 30 ghế</t>
  </si>
  <si>
    <t xml:space="preserve">- 01 phòng họp</t>
  </si>
  <si>
    <t xml:space="preserve">- 01 phòng hội thảo</t>
  </si>
  <si>
    <t xml:space="preserve">- 01 phòng hội nghị</t>
  </si>
  <si>
    <t xml:space="preserve">- 02 phòng họp</t>
  </si>
  <si>
    <t xml:space="preserve">- 02 phòng hội thảo</t>
  </si>
  <si>
    <t xml:space="preserve">- Sảnh chờ, đăng ký khách và giải khát giữa giờ</t>
  </si>
  <si>
    <t xml:space="preserve">- Phòng vệ sinh cho nam và nữ riêng (áp dụng đối với phòng họp, hội nghị, hội thảo tách rời sảnh đón tiếp)</t>
  </si>
  <si>
    <t xml:space="preserve">- Cách âm tốt</t>
  </si>
  <si>
    <t xml:space="preserve">1.12 Khu vực dành cho cán bộ, nhân viên</t>
  </si>
  <si>
    <t xml:space="preserve">- Phòng làm việc của người quản lý và các bộ phận chức năng</t>
  </si>
  <si>
    <t xml:space="preserve">- Phòng trực buồng</t>
  </si>
  <si>
    <t xml:space="preserve">- Phòng thay quần áo</t>
  </si>
  <si>
    <t xml:space="preserve">- Phòng vệ sinh cho nam và nữ riêng</t>
  </si>
  <si>
    <t xml:space="preserve">- Phòng tắm</t>
  </si>
  <si>
    <t xml:space="preserve">- Phòng ăn nhân viên</t>
  </si>
  <si>
    <t xml:space="preserve">1.13 Hành lang</t>
  </si>
  <si>
    <t xml:space="preserve">- Thuận tiện đi lại và đảm bảo an toàn thoát hiểm</t>
  </si>
  <si>
    <t xml:space="preserve">2 Trang thiết bị, tiện nghi</t>
  </si>
  <si>
    <t xml:space="preserve">2.1 Chất lượng, bài trí, trang trí</t>
  </si>
  <si>
    <t xml:space="preserve">- Chất lượng khá</t>
  </si>
  <si>
    <t xml:space="preserve">- Chất lượng tốt</t>
  </si>
  <si>
    <t xml:space="preserve">- Chất lượng cao</t>
  </si>
  <si>
    <t xml:space="preserve">- Bài trí hợp lý</t>
  </si>
  <si>
    <t xml:space="preserve">- Màu sắc hài hòa</t>
  </si>
  <si>
    <t xml:space="preserve">- Hoạt động tốt</t>
  </si>
  <si>
    <t xml:space="preserve">- Đồng bộ</t>
  </si>
  <si>
    <t xml:space="preserve">- Trang trí nội thất đẹp</t>
  </si>
  <si>
    <t xml:space="preserve">- Hiện đại, sang trọng</t>
  </si>
  <si>
    <t xml:space="preserve">- Trang trí nghệ thuật</t>
  </si>
  <si>
    <t xml:space="preserve">2.2 Trang thiết bị nội thất</t>
  </si>
  <si>
    <t xml:space="preserve">2.2.1 Sảnh đón tiếp; Phòng vệ sinh sảnh và các khu vực công cộng</t>
  </si>
  <si>
    <t xml:space="preserve">a) Sảnh đón tiếp</t>
  </si>
  <si>
    <t xml:space="preserve">- Quầy lễ tân</t>
  </si>
  <si>
    <t xml:space="preserve">- Điện thoại</t>
  </si>
  <si>
    <t xml:space="preserve">- Máy vi tính</t>
  </si>
  <si>
    <t xml:space="preserve">- Bàn ghế tiếp khách</t>
  </si>
  <si>
    <t xml:space="preserve">1, 2, 3(*), 4(*),5(*)</t>
  </si>
  <si>
    <t xml:space="preserve">- Bảng hoặc màn hình niêm yết giá dịch vụ và phương thức thanh toán</t>
  </si>
  <si>
    <t xml:space="preserve">- Thiết bị phục vụ thanh toán bằng thẻ tín dụng</t>
  </si>
  <si>
    <t xml:space="preserve">- Cửa ra vào được bố trí thuận tiện</t>
  </si>
  <si>
    <t xml:space="preserve">- Nơi giữ đồ và tài sản giá trị của khách</t>
  </si>
  <si>
    <t xml:space="preserve">- Internet không dây (wifi)</t>
  </si>
  <si>
    <t xml:space="preserve">- Bảng hoặc màn hình niêm yết tỷ giá ngoại tệ</t>
  </si>
  <si>
    <t xml:space="preserve">- Xe đẩy cho người khuyết tật</t>
  </si>
  <si>
    <t xml:space="preserve">- Giá để báo, tạp chí hoặc hệ thống đọc báo trực tuyến (Press Reader)</t>
  </si>
  <si>
    <t xml:space="preserve">- Quầy thông tin, quan hệ khách hàng và hỗ trợ đón tiếp (trực cửa, chuyển hành lý, văn thư, xe đưa đón khách...)</t>
  </si>
  <si>
    <t xml:space="preserve">- Quầy lễ tân tổ chức thành các quầy phân theo chức năng:</t>
  </si>
  <si>
    <t xml:space="preserve">+ Quầy đặt buồng</t>
  </si>
  <si>
    <t xml:space="preserve">+ Quầy đón tiếp</t>
  </si>
  <si>
    <t xml:space="preserve">+ Tổng đài điện thoại</t>
  </si>
  <si>
    <t xml:space="preserve">b) Phòng vệ sinh sảnh và các khu vực công cộng</t>
  </si>
  <si>
    <t xml:space="preserve">- Bồn cầu</t>
  </si>
  <si>
    <t xml:space="preserve">- Bồn tiểu nam (phòng vệ sinh nam)</t>
  </si>
  <si>
    <t xml:space="preserve">- Giấy vệ sinh</t>
  </si>
  <si>
    <t xml:space="preserve">- Vòi nước di động cạnh bồn cầu</t>
  </si>
  <si>
    <t xml:space="preserve">- Chậu rửa mặt</t>
  </si>
  <si>
    <t xml:space="preserve">- Gương soi</t>
  </si>
  <si>
    <t xml:space="preserve">1, 2(*), 3(*), 4(*),5(*)</t>
  </si>
  <si>
    <t xml:space="preserve">- Vòi nước</t>
  </si>
  <si>
    <t xml:space="preserve">- Xà phòng</t>
  </si>
  <si>
    <t xml:space="preserve">- Thùng rác có nắp</t>
  </si>
  <si>
    <t xml:space="preserve">- Thiết bị thông gió</t>
  </si>
  <si>
    <t xml:space="preserve">- Móc treo túi hoặc chỗ để túi</t>
  </si>
  <si>
    <t xml:space="preserve">- Giấy hoặc khăn lau tay</t>
  </si>
  <si>
    <t xml:space="preserve">- Máy sấy tay</t>
  </si>
  <si>
    <t xml:space="preserve">- Hệ thống ga và xi phông thoát sàn đảm bảo ngăn mùi hôi</t>
  </si>
  <si>
    <t xml:space="preserve">2.2.2 Buồng ngủ và phòng vệ sinh trong buồng ngủ</t>
  </si>
  <si>
    <t xml:space="preserve">a) Buồng ngủ</t>
  </si>
  <si>
    <t xml:space="preserve">- Giường đơn 0,9 m x 2 m</t>
  </si>
  <si>
    <t xml:space="preserve">- Giường đơn 1,0 m x 2 m</t>
  </si>
  <si>
    <t xml:space="preserve">- Giường đơn 1,2 m x 2 m</t>
  </si>
  <si>
    <t xml:space="preserve">- Giường đôi 1,6 m x 2 m</t>
  </si>
  <si>
    <t xml:space="preserve">- Giường buồng đặc biệt cao cấp 2,2 m x 2,2 m</t>
  </si>
  <si>
    <t xml:space="preserve">- Giường cho người khuyết tật 1,8 m x 2 m</t>
  </si>
  <si>
    <t xml:space="preserve">- Đệm dày 10 cm, có ga bọc</t>
  </si>
  <si>
    <t xml:space="preserve">- Đệm dày 20 cm, có ga bọc</t>
  </si>
  <si>
    <t xml:space="preserve">- Chăn có vỏ bọc</t>
  </si>
  <si>
    <t xml:space="preserve">- Gối có vỏ bọc</t>
  </si>
  <si>
    <t xml:space="preserve">- Tủ hoặc kệ đầu giường (buồng một giường đơn: 01 tủ/kệ đầu giường, buồng một giường đôi: 02 tủ/kệ đầu giường, buồng hai giườngđơn: 01 hoặc 02 tủ/kệ đầu giường)</t>
  </si>
  <si>
    <t xml:space="preserve">- Ổ cắm điện an toàn ở đầu giường</t>
  </si>
  <si>
    <t xml:space="preserve">- Bảng điều khiển thiết bị điện đặt ở tủ đầu giường</t>
  </si>
  <si>
    <t xml:space="preserve">4, 5</t>
  </si>
  <si>
    <t xml:space="preserve">- Đèn đầu giường</t>
  </si>
  <si>
    <t xml:space="preserve">1, 2(*)</t>
  </si>
  <si>
    <t xml:space="preserve">- Đèn đầu giường cho mỗi khách</t>
  </si>
  <si>
    <t xml:space="preserve">- Đèn đầu giường cho mỗi khách chỉnh được độ sáng</t>
  </si>
  <si>
    <t xml:space="preserve">- Đèn đủ chiếu sáng</t>
  </si>
  <si>
    <t xml:space="preserve">- Tủ đựng quần áo có mắc treo quần áo</t>
  </si>
  <si>
    <t xml:space="preserve">- Mắc áo có nhiều loại để treo được các loại quần, áo</t>
  </si>
  <si>
    <t xml:space="preserve">- Bàn chải quần áo</t>
  </si>
  <si>
    <t xml:space="preserve">- Bàn ghế uống nước</t>
  </si>
  <si>
    <t xml:space="preserve">- Cốc uống nước</t>
  </si>
  <si>
    <t xml:space="preserve">- Tách uống trà, cà phê</t>
  </si>
  <si>
    <t xml:space="preserve">- Hộp giấy ăn</t>
  </si>
  <si>
    <t xml:space="preserve">- Bộ đồ ăn trái cây.</t>
  </si>
  <si>
    <t xml:space="preserve">- Dụng cụ mở bia, rượu</t>
  </si>
  <si>
    <t xml:space="preserve">- Bàn làm việc cho 50 % số buồng ngủ</t>
  </si>
  <si>
    <t xml:space="preserve">1, 2, 3(*)</t>
  </si>
  <si>
    <t xml:space="preserve">- Bàn làm việc cho 100 % số buồng ngủ</t>
  </si>
  <si>
    <t xml:space="preserve">- Đèn bàn làm việc</t>
  </si>
  <si>
    <t xml:space="preserve">- Ổ cắm điện an toàn ở bàn làm việc</t>
  </si>
  <si>
    <t xml:space="preserve">- Ổ cắm điện an toàn</t>
  </si>
  <si>
    <t xml:space="preserve">- Gương soi cả người</t>
  </si>
  <si>
    <t xml:space="preserve">- Cặp đựng tài liệu thông tin về khách sạn và hướng dẫn khách gồm: nội quy, dịch vụ và giá dịch vụ, thời gian phục vụ khách của các dịch vụ, chính sách khuyến mại, phong bì, giấy, bút viết (thông tin về khách sạn có thể cung cấp trên màn hình)</t>
  </si>
  <si>
    <t xml:space="preserve">- Đường truyền internet không dây (wifi)</t>
  </si>
  <si>
    <t xml:space="preserve">- Đường truyền internet không dây (wifi) tốc độ cao</t>
  </si>
  <si>
    <t xml:space="preserve">- Đường truyền internet qua cáp tốc độ cao(internet cable)</t>
  </si>
  <si>
    <t xml:space="preserve">- Túi kim chỉ</t>
  </si>
  <si>
    <t xml:space="preserve">- Máy sấy tóc</t>
  </si>
  <si>
    <t xml:space="preserve">- Sọt hoặc túi đựng đồ giặt là</t>
  </si>
  <si>
    <t xml:space="preserve">- Sọt đựng rác</t>
  </si>
  <si>
    <t xml:space="preserve">- Bàn là, cầu là</t>
  </si>
  <si>
    <t xml:space="preserve">- Két an toàn cho 30 % số buồng ngủ</t>
  </si>
  <si>
    <t xml:space="preserve">- Két an toàn cho 80 % số buồng ngủ</t>
  </si>
  <si>
    <t xml:space="preserve">- Két an toàn cho 100 % số buồng ngủ</t>
  </si>
  <si>
    <t xml:space="preserve">- Cân sức khỏe</t>
  </si>
  <si>
    <t xml:space="preserve">- Giá để hành lý</t>
  </si>
  <si>
    <t xml:space="preserve">- Dép đi trong phòng</t>
  </si>
  <si>
    <t xml:space="preserve">- Giấy hoặc mút lau giầy</t>
  </si>
  <si>
    <t xml:space="preserve">- Tranh ảnh</t>
  </si>
  <si>
    <t xml:space="preserve">- Rèm cửa sổ</t>
  </si>
  <si>
    <t xml:space="preserve">- Rèm cửa sổ đủ chắn sáng</t>
  </si>
  <si>
    <t xml:space="preserve">- Tủ lạnh hoặc minibar</t>
  </si>
  <si>
    <t xml:space="preserve">- Minibar có đặt các loại đồ uống, đồ ăn vặt, đồ ăn nhẹ</t>
  </si>
  <si>
    <t xml:space="preserve">2, 3(*), 4(*), 5(*)</t>
  </si>
  <si>
    <t xml:space="preserve">- Điều hòa không khí</t>
  </si>
  <si>
    <t xml:space="preserve">- Ti vi</t>
  </si>
  <si>
    <t xml:space="preserve">- Tivi cho phòng khách (áp dụng đối với buồng ngủ hạng đặc biệt - suite)</t>
  </si>
  <si>
    <t xml:space="preserve">- Hướng dẫn sử dụng điện thoại và tivi</t>
  </si>
  <si>
    <t xml:space="preserve">- Ấm đun nước siêu tốc</t>
  </si>
  <si>
    <t xml:space="preserve">- Thiết bị phát hiện khói báo cháy (smoke detector)</t>
  </si>
  <si>
    <t xml:space="preserve">- Hệ thống chữa cháy bằng nước tự động(sprinkler)</t>
  </si>
  <si>
    <t xml:space="preserve">- Mắt nhìn gắn trên cửa</t>
  </si>
  <si>
    <t xml:space="preserve">- Chuông gọi cửa</t>
  </si>
  <si>
    <t xml:space="preserve">- Chốt an toàn</t>
  </si>
  <si>
    <t xml:space="preserve">- Sơ đồ hướng dẫn thoát hiểm</t>
  </si>
  <si>
    <t xml:space="preserve">- Ổ khóa từ dùng thẻ</t>
  </si>
  <si>
    <t xml:space="preserve">- Cửa tự động đóng</t>
  </si>
  <si>
    <t xml:space="preserve">- Thảm trải buồng ngủ hoặc sàn gỗ</t>
  </si>
  <si>
    <t xml:space="preserve">b) Phòng vệ sinh trong buồng ngủ</t>
  </si>
  <si>
    <t xml:space="preserve">- Tường bằng vật liệu không thấm nước</t>
  </si>
  <si>
    <t xml:space="preserve">- Sàn lát bằng vật liệu chống trơn</t>
  </si>
  <si>
    <t xml:space="preserve">-Gương soi</t>
  </si>
  <si>
    <t xml:space="preserve">- Gương cầu (Buồng đặc biệt cao cấp)</t>
  </si>
  <si>
    <t xml:space="preserve">- Nước nóng</t>
  </si>
  <si>
    <t xml:space="preserve">- Vòi tắm hoa sen</t>
  </si>
  <si>
    <t xml:space="preserve">- Hệ thống sen cây tắm đứng phun mưa</t>
  </si>
  <si>
    <t xml:space="preserve">- Móc treo quần áo</t>
  </si>
  <si>
    <t xml:space="preserve">- Giá để khăn các loại</t>
  </si>
  <si>
    <t xml:space="preserve">- Đèn trên gương soi</t>
  </si>
  <si>
    <t xml:space="preserve">- Đèn trần</t>
  </si>
  <si>
    <t xml:space="preserve">- Vật dụng cho một khách:</t>
  </si>
  <si>
    <t xml:space="preserve">+ Cốc</t>
  </si>
  <si>
    <t xml:space="preserve">+ Xà phòng</t>
  </si>
  <si>
    <t xml:space="preserve">+ Dầu gội đầu</t>
  </si>
  <si>
    <t xml:space="preserve">+ Dầu gội đầu và dầu xả</t>
  </si>
  <si>
    <t xml:space="preserve">+ Khăn mặt</t>
  </si>
  <si>
    <t xml:space="preserve">+ Khăn tắm</t>
  </si>
  <si>
    <t xml:space="preserve">+ Khăn lau tay</t>
  </si>
  <si>
    <t xml:space="preserve">+ Mũ chụp tóc</t>
  </si>
  <si>
    <t xml:space="preserve">+ Sữa tắm</t>
  </si>
  <si>
    <t xml:space="preserve">+ Tăm bông</t>
  </si>
  <si>
    <t xml:space="preserve">+ Kem đánh răng</t>
  </si>
  <si>
    <t xml:space="preserve">+ Bàn chải đánh răng</t>
  </si>
  <si>
    <t xml:space="preserve">+ Kem dưỡng da</t>
  </si>
  <si>
    <t xml:space="preserve">+ Áo choàng sau tắm</t>
  </si>
  <si>
    <t xml:space="preserve">+ Bông tẩy trang</t>
  </si>
  <si>
    <t xml:space="preserve">- Muối tắm</t>
  </si>
  <si>
    <t xml:space="preserve">- Khăn chùi chân</t>
  </si>
  <si>
    <t xml:space="preserve">- Bệ đặt chậu rửa mặt</t>
  </si>
  <si>
    <t xml:space="preserve">- 80 % số buồng có phòng tắm đứng hoặc bồn tắm nằm có rèm che</t>
  </si>
  <si>
    <t xml:space="preserve">- Điện thoại nối với buồng ngủ</t>
  </si>
  <si>
    <t xml:space="preserve">- 100 % số buồng có phòng tắm đứng hoặc bồn tắm nằm có rèm che</t>
  </si>
  <si>
    <t xml:space="preserve">- Bồn tắm tạo sóng cho buồng đặc biệt cao cấp</t>
  </si>
  <si>
    <t xml:space="preserve">- 100 % số buồng có phòng tắm đứng hoặc bồn tắm nằm có rèm che, trong đó 30 % số buồng có cả 2 loại</t>
  </si>
  <si>
    <t xml:space="preserve">- Dây phơi quần áo</t>
  </si>
  <si>
    <t xml:space="preserve">2.2.3 Phòng họp, hội thảo, hội nghị</t>
  </si>
  <si>
    <t xml:space="preserve">- Bàn ghế, micro, đèn điện các loại</t>
  </si>
  <si>
    <t xml:space="preserve">- Máy chiếu, màn chiếu</t>
  </si>
  <si>
    <t xml:space="preserve">- Trang thiết bị phục vụ họp</t>
  </si>
  <si>
    <t xml:space="preserve">- Trang thiết bị phục vụ hội thảo</t>
  </si>
  <si>
    <t xml:space="preserve">- Trang thiết bị phục vụ hội nghị</t>
  </si>
  <si>
    <t xml:space="preserve">- Hệ thống thông gió tốt</t>
  </si>
  <si>
    <t xml:space="preserve">- Thảm trải phòng họp</t>
  </si>
  <si>
    <t xml:space="preserve">- Thảm trải phòng hội thảo</t>
  </si>
  <si>
    <t xml:space="preserve">- Thảm trải phòng hội nghị</t>
  </si>
  <si>
    <t xml:space="preserve">- Sơ đồ, biển chỉ dẫn và đèn báo thoát hiểm</t>
  </si>
  <si>
    <t xml:space="preserve">- Hệ thống camera trong phòng họp</t>
  </si>
  <si>
    <t xml:space="preserve">- Hệ thống camera trong phòng hội thảo</t>
  </si>
  <si>
    <t xml:space="preserve">- Hệ thống camera trong phòng hội nghị</t>
  </si>
  <si>
    <t xml:space="preserve">- Hệ thống chiếu sáng có tính thẩm mỹ và điều chỉnh được độ sáng</t>
  </si>
  <si>
    <t xml:space="preserve">2.2.4 Nhà hàng, bar, bếp</t>
  </si>
  <si>
    <t xml:space="preserve">- Bàn ghế</t>
  </si>
  <si>
    <t xml:space="preserve">- Dụng cụ và tủ đựng dụng cụ phục vụ ăn uống</t>
  </si>
  <si>
    <t xml:space="preserve">- Các loại tủ lạnh bảo quản thực phẩm</t>
  </si>
  <si>
    <t xml:space="preserve">- Trang thiết bị, dụng cụ chế biến món ăn, đồ uống</t>
  </si>
  <si>
    <t xml:space="preserve">- Trang thiết bị chế biến, phục vụ ăn uống của nhân viên</t>
  </si>
  <si>
    <t xml:space="preserve">- Trang thiết bị phục vụ ăn tự chọn</t>
  </si>
  <si>
    <t xml:space="preserve">- Trang thiết bị phục vụ ăn tại buồng ngủ</t>
  </si>
  <si>
    <t xml:space="preserve">- Trang thiết bị phục vụ tiệc cao cấp</t>
  </si>
  <si>
    <t xml:space="preserve">- Trang thiết bị, dụng cụ chế biến bánh</t>
  </si>
  <si>
    <t xml:space="preserve">- Trang thiết bị, dụng cụ chế biến đồ nguội</t>
  </si>
  <si>
    <t xml:space="preserve">- Mặt bàn soạn chia, sơ chế, chế biến món ăn làm bằng vật liệu không thấm nước</t>
  </si>
  <si>
    <t xml:space="preserve">- Bồn rửa dụng cụ ăn uống</t>
  </si>
  <si>
    <t xml:space="preserve">- Bồn rửa cho sơ chế, chế biến riêng</t>
  </si>
  <si>
    <t xml:space="preserve">- Dụng cụ và chất tẩy rửa vệ sinh</t>
  </si>
  <si>
    <t xml:space="preserve">- Thiết bị chắn lọc rác, mỡ</t>
  </si>
  <si>
    <t xml:space="preserve">- Hệ thống thoát nước chìm</t>
  </si>
  <si>
    <t xml:space="preserve">- Hệ thống hút mùi hoạt động tốt</t>
  </si>
  <si>
    <t xml:space="preserve">- Ánh sáng hoặc chiếu sáng tốt</t>
  </si>
  <si>
    <t xml:space="preserve">- Điều hòa không khí cho nhà hàng</t>
  </si>
  <si>
    <t xml:space="preserve">- Thảm trải nhà hàng</t>
  </si>
  <si>
    <t xml:space="preserve">2.2.5 Giặt là</t>
  </si>
  <si>
    <t xml:space="preserve">- Máy giặt</t>
  </si>
  <si>
    <t xml:space="preserve">- Máy sấy</t>
  </si>
  <si>
    <t xml:space="preserve">- Hệ thống thiết bị giặt là hiện đại</t>
  </si>
  <si>
    <t xml:space="preserve">2.3 Hành lang, cầu thang</t>
  </si>
  <si>
    <t xml:space="preserve">- Sơ đồ, biển chỉ dẫn thoát hiểm</t>
  </si>
  <si>
    <t xml:space="preserve">- Đèn báo thoát hiểm ở hành lang</t>
  </si>
  <si>
    <t xml:space="preserve">- Các biển chỉ dẫn hướng và chỉ dẫn chức năng (phòng vệ sinh, văn phòng, số tầng, số phòng…)</t>
  </si>
  <si>
    <t xml:space="preserve">- Cửa thoát hiểm chống cháy</t>
  </si>
  <si>
    <t xml:space="preserve">- Thảm trải hành lang khu vực buồng ngủ</t>
  </si>
  <si>
    <t xml:space="preserve">- Thảm trải hành lang khu vực hội nghị, hội thảo</t>
  </si>
  <si>
    <t xml:space="preserve">- Thảm trải cầu thang khu vực dịch vụ</t>
  </si>
  <si>
    <t xml:space="preserve">2.4 Thông gió, điều hoà không khí ở các khu vực</t>
  </si>
  <si>
    <t xml:space="preserve">- Đảm bảo thông thoáng</t>
  </si>
  <si>
    <t xml:space="preserve">- Thông gió tự nhiên</t>
  </si>
  <si>
    <t xml:space="preserve">- Hệ thống thông gió hoạt động tốt</t>
  </si>
  <si>
    <t xml:space="preserve">- Điều hòa không khí ở các khu vực dịch vụ</t>
  </si>
  <si>
    <t xml:space="preserve">2.5 Hệ thống nước</t>
  </si>
  <si>
    <t xml:space="preserve">- Cung cấp đủ nước sạch và nước cho chữa cháy, có hệ thống dự trữ nước</t>
  </si>
  <si>
    <t xml:space="preserve">- Có hệ thống thoát nước đảm bảo vệ sinh môi trường</t>
  </si>
  <si>
    <t xml:space="preserve">- Nước được lọc và đảm bảo uống được trực tiếp từ vòi nước</t>
  </si>
  <si>
    <t xml:space="preserve">2.6 Thang máy</t>
  </si>
  <si>
    <t xml:space="preserve">- Từ bốn tầng trở lên có thang máy (kể cả tầng trệt)</t>
  </si>
  <si>
    <t xml:space="preserve">- Từ ba tầng trở lên có thang máy dành cho khách (kể cả tầng trệt)</t>
  </si>
  <si>
    <t xml:space="preserve">- Thang máy cho nhân viên</t>
  </si>
  <si>
    <t xml:space="preserve">- Thang máy cho hàng hóa</t>
  </si>
  <si>
    <t xml:space="preserve">- Thang máy có tiện nghi phục vụ người khuyết tật</t>
  </si>
  <si>
    <t xml:space="preserve">2.7 Hệ thống phương tiện thông tin, liên lạc</t>
  </si>
  <si>
    <t xml:space="preserve">- Hệ thống phương tiện thông tin, liên lạc đầy đủ, hoạt động tốt</t>
  </si>
  <si>
    <t xml:space="preserve">2.8 Hệ thống điện</t>
  </si>
  <si>
    <t xml:space="preserve">- Cung cấp điện 24/24 h</t>
  </si>
  <si>
    <t xml:space="preserve">- Hệ thống điện chiếu sáng đảm bảo yêu cầu từng khu vực</t>
  </si>
  <si>
    <t xml:space="preserve">- Có hệ thống điện dự phòng/máy phát điện</t>
  </si>
  <si>
    <t xml:space="preserve">KẾT QUẢ</t>
  </si>
  <si>
    <t xml:space="preserve">Tiêu chí bắt buộc</t>
  </si>
  <si>
    <t xml:space="preserve">Tiêu chí khuyến khích</t>
  </si>
  <si>
    <t xml:space="preserve">Bạn đạt tiêu chí bắt buộc là</t>
  </si>
  <si>
    <t xml:space="preserve">Bạn đạt tiêu chí khuyến khích là</t>
  </si>
  <si>
    <t xml:space="preserve">Còn thiếu tiêu chí bắt buộc</t>
  </si>
  <si>
    <t xml:space="preserve">Còn thiếu tiêu chí khuyến khích</t>
  </si>
  <si>
    <t xml:space="preserve">Kết luận tiêu chí bắt buộc</t>
  </si>
  <si>
    <t xml:space="preserve">Kết luận tiêu chí khuyến khích</t>
  </si>
  <si>
    <t xml:space="preserve">Kết luân chung</t>
  </si>
  <si>
    <t xml:space="preserve">Tài liệu này được xuất từ Numbers. Mỗi bảng được chuyển đổi thành một trang tính Excel. Tất cả các đối tượng khác trên mỗi trang tính Numbers được đặt vào một trang tính riêng biệt. Xin lưu ý rằng các phép tính công thức có thể khác trong Excel.</t>
  </si>
  <si>
    <t xml:space="preserve">Tên trang tính Numbers</t>
  </si>
  <si>
    <t xml:space="preserve">Tên Bảng Numbers</t>
  </si>
  <si>
    <t xml:space="preserve">Tên bảng tính Excel</t>
  </si>
  <si>
    <t xml:space="preserve">TÍNH SAO</t>
  </si>
  <si>
    <t xml:space="preserve">Bảng 1</t>
  </si>
  <si>
    <t xml:space="preserve">TÍNH SAO - Bảng 1</t>
  </si>
  <si>
    <t xml:space="preserve">Bảng dữ liệu</t>
  </si>
  <si>
    <t xml:space="preserve">TÍNH SAO - Bảng dữ liệu</t>
  </si>
  <si>
    <t xml:space="preserve">“All Drawings from the Sheet”</t>
  </si>
  <si>
    <t xml:space="preserve">TÍNH SAO - Drawings</t>
  </si>
  <si>
    <t xml:space="preserve">P1 CƠ SỞ</t>
  </si>
  <si>
    <t xml:space="preserve">P1 CƠ SỞ - Bảng 1</t>
  </si>
  <si>
    <t xml:space="preserve">P1 CƠ SỞ - Bảng dữ liệu</t>
  </si>
  <si>
    <t xml:space="preserve">P1 CƠ SỞ - Drawings</t>
  </si>
  <si>
    <t xml:space="preserve">P2 DỊCH VỤ</t>
  </si>
  <si>
    <t xml:space="preserve">P2 DỊCH VỤ - Bảng 1</t>
  </si>
  <si>
    <t xml:space="preserve">P2 DỊCH VỤ - Bảng dữ liệu</t>
  </si>
  <si>
    <t xml:space="preserve">P2 DỊCH VỤ - Drawings</t>
  </si>
  <si>
    <t xml:space="preserve">3 Dịch vụ và mức độ phục vụ</t>
  </si>
  <si>
    <t xml:space="preserve">3.1 Chất lượng phục vụ</t>
  </si>
  <si>
    <t xml:space="preserve">- Có quy trình phục vụ khách của khách sạn</t>
  </si>
  <si>
    <t xml:space="preserve">- Phục vụ đúng quy trình kỹ thuật nghiệp vụ</t>
  </si>
  <si>
    <t xml:space="preserve">- Thái độ thân thiện</t>
  </si>
  <si>
    <t xml:space="preserve">- Tay nghề kỹ thuật cao</t>
  </si>
  <si>
    <t xml:space="preserve">- Phối hợp chặt chẽ giữa các bộ phận trong phục vụ khách</t>
  </si>
  <si>
    <t xml:space="preserve">- Nhanh nhẹn, nhiệt tình, chu đáo</t>
  </si>
  <si>
    <t xml:space="preserve">- Đảm bảo tính chuyên nghiệp trong phục vụ</t>
  </si>
  <si>
    <t xml:space="preserve">- Chất lượng phục vụ hoàn hảo</t>
  </si>
  <si>
    <t xml:space="preserve">- Đảm bảo tính chuyên nghiệp trong phục vụ khách cao cấp (butler)</t>
  </si>
  <si>
    <t xml:space="preserve">3.2 Phục vụ buồng</t>
  </si>
  <si>
    <t xml:space="preserve">- Nhân viên trực buồng 12/24 h</t>
  </si>
  <si>
    <t xml:space="preserve">- Nhân viên trực buồng 24/24 h</t>
  </si>
  <si>
    <t xml:space="preserve">- Vệ sinh buồng ngủ một ngày một lần</t>
  </si>
  <si>
    <t xml:space="preserve">- Chỉnh trang phòng buổi tối</t>
  </si>
  <si>
    <t xml:space="preserve">- Thay ga bọc chăn, đệm và vỏ gối ba ngày một lần hoặc theo ý kiến khách và sau khi khách trả phòng</t>
  </si>
  <si>
    <t xml:space="preserve">- Thay ga bọc chăn, đệm và vỏ gối một ngày một lần hoặc theo ý kiến khách và sau khi khách trả phòng</t>
  </si>
  <si>
    <t xml:space="preserve">- Thay khăn mặt, khăn tắm một ngày một lần hoặc theo ý kiến khách và sau khi khách trả phòng</t>
  </si>
  <si>
    <t xml:space="preserve">- Hướng dẫn khách bảo vệ môi trường (đặt trong phòng ngủ và phòng vệ sinh)</t>
  </si>
  <si>
    <t xml:space="preserve">- Đặt hoa quả tươi hoặc bánh hoặc sản phẩm chế biến của khách sạn khi có khách</t>
  </si>
  <si>
    <t xml:space="preserve">- Đặt trà, cà phê, đường, sữa túi nhỏ miễn phí</t>
  </si>
  <si>
    <t xml:space="preserve">- Đặt một loại tạp chí hoặc cung cấp hệ thống đọc báo trực tuyến</t>
  </si>
  <si>
    <t xml:space="preserve">- Tầng hoặc khu vực phục vụ đặc biệt, gồm:</t>
  </si>
  <si>
    <t xml:space="preserve">+ Phòng ăn;</t>
  </si>
  <si>
    <t xml:space="preserve">+ Dịch vụ văn phòng;</t>
  </si>
  <si>
    <t xml:space="preserve">+ Dịch vụ lễ tân riêng (nhận và trả buồng nhanh);</t>
  </si>
  <si>
    <t xml:space="preserve">+ Phòng họp;</t>
  </si>
  <si>
    <t xml:space="preserve">+ Cung cấp thông tin, báo, tạp chí miễn phí.</t>
  </si>
  <si>
    <t xml:space="preserve">3.3 Phục vụ ăn uống</t>
  </si>
  <si>
    <t xml:space="preserve">- Phục vụ ăn sáng</t>
  </si>
  <si>
    <t xml:space="preserve">- Phục vụ ăn sáng tự chọn</t>
  </si>
  <si>
    <t xml:space="preserve">- Phục vụ ăn trưa, ăn tối</t>
  </si>
  <si>
    <t xml:space="preserve">- Phục vụ tiệc</t>
  </si>
  <si>
    <t xml:space="preserve">- Phục vụ ăn uống từ 6 h đến 22 h</t>
  </si>
  <si>
    <t xml:space="preserve">- Phục vụ ăn uống từ 6 h đến 24 h</t>
  </si>
  <si>
    <t xml:space="preserve">- Phục vụ ăn uống 24/24 h</t>
  </si>
  <si>
    <t xml:space="preserve">- Phục vụ ăn uống tại buồng ngủ</t>
  </si>
  <si>
    <t xml:space="preserve">- Phục vụ các món ăn, đồ uống đơn giản, dễ chế biến</t>
  </si>
  <si>
    <t xml:space="preserve">- Phục vụ món ăn, đồ uống phong phú với chất lượng tốt</t>
  </si>
  <si>
    <t xml:space="preserve">- Phục vụ món ăn, đồ uống phong phú với chất lượng cao</t>
  </si>
  <si>
    <t xml:space="preserve">- Phục vụ các loại rượu, món ăn và đồ uống đặc biệt, cao cấp</t>
  </si>
  <si>
    <t xml:space="preserve">3.4 Dịch vụ khác</t>
  </si>
  <si>
    <t xml:space="preserve">- Lễ tân trực 24/24 h</t>
  </si>
  <si>
    <t xml:space="preserve">- Bảo vệ trực 24/24 h</t>
  </si>
  <si>
    <t xml:space="preserve">- Giữ tiền và đồ vật của khách tại quầy lễ tân</t>
  </si>
  <si>
    <t xml:space="preserve">- Giữ hành lý cho khách</t>
  </si>
  <si>
    <t xml:space="preserve">- Chuyển hành lý cho khách</t>
  </si>
  <si>
    <t xml:space="preserve">- Thanh toán bằng tiền mặt hoặc các phương thức khác</t>
  </si>
  <si>
    <t xml:space="preserve">- Đánh thức khách</t>
  </si>
  <si>
    <t xml:space="preserve">- Trực cứu hộ (áp dụng đối với khách sạn có bãi tắm riêng hoặc thể thao dưới nước)</t>
  </si>
  <si>
    <t xml:space="preserve">- Dịch vụ y tế</t>
  </si>
  <si>
    <t xml:space="preserve">- Dịch vụ y tế có nhân viên y tế trực</t>
  </si>
  <si>
    <t xml:space="preserve">- Tủ thuốc và một số loại thuốc sơ cứu còn hạn sử dụng</t>
  </si>
  <si>
    <t xml:space="preserve">- Dịch vụ bán hàng (quầy lưu niệm, tạp hoá)</t>
  </si>
  <si>
    <t xml:space="preserve">- Dịch vụ bán hàng (cửa hàng mua sắm, lưu niệm)</t>
  </si>
  <si>
    <t xml:space="preserve">- Dịch vụ văn phòng</t>
  </si>
  <si>
    <t xml:space="preserve">- Phòng đọc sách (thư viện)</t>
  </si>
  <si>
    <t xml:space="preserve">- Thu đổi ngoại tệ</t>
  </si>
  <si>
    <t xml:space="preserve">- Nhạc nền khu vực công cộng</t>
  </si>
  <si>
    <t xml:space="preserve">- Dịch vụ đặt chỗ, mua vé phương tiện vận chuyển, tham quan</t>
  </si>
  <si>
    <t xml:space="preserve">- Phục vụ họp</t>
  </si>
  <si>
    <t xml:space="preserve">- Phục vụ họp, hội thảo, hội nghị</t>
  </si>
  <si>
    <t xml:space="preserve">- Dịch vụ dịch thuật</t>
  </si>
  <si>
    <t xml:space="preserve">- Giặt là</t>
  </si>
  <si>
    <t xml:space="preserve">- Giặt khô, là hơi</t>
  </si>
  <si>
    <t xml:space="preserve">- Giặt là lấy ngay</t>
  </si>
  <si>
    <t xml:space="preserve">- Phòng tập thể thao</t>
  </si>
  <si>
    <t xml:space="preserve">- Bar đêm</t>
  </si>
  <si>
    <t xml:space="preserve">- Dịch vụ giải trí</t>
  </si>
  <si>
    <t xml:space="preserve">3, 5(*)</t>
  </si>
  <si>
    <t xml:space="preserve">- Bể bơi cho người lớn (có nội quy, biển chỉ dẫn độ sâu, có nhân viên phục vụ và trực cứu hộ, có khăn tắm, ghế nằm)</t>
  </si>
  <si>
    <t xml:space="preserve">1, 2, 3</t>
  </si>
  <si>
    <t xml:space="preserve">- Bể bơi cho trẻ em (có biển chỉ dẫn độ sâu, có nhân viên phục vụ và trực cứu hộ, có khăn tắm, ghế nằm)</t>
  </si>
  <si>
    <t xml:space="preserve">- Chăm sóc sắc đẹp</t>
  </si>
  <si>
    <t xml:space="preserve">- Xông hơi</t>
  </si>
  <si>
    <t xml:space="preserve">- Mat-xa</t>
  </si>
  <si>
    <t xml:space="preserve">- Trông giữ trẻ</t>
  </si>
  <si>
    <t xml:space="preserve">- Thể thao ngoài trời (Tennis hoặc golf hoặc thể thao ngoài trời khác)</t>
  </si>
  <si>
    <t xml:space="preserve">- Dịch vụ phục vụ người khuyết tật</t>
  </si>
  <si>
    <t xml:space="preserve">4 Người quản lý và nhân viên phục vụ</t>
  </si>
  <si>
    <t xml:space="preserve">4.1 Trình độ chuyên môn nghiệp vụ, ngoại ngữ</t>
  </si>
  <si>
    <t xml:space="preserve">a) Người quản lý:</t>
  </si>
  <si>
    <t xml:space="preserve">- Tốt nghiệp trung cấp chuyên ngành du lịch hoặc có chứng chỉ nghề du lịch quốc gia hoặc qua lớp bồi dưỡng quản lý lưu trú du lịch</t>
  </si>
  <si>
    <t xml:space="preserve">- Tốt nghiệp cao đẳng chuyên ngành du lịch, nếu tốt nghiệp cao đẳng ngành khác phải qua lớp bồi dưỡng quản lý lưu trú du lịch</t>
  </si>
  <si>
    <t xml:space="preserve">- Tốt nghiệp đại học chuyên ngành du lịch, nếu tốt nghiệp đại học ngành khác phải qua lớp bồi dưỡng quản lý lưu trú du lịch</t>
  </si>
  <si>
    <t xml:space="preserve">- 01 năm kinh nghiệm trong nghề</t>
  </si>
  <si>
    <t xml:space="preserve">- 02 năm kinh nghiệm trong nghề</t>
  </si>
  <si>
    <t xml:space="preserve">- 03 năm kinh nghiệm trong nghề</t>
  </si>
  <si>
    <t xml:space="preserve">- Biết 01 ngoại ngữ thông dụng tương đương bậc 3 KNLNNVN</t>
  </si>
  <si>
    <t xml:space="preserve">- Biết 01 ngoại ngữ thông dụng tương đương bậc 4 KNLNNVN</t>
  </si>
  <si>
    <t xml:space="preserve">b) Trưởng các bộ phận:</t>
  </si>
  <si>
    <t xml:space="preserve">- Tốt nghiệp sơ cấp nghề (lễ tân, buồng, bàn) trở lên hoặc có chứng chỉ nghề du lịch quốc gia; trường hợp có chứng chỉ sơ cấp nghề khác phải qua lớp bồi dưỡng nghiệp vụ</t>
  </si>
  <si>
    <t xml:space="preserve">- Tốt nghiệp trung cấp nghề (lễ tân, buồng, bàn, bar, bếp) hoặc chứng chỉ nghề quốc gia</t>
  </si>
  <si>
    <t xml:space="preserve">- Tốt nghiệp cao đẳng nghề (lễ tân, buồng, bàn, bar, bếp) hoặc chứng chỉ nghề quốc gia</t>
  </si>
  <si>
    <t xml:space="preserve">- Sử dụng được tin học văn phòng</t>
  </si>
  <si>
    <t xml:space="preserve">- Sử dụng tốt tin học văn phòng</t>
  </si>
  <si>
    <t xml:space="preserve">Trưởng nhà hàng</t>
  </si>
  <si>
    <t xml:space="preserve">Trưởng lễ tân</t>
  </si>
  <si>
    <t xml:space="preserve">- Biết 01 ngoại ngữ thông dụng tương đương bậc 2 KNLNNVN</t>
  </si>
  <si>
    <t xml:space="preserve">c) Nhân viên phục vụ</t>
  </si>
  <si>
    <t xml:space="preserve">- Qua lớp tập huấn nghiệp vụ (trừ trường hợp có văn bằng, chứng chỉ do cơ sở đào tạo có thẩm quyền cấp)</t>
  </si>
  <si>
    <t xml:space="preserve">- 20 % có chứng chỉ nghề và 80 % qua lớp tập huấn nghiệp vụ</t>
  </si>
  <si>
    <t xml:space="preserve">- 50 % có chứng chỉ nghề và 50 % qua lớp tập huấn nghiệp vụ</t>
  </si>
  <si>
    <t xml:space="preserve">- 70 % có chứng chỉ nghề và 30 % qua lớp tập huấn nghiệp vụ</t>
  </si>
  <si>
    <t xml:space="preserve">- Nhân viên trực tiếp phục vụ khách biết01 ngoại ngữ thông dụng tương đương bậc2 KNLNNVN</t>
  </si>
  <si>
    <t xml:space="preserve">- Có nhân viên trực tiếp phục vụ khách biết01 ngoại ngữ thông dụng khác tương đương bậc 2 KNLNNVN</t>
  </si>
  <si>
    <t xml:space="preserve">- Nhân viên trực tiếp phục vụ khách biết01 ngoại ngữ thông dụng tương đương bậc3 KNLNNVN</t>
  </si>
  <si>
    <t xml:space="preserve">- Có nhân viên trực tiếp phục vụ khách biết 01 ngoại ngữ thông dụng khác tương đương bậc3 KNLNNVN</t>
  </si>
  <si>
    <t xml:space="preserve">- Nhân viên trực tiếp phục vụ khách sử dụng được tin học văn phòng (trừ nhân viên buồng và bàn bar)</t>
  </si>
  <si>
    <t xml:space="preserve">Nhân viên nhà hàng</t>
  </si>
  <si>
    <t xml:space="preserve">Nhân viên lễ tân</t>
  </si>
  <si>
    <t xml:space="preserve">- Biết 01 ngoại ngữ thông dụng tương đương bậc 1 KNLNNVN</t>
  </si>
  <si>
    <t xml:space="preserve">4.2 Sức khỏe</t>
  </si>
  <si>
    <t xml:space="preserve">- Có sức khoẻ phù hợp với yêu cầu công việc, được kiểm tra định kỳ theo quy định của pháp luật (có giấy chứng nhận của cơ quan y tế có thẩm quyền)</t>
  </si>
  <si>
    <t xml:space="preserve">4.3 Trang phục</t>
  </si>
  <si>
    <t xml:space="preserve">- Mặc trang phục đúng quy định của khách sạn</t>
  </si>
  <si>
    <t xml:space="preserve">- Có phù hiệu tên trên áo</t>
  </si>
  <si>
    <t xml:space="preserve">- Kiểu dáng đẹp, phù hợp với chức danh và vị trí công việc</t>
  </si>
  <si>
    <t xml:space="preserve">- Màu sắc hài hòa, thuận tiện</t>
  </si>
  <si>
    <t xml:space="preserve">- Chất liệu tốt, phù hợp với môi trường</t>
  </si>
  <si>
    <t xml:space="preserve">- Có phong cách riêng của khách sạn</t>
  </si>
  <si>
    <t xml:space="preserve">- Trang phục làm việc được khách sạn giặt là</t>
  </si>
  <si>
    <t xml:space="preserve">5 Bảo vệ môi trường, vệ sinh an toàn thực phẩm và an ninh, an toàn, phòng chống cháy nổ</t>
  </si>
  <si>
    <t xml:space="preserve">5.1 Bảo vệ môi trường</t>
  </si>
  <si>
    <t xml:space="preserve">- Thực hiện tốt các quy định về bảo vệ môi trường</t>
  </si>
  <si>
    <t xml:space="preserve">- Phân loại rác thải hữu cơ, vô cơ tại nguồn</t>
  </si>
  <si>
    <t xml:space="preserve">- Khu vực bếp vận chuyển rác thường xuyên hoặc có kho chứa rác đảm bảo vệ sinh</t>
  </si>
  <si>
    <t xml:space="preserve">- Có biện pháp giảm thiểu tiếng ồn</t>
  </si>
  <si>
    <t xml:space="preserve">- Bố trí cán bộ kiêm nhiệm về quản lý, bảo vệ môi trường</t>
  </si>
  <si>
    <t xml:space="preserve">- Bố trí cán bộ chuyên trách về quản lý, bảo vệ môi trường</t>
  </si>
  <si>
    <t xml:space="preserve">- Sử dụng các vật liệu, sản phẩm, trang thiết bị thân thiện với môi trường</t>
  </si>
  <si>
    <t xml:space="preserve">- Được cấp chứng chỉ hoặc nhãn hiệu hoặc danh hiệu về bảo vệ môi trường, phát triển bền vững</t>
  </si>
  <si>
    <t xml:space="preserve">- Vệ sinh sạch sẽ tất cả các khu vực trong và ngoài khách sạn</t>
  </si>
  <si>
    <t xml:space="preserve">- Nhà vệ sinh các khu vực đảm bảo thoát nước tốt và không có mùi hôi</t>
  </si>
  <si>
    <t xml:space="preserve">- Có biện pháp tiết kiệm điện hiệu quả</t>
  </si>
  <si>
    <t xml:space="preserve">- Sử dụng ánh sáng tự nhiên các khu vực</t>
  </si>
  <si>
    <t xml:space="preserve">5.2 Vệ sinh an toàn thực phẩm</t>
  </si>
  <si>
    <t xml:space="preserve">$</t>
  </si>
  <si>
    <t xml:space="preserve">5.3 An ninh, an toàn, phòng chống cháy nổ</t>
  </si>
  <si>
    <t xml:space="preserve">- Thực hiện tốt các quy định về an ninh, an toàn, phòng chống cháy nổ</t>
  </si>
  <si>
    <t xml:space="preserve">- Hệ thống camera khu vực công cộng (hành lang buồng ngủ, sảnh lễ tân, nhà hàng...)</t>
  </si>
  <si>
    <t xml:space="preserve">CHÚ THÍCH:
H khách sạn
R khách sạn nghỉ dưỡng
M khách sạn bên đường
F khách sạn nổi
(*) tiêu chí phải đạt
KNLNNVN Khung năng lực ngoại ngữ Việt Nam</t>
  </si>
  <si>
    <t xml:space="preserve">Đạt</t>
  </si>
  <si>
    <t xml:space="preserve">Thiếu</t>
  </si>
  <si>
    <t xml:space="preserve">TIÊU CHÍ BẮT BUỘC</t>
  </si>
  <si>
    <t xml:space="preserve">TIÊU CHÍ KHUYẾN KHÍCH</t>
  </si>
  <si>
    <t xml:space="preserve">ĐÁNH GIÁ CHUNG</t>
  </si>
</sst>
</file>

<file path=xl/styles.xml><?xml version="1.0" encoding="utf-8"?>
<styleSheet xmlns="http://schemas.openxmlformats.org/spreadsheetml/2006/main">
  <numFmts count="5">
    <numFmt numFmtId="164" formatCode="General"/>
    <numFmt numFmtId="165" formatCode="@"/>
    <numFmt numFmtId="166" formatCode="General"/>
    <numFmt numFmtId="167" formatCode="0%"/>
    <numFmt numFmtId="168" formatCode="0.0%"/>
  </numFmts>
  <fonts count="14">
    <font>
      <sz val="10"/>
      <color rgb="FF000000"/>
      <name val="Helvetica Neue"/>
      <family val="0"/>
      <charset val="1"/>
    </font>
    <font>
      <sz val="10"/>
      <name val="Arial"/>
      <family val="0"/>
    </font>
    <font>
      <sz val="10"/>
      <name val="Arial"/>
      <family val="0"/>
    </font>
    <font>
      <sz val="10"/>
      <name val="Arial"/>
      <family val="0"/>
    </font>
    <font>
      <b val="true"/>
      <sz val="11"/>
      <color rgb="FF000000"/>
      <name val="Helvetica Neue"/>
      <family val="0"/>
      <charset val="1"/>
    </font>
    <font>
      <sz val="11"/>
      <color rgb="FF000000"/>
      <name val="Helvetica Neue"/>
      <family val="0"/>
      <charset val="1"/>
    </font>
    <font>
      <b val="true"/>
      <sz val="10"/>
      <color rgb="FF000000"/>
      <name val="Helvetica Neue"/>
      <family val="0"/>
      <charset val="1"/>
    </font>
    <font>
      <b val="true"/>
      <sz val="9"/>
      <color rgb="FF000000"/>
      <name val="Helvetica Neue"/>
      <family val="0"/>
      <charset val="1"/>
    </font>
    <font>
      <sz val="9"/>
      <color rgb="FF000000"/>
      <name val="Helvetica Neue"/>
      <family val="0"/>
      <charset val="1"/>
    </font>
    <font>
      <sz val="12"/>
      <color rgb="FF000000"/>
      <name val="Helvetica Neue"/>
      <family val="0"/>
      <charset val="1"/>
    </font>
    <font>
      <sz val="14"/>
      <color rgb="FF000000"/>
      <name val="Helvetica Neue"/>
      <family val="0"/>
      <charset val="1"/>
    </font>
    <font>
      <u val="single"/>
      <sz val="12"/>
      <color rgb="FF0000FF"/>
      <name val="Helvetica Neue"/>
      <family val="0"/>
      <charset val="1"/>
    </font>
    <font>
      <sz val="10"/>
      <color rgb="FF000000"/>
      <name val="Helvetica Neue"/>
      <family val="2"/>
    </font>
    <font>
      <sz val="12"/>
      <color rgb="FFFFFFFF"/>
      <name val="Arial"/>
      <family val="2"/>
    </font>
  </fonts>
  <fills count="8">
    <fill>
      <patternFill patternType="none"/>
    </fill>
    <fill>
      <patternFill patternType="gray125"/>
    </fill>
    <fill>
      <patternFill patternType="solid">
        <fgColor rgb="FF56C1FE"/>
        <bgColor rgb="FF9999FF"/>
      </patternFill>
    </fill>
    <fill>
      <patternFill patternType="solid">
        <fgColor rgb="FFD5D5D5"/>
        <bgColor rgb="FFD9D9D9"/>
      </patternFill>
    </fill>
    <fill>
      <patternFill patternType="solid">
        <fgColor rgb="FF5E88B1"/>
        <bgColor rgb="FF666699"/>
      </patternFill>
    </fill>
    <fill>
      <patternFill patternType="solid">
        <fgColor rgb="FFEEF3F4"/>
        <bgColor rgb="FFFFFFFF"/>
      </patternFill>
    </fill>
    <fill>
      <patternFill patternType="solid">
        <fgColor rgb="FFBDC0BF"/>
        <bgColor rgb="FFD5D5D5"/>
      </patternFill>
    </fill>
    <fill>
      <patternFill patternType="solid">
        <fgColor rgb="FFDBDBDB"/>
        <bgColor rgb="FFD9D9D9"/>
      </patternFill>
    </fill>
  </fills>
  <borders count="10">
    <border diagonalUp="false" diagonalDown="false">
      <left/>
      <right/>
      <top/>
      <bottom/>
      <diagonal/>
    </border>
    <border diagonalUp="false" diagonalDown="false">
      <left style="thin">
        <color rgb="FFA5A5A5"/>
      </left>
      <right style="thin">
        <color rgb="FFA5A5A5"/>
      </right>
      <top style="thin">
        <color rgb="FFA5A5A5"/>
      </top>
      <bottom style="thin">
        <color rgb="FF3F3F3F"/>
      </bottom>
      <diagonal/>
    </border>
    <border diagonalUp="false" diagonalDown="false">
      <left style="thin">
        <color rgb="FFA5A5A5"/>
      </left>
      <right style="thin">
        <color rgb="FF3F3F3F"/>
      </right>
      <top style="thin">
        <color rgb="FF3F3F3F"/>
      </top>
      <bottom style="thin">
        <color rgb="FFA5A5A5"/>
      </bottom>
      <diagonal/>
    </border>
    <border diagonalUp="false" diagonalDown="false">
      <left style="thin">
        <color rgb="FF3F3F3F"/>
      </left>
      <right style="thin">
        <color rgb="FFA5A5A5"/>
      </right>
      <top style="thin">
        <color rgb="FF3F3F3F"/>
      </top>
      <bottom style="thin">
        <color rgb="FFA5A5A5"/>
      </bottom>
      <diagonal/>
    </border>
    <border diagonalUp="false" diagonalDown="false">
      <left style="thin">
        <color rgb="FFA5A5A5"/>
      </left>
      <right style="thin">
        <color rgb="FFA5A5A5"/>
      </right>
      <top style="thin">
        <color rgb="FF3F3F3F"/>
      </top>
      <bottom style="thin">
        <color rgb="FFA5A5A5"/>
      </bottom>
      <diagonal/>
    </border>
    <border diagonalUp="false" diagonalDown="false">
      <left style="thin">
        <color rgb="FFA5A5A5"/>
      </left>
      <right style="thin">
        <color rgb="FF3F3F3F"/>
      </right>
      <top style="thin">
        <color rgb="FFA5A5A5"/>
      </top>
      <bottom style="thin">
        <color rgb="FFA5A5A5"/>
      </bottom>
      <diagonal/>
    </border>
    <border diagonalUp="false" diagonalDown="false">
      <left style="thin">
        <color rgb="FF3F3F3F"/>
      </left>
      <right style="thin">
        <color rgb="FFA5A5A5"/>
      </right>
      <top style="thin">
        <color rgb="FFA5A5A5"/>
      </top>
      <bottom style="thin">
        <color rgb="FFA5A5A5"/>
      </bottom>
      <diagonal/>
    </border>
    <border diagonalUp="false" diagonalDown="false">
      <left style="thin">
        <color rgb="FFA5A5A5"/>
      </left>
      <right style="thin">
        <color rgb="FFA5A5A5"/>
      </right>
      <top style="thin">
        <color rgb="FFA5A5A5"/>
      </top>
      <bottom style="thin">
        <color rgb="FFA5A5A5"/>
      </bottom>
      <diagonal/>
    </border>
    <border diagonalUp="false" diagonalDown="false">
      <left style="thin">
        <color rgb="FF3F3F3F"/>
      </left>
      <right style="thin">
        <color rgb="FF3F3F3F"/>
      </right>
      <top style="thin">
        <color rgb="FF3F3F3F"/>
      </top>
      <bottom style="thin">
        <color rgb="FFA5A5A5"/>
      </bottom>
      <diagonal/>
    </border>
    <border diagonalUp="false" diagonalDown="false">
      <left style="thin">
        <color rgb="FF3F3F3F"/>
      </left>
      <right style="thin">
        <color rgb="FF3F3F3F"/>
      </right>
      <top style="thin">
        <color rgb="FFA5A5A5"/>
      </top>
      <bottom style="thin">
        <color rgb="FFA5A5A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5" fontId="5" fillId="2" borderId="3"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6" fontId="4" fillId="0" borderId="4" xfId="0" applyFont="true" applyBorder="true" applyAlignment="true" applyProtection="false">
      <alignment horizontal="center" vertical="center" textRotation="0" wrapText="true" indent="0" shrinkToFit="false"/>
      <protection locked="true" hidden="false"/>
    </xf>
    <xf numFmtId="165" fontId="4" fillId="0" borderId="4" xfId="0" applyFont="true" applyBorder="true" applyAlignment="true" applyProtection="false">
      <alignment horizontal="center" vertical="center" textRotation="0" wrapText="true" indent="0" shrinkToFit="false"/>
      <protection locked="true" hidden="false"/>
    </xf>
    <xf numFmtId="165" fontId="4" fillId="2" borderId="4"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general"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5" fontId="4" fillId="3" borderId="5" xfId="0" applyFont="true" applyBorder="true" applyAlignment="true" applyProtection="false">
      <alignment horizontal="general" vertical="center" textRotation="0" wrapText="true" indent="0" shrinkToFit="false"/>
      <protection locked="true" hidden="false"/>
    </xf>
    <xf numFmtId="164" fontId="5" fillId="2" borderId="6" xfId="0" applyFont="true" applyBorder="true" applyAlignment="true" applyProtection="false">
      <alignment horizontal="general" vertical="center" textRotation="0" wrapText="true" indent="0" shrinkToFit="false"/>
      <protection locked="true" hidden="false"/>
    </xf>
    <xf numFmtId="164" fontId="4" fillId="3" borderId="7" xfId="0" applyFont="true" applyBorder="true" applyAlignment="true" applyProtection="false">
      <alignment horizontal="center" vertical="center" textRotation="0" wrapText="true" indent="0" shrinkToFit="false"/>
      <protection locked="true" hidden="false"/>
    </xf>
    <xf numFmtId="164" fontId="7" fillId="3" borderId="7"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general"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true" indent="0" shrinkToFit="false"/>
      <protection locked="true" hidden="false"/>
    </xf>
    <xf numFmtId="165" fontId="5" fillId="0" borderId="5" xfId="0" applyFont="true" applyBorder="true" applyAlignment="true" applyProtection="false">
      <alignment horizontal="general" vertical="center" textRotation="0" wrapText="true" indent="0" shrinkToFit="false"/>
      <protection locked="true" hidden="false"/>
    </xf>
    <xf numFmtId="165" fontId="8" fillId="0" borderId="7" xfId="0" applyFont="true" applyBorder="true" applyAlignment="true" applyProtection="false">
      <alignment horizontal="center" vertical="center" textRotation="0" wrapText="true" indent="0" shrinkToFit="false"/>
      <protection locked="true" hidden="false"/>
    </xf>
    <xf numFmtId="166" fontId="5"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5" fontId="5" fillId="2" borderId="7" xfId="0" applyFont="true" applyBorder="true" applyAlignment="true" applyProtection="false">
      <alignment horizontal="general" vertical="center" textRotation="0" wrapText="true" indent="0" shrinkToFit="false"/>
      <protection locked="true" hidden="false"/>
    </xf>
    <xf numFmtId="165" fontId="5" fillId="2" borderId="7" xfId="0" applyFont="true" applyBorder="true" applyAlignment="true" applyProtection="false">
      <alignment horizontal="center" vertical="center" textRotation="0" wrapText="true" indent="0" shrinkToFit="false"/>
      <protection locked="true" hidden="false"/>
    </xf>
    <xf numFmtId="165" fontId="5" fillId="3" borderId="5" xfId="0" applyFont="true" applyBorder="true" applyAlignment="true" applyProtection="false">
      <alignment horizontal="general"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5" fillId="3" borderId="7" xfId="0" applyFont="true" applyBorder="true" applyAlignment="true" applyProtection="false">
      <alignment horizontal="center" vertical="center" textRotation="0" wrapText="true" indent="0" shrinkToFit="false"/>
      <protection locked="true" hidden="false"/>
    </xf>
    <xf numFmtId="165" fontId="5" fillId="0" borderId="7"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general" vertical="center" textRotation="0" wrapText="true" indent="0" shrinkToFit="false"/>
      <protection locked="true" hidden="false"/>
    </xf>
    <xf numFmtId="165" fontId="4" fillId="0" borderId="5"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6" fontId="4" fillId="0" borderId="7" xfId="0" applyFont="true" applyBorder="true" applyAlignment="true" applyProtection="false">
      <alignment horizontal="center" vertical="center" textRotation="0" wrapText="true" indent="0" shrinkToFit="false"/>
      <protection locked="true" hidden="false"/>
    </xf>
    <xf numFmtId="167" fontId="4" fillId="0" borderId="7" xfId="0" applyFont="true" applyBorder="true" applyAlignment="true" applyProtection="false">
      <alignment horizontal="general"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8" fontId="4" fillId="0" borderId="7" xfId="0" applyFont="true" applyBorder="true" applyAlignment="true" applyProtection="false">
      <alignment horizontal="general" vertical="center" textRotation="0" wrapText="true" indent="0" shrinkToFit="false"/>
      <protection locked="true" hidden="false"/>
    </xf>
    <xf numFmtId="167" fontId="5" fillId="0" borderId="7" xfId="0" applyFont="true" applyBorder="true" applyAlignment="true" applyProtection="false">
      <alignment horizontal="center" vertical="center" textRotation="0" wrapText="true" indent="0" shrinkToFit="false"/>
      <protection locked="true" hidden="false"/>
    </xf>
    <xf numFmtId="168" fontId="5" fillId="0" borderId="7"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left" vertical="center" textRotation="0" wrapText="true" indent="0" shrinkToFit="false"/>
      <protection locked="true" hidden="false"/>
    </xf>
    <xf numFmtId="165" fontId="4"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true" applyAlignment="true" applyProtection="false">
      <alignment horizontal="left" vertical="top" textRotation="0" wrapText="true" indent="0" shrinkToFit="false"/>
      <protection locked="true" hidden="false"/>
    </xf>
    <xf numFmtId="164" fontId="9" fillId="5" borderId="0" xfId="0" applyFont="true" applyBorder="true" applyAlignment="true" applyProtection="false">
      <alignment horizontal="left" vertical="top" textRotation="0" wrapText="true" indent="0" shrinkToFit="false"/>
      <protection locked="true" hidden="false"/>
    </xf>
    <xf numFmtId="164" fontId="11" fillId="5" borderId="0" xfId="0" applyFont="true" applyBorder="true" applyAlignment="true" applyProtection="false">
      <alignment horizontal="left" vertical="top" textRotation="0" wrapText="true" indent="0" shrinkToFit="false"/>
      <protection locked="true" hidden="false"/>
    </xf>
    <xf numFmtId="165" fontId="5" fillId="2" borderId="8"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5" fillId="2" borderId="9" xfId="0" applyFont="true" applyBorder="true" applyAlignment="true" applyProtection="false">
      <alignment horizontal="general" vertical="center" textRotation="0" wrapText="tru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7" fillId="3" borderId="6" xfId="0" applyFont="true" applyBorder="true" applyAlignment="true" applyProtection="false">
      <alignment horizontal="center" vertical="center" textRotation="0" wrapText="true" indent="0" shrinkToFit="false"/>
      <protection locked="true" hidden="false"/>
    </xf>
    <xf numFmtId="165" fontId="8" fillId="0" borderId="9" xfId="0" applyFont="true" applyBorder="true" applyAlignment="true" applyProtection="false">
      <alignment horizontal="center" vertical="center" textRotation="0" wrapText="true" indent="0" shrinkToFit="false"/>
      <protection locked="true" hidden="false"/>
    </xf>
    <xf numFmtId="165" fontId="8" fillId="0" borderId="6" xfId="0" applyFont="true" applyBorder="true" applyAlignment="true" applyProtection="false">
      <alignment horizontal="center" vertical="center" textRotation="0" wrapText="true" indent="0" shrinkToFit="false"/>
      <protection locked="true" hidden="false"/>
    </xf>
    <xf numFmtId="164" fontId="8" fillId="3" borderId="9"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7" fillId="3" borderId="9"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general" vertical="center" textRotation="0" wrapText="true" indent="0" shrinkToFit="false"/>
      <protection locked="true" hidden="false"/>
    </xf>
    <xf numFmtId="166" fontId="4" fillId="0" borderId="6"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6"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general" vertical="top" textRotation="0" wrapText="true" indent="0" shrinkToFit="false"/>
      <protection locked="true" hidden="false"/>
    </xf>
    <xf numFmtId="165" fontId="6" fillId="6" borderId="1" xfId="0" applyFont="true" applyBorder="true" applyAlignment="true" applyProtection="false">
      <alignment horizontal="general" vertical="top" textRotation="0" wrapText="true" indent="0" shrinkToFit="false"/>
      <protection locked="true" hidden="false"/>
    </xf>
    <xf numFmtId="165" fontId="6" fillId="7" borderId="2" xfId="0" applyFont="true" applyBorder="true" applyAlignment="true" applyProtection="false">
      <alignment horizontal="general" vertical="top" textRotation="0" wrapText="true" indent="0" shrinkToFit="false"/>
      <protection locked="true" hidden="false"/>
    </xf>
    <xf numFmtId="166" fontId="0" fillId="0" borderId="3" xfId="0" applyFont="true" applyBorder="true" applyAlignment="true" applyProtection="false">
      <alignment horizontal="general" vertical="top" textRotation="0" wrapText="true" indent="0" shrinkToFit="false"/>
      <protection locked="true" hidden="false"/>
    </xf>
    <xf numFmtId="168" fontId="0" fillId="0" borderId="4" xfId="0" applyFont="true" applyBorder="true" applyAlignment="true" applyProtection="false">
      <alignment horizontal="general" vertical="top" textRotation="0" wrapText="true" indent="0" shrinkToFit="false"/>
      <protection locked="true" hidden="false"/>
    </xf>
    <xf numFmtId="165" fontId="6" fillId="7" borderId="5" xfId="0" applyFont="true" applyBorder="true" applyAlignment="true" applyProtection="false">
      <alignment horizontal="general" vertical="top" textRotation="0" wrapText="true" indent="0" shrinkToFit="false"/>
      <protection locked="true" hidden="false"/>
    </xf>
    <xf numFmtId="166" fontId="0" fillId="0" borderId="6" xfId="0" applyFont="true" applyBorder="true" applyAlignment="true" applyProtection="false">
      <alignment horizontal="general" vertical="top" textRotation="0" wrapText="true" indent="0" shrinkToFit="false"/>
      <protection locked="true" hidden="false"/>
    </xf>
    <xf numFmtId="168" fontId="0" fillId="0" borderId="7" xfId="0" applyFont="true" applyBorder="true" applyAlignment="true" applyProtection="false">
      <alignment horizontal="general" vertical="top" textRotation="0" wrapText="true" indent="0" shrinkToFit="false"/>
      <protection locked="true" hidden="false"/>
    </xf>
    <xf numFmtId="165" fontId="0"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5" fillId="2" borderId="8" xfId="0" applyFont="true" applyBorder="true" applyAlignment="true" applyProtection="false">
      <alignment horizontal="center" vertical="center" textRotation="0" wrapText="true" indent="0" shrinkToFit="false"/>
      <protection locked="true" hidden="false"/>
    </xf>
    <xf numFmtId="164" fontId="5" fillId="2" borderId="9" xfId="0" applyFont="true" applyBorder="true" applyAlignment="true" applyProtection="false">
      <alignment horizontal="center" vertical="center" textRotation="0" wrapText="true" indent="0" shrinkToFit="false"/>
      <protection locked="true" hidden="false"/>
    </xf>
    <xf numFmtId="168" fontId="5" fillId="0" borderId="7"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color rgb="FF000000"/>
      </font>
      <fill>
        <patternFill>
          <bgColor rgb="FFFFD38A"/>
        </patternFill>
      </fill>
    </dxf>
    <dxf>
      <font>
        <color rgb="FF000000"/>
      </font>
      <fill>
        <patternFill>
          <bgColor rgb="FFFF9781"/>
        </patternFill>
      </fill>
    </dxf>
    <dxf>
      <font>
        <color rgb="FF000000"/>
      </font>
      <fill>
        <patternFill>
          <bgColor rgb="FFAFE48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C0BF"/>
      <rgbColor rgb="FF5E88B1"/>
      <rgbColor rgb="FF9999FF"/>
      <rgbColor rgb="FF993366"/>
      <rgbColor rgb="FFEEF3F4"/>
      <rgbColor rgb="FFD9D9D9"/>
      <rgbColor rgb="FF660066"/>
      <rgbColor rgb="FFFF9781"/>
      <rgbColor rgb="FF0066CC"/>
      <rgbColor rgb="FFD5D5D5"/>
      <rgbColor rgb="FF000080"/>
      <rgbColor rgb="FFFF00FF"/>
      <rgbColor rgb="FFFFFF00"/>
      <rgbColor rgb="FF00FFFF"/>
      <rgbColor rgb="FF800080"/>
      <rgbColor rgb="FF800000"/>
      <rgbColor rgb="FF008080"/>
      <rgbColor rgb="FF0000FF"/>
      <rgbColor rgb="FF00A2FF"/>
      <rgbColor rgb="FFAFE489"/>
      <rgbColor rgb="FFDBDBDB"/>
      <rgbColor rgb="FFFFFF99"/>
      <rgbColor rgb="FF56C1FE"/>
      <rgbColor rgb="FFFF99CC"/>
      <rgbColor rgb="FFCC99FF"/>
      <rgbColor rgb="FFFFD38A"/>
      <rgbColor rgb="FF3366FF"/>
      <rgbColor rgb="FF16E7CF"/>
      <rgbColor rgb="FF61D836"/>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19082888574229"/>
          <c:y val="0.101668692673224"/>
          <c:w val="0.730203681516175"/>
          <c:h val="0.796662614653553"/>
        </c:manualLayout>
      </c:layout>
      <c:pieChart>
        <c:varyColors val="1"/>
        <c:ser>
          <c:idx val="0"/>
          <c:order val="0"/>
          <c:spPr>
            <a:solidFill>
              <a:srgbClr val="00a2ff"/>
            </a:solidFill>
            <a:ln>
              <a:noFill/>
            </a:ln>
          </c:spPr>
          <c:explosion val="0"/>
          <c:dPt>
            <c:idx val="0"/>
            <c:spPr>
              <a:solidFill>
                <a:srgbClr val="61d836"/>
              </a:solidFill>
              <a:ln>
                <a:noFill/>
              </a:ln>
            </c:spPr>
          </c:dPt>
          <c:dPt>
            <c:idx val="1"/>
            <c:spPr>
              <a:solidFill>
                <a:srgbClr val="16e7cf"/>
              </a:solidFill>
              <a:ln>
                <a:noFill/>
              </a:ln>
            </c:spPr>
          </c:dPt>
          <c:dLbls>
            <c:dLbl>
              <c:idx val="0"/>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dLbl>
              <c:idx val="1"/>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txPr>
              <a:bodyPr/>
              <a:lstStyle/>
              <a:p>
                <a:pPr>
                  <a:defRPr b="0" sz="1000" spc="-1" strike="noStrike">
                    <a:solidFill>
                      <a:srgbClr val="000000"/>
                    </a:solidFill>
                    <a:latin typeface="Helvetica Neue"/>
                    <a:ea typeface="Helvetica Neue"/>
                  </a:defRPr>
                </a:pPr>
              </a:p>
            </c:txPr>
            <c:dLblPos val="bestFit"/>
            <c:showLegendKey val="0"/>
            <c:showVal val="0"/>
            <c:showCatName val="0"/>
            <c:showSerName val="0"/>
            <c:showPercent val="1"/>
            <c:separator>
</c:separator>
            <c:showLeaderLines val="0"/>
          </c:dLbls>
          <c:cat>
            <c:strRef>
              <c:f>'TÍNH SAO - Bảng dữ liệu'!$C$2:$D$2</c:f>
              <c:strCache>
                <c:ptCount val="2"/>
                <c:pt idx="0">
                  <c:v>Đạt</c:v>
                </c:pt>
                <c:pt idx="1">
                  <c:v>Thiếu</c:v>
                </c:pt>
              </c:strCache>
            </c:strRef>
          </c:cat>
          <c:val>
            <c:numRef>
              <c:f>'TÍNH SAO - Bảng dữ liệu'!$C$4:$D$4</c:f>
              <c:numCache>
                <c:formatCode>General</c:formatCode>
                <c:ptCount val="2"/>
                <c:pt idx="0">
                  <c:v>0.01666666667</c:v>
                </c:pt>
                <c:pt idx="1">
                  <c:v>0.98333333333</c:v>
                </c:pt>
              </c:numCache>
            </c:numRef>
          </c:val>
        </c:ser>
        <c:firstSliceAng val="0"/>
      </c:pieChart>
      <c:spPr>
        <a:solidFill>
          <a:srgbClr val="ffffff"/>
        </a:solidFill>
        <a:ln>
          <a:noFill/>
        </a:ln>
      </c:spPr>
    </c:plotArea>
    <c:legend>
      <c:legendPos val="b"/>
      <c:layout>
        <c:manualLayout>
          <c:xMode val="edge"/>
          <c:yMode val="edge"/>
          <c:x val="0"/>
          <c:y val="0.942774"/>
        </c:manualLayout>
      </c:layout>
      <c:overlay val="0"/>
      <c:spPr>
        <a:noFill/>
        <a:ln>
          <a:noFill/>
        </a:ln>
      </c:spPr>
      <c:txPr>
        <a:bodyPr/>
        <a:lstStyle/>
        <a:p>
          <a:pPr>
            <a:defRPr b="0" sz="1000" spc="-1" strike="noStrike">
              <a:solidFill>
                <a:srgbClr val="000000"/>
              </a:solidFill>
              <a:latin typeface="Helvetica Neue"/>
              <a:ea typeface="Helvetica Neue"/>
            </a:defRPr>
          </a:pPr>
        </a:p>
      </c:txPr>
    </c:legend>
    <c:plotVisOnly val="1"/>
    <c:dispBlanksAs val="zero"/>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19082888574229"/>
          <c:y val="0.101668692673224"/>
          <c:w val="0.730203681516175"/>
          <c:h val="0.796662614653553"/>
        </c:manualLayout>
      </c:layout>
      <c:pieChart>
        <c:varyColors val="1"/>
        <c:ser>
          <c:idx val="0"/>
          <c:order val="0"/>
          <c:spPr>
            <a:solidFill>
              <a:srgbClr val="00a2ff"/>
            </a:solidFill>
            <a:ln>
              <a:noFill/>
            </a:ln>
          </c:spPr>
          <c:explosion val="0"/>
          <c:dPt>
            <c:idx val="0"/>
            <c:spPr>
              <a:solidFill>
                <a:srgbClr val="61d836"/>
              </a:solidFill>
              <a:ln>
                <a:noFill/>
              </a:ln>
            </c:spPr>
          </c:dPt>
          <c:dPt>
            <c:idx val="1"/>
            <c:spPr>
              <a:solidFill>
                <a:srgbClr val="16e7cf"/>
              </a:solidFill>
              <a:ln>
                <a:noFill/>
              </a:ln>
            </c:spPr>
          </c:dPt>
          <c:dLbls>
            <c:dLbl>
              <c:idx val="0"/>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dLbl>
              <c:idx val="1"/>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txPr>
              <a:bodyPr/>
              <a:lstStyle/>
              <a:p>
                <a:pPr>
                  <a:defRPr b="0" sz="1000" spc="-1" strike="noStrike">
                    <a:solidFill>
                      <a:srgbClr val="000000"/>
                    </a:solidFill>
                    <a:latin typeface="Helvetica Neue"/>
                    <a:ea typeface="Helvetica Neue"/>
                  </a:defRPr>
                </a:pPr>
              </a:p>
            </c:txPr>
            <c:dLblPos val="bestFit"/>
            <c:showLegendKey val="0"/>
            <c:showVal val="0"/>
            <c:showCatName val="0"/>
            <c:showSerName val="0"/>
            <c:showPercent val="1"/>
            <c:separator>
</c:separator>
            <c:showLeaderLines val="0"/>
          </c:dLbls>
          <c:cat>
            <c:strRef>
              <c:f>'TÍNH SAO - Bảng dữ liệu'!$C$2:$D$2</c:f>
              <c:strCache>
                <c:ptCount val="2"/>
                <c:pt idx="0">
                  <c:v>Đạt</c:v>
                </c:pt>
                <c:pt idx="1">
                  <c:v>Thiếu</c:v>
                </c:pt>
              </c:strCache>
            </c:strRef>
          </c:cat>
          <c:val>
            <c:numRef>
              <c:f>'TÍNH SAO - Bảng dữ liệu'!$C$3:$D$3</c:f>
              <c:numCache>
                <c:formatCode>General</c:formatCode>
                <c:ptCount val="2"/>
                <c:pt idx="0">
                  <c:v>0.02264150943</c:v>
                </c:pt>
                <c:pt idx="1">
                  <c:v>0.97735849057</c:v>
                </c:pt>
              </c:numCache>
            </c:numRef>
          </c:val>
        </c:ser>
        <c:firstSliceAng val="0"/>
      </c:pieChart>
      <c:spPr>
        <a:solidFill>
          <a:srgbClr val="ffffff"/>
        </a:solidFill>
        <a:ln>
          <a:noFill/>
        </a:ln>
      </c:spPr>
    </c:plotArea>
    <c:legend>
      <c:legendPos val="b"/>
      <c:layout>
        <c:manualLayout>
          <c:xMode val="edge"/>
          <c:yMode val="edge"/>
          <c:x val="0"/>
          <c:y val="0.942774"/>
        </c:manualLayout>
      </c:layout>
      <c:overlay val="0"/>
      <c:spPr>
        <a:noFill/>
        <a:ln>
          <a:noFill/>
        </a:ln>
      </c:spPr>
      <c:txPr>
        <a:bodyPr/>
        <a:lstStyle/>
        <a:p>
          <a:pPr>
            <a:defRPr b="0" sz="1000" spc="-1" strike="noStrike">
              <a:solidFill>
                <a:srgbClr val="000000"/>
              </a:solidFill>
              <a:latin typeface="Helvetica Neue"/>
              <a:ea typeface="Helvetica Neue"/>
            </a:defRPr>
          </a:pPr>
        </a:p>
      </c:txPr>
    </c:legend>
    <c:plotVisOnly val="1"/>
    <c:dispBlanksAs val="zero"/>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18517276081852"/>
          <c:y val="0.101668692673224"/>
          <c:w val="0.730180029073018"/>
          <c:h val="0.796662614653553"/>
        </c:manualLayout>
      </c:layout>
      <c:pieChart>
        <c:varyColors val="1"/>
        <c:ser>
          <c:idx val="0"/>
          <c:order val="0"/>
          <c:spPr>
            <a:solidFill>
              <a:srgbClr val="00a2ff"/>
            </a:solidFill>
            <a:ln>
              <a:noFill/>
            </a:ln>
          </c:spPr>
          <c:explosion val="0"/>
          <c:dPt>
            <c:idx val="0"/>
            <c:spPr>
              <a:solidFill>
                <a:srgbClr val="61d836"/>
              </a:solidFill>
              <a:ln>
                <a:noFill/>
              </a:ln>
            </c:spPr>
          </c:dPt>
          <c:dPt>
            <c:idx val="1"/>
            <c:spPr>
              <a:solidFill>
                <a:srgbClr val="16e7cf"/>
              </a:solidFill>
              <a:ln>
                <a:noFill/>
              </a:ln>
            </c:spPr>
          </c:dPt>
          <c:dLbls>
            <c:dLbl>
              <c:idx val="0"/>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dLbl>
              <c:idx val="1"/>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txPr>
              <a:bodyPr/>
              <a:lstStyle/>
              <a:p>
                <a:pPr>
                  <a:defRPr b="0" sz="1000" spc="-1" strike="noStrike">
                    <a:solidFill>
                      <a:srgbClr val="000000"/>
                    </a:solidFill>
                    <a:latin typeface="Helvetica Neue"/>
                    <a:ea typeface="Helvetica Neue"/>
                  </a:defRPr>
                </a:pPr>
              </a:p>
            </c:txPr>
            <c:dLblPos val="bestFit"/>
            <c:showLegendKey val="0"/>
            <c:showVal val="0"/>
            <c:showCatName val="0"/>
            <c:showSerName val="0"/>
            <c:showPercent val="1"/>
            <c:separator>
</c:separator>
            <c:showLeaderLines val="0"/>
          </c:dLbls>
          <c:cat>
            <c:strRef>
              <c:f>'P1 CƠ SỞ - Bảng dữ liệu'!$C$2:$D$2</c:f>
              <c:strCache>
                <c:ptCount val="2"/>
                <c:pt idx="0">
                  <c:v>Đạt</c:v>
                </c:pt>
                <c:pt idx="1">
                  <c:v>Thiếu</c:v>
                </c:pt>
              </c:strCache>
            </c:strRef>
          </c:cat>
          <c:val>
            <c:numRef>
              <c:f>'P1 CƠ SỞ - Bảng dữ liệu'!$C$4:$D$4</c:f>
              <c:numCache>
                <c:formatCode>General</c:formatCode>
                <c:ptCount val="2"/>
                <c:pt idx="0">
                  <c:v>0.3111111111</c:v>
                </c:pt>
                <c:pt idx="1">
                  <c:v>0.6888888889</c:v>
                </c:pt>
              </c:numCache>
            </c:numRef>
          </c:val>
        </c:ser>
        <c:firstSliceAng val="0"/>
      </c:pieChart>
      <c:spPr>
        <a:solidFill>
          <a:srgbClr val="ffffff"/>
        </a:solidFill>
        <a:ln>
          <a:noFill/>
        </a:ln>
      </c:spPr>
    </c:plotArea>
    <c:legend>
      <c:legendPos val="b"/>
      <c:layout>
        <c:manualLayout>
          <c:xMode val="edge"/>
          <c:yMode val="edge"/>
          <c:x val="0"/>
          <c:y val="0.942774"/>
        </c:manualLayout>
      </c:layout>
      <c:overlay val="0"/>
      <c:spPr>
        <a:noFill/>
        <a:ln>
          <a:noFill/>
        </a:ln>
      </c:spPr>
      <c:txPr>
        <a:bodyPr/>
        <a:lstStyle/>
        <a:p>
          <a:pPr>
            <a:defRPr b="0" sz="1000" spc="-1" strike="noStrike">
              <a:solidFill>
                <a:srgbClr val="000000"/>
              </a:solidFill>
              <a:latin typeface="Helvetica Neue"/>
              <a:ea typeface="Helvetica Neue"/>
            </a:defRPr>
          </a:pPr>
        </a:p>
      </c:txPr>
    </c:legend>
    <c:plotVisOnly val="1"/>
    <c:dispBlanksAs val="zero"/>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18517276081852"/>
          <c:y val="0.101668692673224"/>
          <c:w val="0.730180029073018"/>
          <c:h val="0.796662614653553"/>
        </c:manualLayout>
      </c:layout>
      <c:pieChart>
        <c:varyColors val="1"/>
        <c:ser>
          <c:idx val="0"/>
          <c:order val="0"/>
          <c:spPr>
            <a:solidFill>
              <a:srgbClr val="00a2ff"/>
            </a:solidFill>
            <a:ln>
              <a:noFill/>
            </a:ln>
          </c:spPr>
          <c:explosion val="0"/>
          <c:dPt>
            <c:idx val="0"/>
            <c:spPr>
              <a:solidFill>
                <a:srgbClr val="61d836"/>
              </a:solidFill>
              <a:ln>
                <a:noFill/>
              </a:ln>
            </c:spPr>
          </c:dPt>
          <c:dPt>
            <c:idx val="1"/>
            <c:spPr>
              <a:solidFill>
                <a:srgbClr val="16e7cf"/>
              </a:solidFill>
              <a:ln>
                <a:noFill/>
              </a:ln>
            </c:spPr>
          </c:dPt>
          <c:dLbls>
            <c:dLbl>
              <c:idx val="0"/>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dLbl>
              <c:idx val="1"/>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txPr>
              <a:bodyPr/>
              <a:lstStyle/>
              <a:p>
                <a:pPr>
                  <a:defRPr b="0" sz="1000" spc="-1" strike="noStrike">
                    <a:solidFill>
                      <a:srgbClr val="000000"/>
                    </a:solidFill>
                    <a:latin typeface="Helvetica Neue"/>
                    <a:ea typeface="Helvetica Neue"/>
                  </a:defRPr>
                </a:pPr>
              </a:p>
            </c:txPr>
            <c:dLblPos val="bestFit"/>
            <c:showLegendKey val="0"/>
            <c:showVal val="0"/>
            <c:showCatName val="0"/>
            <c:showSerName val="0"/>
            <c:showPercent val="1"/>
            <c:separator>
</c:separator>
            <c:showLeaderLines val="0"/>
          </c:dLbls>
          <c:cat>
            <c:strRef>
              <c:f>'P1 CƠ SỞ - Bảng dữ liệu'!$C$2:$D$2</c:f>
              <c:strCache>
                <c:ptCount val="2"/>
                <c:pt idx="0">
                  <c:v>Đạt</c:v>
                </c:pt>
                <c:pt idx="1">
                  <c:v>Thiếu</c:v>
                </c:pt>
              </c:strCache>
            </c:strRef>
          </c:cat>
          <c:val>
            <c:numRef>
              <c:f>'P1 CƠ SỞ - Bảng dữ liệu'!$C$3:$D$3</c:f>
              <c:numCache>
                <c:formatCode>General</c:formatCode>
                <c:ptCount val="2"/>
                <c:pt idx="0">
                  <c:v>0.2014925373</c:v>
                </c:pt>
                <c:pt idx="1">
                  <c:v>0.7985074627</c:v>
                </c:pt>
              </c:numCache>
            </c:numRef>
          </c:val>
        </c:ser>
        <c:firstSliceAng val="0"/>
      </c:pieChart>
      <c:spPr>
        <a:solidFill>
          <a:srgbClr val="ffffff"/>
        </a:solidFill>
        <a:ln>
          <a:noFill/>
        </a:ln>
      </c:spPr>
    </c:plotArea>
    <c:legend>
      <c:legendPos val="b"/>
      <c:layout>
        <c:manualLayout>
          <c:xMode val="edge"/>
          <c:yMode val="edge"/>
          <c:x val="0"/>
          <c:y val="0.942774"/>
        </c:manualLayout>
      </c:layout>
      <c:overlay val="0"/>
      <c:spPr>
        <a:noFill/>
        <a:ln>
          <a:noFill/>
        </a:ln>
      </c:spPr>
      <c:txPr>
        <a:bodyPr/>
        <a:lstStyle/>
        <a:p>
          <a:pPr>
            <a:defRPr b="0" sz="1000" spc="-1" strike="noStrike">
              <a:solidFill>
                <a:srgbClr val="000000"/>
              </a:solidFill>
              <a:latin typeface="Helvetica Neue"/>
              <a:ea typeface="Helvetica Neue"/>
            </a:defRPr>
          </a:pPr>
        </a:p>
      </c:txPr>
    </c:legend>
    <c:plotVisOnly val="1"/>
    <c:dispBlanksAs val="zero"/>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18517276081852"/>
          <c:y val="0.101668692673224"/>
          <c:w val="0.730180029073018"/>
          <c:h val="0.796662614653553"/>
        </c:manualLayout>
      </c:layout>
      <c:pieChart>
        <c:varyColors val="1"/>
        <c:ser>
          <c:idx val="0"/>
          <c:order val="0"/>
          <c:spPr>
            <a:solidFill>
              <a:srgbClr val="00a2ff"/>
            </a:solidFill>
            <a:ln>
              <a:noFill/>
            </a:ln>
          </c:spPr>
          <c:explosion val="0"/>
          <c:dPt>
            <c:idx val="0"/>
            <c:spPr>
              <a:solidFill>
                <a:srgbClr val="61d836"/>
              </a:solidFill>
              <a:ln>
                <a:noFill/>
              </a:ln>
            </c:spPr>
          </c:dPt>
          <c:dPt>
            <c:idx val="1"/>
            <c:spPr>
              <a:solidFill>
                <a:srgbClr val="16e7cf"/>
              </a:solidFill>
              <a:ln>
                <a:noFill/>
              </a:ln>
            </c:spPr>
          </c:dPt>
          <c:dLbls>
            <c:dLbl>
              <c:idx val="0"/>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dLbl>
              <c:idx val="1"/>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txPr>
              <a:bodyPr/>
              <a:lstStyle/>
              <a:p>
                <a:pPr>
                  <a:defRPr b="0" sz="1000" spc="-1" strike="noStrike">
                    <a:solidFill>
                      <a:srgbClr val="000000"/>
                    </a:solidFill>
                    <a:latin typeface="Helvetica Neue"/>
                    <a:ea typeface="Helvetica Neue"/>
                  </a:defRPr>
                </a:pPr>
              </a:p>
            </c:txPr>
            <c:dLblPos val="bestFit"/>
            <c:showLegendKey val="0"/>
            <c:showVal val="0"/>
            <c:showCatName val="0"/>
            <c:showSerName val="0"/>
            <c:showPercent val="1"/>
            <c:separator>
</c:separator>
            <c:showLeaderLines val="0"/>
          </c:dLbls>
          <c:cat>
            <c:strRef>
              <c:f>'P2 DỊCH VỤ - Bảng dữ liệu'!$C$2:$D$2</c:f>
              <c:strCache>
                <c:ptCount val="2"/>
                <c:pt idx="0">
                  <c:v>Đạt</c:v>
                </c:pt>
                <c:pt idx="1">
                  <c:v>Thiếu</c:v>
                </c:pt>
              </c:strCache>
            </c:strRef>
          </c:cat>
          <c:val>
            <c:numRef>
              <c:f>'P2 DỊCH VỤ - Bảng dữ liệu'!$C$4:$D$4</c:f>
              <c:numCache>
                <c:formatCode>General</c:formatCode>
                <c:ptCount val="2"/>
                <c:pt idx="0">
                  <c:v>0</c:v>
                </c:pt>
                <c:pt idx="1">
                  <c:v>1</c:v>
                </c:pt>
              </c:numCache>
            </c:numRef>
          </c:val>
        </c:ser>
        <c:firstSliceAng val="0"/>
      </c:pieChart>
      <c:spPr>
        <a:solidFill>
          <a:srgbClr val="ffffff"/>
        </a:solidFill>
        <a:ln>
          <a:noFill/>
        </a:ln>
      </c:spPr>
    </c:plotArea>
    <c:legend>
      <c:legendPos val="b"/>
      <c:layout>
        <c:manualLayout>
          <c:xMode val="edge"/>
          <c:yMode val="edge"/>
          <c:x val="0"/>
          <c:y val="0.942774"/>
        </c:manualLayout>
      </c:layout>
      <c:overlay val="0"/>
      <c:spPr>
        <a:noFill/>
        <a:ln>
          <a:noFill/>
        </a:ln>
      </c:spPr>
      <c:txPr>
        <a:bodyPr/>
        <a:lstStyle/>
        <a:p>
          <a:pPr>
            <a:defRPr b="0" sz="1000" spc="-1" strike="noStrike">
              <a:solidFill>
                <a:srgbClr val="000000"/>
              </a:solidFill>
              <a:latin typeface="Helvetica Neue"/>
              <a:ea typeface="Helvetica Neue"/>
            </a:defRPr>
          </a:pPr>
        </a:p>
      </c:txPr>
    </c:legend>
    <c:plotVisOnly val="1"/>
    <c:dispBlanksAs val="zero"/>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0818517276081852"/>
          <c:y val="0.101668692673224"/>
          <c:w val="0.730180029073018"/>
          <c:h val="0.796662614653553"/>
        </c:manualLayout>
      </c:layout>
      <c:pieChart>
        <c:varyColors val="1"/>
        <c:ser>
          <c:idx val="0"/>
          <c:order val="0"/>
          <c:spPr>
            <a:solidFill>
              <a:srgbClr val="00a2ff"/>
            </a:solidFill>
            <a:ln>
              <a:noFill/>
            </a:ln>
          </c:spPr>
          <c:explosion val="0"/>
          <c:dPt>
            <c:idx val="0"/>
            <c:spPr>
              <a:solidFill>
                <a:srgbClr val="61d836"/>
              </a:solidFill>
              <a:ln>
                <a:noFill/>
              </a:ln>
            </c:spPr>
          </c:dPt>
          <c:dPt>
            <c:idx val="1"/>
            <c:spPr>
              <a:solidFill>
                <a:srgbClr val="16e7cf"/>
              </a:solidFill>
              <a:ln>
                <a:noFill/>
              </a:ln>
            </c:spPr>
          </c:dPt>
          <c:dLbls>
            <c:dLbl>
              <c:idx val="0"/>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dLbl>
              <c:idx val="1"/>
              <c:txPr>
                <a:bodyPr/>
                <a:lstStyle/>
                <a:p>
                  <a:pPr>
                    <a:defRPr b="0" sz="1200" spc="-1" strike="noStrike">
                      <a:solidFill>
                        <a:srgbClr val="ffffff"/>
                      </a:solidFill>
                      <a:latin typeface="Arial"/>
                      <a:ea typeface="Helvetica Neue"/>
                    </a:defRPr>
                  </a:pPr>
                </a:p>
              </c:txPr>
              <c:dLblPos val="bestFit"/>
              <c:showLegendKey val="0"/>
              <c:showVal val="0"/>
              <c:showCatName val="0"/>
              <c:showSerName val="0"/>
              <c:showPercent val="1"/>
              <c:separator>
</c:separator>
            </c:dLbl>
            <c:txPr>
              <a:bodyPr/>
              <a:lstStyle/>
              <a:p>
                <a:pPr>
                  <a:defRPr b="0" sz="1000" spc="-1" strike="noStrike">
                    <a:solidFill>
                      <a:srgbClr val="000000"/>
                    </a:solidFill>
                    <a:latin typeface="Helvetica Neue"/>
                    <a:ea typeface="Helvetica Neue"/>
                  </a:defRPr>
                </a:pPr>
              </a:p>
            </c:txPr>
            <c:dLblPos val="bestFit"/>
            <c:showLegendKey val="0"/>
            <c:showVal val="0"/>
            <c:showCatName val="0"/>
            <c:showSerName val="0"/>
            <c:showPercent val="1"/>
            <c:separator>
</c:separator>
            <c:showLeaderLines val="0"/>
          </c:dLbls>
          <c:cat>
            <c:strRef>
              <c:f>'P2 DỊCH VỤ - Bảng dữ liệu'!$C$2:$D$2</c:f>
              <c:strCache>
                <c:ptCount val="2"/>
                <c:pt idx="0">
                  <c:v>Đạt</c:v>
                </c:pt>
                <c:pt idx="1">
                  <c:v>Thiếu</c:v>
                </c:pt>
              </c:strCache>
            </c:strRef>
          </c:cat>
          <c:val>
            <c:numRef>
              <c:f>'P2 DỊCH VỤ - Bảng dữ liệu'!$C$3:$D$3</c:f>
              <c:numCache>
                <c:formatCode>General</c:formatCode>
                <c:ptCount val="2"/>
                <c:pt idx="0">
                  <c:v>0</c:v>
                </c:pt>
                <c:pt idx="1">
                  <c:v>1</c:v>
                </c:pt>
              </c:numCache>
            </c:numRef>
          </c:val>
        </c:ser>
        <c:firstSliceAng val="0"/>
      </c:pieChart>
      <c:spPr>
        <a:solidFill>
          <a:srgbClr val="ffffff"/>
        </a:solidFill>
        <a:ln>
          <a:noFill/>
        </a:ln>
      </c:spPr>
    </c:plotArea>
    <c:legend>
      <c:legendPos val="b"/>
      <c:layout>
        <c:manualLayout>
          <c:xMode val="edge"/>
          <c:yMode val="edge"/>
          <c:x val="0"/>
          <c:y val="0.942774"/>
        </c:manualLayout>
      </c:layout>
      <c:overlay val="0"/>
      <c:spPr>
        <a:noFill/>
        <a:ln>
          <a:noFill/>
        </a:ln>
      </c:spPr>
      <c:txPr>
        <a:bodyPr/>
        <a:lstStyle/>
        <a:p>
          <a:pPr>
            <a:defRPr b="0" sz="1000" spc="-1" strike="noStrike">
              <a:solidFill>
                <a:srgbClr val="000000"/>
              </a:solidFill>
              <a:latin typeface="Helvetica Neue"/>
              <a:ea typeface="Helvetica Neue"/>
            </a:defRPr>
          </a:pPr>
        </a:p>
      </c:txPr>
    </c:legend>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3.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76320</xdr:colOff>
      <xdr:row>27</xdr:row>
      <xdr:rowOff>66600</xdr:rowOff>
    </xdr:from>
    <xdr:to>
      <xdr:col>17</xdr:col>
      <xdr:colOff>155160</xdr:colOff>
      <xdr:row>47</xdr:row>
      <xdr:rowOff>85320</xdr:rowOff>
    </xdr:to>
    <xdr:graphicFrame>
      <xdr:nvGraphicFramePr>
        <xdr:cNvPr id="0" name="Chart 1"/>
        <xdr:cNvGraphicFramePr/>
      </xdr:nvGraphicFramePr>
      <xdr:xfrm>
        <a:off x="10559880" y="4438440"/>
        <a:ext cx="3304800" cy="3257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76320</xdr:colOff>
      <xdr:row>2</xdr:row>
      <xdr:rowOff>66600</xdr:rowOff>
    </xdr:from>
    <xdr:to>
      <xdr:col>17</xdr:col>
      <xdr:colOff>155160</xdr:colOff>
      <xdr:row>22</xdr:row>
      <xdr:rowOff>85320</xdr:rowOff>
    </xdr:to>
    <xdr:graphicFrame>
      <xdr:nvGraphicFramePr>
        <xdr:cNvPr id="1" name="Chart 2"/>
        <xdr:cNvGraphicFramePr/>
      </xdr:nvGraphicFramePr>
      <xdr:xfrm>
        <a:off x="10559880" y="390240"/>
        <a:ext cx="3304800" cy="32572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25</xdr:col>
      <xdr:colOff>676440</xdr:colOff>
      <xdr:row>27</xdr:row>
      <xdr:rowOff>66600</xdr:rowOff>
    </xdr:from>
    <xdr:to>
      <xdr:col>29</xdr:col>
      <xdr:colOff>669600</xdr:colOff>
      <xdr:row>47</xdr:row>
      <xdr:rowOff>85320</xdr:rowOff>
    </xdr:to>
    <xdr:graphicFrame>
      <xdr:nvGraphicFramePr>
        <xdr:cNvPr id="2" name="Chart 3"/>
        <xdr:cNvGraphicFramePr/>
      </xdr:nvGraphicFramePr>
      <xdr:xfrm>
        <a:off x="20837520" y="4438440"/>
        <a:ext cx="3219120" cy="3257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676440</xdr:colOff>
      <xdr:row>2</xdr:row>
      <xdr:rowOff>66600</xdr:rowOff>
    </xdr:from>
    <xdr:to>
      <xdr:col>29</xdr:col>
      <xdr:colOff>669600</xdr:colOff>
      <xdr:row>22</xdr:row>
      <xdr:rowOff>85320</xdr:rowOff>
    </xdr:to>
    <xdr:graphicFrame>
      <xdr:nvGraphicFramePr>
        <xdr:cNvPr id="3" name="Chart 4"/>
        <xdr:cNvGraphicFramePr/>
      </xdr:nvGraphicFramePr>
      <xdr:xfrm>
        <a:off x="20837520" y="390240"/>
        <a:ext cx="3219120" cy="32572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542880</xdr:colOff>
      <xdr:row>27</xdr:row>
      <xdr:rowOff>66600</xdr:rowOff>
    </xdr:from>
    <xdr:to>
      <xdr:col>15</xdr:col>
      <xdr:colOff>536040</xdr:colOff>
      <xdr:row>47</xdr:row>
      <xdr:rowOff>85320</xdr:rowOff>
    </xdr:to>
    <xdr:graphicFrame>
      <xdr:nvGraphicFramePr>
        <xdr:cNvPr id="4" name="Chart 5"/>
        <xdr:cNvGraphicFramePr/>
      </xdr:nvGraphicFramePr>
      <xdr:xfrm>
        <a:off x="9413640" y="4438440"/>
        <a:ext cx="3219120" cy="3257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542880</xdr:colOff>
      <xdr:row>2</xdr:row>
      <xdr:rowOff>66600</xdr:rowOff>
    </xdr:from>
    <xdr:to>
      <xdr:col>15</xdr:col>
      <xdr:colOff>536040</xdr:colOff>
      <xdr:row>22</xdr:row>
      <xdr:rowOff>85320</xdr:rowOff>
    </xdr:to>
    <xdr:graphicFrame>
      <xdr:nvGraphicFramePr>
        <xdr:cNvPr id="5" name="Chart 6"/>
        <xdr:cNvGraphicFramePr/>
      </xdr:nvGraphicFramePr>
      <xdr:xfrm>
        <a:off x="9413640" y="390240"/>
        <a:ext cx="3219120" cy="32572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1" min="1" style="0" width="68.43"/>
    <col collapsed="false" customWidth="true" hidden="false" outlineLevel="0" max="2" min="2" style="0" width="12.13"/>
    <col collapsed="false" customWidth="true" hidden="false" outlineLevel="0" max="3" min="3" style="0" width="13"/>
    <col collapsed="false" customWidth="true" hidden="false" outlineLevel="0" max="4" min="4" style="0" width="16.29"/>
    <col collapsed="false" customWidth="true" hidden="false" outlineLevel="0" max="5" min="5" style="0" width="13"/>
    <col collapsed="false" customWidth="true" hidden="false" outlineLevel="0" max="8" min="6" style="0" width="16.29"/>
    <col collapsed="false" customWidth="true" hidden="false" outlineLevel="0" max="12" min="9" style="0" width="3.58"/>
    <col collapsed="false" customWidth="true" hidden="false" outlineLevel="0" max="13" min="13" style="0" width="19.43"/>
    <col collapsed="false" customWidth="true" hidden="false" outlineLevel="0" max="18" min="14" style="0" width="5.71"/>
    <col collapsed="false" customWidth="true" hidden="false" outlineLevel="0" max="19" min="19" style="0" width="3.86"/>
    <col collapsed="false" customWidth="true" hidden="false" outlineLevel="0" max="26" min="20" style="0" width="16.29"/>
  </cols>
  <sheetData>
    <row r="1" customFormat="false" ht="39.75" hidden="false" customHeight="true" outlineLevel="0" collapsed="false">
      <c r="A1" s="1" t="s">
        <v>0</v>
      </c>
      <c r="B1" s="2"/>
      <c r="C1" s="1" t="s">
        <v>1</v>
      </c>
      <c r="D1" s="1" t="s">
        <v>2</v>
      </c>
      <c r="E1" s="3"/>
      <c r="F1" s="1" t="s">
        <v>3</v>
      </c>
      <c r="G1" s="4" t="s">
        <v>3</v>
      </c>
      <c r="H1" s="5" t="s">
        <v>4</v>
      </c>
      <c r="I1" s="5" t="s">
        <v>5</v>
      </c>
      <c r="J1" s="5" t="s">
        <v>6</v>
      </c>
      <c r="K1" s="5" t="s">
        <v>7</v>
      </c>
      <c r="L1" s="5" t="s">
        <v>8</v>
      </c>
      <c r="M1" s="4" t="s">
        <v>9</v>
      </c>
      <c r="N1" s="6" t="n">
        <v>1</v>
      </c>
      <c r="O1" s="6" t="n">
        <v>2</v>
      </c>
      <c r="P1" s="6" t="n">
        <v>3</v>
      </c>
      <c r="Q1" s="6" t="n">
        <v>4</v>
      </c>
      <c r="R1" s="6" t="n">
        <v>5</v>
      </c>
      <c r="S1" s="7"/>
      <c r="T1" s="8"/>
      <c r="U1" s="8"/>
      <c r="V1" s="8"/>
      <c r="W1" s="8"/>
      <c r="X1" s="8"/>
      <c r="Y1" s="8"/>
      <c r="Z1" s="8"/>
    </row>
    <row r="2" customFormat="false" ht="28.5" hidden="false" customHeight="true" outlineLevel="0" collapsed="false">
      <c r="A2" s="9" t="s">
        <v>7</v>
      </c>
      <c r="B2" s="10" t="str">
        <f aca="false">$A2</f>
        <v>M</v>
      </c>
      <c r="C2" s="11"/>
      <c r="D2" s="11" t="n">
        <v>3</v>
      </c>
      <c r="E2" s="12" t="n">
        <f aca="false">D2</f>
        <v>3</v>
      </c>
      <c r="F2" s="13" t="s">
        <v>10</v>
      </c>
      <c r="G2" s="14" t="s">
        <v>11</v>
      </c>
      <c r="H2" s="15"/>
      <c r="I2" s="15"/>
      <c r="J2" s="15"/>
      <c r="K2" s="15"/>
      <c r="L2" s="15"/>
      <c r="M2" s="16"/>
      <c r="N2" s="16"/>
      <c r="O2" s="16"/>
      <c r="P2" s="16"/>
      <c r="Q2" s="16"/>
      <c r="R2" s="16"/>
      <c r="S2" s="15" t="n">
        <v>2</v>
      </c>
      <c r="T2" s="8"/>
      <c r="U2" s="8"/>
      <c r="V2" s="8"/>
      <c r="W2" s="8"/>
      <c r="X2" s="8"/>
      <c r="Y2" s="8"/>
      <c r="Z2" s="8"/>
    </row>
    <row r="3" customFormat="false" ht="28.5" hidden="false" customHeight="true" outlineLevel="0" collapsed="false">
      <c r="A3" s="17" t="s">
        <v>12</v>
      </c>
      <c r="B3" s="18"/>
      <c r="C3" s="19"/>
      <c r="D3" s="20"/>
      <c r="E3" s="19"/>
      <c r="F3" s="19"/>
      <c r="G3" s="21"/>
      <c r="H3" s="22"/>
      <c r="I3" s="22"/>
      <c r="J3" s="22"/>
      <c r="K3" s="22"/>
      <c r="L3" s="22"/>
      <c r="M3" s="23"/>
      <c r="N3" s="23"/>
      <c r="O3" s="23"/>
      <c r="P3" s="23"/>
      <c r="Q3" s="23"/>
      <c r="R3" s="23"/>
      <c r="S3" s="22" t="n">
        <v>3</v>
      </c>
      <c r="T3" s="8"/>
      <c r="U3" s="8"/>
      <c r="V3" s="8"/>
      <c r="W3" s="8"/>
      <c r="X3" s="8"/>
      <c r="Y3" s="8"/>
      <c r="Z3" s="8"/>
    </row>
    <row r="4" customFormat="false" ht="28.5" hidden="false" customHeight="true" outlineLevel="0" collapsed="false">
      <c r="A4" s="17" t="s">
        <v>13</v>
      </c>
      <c r="B4" s="18"/>
      <c r="C4" s="19"/>
      <c r="D4" s="20"/>
      <c r="E4" s="19"/>
      <c r="F4" s="19"/>
      <c r="G4" s="21"/>
      <c r="H4" s="22"/>
      <c r="I4" s="22"/>
      <c r="J4" s="22"/>
      <c r="K4" s="22"/>
      <c r="L4" s="22"/>
      <c r="M4" s="23"/>
      <c r="N4" s="23"/>
      <c r="O4" s="23"/>
      <c r="P4" s="23"/>
      <c r="Q4" s="23"/>
      <c r="R4" s="23"/>
      <c r="S4" s="22" t="n">
        <v>4</v>
      </c>
      <c r="T4" s="8"/>
      <c r="U4" s="8"/>
      <c r="V4" s="8"/>
      <c r="W4" s="8"/>
      <c r="X4" s="8"/>
      <c r="Y4" s="8"/>
      <c r="Z4" s="8"/>
    </row>
    <row r="5" customFormat="false" ht="28.5" hidden="false" customHeight="true" outlineLevel="0" collapsed="false">
      <c r="A5" s="24" t="s">
        <v>14</v>
      </c>
      <c r="B5" s="18" t="n">
        <f aca="false">HLOOKUP($B$2,$I$1:L5,S5,0)</f>
        <v>1</v>
      </c>
      <c r="C5" s="25" t="str">
        <f aca="false">IF(B5=1,"Ap Dung","Khong")</f>
        <v>Ap Dung</v>
      </c>
      <c r="D5" s="25" t="str">
        <f aca="false">IF(E5="x","Bat buoc",(IF(E5=1,"khuyen khich","Khong")))</f>
        <v>Khong</v>
      </c>
      <c r="E5" s="26" t="n">
        <f aca="false">HLOOKUP($E$2,$N$1:R5,S5,0)</f>
        <v>0</v>
      </c>
      <c r="F5" s="27"/>
      <c r="G5" s="23"/>
      <c r="H5" s="28" t="s">
        <v>15</v>
      </c>
      <c r="I5" s="22" t="n">
        <v>1</v>
      </c>
      <c r="J5" s="22" t="n">
        <v>1</v>
      </c>
      <c r="K5" s="22" t="n">
        <v>1</v>
      </c>
      <c r="L5" s="22" t="n">
        <v>1</v>
      </c>
      <c r="M5" s="29" t="s">
        <v>16</v>
      </c>
      <c r="N5" s="23" t="n">
        <v>1</v>
      </c>
      <c r="O5" s="23" t="n">
        <v>1</v>
      </c>
      <c r="P5" s="23"/>
      <c r="Q5" s="23"/>
      <c r="R5" s="23"/>
      <c r="S5" s="22" t="n">
        <v>5</v>
      </c>
      <c r="T5" s="8"/>
      <c r="U5" s="8"/>
      <c r="V5" s="8"/>
      <c r="W5" s="8"/>
      <c r="X5" s="8"/>
      <c r="Y5" s="8"/>
      <c r="Z5" s="8"/>
    </row>
    <row r="6" customFormat="false" ht="28.5" hidden="false" customHeight="true" outlineLevel="0" collapsed="false">
      <c r="A6" s="24" t="s">
        <v>17</v>
      </c>
      <c r="B6" s="18" t="n">
        <f aca="false">HLOOKUP($B$2,$I$1:L6,S6,0)</f>
        <v>1</v>
      </c>
      <c r="C6" s="25" t="str">
        <f aca="false">IF(B6=1,"Ap Dung","Khong")</f>
        <v>Ap Dung</v>
      </c>
      <c r="D6" s="25" t="str">
        <f aca="false">IF(E6="x","Bat buoc",(IF(E6=1,"khuyen khich","Khong")))</f>
        <v>khuyen khich</v>
      </c>
      <c r="E6" s="26" t="n">
        <f aca="false">HLOOKUP($E$2,$N$1:R6,S6,0)</f>
        <v>1</v>
      </c>
      <c r="F6" s="27" t="n">
        <v>1</v>
      </c>
      <c r="G6" s="23" t="n">
        <f aca="false">IF(AND(F6=1,E6=1),1,IF(AND(F6=1,E6="x"),"x",""))</f>
        <v>1</v>
      </c>
      <c r="H6" s="28" t="s">
        <v>15</v>
      </c>
      <c r="I6" s="22" t="n">
        <v>1</v>
      </c>
      <c r="J6" s="22" t="n">
        <v>1</v>
      </c>
      <c r="K6" s="22" t="n">
        <v>1</v>
      </c>
      <c r="L6" s="22" t="n">
        <v>1</v>
      </c>
      <c r="M6" s="29" t="s">
        <v>18</v>
      </c>
      <c r="N6" s="23"/>
      <c r="O6" s="23"/>
      <c r="P6" s="23" t="n">
        <v>1</v>
      </c>
      <c r="Q6" s="23" t="n">
        <v>1</v>
      </c>
      <c r="R6" s="23" t="n">
        <v>1</v>
      </c>
      <c r="S6" s="22" t="n">
        <v>6</v>
      </c>
      <c r="T6" s="8"/>
      <c r="U6" s="8"/>
      <c r="V6" s="8"/>
      <c r="W6" s="8"/>
      <c r="X6" s="8"/>
      <c r="Y6" s="8"/>
      <c r="Z6" s="8"/>
    </row>
    <row r="7" customFormat="false" ht="28.5" hidden="false" customHeight="true" outlineLevel="0" collapsed="false">
      <c r="A7" s="24" t="s">
        <v>19</v>
      </c>
      <c r="B7" s="18" t="n">
        <f aca="false">HLOOKUP($B$2,$I$1:L7,S7,0)</f>
        <v>1</v>
      </c>
      <c r="C7" s="25" t="str">
        <f aca="false">IF(B7=1,"Ap Dung","Khong")</f>
        <v>Ap Dung</v>
      </c>
      <c r="D7" s="25" t="str">
        <f aca="false">IF(E7="x","Bat buoc",(IF(E7=1,"khuyen khich","Khong")))</f>
        <v>khuyen khich</v>
      </c>
      <c r="E7" s="26" t="n">
        <f aca="false">HLOOKUP($E$2,$N$1:R7,S7,0)</f>
        <v>1</v>
      </c>
      <c r="F7" s="27" t="n">
        <v>1</v>
      </c>
      <c r="G7" s="23" t="n">
        <f aca="false">IF(AND(F7=1,E7=1),1,IF(AND(F7=1,E7="x"),"x",""))</f>
        <v>1</v>
      </c>
      <c r="H7" s="28" t="s">
        <v>15</v>
      </c>
      <c r="I7" s="22" t="n">
        <v>1</v>
      </c>
      <c r="J7" s="22" t="n">
        <v>1</v>
      </c>
      <c r="K7" s="22" t="n">
        <v>1</v>
      </c>
      <c r="L7" s="22" t="n">
        <v>1</v>
      </c>
      <c r="M7" s="29" t="s">
        <v>18</v>
      </c>
      <c r="N7" s="23"/>
      <c r="O7" s="23"/>
      <c r="P7" s="23" t="n">
        <v>1</v>
      </c>
      <c r="Q7" s="23" t="n">
        <v>1</v>
      </c>
      <c r="R7" s="23" t="n">
        <v>1</v>
      </c>
      <c r="S7" s="22" t="n">
        <v>7</v>
      </c>
      <c r="T7" s="8"/>
      <c r="U7" s="8"/>
      <c r="V7" s="8"/>
      <c r="W7" s="8"/>
      <c r="X7" s="8"/>
      <c r="Y7" s="8"/>
      <c r="Z7" s="8"/>
    </row>
    <row r="8" customFormat="false" ht="28.5" hidden="false" customHeight="true" outlineLevel="0" collapsed="false">
      <c r="A8" s="30" t="s">
        <v>20</v>
      </c>
      <c r="B8" s="18"/>
      <c r="C8" s="31"/>
      <c r="D8" s="31"/>
      <c r="E8" s="32"/>
      <c r="F8" s="32"/>
      <c r="G8" s="23"/>
      <c r="H8" s="22"/>
      <c r="I8" s="22"/>
      <c r="J8" s="22"/>
      <c r="K8" s="22"/>
      <c r="L8" s="22"/>
      <c r="M8" s="23"/>
      <c r="N8" s="23"/>
      <c r="O8" s="23"/>
      <c r="P8" s="23"/>
      <c r="Q8" s="23"/>
      <c r="R8" s="23"/>
      <c r="S8" s="22" t="n">
        <v>8</v>
      </c>
      <c r="T8" s="8"/>
      <c r="U8" s="8"/>
      <c r="V8" s="8"/>
      <c r="W8" s="8"/>
      <c r="X8" s="8"/>
      <c r="Y8" s="8"/>
      <c r="Z8" s="8"/>
    </row>
    <row r="9" customFormat="false" ht="26.25" hidden="false" customHeight="true" outlineLevel="0" collapsed="false">
      <c r="A9" s="24" t="s">
        <v>21</v>
      </c>
      <c r="B9" s="18" t="n">
        <f aca="false">HLOOKUP($B$2,$I$1:L9,S9,0)</f>
        <v>1</v>
      </c>
      <c r="C9" s="25" t="str">
        <f aca="false">IF(B9=1,"Ap Dung","Khong")</f>
        <v>Ap Dung</v>
      </c>
      <c r="D9" s="25" t="str">
        <f aca="false">IF(E9="x","Bat buoc",(IF(E9=1,"khuyen khich","Khong")))</f>
        <v>Bat buoc</v>
      </c>
      <c r="E9" s="33" t="str">
        <f aca="false">HLOOKUP($E$2,$N$1:R9,S9,0)</f>
        <v>x</v>
      </c>
      <c r="F9" s="27" t="n">
        <v>1</v>
      </c>
      <c r="G9" s="29" t="str">
        <f aca="false">IF(AND(F9=1,E9=1),1,IF(AND(F9=1,E9="x"),"x",""))</f>
        <v>x</v>
      </c>
      <c r="H9" s="28" t="s">
        <v>15</v>
      </c>
      <c r="I9" s="22" t="n">
        <v>1</v>
      </c>
      <c r="J9" s="22" t="n">
        <v>1</v>
      </c>
      <c r="K9" s="22" t="n">
        <v>1</v>
      </c>
      <c r="L9" s="22" t="n">
        <v>1</v>
      </c>
      <c r="M9" s="29" t="s">
        <v>22</v>
      </c>
      <c r="N9" s="29" t="s">
        <v>23</v>
      </c>
      <c r="O9" s="29" t="s">
        <v>23</v>
      </c>
      <c r="P9" s="29" t="s">
        <v>23</v>
      </c>
      <c r="Q9" s="29" t="s">
        <v>23</v>
      </c>
      <c r="R9" s="29" t="s">
        <v>23</v>
      </c>
      <c r="S9" s="22" t="n">
        <v>9</v>
      </c>
      <c r="T9" s="8"/>
      <c r="U9" s="8"/>
      <c r="V9" s="8"/>
      <c r="W9" s="8"/>
      <c r="X9" s="8"/>
      <c r="Y9" s="8"/>
      <c r="Z9" s="8"/>
    </row>
    <row r="10" customFormat="false" ht="28.5" hidden="false" customHeight="true" outlineLevel="0" collapsed="false">
      <c r="A10" s="24" t="s">
        <v>24</v>
      </c>
      <c r="B10" s="18" t="n">
        <f aca="false">HLOOKUP($B$2,$I$1:L10,S10,0)</f>
        <v>1</v>
      </c>
      <c r="C10" s="25" t="str">
        <f aca="false">IF(B10=1,"Ap Dung","Khong")</f>
        <v>Ap Dung</v>
      </c>
      <c r="D10" s="25" t="str">
        <f aca="false">IF(E10="x","Bat buoc",(IF(E10=1,"khuyen khich","Khong")))</f>
        <v>Bat buoc</v>
      </c>
      <c r="E10" s="33" t="str">
        <f aca="false">HLOOKUP($E$2,$N$1:R10,S10,0)</f>
        <v>x</v>
      </c>
      <c r="F10" s="27" t="n">
        <v>1</v>
      </c>
      <c r="G10" s="29" t="str">
        <f aca="false">IF(AND(F10=1,E10=1),1,IF(AND(F10=1,E10="x"),"x",""))</f>
        <v>x</v>
      </c>
      <c r="H10" s="28" t="s">
        <v>15</v>
      </c>
      <c r="I10" s="22" t="n">
        <v>1</v>
      </c>
      <c r="J10" s="22" t="n">
        <v>1</v>
      </c>
      <c r="K10" s="22" t="n">
        <v>1</v>
      </c>
      <c r="L10" s="22" t="n">
        <v>1</v>
      </c>
      <c r="M10" s="29" t="s">
        <v>25</v>
      </c>
      <c r="N10" s="23"/>
      <c r="O10" s="23"/>
      <c r="P10" s="29" t="s">
        <v>23</v>
      </c>
      <c r="Q10" s="29" t="s">
        <v>23</v>
      </c>
      <c r="R10" s="29" t="s">
        <v>23</v>
      </c>
      <c r="S10" s="22" t="n">
        <v>10</v>
      </c>
      <c r="T10" s="8"/>
      <c r="U10" s="8"/>
      <c r="V10" s="8"/>
      <c r="W10" s="8"/>
      <c r="X10" s="8"/>
      <c r="Y10" s="8"/>
      <c r="Z10" s="8"/>
    </row>
    <row r="11" customFormat="false" ht="28.5" hidden="false" customHeight="true" outlineLevel="0" collapsed="false">
      <c r="A11" s="24" t="s">
        <v>26</v>
      </c>
      <c r="B11" s="18" t="n">
        <f aca="false">HLOOKUP($B$2,$I$1:L11,S11,0)</f>
        <v>1</v>
      </c>
      <c r="C11" s="25" t="str">
        <f aca="false">IF(B11=1,"Ap Dung","Khong")</f>
        <v>Ap Dung</v>
      </c>
      <c r="D11" s="25" t="str">
        <f aca="false">IF(E11="x","Bat buoc",(IF(E11=1,"khuyen khich","Khong")))</f>
        <v>Khong</v>
      </c>
      <c r="E11" s="26" t="n">
        <f aca="false">HLOOKUP($E$2,$N$1:R11,S11,0)</f>
        <v>0</v>
      </c>
      <c r="F11" s="27" t="n">
        <v>1</v>
      </c>
      <c r="G11" s="29" t="str">
        <f aca="false">IF(AND(F11=1,E11=1),1,IF(AND(F11=1,E11="x"),"x",""))</f>
        <v/>
      </c>
      <c r="H11" s="28" t="s">
        <v>15</v>
      </c>
      <c r="I11" s="22" t="n">
        <v>1</v>
      </c>
      <c r="J11" s="22" t="n">
        <v>1</v>
      </c>
      <c r="K11" s="22" t="n">
        <v>1</v>
      </c>
      <c r="L11" s="22" t="n">
        <v>1</v>
      </c>
      <c r="M11" s="23" t="n">
        <v>5</v>
      </c>
      <c r="N11" s="23"/>
      <c r="O11" s="23"/>
      <c r="P11" s="23"/>
      <c r="Q11" s="23"/>
      <c r="R11" s="23" t="n">
        <v>1</v>
      </c>
      <c r="S11" s="22" t="n">
        <v>11</v>
      </c>
      <c r="T11" s="8"/>
      <c r="U11" s="8"/>
      <c r="V11" s="8"/>
      <c r="W11" s="8"/>
      <c r="X11" s="8"/>
      <c r="Y11" s="8"/>
      <c r="Z11" s="8"/>
    </row>
    <row r="12" customFormat="false" ht="28.5" hidden="false" customHeight="true" outlineLevel="0" collapsed="false">
      <c r="A12" s="24" t="s">
        <v>27</v>
      </c>
      <c r="B12" s="18" t="n">
        <f aca="false">HLOOKUP($B$2,$I$1:L12,S12,0)</f>
        <v>1</v>
      </c>
      <c r="C12" s="25" t="str">
        <f aca="false">IF(B12=1,"Ap Dung","Khong")</f>
        <v>Ap Dung</v>
      </c>
      <c r="D12" s="25" t="str">
        <f aca="false">IF(E12="x","Bat buoc",(IF(E12=1,"khuyen khich","Khong")))</f>
        <v>Khong</v>
      </c>
      <c r="E12" s="26" t="n">
        <f aca="false">HLOOKUP($E$2,$N$1:R12,S12,0)</f>
        <v>0</v>
      </c>
      <c r="F12" s="27" t="n">
        <v>1</v>
      </c>
      <c r="G12" s="29" t="str">
        <f aca="false">IF(AND(F12=1,E12=1),1,IF(AND(F12=1,E12="x"),"x",""))</f>
        <v/>
      </c>
      <c r="H12" s="28" t="s">
        <v>15</v>
      </c>
      <c r="I12" s="22" t="n">
        <v>1</v>
      </c>
      <c r="J12" s="22" t="n">
        <v>1</v>
      </c>
      <c r="K12" s="22" t="n">
        <v>1</v>
      </c>
      <c r="L12" s="22" t="n">
        <v>1</v>
      </c>
      <c r="M12" s="29" t="s">
        <v>28</v>
      </c>
      <c r="N12" s="23"/>
      <c r="O12" s="23"/>
      <c r="P12" s="23"/>
      <c r="Q12" s="23"/>
      <c r="R12" s="29" t="s">
        <v>23</v>
      </c>
      <c r="S12" s="22" t="n">
        <v>12</v>
      </c>
      <c r="T12" s="8"/>
      <c r="U12" s="8"/>
      <c r="V12" s="8"/>
      <c r="W12" s="8"/>
      <c r="X12" s="8"/>
      <c r="Y12" s="8"/>
      <c r="Z12" s="8"/>
    </row>
    <row r="13" customFormat="false" ht="28.5" hidden="false" customHeight="true" outlineLevel="0" collapsed="false">
      <c r="A13" s="24" t="s">
        <v>29</v>
      </c>
      <c r="B13" s="18" t="n">
        <f aca="false">HLOOKUP($B$2,$I$1:L13,S13,0)</f>
        <v>1</v>
      </c>
      <c r="C13" s="25" t="str">
        <f aca="false">IF(B13=1,"Ap Dung","Khong")</f>
        <v>Ap Dung</v>
      </c>
      <c r="D13" s="25" t="str">
        <f aca="false">IF(E13="x","Bat buoc",(IF(E13=1,"khuyen khich","Khong")))</f>
        <v>Khong</v>
      </c>
      <c r="E13" s="26" t="n">
        <f aca="false">HLOOKUP($E$2,$N$1:R13,S13,0)</f>
        <v>0</v>
      </c>
      <c r="F13" s="27"/>
      <c r="G13" s="29" t="str">
        <f aca="false">IF(AND(F13=1,E13=1),1,IF(AND(F13=1,E13="x"),"x",""))</f>
        <v/>
      </c>
      <c r="H13" s="28" t="s">
        <v>15</v>
      </c>
      <c r="I13" s="22" t="n">
        <v>1</v>
      </c>
      <c r="J13" s="22" t="n">
        <v>1</v>
      </c>
      <c r="K13" s="22" t="n">
        <v>1</v>
      </c>
      <c r="L13" s="22" t="n">
        <v>1</v>
      </c>
      <c r="M13" s="29" t="s">
        <v>30</v>
      </c>
      <c r="N13" s="29" t="s">
        <v>23</v>
      </c>
      <c r="O13" s="29" t="s">
        <v>23</v>
      </c>
      <c r="P13" s="23"/>
      <c r="Q13" s="23"/>
      <c r="R13" s="23"/>
      <c r="S13" s="22" t="n">
        <v>13</v>
      </c>
      <c r="T13" s="8"/>
      <c r="U13" s="8"/>
      <c r="V13" s="8"/>
      <c r="W13" s="8"/>
      <c r="X13" s="8"/>
      <c r="Y13" s="8"/>
      <c r="Z13" s="8"/>
    </row>
    <row r="14" customFormat="false" ht="50.25" hidden="false" customHeight="true" outlineLevel="0" collapsed="false">
      <c r="A14" s="24" t="s">
        <v>31</v>
      </c>
      <c r="B14" s="18" t="n">
        <f aca="false">HLOOKUP($B$2,$I$1:L14,S14,0)</f>
        <v>1</v>
      </c>
      <c r="C14" s="25" t="str">
        <f aca="false">IF(B14=1,"Ap Dung","Khong")</f>
        <v>Ap Dung</v>
      </c>
      <c r="D14" s="25" t="str">
        <f aca="false">IF(E14="x","Bat buoc",(IF(E14=1,"khuyen khich","Khong")))</f>
        <v>Bat buoc</v>
      </c>
      <c r="E14" s="33" t="str">
        <f aca="false">HLOOKUP($E$2,$N$1:R14,S14,0)</f>
        <v>x</v>
      </c>
      <c r="F14" s="27" t="n">
        <v>1</v>
      </c>
      <c r="G14" s="29" t="str">
        <f aca="false">IF(AND(F14=1,E14=1),1,IF(AND(F14=1,E14="x"),"x",""))</f>
        <v>x</v>
      </c>
      <c r="H14" s="28" t="s">
        <v>15</v>
      </c>
      <c r="I14" s="22" t="n">
        <v>1</v>
      </c>
      <c r="J14" s="22" t="n">
        <v>1</v>
      </c>
      <c r="K14" s="22" t="n">
        <v>1</v>
      </c>
      <c r="L14" s="22" t="n">
        <v>1</v>
      </c>
      <c r="M14" s="29" t="s">
        <v>25</v>
      </c>
      <c r="N14" s="23"/>
      <c r="O14" s="23"/>
      <c r="P14" s="29" t="s">
        <v>23</v>
      </c>
      <c r="Q14" s="29" t="s">
        <v>23</v>
      </c>
      <c r="R14" s="29" t="s">
        <v>23</v>
      </c>
      <c r="S14" s="22" t="n">
        <v>14</v>
      </c>
      <c r="T14" s="8"/>
      <c r="U14" s="8"/>
      <c r="V14" s="8"/>
      <c r="W14" s="8"/>
      <c r="X14" s="8"/>
      <c r="Y14" s="8"/>
      <c r="Z14" s="8"/>
    </row>
    <row r="15" customFormat="false" ht="28.5" hidden="false" customHeight="true" outlineLevel="0" collapsed="false">
      <c r="A15" s="24" t="s">
        <v>32</v>
      </c>
      <c r="B15" s="18" t="n">
        <f aca="false">HLOOKUP($B$2,$I$1:L15,S15,0)</f>
        <v>0</v>
      </c>
      <c r="C15" s="25" t="str">
        <f aca="false">IF(B15=1,"Ap Dung","Khong")</f>
        <v>Khong</v>
      </c>
      <c r="D15" s="25" t="str">
        <f aca="false">IF(E15="x","Bat buoc",(IF(E15=1,"khuyen khich","Khong")))</f>
        <v>Khong</v>
      </c>
      <c r="E15" s="26" t="n">
        <f aca="false">HLOOKUP($E$2,$N$1:R15,S15,0)</f>
        <v>0</v>
      </c>
      <c r="F15" s="27" t="n">
        <v>1</v>
      </c>
      <c r="G15" s="29" t="str">
        <f aca="false">IF(AND(F15=1,E15=1),1,IF(AND(F15=1,E15="x"),"x",""))</f>
        <v/>
      </c>
      <c r="H15" s="28" t="s">
        <v>33</v>
      </c>
      <c r="I15" s="22" t="n">
        <v>1</v>
      </c>
      <c r="J15" s="22" t="n">
        <v>1</v>
      </c>
      <c r="K15" s="22"/>
      <c r="L15" s="22"/>
      <c r="M15" s="29" t="s">
        <v>28</v>
      </c>
      <c r="N15" s="23"/>
      <c r="O15" s="23"/>
      <c r="P15" s="23"/>
      <c r="Q15" s="23"/>
      <c r="R15" s="29" t="s">
        <v>23</v>
      </c>
      <c r="S15" s="22" t="n">
        <v>15</v>
      </c>
      <c r="T15" s="8"/>
      <c r="U15" s="8"/>
      <c r="V15" s="8"/>
      <c r="W15" s="8"/>
      <c r="X15" s="8"/>
      <c r="Y15" s="8"/>
      <c r="Z15" s="8"/>
    </row>
    <row r="16" customFormat="false" ht="28.5" hidden="false" customHeight="true" outlineLevel="0" collapsed="false">
      <c r="A16" s="24" t="s">
        <v>34</v>
      </c>
      <c r="B16" s="18" t="n">
        <f aca="false">HLOOKUP($B$2,$I$1:L16,S16,0)</f>
        <v>0</v>
      </c>
      <c r="C16" s="25" t="str">
        <f aca="false">IF(B16=1,"Ap Dung","Khong")</f>
        <v>Khong</v>
      </c>
      <c r="D16" s="25" t="str">
        <f aca="false">IF(E16="x","Bat buoc",(IF(E16=1,"khuyen khich","Khong")))</f>
        <v>khuyen khich</v>
      </c>
      <c r="E16" s="26" t="n">
        <f aca="false">HLOOKUP($E$2,$N$1:R16,S16,0)</f>
        <v>1</v>
      </c>
      <c r="F16" s="27" t="n">
        <v>1</v>
      </c>
      <c r="G16" s="23" t="n">
        <f aca="false">IF(AND(F16=1,E16=1),1,IF(AND(F16=1,E16="x"),"x",""))</f>
        <v>1</v>
      </c>
      <c r="H16" s="28" t="s">
        <v>5</v>
      </c>
      <c r="I16" s="22" t="n">
        <v>1</v>
      </c>
      <c r="J16" s="22"/>
      <c r="K16" s="22"/>
      <c r="L16" s="22"/>
      <c r="M16" s="29" t="s">
        <v>35</v>
      </c>
      <c r="N16" s="23"/>
      <c r="O16" s="23"/>
      <c r="P16" s="23" t="n">
        <v>1</v>
      </c>
      <c r="Q16" s="29" t="s">
        <v>23</v>
      </c>
      <c r="R16" s="29" t="s">
        <v>23</v>
      </c>
      <c r="S16" s="22" t="n">
        <v>16</v>
      </c>
      <c r="T16" s="8"/>
      <c r="U16" s="8"/>
      <c r="V16" s="8"/>
      <c r="W16" s="8"/>
      <c r="X16" s="8"/>
      <c r="Y16" s="8"/>
      <c r="Z16" s="8"/>
    </row>
    <row r="17" customFormat="false" ht="28.5" hidden="false" customHeight="true" outlineLevel="0" collapsed="false">
      <c r="A17" s="24" t="s">
        <v>36</v>
      </c>
      <c r="B17" s="18" t="n">
        <f aca="false">HLOOKUP($B$2,$I$1:L17,S17,0)</f>
        <v>1</v>
      </c>
      <c r="C17" s="25" t="str">
        <f aca="false">IF(B17=1,"Ap Dung","Khong")</f>
        <v>Ap Dung</v>
      </c>
      <c r="D17" s="25" t="str">
        <f aca="false">IF(E17="x","Bat buoc",(IF(E17=1,"khuyen khich","Khong")))</f>
        <v>khuyen khich</v>
      </c>
      <c r="E17" s="26" t="n">
        <f aca="false">HLOOKUP($E$2,$N$1:R17,S17,0)</f>
        <v>1</v>
      </c>
      <c r="F17" s="27" t="n">
        <v>1</v>
      </c>
      <c r="G17" s="23" t="n">
        <f aca="false">IF(AND(F17=1,E17=1),1,IF(AND(F17=1,E17="x"),"x",""))</f>
        <v>1</v>
      </c>
      <c r="H17" s="28" t="s">
        <v>15</v>
      </c>
      <c r="I17" s="22" t="n">
        <v>1</v>
      </c>
      <c r="J17" s="22" t="n">
        <v>1</v>
      </c>
      <c r="K17" s="22" t="n">
        <v>1</v>
      </c>
      <c r="L17" s="22" t="n">
        <v>1</v>
      </c>
      <c r="M17" s="29" t="s">
        <v>35</v>
      </c>
      <c r="N17" s="23"/>
      <c r="O17" s="23"/>
      <c r="P17" s="23" t="n">
        <v>1</v>
      </c>
      <c r="Q17" s="29" t="s">
        <v>23</v>
      </c>
      <c r="R17" s="29" t="s">
        <v>23</v>
      </c>
      <c r="S17" s="22" t="n">
        <v>17</v>
      </c>
      <c r="T17" s="8"/>
      <c r="U17" s="8"/>
      <c r="V17" s="8"/>
      <c r="W17" s="8"/>
      <c r="X17" s="8"/>
      <c r="Y17" s="8"/>
      <c r="Z17" s="8"/>
    </row>
    <row r="18" customFormat="false" ht="28.5" hidden="false" customHeight="true" outlineLevel="0" collapsed="false">
      <c r="A18" s="24" t="s">
        <v>37</v>
      </c>
      <c r="B18" s="18" t="n">
        <f aca="false">HLOOKUP($B$2,$I$1:L18,S18,0)</f>
        <v>1</v>
      </c>
      <c r="C18" s="25" t="str">
        <f aca="false">IF(B18=1,"Ap Dung","Khong")</f>
        <v>Ap Dung</v>
      </c>
      <c r="D18" s="25" t="str">
        <f aca="false">IF(E18="x","Bat buoc",(IF(E18=1,"khuyen khich","Khong")))</f>
        <v>khuyen khich</v>
      </c>
      <c r="E18" s="26" t="n">
        <f aca="false">HLOOKUP($E$2,$N$1:R18,S18,0)</f>
        <v>1</v>
      </c>
      <c r="F18" s="27" t="n">
        <v>1</v>
      </c>
      <c r="G18" s="23" t="n">
        <f aca="false">IF(AND(F18=1,E18=1),1,IF(AND(F18=1,E18="x"),"x",""))</f>
        <v>1</v>
      </c>
      <c r="H18" s="28" t="s">
        <v>15</v>
      </c>
      <c r="I18" s="22" t="n">
        <v>1</v>
      </c>
      <c r="J18" s="22" t="n">
        <v>1</v>
      </c>
      <c r="K18" s="22" t="n">
        <v>1</v>
      </c>
      <c r="L18" s="22" t="n">
        <v>1</v>
      </c>
      <c r="M18" s="29" t="s">
        <v>38</v>
      </c>
      <c r="N18" s="23" t="n">
        <v>1</v>
      </c>
      <c r="O18" s="23" t="n">
        <v>1</v>
      </c>
      <c r="P18" s="23" t="n">
        <v>1</v>
      </c>
      <c r="Q18" s="23" t="n">
        <v>1</v>
      </c>
      <c r="R18" s="23"/>
      <c r="S18" s="22" t="n">
        <v>18</v>
      </c>
      <c r="T18" s="8"/>
      <c r="U18" s="8"/>
      <c r="V18" s="8"/>
      <c r="W18" s="8"/>
      <c r="X18" s="8"/>
      <c r="Y18" s="8"/>
      <c r="Z18" s="8"/>
    </row>
    <row r="19" customFormat="false" ht="28.5" hidden="false" customHeight="true" outlineLevel="0" collapsed="false">
      <c r="A19" s="24" t="s">
        <v>37</v>
      </c>
      <c r="B19" s="18" t="n">
        <f aca="false">HLOOKUP($B$2,$I$1:L19,S19,0)</f>
        <v>0</v>
      </c>
      <c r="C19" s="25" t="str">
        <f aca="false">IF(B19=1,"Ap Dung","Khong")</f>
        <v>Khong</v>
      </c>
      <c r="D19" s="25" t="str">
        <f aca="false">IF(E19="x","Bat buoc",(IF(E19=1,"khuyen khich","Khong")))</f>
        <v>Khong</v>
      </c>
      <c r="E19" s="26" t="n">
        <f aca="false">HLOOKUP($E$2,$N$1:R19,S19,0)</f>
        <v>0</v>
      </c>
      <c r="F19" s="27"/>
      <c r="G19" s="29" t="str">
        <f aca="false">IF(AND(F19=1,E19=1),1,IF(AND(F19=1,E19="x"),"x",""))</f>
        <v/>
      </c>
      <c r="H19" s="28" t="s">
        <v>6</v>
      </c>
      <c r="I19" s="22"/>
      <c r="J19" s="22" t="n">
        <v>1</v>
      </c>
      <c r="K19" s="22"/>
      <c r="L19" s="22"/>
      <c r="M19" s="23" t="n">
        <v>5</v>
      </c>
      <c r="N19" s="23"/>
      <c r="O19" s="23"/>
      <c r="P19" s="23"/>
      <c r="Q19" s="23"/>
      <c r="R19" s="23" t="n">
        <v>1</v>
      </c>
      <c r="S19" s="22" t="n">
        <v>19</v>
      </c>
      <c r="T19" s="8"/>
      <c r="U19" s="8"/>
      <c r="V19" s="8"/>
      <c r="W19" s="8"/>
      <c r="X19" s="8"/>
      <c r="Y19" s="8"/>
      <c r="Z19" s="8"/>
    </row>
    <row r="20" customFormat="false" ht="28.5" hidden="false" customHeight="true" outlineLevel="0" collapsed="false">
      <c r="A20" s="24" t="s">
        <v>37</v>
      </c>
      <c r="B20" s="18" t="n">
        <f aca="false">HLOOKUP($B$2,$I$1:L20,S20,0)</f>
        <v>1</v>
      </c>
      <c r="C20" s="25" t="str">
        <f aca="false">IF(B20=1,"Ap Dung","Khong")</f>
        <v>Ap Dung</v>
      </c>
      <c r="D20" s="25" t="str">
        <f aca="false">IF(E20="x","Bat buoc",(IF(E20=1,"khuyen khich","Khong")))</f>
        <v>Khong</v>
      </c>
      <c r="E20" s="26" t="n">
        <f aca="false">HLOOKUP($E$2,$N$1:R20,S20,0)</f>
        <v>0</v>
      </c>
      <c r="F20" s="27" t="n">
        <v>1</v>
      </c>
      <c r="G20" s="29" t="str">
        <f aca="false">IF(AND(F20=1,E20=1),1,IF(AND(F20=1,E20="x"),"x",""))</f>
        <v/>
      </c>
      <c r="H20" s="28" t="s">
        <v>39</v>
      </c>
      <c r="I20" s="22" t="n">
        <v>1</v>
      </c>
      <c r="J20" s="22"/>
      <c r="K20" s="22" t="n">
        <v>1</v>
      </c>
      <c r="L20" s="22" t="n">
        <v>1</v>
      </c>
      <c r="M20" s="29" t="s">
        <v>28</v>
      </c>
      <c r="N20" s="23"/>
      <c r="O20" s="23"/>
      <c r="P20" s="23"/>
      <c r="Q20" s="23"/>
      <c r="R20" s="29" t="s">
        <v>23</v>
      </c>
      <c r="S20" s="22" t="n">
        <v>20</v>
      </c>
      <c r="T20" s="8"/>
      <c r="U20" s="8"/>
      <c r="V20" s="8"/>
      <c r="W20" s="8"/>
      <c r="X20" s="8"/>
      <c r="Y20" s="8"/>
      <c r="Z20" s="8"/>
    </row>
    <row r="21" customFormat="false" ht="28.5" hidden="false" customHeight="true" outlineLevel="0" collapsed="false">
      <c r="A21" s="24" t="s">
        <v>40</v>
      </c>
      <c r="B21" s="18" t="n">
        <f aca="false">HLOOKUP($B$2,$I$1:L21,S21,0)</f>
        <v>1</v>
      </c>
      <c r="C21" s="25" t="str">
        <f aca="false">IF(B21=1,"Ap Dung","Khong")</f>
        <v>Ap Dung</v>
      </c>
      <c r="D21" s="25" t="str">
        <f aca="false">IF(E21="x","Bat buoc",(IF(E21=1,"khuyen khich","Khong")))</f>
        <v>Khong</v>
      </c>
      <c r="E21" s="26" t="n">
        <f aca="false">HLOOKUP($E$2,$N$1:R21,S21,0)</f>
        <v>0</v>
      </c>
      <c r="F21" s="27"/>
      <c r="G21" s="29" t="str">
        <f aca="false">IF(AND(F21=1,E21=1),1,IF(AND(F21=1,E21="x"),"x",""))</f>
        <v/>
      </c>
      <c r="H21" s="28" t="s">
        <v>15</v>
      </c>
      <c r="I21" s="22" t="n">
        <v>1</v>
      </c>
      <c r="J21" s="22" t="n">
        <v>1</v>
      </c>
      <c r="K21" s="22" t="n">
        <v>1</v>
      </c>
      <c r="L21" s="22" t="n">
        <v>1</v>
      </c>
      <c r="M21" s="29" t="s">
        <v>41</v>
      </c>
      <c r="N21" s="23"/>
      <c r="O21" s="23"/>
      <c r="P21" s="23"/>
      <c r="Q21" s="29" t="s">
        <v>23</v>
      </c>
      <c r="R21" s="29" t="s">
        <v>23</v>
      </c>
      <c r="S21" s="22" t="n">
        <v>21</v>
      </c>
      <c r="T21" s="8"/>
      <c r="U21" s="8"/>
      <c r="V21" s="8"/>
      <c r="W21" s="8"/>
      <c r="X21" s="8"/>
      <c r="Y21" s="8"/>
      <c r="Z21" s="8"/>
    </row>
    <row r="22" customFormat="false" ht="28.5" hidden="false" customHeight="true" outlineLevel="0" collapsed="false">
      <c r="A22" s="24" t="s">
        <v>42</v>
      </c>
      <c r="B22" s="18" t="n">
        <f aca="false">HLOOKUP($B$2,$I$1:L22,S22,0)</f>
        <v>0</v>
      </c>
      <c r="C22" s="25" t="str">
        <f aca="false">IF(B22=1,"Ap Dung","Khong")</f>
        <v>Khong</v>
      </c>
      <c r="D22" s="25" t="str">
        <f aca="false">IF(E22="x","Bat buoc",(IF(E22=1,"khuyen khich","Khong")))</f>
        <v>Khong</v>
      </c>
      <c r="E22" s="26" t="n">
        <f aca="false">HLOOKUP($E$2,$N$1:R22,S22,0)</f>
        <v>0</v>
      </c>
      <c r="F22" s="27" t="n">
        <v>1</v>
      </c>
      <c r="G22" s="29" t="str">
        <f aca="false">IF(AND(F22=1,E22=1),1,IF(AND(F22=1,E22="x"),"x",""))</f>
        <v/>
      </c>
      <c r="H22" s="28" t="s">
        <v>5</v>
      </c>
      <c r="I22" s="22" t="n">
        <v>1</v>
      </c>
      <c r="J22" s="22"/>
      <c r="K22" s="22"/>
      <c r="L22" s="22"/>
      <c r="M22" s="29" t="s">
        <v>28</v>
      </c>
      <c r="N22" s="23"/>
      <c r="O22" s="23"/>
      <c r="P22" s="23"/>
      <c r="Q22" s="23"/>
      <c r="R22" s="29" t="s">
        <v>23</v>
      </c>
      <c r="S22" s="22" t="n">
        <v>22</v>
      </c>
      <c r="T22" s="8"/>
      <c r="U22" s="8"/>
      <c r="V22" s="8"/>
      <c r="W22" s="8"/>
      <c r="X22" s="8"/>
      <c r="Y22" s="8"/>
      <c r="Z22" s="8"/>
    </row>
    <row r="23" customFormat="false" ht="28.5" hidden="false" customHeight="true" outlineLevel="0" collapsed="false">
      <c r="A23" s="24" t="s">
        <v>42</v>
      </c>
      <c r="B23" s="18" t="n">
        <f aca="false">HLOOKUP($B$2,$I$1:L23,S23,0)</f>
        <v>1</v>
      </c>
      <c r="C23" s="25" t="str">
        <f aca="false">IF(B23=1,"Ap Dung","Khong")</f>
        <v>Ap Dung</v>
      </c>
      <c r="D23" s="25" t="str">
        <f aca="false">IF(E23="x","Bat buoc",(IF(E23=1,"khuyen khich","Khong")))</f>
        <v>Khong</v>
      </c>
      <c r="E23" s="26" t="n">
        <f aca="false">HLOOKUP($E$2,$N$1:R23,S23,0)</f>
        <v>0</v>
      </c>
      <c r="F23" s="27" t="n">
        <v>1</v>
      </c>
      <c r="G23" s="29" t="str">
        <f aca="false">IF(AND(F23=1,E23=1),1,IF(AND(F23=1,E23="x"),"x",""))</f>
        <v/>
      </c>
      <c r="H23" s="28" t="s">
        <v>6</v>
      </c>
      <c r="I23" s="22" t="n">
        <v>1</v>
      </c>
      <c r="J23" s="22" t="n">
        <v>1</v>
      </c>
      <c r="K23" s="22" t="n">
        <v>1</v>
      </c>
      <c r="L23" s="22" t="n">
        <v>1</v>
      </c>
      <c r="M23" s="23" t="n">
        <v>5</v>
      </c>
      <c r="N23" s="23"/>
      <c r="O23" s="23"/>
      <c r="P23" s="23"/>
      <c r="Q23" s="23"/>
      <c r="R23" s="23" t="n">
        <v>1</v>
      </c>
      <c r="S23" s="22" t="n">
        <v>23</v>
      </c>
      <c r="T23" s="8"/>
      <c r="U23" s="8"/>
      <c r="V23" s="8"/>
      <c r="W23" s="8"/>
      <c r="X23" s="8"/>
      <c r="Y23" s="8"/>
      <c r="Z23" s="8"/>
    </row>
    <row r="24" customFormat="false" ht="28.5" hidden="false" customHeight="true" outlineLevel="0" collapsed="false">
      <c r="A24" s="24" t="s">
        <v>43</v>
      </c>
      <c r="B24" s="18" t="n">
        <f aca="false">HLOOKUP($B$2,$I$1:L24,S24,0)</f>
        <v>1</v>
      </c>
      <c r="C24" s="25" t="str">
        <f aca="false">IF(B24=1,"Ap Dung","Khong")</f>
        <v>Ap Dung</v>
      </c>
      <c r="D24" s="25" t="str">
        <f aca="false">IF(E24="x","Bat buoc",(IF(E24=1,"khuyen khich","Khong")))</f>
        <v>khuyen khich</v>
      </c>
      <c r="E24" s="26" t="n">
        <f aca="false">HLOOKUP($E$2,$N$1:R24,S24,0)</f>
        <v>1</v>
      </c>
      <c r="F24" s="27" t="n">
        <v>1</v>
      </c>
      <c r="G24" s="23" t="n">
        <f aca="false">IF(AND(F24=1,E24=1),1,IF(AND(F24=1,E24="x"),"x",""))</f>
        <v>1</v>
      </c>
      <c r="H24" s="28" t="s">
        <v>15</v>
      </c>
      <c r="I24" s="22" t="n">
        <v>1</v>
      </c>
      <c r="J24" s="22" t="n">
        <v>1</v>
      </c>
      <c r="K24" s="22" t="n">
        <v>1</v>
      </c>
      <c r="L24" s="22" t="n">
        <v>1</v>
      </c>
      <c r="M24" s="29" t="s">
        <v>44</v>
      </c>
      <c r="N24" s="23" t="n">
        <v>1</v>
      </c>
      <c r="O24" s="23" t="n">
        <v>1</v>
      </c>
      <c r="P24" s="23" t="n">
        <v>1</v>
      </c>
      <c r="Q24" s="29" t="s">
        <v>23</v>
      </c>
      <c r="R24" s="29" t="s">
        <v>23</v>
      </c>
      <c r="S24" s="22" t="n">
        <v>24</v>
      </c>
      <c r="T24" s="8"/>
      <c r="U24" s="8"/>
      <c r="V24" s="8"/>
      <c r="W24" s="8"/>
      <c r="X24" s="8"/>
      <c r="Y24" s="8"/>
      <c r="Z24" s="8"/>
    </row>
    <row r="25" customFormat="false" ht="28.5" hidden="false" customHeight="true" outlineLevel="0" collapsed="false">
      <c r="A25" s="17" t="s">
        <v>45</v>
      </c>
      <c r="B25" s="18"/>
      <c r="C25" s="31"/>
      <c r="D25" s="31"/>
      <c r="E25" s="32"/>
      <c r="F25" s="32"/>
      <c r="G25" s="23"/>
      <c r="H25" s="22"/>
      <c r="I25" s="22"/>
      <c r="J25" s="22"/>
      <c r="K25" s="22"/>
      <c r="L25" s="22"/>
      <c r="M25" s="23"/>
      <c r="N25" s="23"/>
      <c r="O25" s="23"/>
      <c r="P25" s="23"/>
      <c r="Q25" s="23"/>
      <c r="R25" s="23"/>
      <c r="S25" s="22" t="n">
        <v>25</v>
      </c>
      <c r="T25" s="8"/>
      <c r="U25" s="8"/>
      <c r="V25" s="8"/>
      <c r="W25" s="8"/>
      <c r="X25" s="8"/>
      <c r="Y25" s="8"/>
      <c r="Z25" s="8"/>
    </row>
    <row r="26" customFormat="false" ht="28.5" hidden="false" customHeight="true" outlineLevel="0" collapsed="false">
      <c r="A26" s="24" t="s">
        <v>46</v>
      </c>
      <c r="B26" s="18" t="n">
        <f aca="false">HLOOKUP($B$2,$I$1:L26,S26,0)</f>
        <v>1</v>
      </c>
      <c r="C26" s="25" t="str">
        <f aca="false">IF(B26=1,"Ap Dung","Khong")</f>
        <v>Ap Dung</v>
      </c>
      <c r="D26" s="25" t="str">
        <f aca="false">IF(E26="x","Bat buoc",(IF(E26=1,"khuyen khich","Khong")))</f>
        <v>Khong</v>
      </c>
      <c r="E26" s="26" t="n">
        <f aca="false">HLOOKUP($E$2,$N$1:R26,S26,0)</f>
        <v>0</v>
      </c>
      <c r="F26" s="27"/>
      <c r="G26" s="29" t="str">
        <f aca="false">IF(AND(F26=1,E26=1),1,IF(AND(F26=1,E26="x"),"x",""))</f>
        <v/>
      </c>
      <c r="H26" s="28" t="s">
        <v>15</v>
      </c>
      <c r="I26" s="22" t="n">
        <v>1</v>
      </c>
      <c r="J26" s="22" t="n">
        <v>1</v>
      </c>
      <c r="K26" s="22" t="n">
        <v>1</v>
      </c>
      <c r="L26" s="22" t="n">
        <v>1</v>
      </c>
      <c r="M26" s="29" t="s">
        <v>47</v>
      </c>
      <c r="N26" s="29" t="s">
        <v>23</v>
      </c>
      <c r="O26" s="23"/>
      <c r="P26" s="23"/>
      <c r="Q26" s="23"/>
      <c r="R26" s="23"/>
      <c r="S26" s="22" t="n">
        <v>26</v>
      </c>
      <c r="T26" s="8"/>
      <c r="U26" s="8"/>
      <c r="V26" s="8"/>
      <c r="W26" s="8"/>
      <c r="X26" s="8"/>
      <c r="Y26" s="8"/>
      <c r="Z26" s="8"/>
    </row>
    <row r="27" customFormat="false" ht="28.5" hidden="false" customHeight="true" outlineLevel="0" collapsed="false">
      <c r="A27" s="24" t="s">
        <v>48</v>
      </c>
      <c r="B27" s="18" t="n">
        <f aca="false">HLOOKUP($B$2,$I$1:L27,S27,0)</f>
        <v>0</v>
      </c>
      <c r="C27" s="25" t="str">
        <f aca="false">IF(B27=1,"Ap Dung","Khong")</f>
        <v>Khong</v>
      </c>
      <c r="D27" s="25" t="str">
        <f aca="false">IF(E27="x","Bat buoc",(IF(E27=1,"khuyen khich","Khong")))</f>
        <v>Khong</v>
      </c>
      <c r="E27" s="26" t="n">
        <f aca="false">HLOOKUP($E$2,$N$1:R27,S27,0)</f>
        <v>0</v>
      </c>
      <c r="F27" s="27"/>
      <c r="G27" s="29" t="str">
        <f aca="false">IF(AND(F27=1,E27=1),1,IF(AND(F27=1,E27="x"),"x",""))</f>
        <v/>
      </c>
      <c r="H27" s="28" t="s">
        <v>6</v>
      </c>
      <c r="I27" s="22"/>
      <c r="J27" s="22" t="n">
        <v>1</v>
      </c>
      <c r="K27" s="22"/>
      <c r="L27" s="22"/>
      <c r="M27" s="29" t="s">
        <v>49</v>
      </c>
      <c r="N27" s="23"/>
      <c r="O27" s="29" t="s">
        <v>23</v>
      </c>
      <c r="P27" s="23"/>
      <c r="Q27" s="23"/>
      <c r="R27" s="23"/>
      <c r="S27" s="22" t="n">
        <v>27</v>
      </c>
      <c r="T27" s="8"/>
      <c r="U27" s="8"/>
      <c r="V27" s="8"/>
      <c r="W27" s="8"/>
      <c r="X27" s="8"/>
      <c r="Y27" s="8"/>
      <c r="Z27" s="8"/>
    </row>
    <row r="28" customFormat="false" ht="28.5" hidden="false" customHeight="true" outlineLevel="0" collapsed="false">
      <c r="A28" s="24" t="s">
        <v>50</v>
      </c>
      <c r="B28" s="18" t="n">
        <f aca="false">HLOOKUP($B$2,$I$1:L28,S28,0)</f>
        <v>1</v>
      </c>
      <c r="C28" s="25" t="str">
        <f aca="false">IF(B28=1,"Ap Dung","Khong")</f>
        <v>Ap Dung</v>
      </c>
      <c r="D28" s="25" t="str">
        <f aca="false">IF(E28="x","Bat buoc",(IF(E28=1,"khuyen khich","Khong")))</f>
        <v>Khong</v>
      </c>
      <c r="E28" s="26" t="n">
        <f aca="false">HLOOKUP($E$2,$N$1:R28,S28,0)</f>
        <v>0</v>
      </c>
      <c r="F28" s="27"/>
      <c r="G28" s="29" t="str">
        <f aca="false">IF(AND(F28=1,E28=1),1,IF(AND(F28=1,E28="x"),"x",""))</f>
        <v/>
      </c>
      <c r="H28" s="28" t="s">
        <v>39</v>
      </c>
      <c r="I28" s="22" t="n">
        <v>1</v>
      </c>
      <c r="J28" s="22"/>
      <c r="K28" s="22" t="n">
        <v>1</v>
      </c>
      <c r="L28" s="22" t="n">
        <v>1</v>
      </c>
      <c r="M28" s="29" t="s">
        <v>49</v>
      </c>
      <c r="N28" s="23"/>
      <c r="O28" s="29" t="s">
        <v>23</v>
      </c>
      <c r="P28" s="23"/>
      <c r="Q28" s="23"/>
      <c r="R28" s="23"/>
      <c r="S28" s="22" t="n">
        <v>28</v>
      </c>
      <c r="T28" s="8"/>
      <c r="U28" s="8"/>
      <c r="V28" s="8"/>
      <c r="W28" s="8"/>
      <c r="X28" s="8"/>
      <c r="Y28" s="8"/>
      <c r="Z28" s="8"/>
    </row>
    <row r="29" customFormat="false" ht="28.5" hidden="false" customHeight="true" outlineLevel="0" collapsed="false">
      <c r="A29" s="24" t="s">
        <v>51</v>
      </c>
      <c r="B29" s="18" t="n">
        <f aca="false">HLOOKUP($B$2,$I$1:L29,S29,0)</f>
        <v>1</v>
      </c>
      <c r="C29" s="25" t="str">
        <f aca="false">IF(B29=1,"Ap Dung","Khong")</f>
        <v>Ap Dung</v>
      </c>
      <c r="D29" s="25" t="str">
        <f aca="false">IF(E29="x","Bat buoc",(IF(E29=1,"khuyen khich","Khong")))</f>
        <v>Bat buoc</v>
      </c>
      <c r="E29" s="33" t="str">
        <f aca="false">HLOOKUP($E$2,$N$1:R29,S29,0)</f>
        <v>x</v>
      </c>
      <c r="F29" s="27"/>
      <c r="G29" s="29" t="str">
        <f aca="false">IF(AND(F29=1,E29=1),1,IF(AND(F29=1,E29="x"),"x",""))</f>
        <v/>
      </c>
      <c r="H29" s="28" t="s">
        <v>52</v>
      </c>
      <c r="I29" s="22"/>
      <c r="J29" s="22"/>
      <c r="K29" s="22" t="n">
        <v>1</v>
      </c>
      <c r="L29" s="22" t="n">
        <v>1</v>
      </c>
      <c r="M29" s="29" t="s">
        <v>53</v>
      </c>
      <c r="N29" s="23"/>
      <c r="O29" s="23"/>
      <c r="P29" s="29" t="s">
        <v>23</v>
      </c>
      <c r="Q29" s="23"/>
      <c r="R29" s="23"/>
      <c r="S29" s="22" t="n">
        <v>29</v>
      </c>
      <c r="T29" s="8"/>
      <c r="U29" s="8"/>
      <c r="V29" s="8"/>
      <c r="W29" s="8"/>
      <c r="X29" s="8"/>
      <c r="Y29" s="8"/>
      <c r="Z29" s="8"/>
    </row>
    <row r="30" customFormat="false" ht="28.5" hidden="false" customHeight="true" outlineLevel="0" collapsed="false">
      <c r="A30" s="24" t="s">
        <v>54</v>
      </c>
      <c r="B30" s="18" t="n">
        <f aca="false">HLOOKUP($B$2,$I$1:L30,S30,0)</f>
        <v>0</v>
      </c>
      <c r="C30" s="25" t="str">
        <f aca="false">IF(B30=1,"Ap Dung","Khong")</f>
        <v>Khong</v>
      </c>
      <c r="D30" s="25" t="str">
        <f aca="false">IF(E30="x","Bat buoc",(IF(E30=1,"khuyen khich","Khong")))</f>
        <v>Bat buoc</v>
      </c>
      <c r="E30" s="33" t="str">
        <f aca="false">HLOOKUP($E$2,$N$1:R30,S30,0)</f>
        <v>x</v>
      </c>
      <c r="F30" s="27"/>
      <c r="G30" s="29" t="str">
        <f aca="false">IF(AND(F30=1,E30=1),1,IF(AND(F30=1,E30="x"),"x",""))</f>
        <v/>
      </c>
      <c r="H30" s="28" t="s">
        <v>6</v>
      </c>
      <c r="I30" s="22"/>
      <c r="J30" s="22" t="n">
        <v>1</v>
      </c>
      <c r="K30" s="22"/>
      <c r="L30" s="22"/>
      <c r="M30" s="29" t="s">
        <v>53</v>
      </c>
      <c r="N30" s="23"/>
      <c r="O30" s="23"/>
      <c r="P30" s="29" t="s">
        <v>23</v>
      </c>
      <c r="Q30" s="23"/>
      <c r="R30" s="23"/>
      <c r="S30" s="22" t="n">
        <v>30</v>
      </c>
      <c r="T30" s="8"/>
      <c r="U30" s="8"/>
      <c r="V30" s="8"/>
      <c r="W30" s="8"/>
      <c r="X30" s="8"/>
      <c r="Y30" s="8"/>
      <c r="Z30" s="8"/>
    </row>
    <row r="31" customFormat="false" ht="28.5" hidden="false" customHeight="true" outlineLevel="0" collapsed="false">
      <c r="A31" s="24" t="s">
        <v>55</v>
      </c>
      <c r="B31" s="18" t="n">
        <f aca="false">HLOOKUP($B$2,$I$1:L31,S31,0)</f>
        <v>0</v>
      </c>
      <c r="C31" s="25" t="str">
        <f aca="false">IF(B31=1,"Ap Dung","Khong")</f>
        <v>Khong</v>
      </c>
      <c r="D31" s="25" t="str">
        <f aca="false">IF(E31="x","Bat buoc",(IF(E31=1,"khuyen khich","Khong")))</f>
        <v>Bat buoc</v>
      </c>
      <c r="E31" s="33" t="str">
        <f aca="false">HLOOKUP($E$2,$N$1:R31,S31,0)</f>
        <v>x</v>
      </c>
      <c r="F31" s="27" t="n">
        <v>1</v>
      </c>
      <c r="G31" s="29" t="str">
        <f aca="false">IF(AND(F31=1,E31=1),1,IF(AND(F31=1,E31="x"),"x",""))</f>
        <v>x</v>
      </c>
      <c r="H31" s="28" t="s">
        <v>5</v>
      </c>
      <c r="I31" s="22" t="n">
        <v>1</v>
      </c>
      <c r="J31" s="22"/>
      <c r="K31" s="22"/>
      <c r="L31" s="22"/>
      <c r="M31" s="29" t="s">
        <v>53</v>
      </c>
      <c r="N31" s="23"/>
      <c r="O31" s="23"/>
      <c r="P31" s="29" t="s">
        <v>23</v>
      </c>
      <c r="Q31" s="23"/>
      <c r="R31" s="23"/>
      <c r="S31" s="22" t="n">
        <v>31</v>
      </c>
      <c r="T31" s="8"/>
      <c r="U31" s="8"/>
      <c r="V31" s="8"/>
      <c r="W31" s="8"/>
      <c r="X31" s="8"/>
      <c r="Y31" s="8"/>
      <c r="Z31" s="8"/>
    </row>
    <row r="32" customFormat="false" ht="28.5" hidden="false" customHeight="true" outlineLevel="0" collapsed="false">
      <c r="A32" s="24" t="s">
        <v>55</v>
      </c>
      <c r="B32" s="18" t="n">
        <f aca="false">HLOOKUP($B$2,$I$1:L32,S32,0)</f>
        <v>1</v>
      </c>
      <c r="C32" s="25" t="str">
        <f aca="false">IF(B32=1,"Ap Dung","Khong")</f>
        <v>Ap Dung</v>
      </c>
      <c r="D32" s="25" t="str">
        <f aca="false">IF(E32="x","Bat buoc",(IF(E32=1,"khuyen khich","Khong")))</f>
        <v>Khong</v>
      </c>
      <c r="E32" s="26" t="n">
        <f aca="false">HLOOKUP($E$2,$N$1:R32,S32,0)</f>
        <v>0</v>
      </c>
      <c r="F32" s="27"/>
      <c r="G32" s="29" t="str">
        <f aca="false">IF(AND(F32=1,E32=1),1,IF(AND(F32=1,E32="x"),"x",""))</f>
        <v/>
      </c>
      <c r="H32" s="28" t="s">
        <v>52</v>
      </c>
      <c r="I32" s="22"/>
      <c r="J32" s="22"/>
      <c r="K32" s="22" t="n">
        <v>1</v>
      </c>
      <c r="L32" s="22" t="n">
        <v>1</v>
      </c>
      <c r="M32" s="29" t="s">
        <v>56</v>
      </c>
      <c r="N32" s="23"/>
      <c r="O32" s="23"/>
      <c r="P32" s="23"/>
      <c r="Q32" s="29" t="s">
        <v>23</v>
      </c>
      <c r="R32" s="23"/>
      <c r="S32" s="22" t="n">
        <v>32</v>
      </c>
      <c r="T32" s="8"/>
      <c r="U32" s="8"/>
      <c r="V32" s="8"/>
      <c r="W32" s="8"/>
      <c r="X32" s="8"/>
      <c r="Y32" s="8"/>
      <c r="Z32" s="8"/>
    </row>
    <row r="33" customFormat="false" ht="28.5" hidden="false" customHeight="true" outlineLevel="0" collapsed="false">
      <c r="A33" s="24" t="s">
        <v>57</v>
      </c>
      <c r="B33" s="18" t="n">
        <f aca="false">HLOOKUP($B$2,$I$1:L33,S33,0)</f>
        <v>0</v>
      </c>
      <c r="C33" s="25" t="str">
        <f aca="false">IF(B33=1,"Ap Dung","Khong")</f>
        <v>Khong</v>
      </c>
      <c r="D33" s="25" t="str">
        <f aca="false">IF(E33="x","Bat buoc",(IF(E33=1,"khuyen khich","Khong")))</f>
        <v>Khong</v>
      </c>
      <c r="E33" s="26" t="n">
        <f aca="false">HLOOKUP($E$2,$N$1:R33,S33,0)</f>
        <v>0</v>
      </c>
      <c r="F33" s="27"/>
      <c r="G33" s="29" t="str">
        <f aca="false">IF(AND(F33=1,E33=1),1,IF(AND(F33=1,E33="x"),"x",""))</f>
        <v/>
      </c>
      <c r="H33" s="28" t="s">
        <v>6</v>
      </c>
      <c r="I33" s="22"/>
      <c r="J33" s="22" t="n">
        <v>1</v>
      </c>
      <c r="K33" s="22"/>
      <c r="L33" s="22"/>
      <c r="M33" s="29" t="s">
        <v>56</v>
      </c>
      <c r="N33" s="23"/>
      <c r="O33" s="23"/>
      <c r="P33" s="23"/>
      <c r="Q33" s="29" t="s">
        <v>23</v>
      </c>
      <c r="R33" s="23"/>
      <c r="S33" s="22" t="n">
        <v>33</v>
      </c>
      <c r="T33" s="8"/>
      <c r="U33" s="8"/>
      <c r="V33" s="8"/>
      <c r="W33" s="8"/>
      <c r="X33" s="8"/>
      <c r="Y33" s="8"/>
      <c r="Z33" s="8"/>
    </row>
    <row r="34" customFormat="false" ht="28.5" hidden="false" customHeight="true" outlineLevel="0" collapsed="false">
      <c r="A34" s="24" t="s">
        <v>58</v>
      </c>
      <c r="B34" s="18" t="n">
        <f aca="false">HLOOKUP($B$2,$I$1:L34,S34,0)</f>
        <v>0</v>
      </c>
      <c r="C34" s="25" t="str">
        <f aca="false">IF(B34=1,"Ap Dung","Khong")</f>
        <v>Khong</v>
      </c>
      <c r="D34" s="25" t="str">
        <f aca="false">IF(E34="x","Bat buoc",(IF(E34=1,"khuyen khich","Khong")))</f>
        <v>Khong</v>
      </c>
      <c r="E34" s="26" t="n">
        <f aca="false">HLOOKUP($E$2,$N$1:R34,S34,0)</f>
        <v>0</v>
      </c>
      <c r="F34" s="27"/>
      <c r="G34" s="29" t="str">
        <f aca="false">IF(AND(F34=1,E34=1),1,IF(AND(F34=1,E34="x"),"x",""))</f>
        <v/>
      </c>
      <c r="H34" s="28" t="s">
        <v>5</v>
      </c>
      <c r="I34" s="22" t="n">
        <v>1</v>
      </c>
      <c r="J34" s="22"/>
      <c r="K34" s="22"/>
      <c r="L34" s="22"/>
      <c r="M34" s="29" t="s">
        <v>56</v>
      </c>
      <c r="N34" s="23"/>
      <c r="O34" s="23"/>
      <c r="P34" s="23"/>
      <c r="Q34" s="29" t="s">
        <v>23</v>
      </c>
      <c r="R34" s="23"/>
      <c r="S34" s="22" t="n">
        <v>34</v>
      </c>
      <c r="T34" s="8"/>
      <c r="U34" s="8"/>
      <c r="V34" s="8"/>
      <c r="W34" s="8"/>
      <c r="X34" s="8"/>
      <c r="Y34" s="8"/>
      <c r="Z34" s="8"/>
    </row>
    <row r="35" customFormat="false" ht="28.5" hidden="false" customHeight="true" outlineLevel="0" collapsed="false">
      <c r="A35" s="24" t="s">
        <v>58</v>
      </c>
      <c r="B35" s="18" t="n">
        <f aca="false">HLOOKUP($B$2,$I$1:L35,S35,0)</f>
        <v>1</v>
      </c>
      <c r="C35" s="25" t="str">
        <f aca="false">IF(B35=1,"Ap Dung","Khong")</f>
        <v>Ap Dung</v>
      </c>
      <c r="D35" s="25" t="str">
        <f aca="false">IF(E35="x","Bat buoc",(IF(E35=1,"khuyen khich","Khong")))</f>
        <v>Khong</v>
      </c>
      <c r="E35" s="26" t="n">
        <f aca="false">HLOOKUP($E$2,$N$1:R35,S35,0)</f>
        <v>0</v>
      </c>
      <c r="F35" s="27"/>
      <c r="G35" s="29" t="str">
        <f aca="false">IF(AND(F35=1,E35=1),1,IF(AND(F35=1,E35="x"),"x",""))</f>
        <v/>
      </c>
      <c r="H35" s="28" t="s">
        <v>59</v>
      </c>
      <c r="I35" s="22"/>
      <c r="J35" s="22" t="n">
        <v>1</v>
      </c>
      <c r="K35" s="22" t="n">
        <v>1</v>
      </c>
      <c r="L35" s="22" t="n">
        <v>1</v>
      </c>
      <c r="M35" s="29" t="s">
        <v>28</v>
      </c>
      <c r="N35" s="23"/>
      <c r="O35" s="23"/>
      <c r="P35" s="23"/>
      <c r="Q35" s="23"/>
      <c r="R35" s="29" t="s">
        <v>23</v>
      </c>
      <c r="S35" s="22" t="n">
        <v>35</v>
      </c>
      <c r="T35" s="8"/>
      <c r="U35" s="8"/>
      <c r="V35" s="8"/>
      <c r="W35" s="8"/>
      <c r="X35" s="8"/>
      <c r="Y35" s="8"/>
      <c r="Z35" s="8"/>
    </row>
    <row r="36" customFormat="false" ht="28.5" hidden="false" customHeight="true" outlineLevel="0" collapsed="false">
      <c r="A36" s="24" t="s">
        <v>60</v>
      </c>
      <c r="B36" s="18" t="n">
        <f aca="false">HLOOKUP($B$2,$I$1:L36,S36,0)</f>
        <v>0</v>
      </c>
      <c r="C36" s="25" t="str">
        <f aca="false">IF(B36=1,"Ap Dung","Khong")</f>
        <v>Khong</v>
      </c>
      <c r="D36" s="25" t="str">
        <f aca="false">IF(E36="x","Bat buoc",(IF(E36=1,"khuyen khich","Khong")))</f>
        <v>Khong</v>
      </c>
      <c r="E36" s="26" t="n">
        <f aca="false">HLOOKUP($E$2,$N$1:R36,S36,0)</f>
        <v>0</v>
      </c>
      <c r="F36" s="27"/>
      <c r="G36" s="29" t="str">
        <f aca="false">IF(AND(F36=1,E36=1),1,IF(AND(F36=1,E36="x"),"x",""))</f>
        <v/>
      </c>
      <c r="H36" s="28" t="s">
        <v>5</v>
      </c>
      <c r="I36" s="22" t="n">
        <v>1</v>
      </c>
      <c r="J36" s="22"/>
      <c r="K36" s="22"/>
      <c r="L36" s="22"/>
      <c r="M36" s="29" t="s">
        <v>28</v>
      </c>
      <c r="N36" s="23"/>
      <c r="O36" s="23"/>
      <c r="P36" s="23"/>
      <c r="Q36" s="23"/>
      <c r="R36" s="29" t="s">
        <v>23</v>
      </c>
      <c r="S36" s="22" t="n">
        <v>36</v>
      </c>
      <c r="T36" s="8"/>
      <c r="U36" s="8"/>
      <c r="V36" s="8"/>
      <c r="W36" s="8"/>
      <c r="X36" s="8"/>
      <c r="Y36" s="8"/>
      <c r="Z36" s="8"/>
    </row>
    <row r="37" customFormat="false" ht="28.5" hidden="false" customHeight="true" outlineLevel="0" collapsed="false">
      <c r="A37" s="17" t="s">
        <v>61</v>
      </c>
      <c r="B37" s="18"/>
      <c r="C37" s="31"/>
      <c r="D37" s="31"/>
      <c r="E37" s="32"/>
      <c r="F37" s="32"/>
      <c r="G37" s="23"/>
      <c r="H37" s="22"/>
      <c r="I37" s="22"/>
      <c r="J37" s="22"/>
      <c r="K37" s="22"/>
      <c r="L37" s="22"/>
      <c r="M37" s="23"/>
      <c r="N37" s="23"/>
      <c r="O37" s="23"/>
      <c r="P37" s="23"/>
      <c r="Q37" s="23"/>
      <c r="R37" s="23"/>
      <c r="S37" s="22" t="n">
        <v>37</v>
      </c>
      <c r="T37" s="8"/>
      <c r="U37" s="8"/>
      <c r="V37" s="8"/>
      <c r="W37" s="8"/>
      <c r="X37" s="8"/>
      <c r="Y37" s="8"/>
      <c r="Z37" s="8"/>
    </row>
    <row r="38" customFormat="false" ht="28.5" hidden="false" customHeight="true" outlineLevel="0" collapsed="false">
      <c r="A38" s="17" t="s">
        <v>62</v>
      </c>
      <c r="B38" s="18"/>
      <c r="C38" s="31"/>
      <c r="D38" s="31"/>
      <c r="E38" s="32"/>
      <c r="F38" s="32"/>
      <c r="G38" s="23"/>
      <c r="H38" s="22"/>
      <c r="I38" s="22"/>
      <c r="J38" s="22"/>
      <c r="K38" s="22"/>
      <c r="L38" s="22"/>
      <c r="M38" s="23"/>
      <c r="N38" s="23"/>
      <c r="O38" s="23"/>
      <c r="P38" s="23"/>
      <c r="Q38" s="23"/>
      <c r="R38" s="23"/>
      <c r="S38" s="22" t="n">
        <v>38</v>
      </c>
      <c r="T38" s="8"/>
      <c r="U38" s="8"/>
      <c r="V38" s="8"/>
      <c r="W38" s="8"/>
      <c r="X38" s="8"/>
      <c r="Y38" s="8"/>
      <c r="Z38" s="8"/>
    </row>
    <row r="39" customFormat="false" ht="28.5" hidden="false" customHeight="true" outlineLevel="0" collapsed="false">
      <c r="A39" s="24" t="s">
        <v>63</v>
      </c>
      <c r="B39" s="18" t="n">
        <f aca="false">HLOOKUP($B$2,$I$1:L39,S39,0)</f>
        <v>0</v>
      </c>
      <c r="C39" s="25" t="str">
        <f aca="false">IF(B39=1,"Ap Dung","Khong")</f>
        <v>Khong</v>
      </c>
      <c r="D39" s="25" t="str">
        <f aca="false">IF(E39="x","Bat buoc",(IF(E39=1,"khuyen khich","Khong")))</f>
        <v>Khong</v>
      </c>
      <c r="E39" s="26" t="n">
        <f aca="false">HLOOKUP($E$2,$N$1:R39,S39,0)</f>
        <v>0</v>
      </c>
      <c r="F39" s="27"/>
      <c r="G39" s="29" t="str">
        <f aca="false">IF(AND(F39=1,E39=1),1,IF(AND(F39=1,E39="x"),"x",""))</f>
        <v/>
      </c>
      <c r="H39" s="28" t="s">
        <v>5</v>
      </c>
      <c r="I39" s="22" t="n">
        <v>1</v>
      </c>
      <c r="J39" s="22"/>
      <c r="K39" s="22"/>
      <c r="L39" s="22"/>
      <c r="M39" s="29" t="s">
        <v>16</v>
      </c>
      <c r="N39" s="23" t="n">
        <v>1</v>
      </c>
      <c r="O39" s="23" t="n">
        <v>1</v>
      </c>
      <c r="P39" s="23"/>
      <c r="Q39" s="23"/>
      <c r="R39" s="23"/>
      <c r="S39" s="22" t="n">
        <v>39</v>
      </c>
      <c r="T39" s="8"/>
      <c r="U39" s="8"/>
      <c r="V39" s="8"/>
      <c r="W39" s="8"/>
      <c r="X39" s="8"/>
      <c r="Y39" s="8"/>
      <c r="Z39" s="8"/>
    </row>
    <row r="40" customFormat="false" ht="28.5" hidden="false" customHeight="true" outlineLevel="0" collapsed="false">
      <c r="A40" s="24" t="s">
        <v>64</v>
      </c>
      <c r="B40" s="18" t="n">
        <f aca="false">HLOOKUP($B$2,$I$1:L40,S40,0)</f>
        <v>0</v>
      </c>
      <c r="C40" s="25" t="str">
        <f aca="false">IF(B40=1,"Ap Dung","Khong")</f>
        <v>Khong</v>
      </c>
      <c r="D40" s="25" t="str">
        <f aca="false">IF(E40="x","Bat buoc",(IF(E40=1,"khuyen khich","Khong")))</f>
        <v>khuyen khich</v>
      </c>
      <c r="E40" s="26" t="n">
        <f aca="false">HLOOKUP($E$2,$N$1:R40,S40,0)</f>
        <v>1</v>
      </c>
      <c r="F40" s="27" t="n">
        <v>1</v>
      </c>
      <c r="G40" s="23" t="n">
        <f aca="false">IF(AND(F40=1,E40=1),1,IF(AND(F40=1,E40="x"),"x",""))</f>
        <v>1</v>
      </c>
      <c r="H40" s="28" t="s">
        <v>5</v>
      </c>
      <c r="I40" s="22" t="n">
        <v>1</v>
      </c>
      <c r="J40" s="22"/>
      <c r="K40" s="22"/>
      <c r="L40" s="22"/>
      <c r="M40" s="23" t="n">
        <v>3</v>
      </c>
      <c r="N40" s="23"/>
      <c r="O40" s="23"/>
      <c r="P40" s="23" t="n">
        <v>1</v>
      </c>
      <c r="Q40" s="23"/>
      <c r="R40" s="23"/>
      <c r="S40" s="22" t="n">
        <v>40</v>
      </c>
      <c r="T40" s="8"/>
      <c r="U40" s="8"/>
      <c r="V40" s="8"/>
      <c r="W40" s="8"/>
      <c r="X40" s="8"/>
      <c r="Y40" s="8"/>
      <c r="Z40" s="8"/>
    </row>
    <row r="41" customFormat="false" ht="28.5" hidden="false" customHeight="true" outlineLevel="0" collapsed="false">
      <c r="A41" s="24" t="s">
        <v>65</v>
      </c>
      <c r="B41" s="18" t="n">
        <f aca="false">HLOOKUP($B$2,$I$1:L41,S41,0)</f>
        <v>0</v>
      </c>
      <c r="C41" s="25" t="str">
        <f aca="false">IF(B41=1,"Ap Dung","Khong")</f>
        <v>Khong</v>
      </c>
      <c r="D41" s="25" t="str">
        <f aca="false">IF(E41="x","Bat buoc",(IF(E41=1,"khuyen khich","Khong")))</f>
        <v>Khong</v>
      </c>
      <c r="E41" s="26" t="n">
        <f aca="false">HLOOKUP($E$2,$N$1:R41,S41,0)</f>
        <v>0</v>
      </c>
      <c r="F41" s="27"/>
      <c r="G41" s="29" t="str">
        <f aca="false">IF(AND(F41=1,E41=1),1,IF(AND(F41=1,E41="x"),"x",""))</f>
        <v/>
      </c>
      <c r="H41" s="28" t="s">
        <v>5</v>
      </c>
      <c r="I41" s="22" t="n">
        <v>1</v>
      </c>
      <c r="J41" s="22"/>
      <c r="K41" s="22"/>
      <c r="L41" s="22"/>
      <c r="M41" s="23" t="n">
        <v>4</v>
      </c>
      <c r="N41" s="23"/>
      <c r="O41" s="23"/>
      <c r="P41" s="23"/>
      <c r="Q41" s="23" t="n">
        <v>1</v>
      </c>
      <c r="R41" s="23"/>
      <c r="S41" s="22" t="n">
        <v>41</v>
      </c>
      <c r="T41" s="8"/>
      <c r="U41" s="8"/>
      <c r="V41" s="8"/>
      <c r="W41" s="8"/>
      <c r="X41" s="8"/>
      <c r="Y41" s="8"/>
      <c r="Z41" s="8"/>
    </row>
    <row r="42" customFormat="false" ht="28.5" hidden="false" customHeight="true" outlineLevel="0" collapsed="false">
      <c r="A42" s="24" t="s">
        <v>66</v>
      </c>
      <c r="B42" s="18" t="n">
        <f aca="false">HLOOKUP($B$2,$I$1:L42,S42,0)</f>
        <v>0</v>
      </c>
      <c r="C42" s="25" t="str">
        <f aca="false">IF(B42=1,"Ap Dung","Khong")</f>
        <v>Khong</v>
      </c>
      <c r="D42" s="25" t="str">
        <f aca="false">IF(E42="x","Bat buoc",(IF(E42=1,"khuyen khich","Khong")))</f>
        <v>Khong</v>
      </c>
      <c r="E42" s="26" t="n">
        <f aca="false">HLOOKUP($E$2,$N$1:R42,S42,0)</f>
        <v>0</v>
      </c>
      <c r="F42" s="27"/>
      <c r="G42" s="29" t="str">
        <f aca="false">IF(AND(F42=1,E42=1),1,IF(AND(F42=1,E42="x"),"x",""))</f>
        <v/>
      </c>
      <c r="H42" s="28" t="s">
        <v>5</v>
      </c>
      <c r="I42" s="22" t="n">
        <v>1</v>
      </c>
      <c r="J42" s="22"/>
      <c r="K42" s="22"/>
      <c r="L42" s="22"/>
      <c r="M42" s="23" t="n">
        <v>5</v>
      </c>
      <c r="N42" s="23"/>
      <c r="O42" s="23"/>
      <c r="P42" s="23"/>
      <c r="Q42" s="23"/>
      <c r="R42" s="23" t="n">
        <v>1</v>
      </c>
      <c r="S42" s="22" t="n">
        <v>42</v>
      </c>
      <c r="T42" s="8"/>
      <c r="U42" s="8"/>
      <c r="V42" s="8"/>
      <c r="W42" s="8"/>
      <c r="X42" s="8"/>
      <c r="Y42" s="8"/>
      <c r="Z42" s="8"/>
    </row>
    <row r="43" customFormat="false" ht="28.5" hidden="false" customHeight="true" outlineLevel="0" collapsed="false">
      <c r="A43" s="24" t="s">
        <v>67</v>
      </c>
      <c r="B43" s="18" t="n">
        <f aca="false">HLOOKUP($B$2,$I$1:L43,S43,0)</f>
        <v>0</v>
      </c>
      <c r="C43" s="25" t="str">
        <f aca="false">IF(B43=1,"Ap Dung","Khong")</f>
        <v>Khong</v>
      </c>
      <c r="D43" s="25" t="str">
        <f aca="false">IF(E43="x","Bat buoc",(IF(E43=1,"khuyen khich","Khong")))</f>
        <v>Bat buoc</v>
      </c>
      <c r="E43" s="33" t="str">
        <f aca="false">HLOOKUP($E$2,$N$1:R43,S43,0)</f>
        <v>x</v>
      </c>
      <c r="F43" s="27"/>
      <c r="G43" s="29" t="str">
        <f aca="false">IF(AND(F43=1,E43=1),1,IF(AND(F43=1,E43="x"),"x",""))</f>
        <v/>
      </c>
      <c r="H43" s="28" t="s">
        <v>6</v>
      </c>
      <c r="I43" s="22"/>
      <c r="J43" s="22" t="n">
        <v>1</v>
      </c>
      <c r="K43" s="22"/>
      <c r="L43" s="22"/>
      <c r="M43" s="29" t="s">
        <v>22</v>
      </c>
      <c r="N43" s="29" t="s">
        <v>23</v>
      </c>
      <c r="O43" s="29" t="s">
        <v>23</v>
      </c>
      <c r="P43" s="29" t="s">
        <v>23</v>
      </c>
      <c r="Q43" s="29" t="s">
        <v>23</v>
      </c>
      <c r="R43" s="29" t="s">
        <v>23</v>
      </c>
      <c r="S43" s="22" t="n">
        <v>43</v>
      </c>
      <c r="T43" s="8"/>
      <c r="U43" s="8"/>
      <c r="V43" s="8"/>
      <c r="W43" s="8"/>
      <c r="X43" s="8"/>
      <c r="Y43" s="8"/>
      <c r="Z43" s="8"/>
    </row>
    <row r="44" customFormat="false" ht="28.5" hidden="false" customHeight="true" outlineLevel="0" collapsed="false">
      <c r="A44" s="24" t="s">
        <v>68</v>
      </c>
      <c r="B44" s="18" t="n">
        <f aca="false">HLOOKUP($B$2,$I$1:L44,S44,0)</f>
        <v>1</v>
      </c>
      <c r="C44" s="25" t="str">
        <f aca="false">IF(B44=1,"Ap Dung","Khong")</f>
        <v>Ap Dung</v>
      </c>
      <c r="D44" s="25" t="str">
        <f aca="false">IF(E44="x","Bat buoc",(IF(E44=1,"khuyen khich","Khong")))</f>
        <v>Bat buoc</v>
      </c>
      <c r="E44" s="33" t="str">
        <f aca="false">HLOOKUP($E$2,$N$1:R44,S44,0)</f>
        <v>x</v>
      </c>
      <c r="F44" s="27"/>
      <c r="G44" s="29" t="str">
        <f aca="false">IF(AND(F44=1,E44=1),1,IF(AND(F44=1,E44="x"),"x",""))</f>
        <v/>
      </c>
      <c r="H44" s="28" t="s">
        <v>7</v>
      </c>
      <c r="I44" s="22"/>
      <c r="J44" s="22"/>
      <c r="K44" s="22" t="n">
        <v>1</v>
      </c>
      <c r="L44" s="22"/>
      <c r="M44" s="29" t="s">
        <v>22</v>
      </c>
      <c r="N44" s="29" t="s">
        <v>23</v>
      </c>
      <c r="O44" s="29" t="s">
        <v>23</v>
      </c>
      <c r="P44" s="29" t="s">
        <v>23</v>
      </c>
      <c r="Q44" s="29" t="s">
        <v>23</v>
      </c>
      <c r="R44" s="29" t="s">
        <v>23</v>
      </c>
      <c r="S44" s="22" t="n">
        <v>44</v>
      </c>
      <c r="T44" s="8"/>
      <c r="U44" s="8"/>
      <c r="V44" s="8"/>
      <c r="W44" s="8"/>
      <c r="X44" s="8"/>
      <c r="Y44" s="8"/>
      <c r="Z44" s="8"/>
    </row>
    <row r="45" customFormat="false" ht="28.5" hidden="false" customHeight="true" outlineLevel="0" collapsed="false">
      <c r="A45" s="24" t="s">
        <v>69</v>
      </c>
      <c r="B45" s="18" t="n">
        <f aca="false">HLOOKUP($B$2,$I$1:L45,S45,0)</f>
        <v>1</v>
      </c>
      <c r="C45" s="25" t="str">
        <f aca="false">IF(B45=1,"Ap Dung","Khong")</f>
        <v>Ap Dung</v>
      </c>
      <c r="D45" s="25" t="str">
        <f aca="false">IF(E45="x","Bat buoc",(IF(E45=1,"khuyen khich","Khong")))</f>
        <v>Bat buoc</v>
      </c>
      <c r="E45" s="33" t="str">
        <f aca="false">HLOOKUP($E$2,$N$1:R45,S45,0)</f>
        <v>x</v>
      </c>
      <c r="F45" s="27" t="n">
        <v>1</v>
      </c>
      <c r="G45" s="29" t="str">
        <f aca="false">IF(AND(F45=1,E45=1),1,IF(AND(F45=1,E45="x"),"x",""))</f>
        <v>x</v>
      </c>
      <c r="H45" s="28" t="s">
        <v>70</v>
      </c>
      <c r="I45" s="22" t="n">
        <v>1</v>
      </c>
      <c r="J45" s="22" t="n">
        <v>1</v>
      </c>
      <c r="K45" s="22" t="n">
        <v>1</v>
      </c>
      <c r="L45" s="22"/>
      <c r="M45" s="29" t="s">
        <v>22</v>
      </c>
      <c r="N45" s="29" t="s">
        <v>23</v>
      </c>
      <c r="O45" s="29" t="s">
        <v>23</v>
      </c>
      <c r="P45" s="29" t="s">
        <v>23</v>
      </c>
      <c r="Q45" s="29" t="s">
        <v>23</v>
      </c>
      <c r="R45" s="29" t="s">
        <v>23</v>
      </c>
      <c r="S45" s="22" t="n">
        <v>45</v>
      </c>
      <c r="T45" s="8"/>
      <c r="U45" s="8"/>
      <c r="V45" s="8"/>
      <c r="W45" s="8"/>
      <c r="X45" s="8"/>
      <c r="Y45" s="8"/>
      <c r="Z45" s="8"/>
    </row>
    <row r="46" customFormat="false" ht="28.5" hidden="false" customHeight="true" outlineLevel="0" collapsed="false">
      <c r="A46" s="17" t="s">
        <v>71</v>
      </c>
      <c r="B46" s="18"/>
      <c r="C46" s="31"/>
      <c r="D46" s="31"/>
      <c r="E46" s="32"/>
      <c r="F46" s="32"/>
      <c r="G46" s="23"/>
      <c r="H46" s="22"/>
      <c r="I46" s="22"/>
      <c r="J46" s="22"/>
      <c r="K46" s="22"/>
      <c r="L46" s="22"/>
      <c r="M46" s="23"/>
      <c r="N46" s="23"/>
      <c r="O46" s="23"/>
      <c r="P46" s="23"/>
      <c r="Q46" s="23"/>
      <c r="R46" s="23"/>
      <c r="S46" s="22" t="n">
        <v>46</v>
      </c>
      <c r="T46" s="8"/>
      <c r="U46" s="8"/>
      <c r="V46" s="8"/>
      <c r="W46" s="8"/>
      <c r="X46" s="8"/>
      <c r="Y46" s="8"/>
      <c r="Z46" s="8"/>
    </row>
    <row r="47" customFormat="false" ht="28.5" hidden="false" customHeight="true" outlineLevel="0" collapsed="false">
      <c r="A47" s="24" t="s">
        <v>72</v>
      </c>
      <c r="B47" s="18" t="n">
        <f aca="false">HLOOKUP($B$2,$I$1:L47,S47,0)</f>
        <v>1</v>
      </c>
      <c r="C47" s="25" t="str">
        <f aca="false">IF(B47=1,"Ap Dung","Khong")</f>
        <v>Ap Dung</v>
      </c>
      <c r="D47" s="25" t="str">
        <f aca="false">IF(E47="x","Bat buoc",(IF(E47=1,"khuyen khich","Khong")))</f>
        <v>Bat buoc</v>
      </c>
      <c r="E47" s="33" t="str">
        <f aca="false">HLOOKUP($E$2,$N$1:R47,S47,0)</f>
        <v>x</v>
      </c>
      <c r="F47" s="27" t="n">
        <v>1</v>
      </c>
      <c r="G47" s="29" t="str">
        <f aca="false">IF(AND(F47=1,E47=1),1,IF(AND(F47=1,E47="x"),"x",""))</f>
        <v>x</v>
      </c>
      <c r="H47" s="28" t="s">
        <v>15</v>
      </c>
      <c r="I47" s="22" t="n">
        <v>1</v>
      </c>
      <c r="J47" s="22" t="n">
        <v>1</v>
      </c>
      <c r="K47" s="22" t="n">
        <v>1</v>
      </c>
      <c r="L47" s="22" t="n">
        <v>1</v>
      </c>
      <c r="M47" s="29" t="s">
        <v>22</v>
      </c>
      <c r="N47" s="29" t="s">
        <v>23</v>
      </c>
      <c r="O47" s="29" t="s">
        <v>23</v>
      </c>
      <c r="P47" s="29" t="s">
        <v>23</v>
      </c>
      <c r="Q47" s="29" t="s">
        <v>23</v>
      </c>
      <c r="R47" s="29" t="s">
        <v>23</v>
      </c>
      <c r="S47" s="22" t="n">
        <v>47</v>
      </c>
      <c r="T47" s="8"/>
      <c r="U47" s="8"/>
      <c r="V47" s="8"/>
      <c r="W47" s="8"/>
      <c r="X47" s="8"/>
      <c r="Y47" s="8"/>
      <c r="Z47" s="8"/>
    </row>
    <row r="48" customFormat="false" ht="28.5" hidden="false" customHeight="true" outlineLevel="0" collapsed="false">
      <c r="A48" s="17" t="s">
        <v>73</v>
      </c>
      <c r="B48" s="18"/>
      <c r="C48" s="31"/>
      <c r="D48" s="31"/>
      <c r="E48" s="32"/>
      <c r="F48" s="32"/>
      <c r="G48" s="23"/>
      <c r="H48" s="22"/>
      <c r="I48" s="22"/>
      <c r="J48" s="22"/>
      <c r="K48" s="22"/>
      <c r="L48" s="22"/>
      <c r="M48" s="23"/>
      <c r="N48" s="23"/>
      <c r="O48" s="23"/>
      <c r="P48" s="23"/>
      <c r="Q48" s="23"/>
      <c r="R48" s="23"/>
      <c r="S48" s="22" t="n">
        <v>48</v>
      </c>
      <c r="T48" s="8"/>
      <c r="U48" s="8"/>
      <c r="V48" s="8"/>
      <c r="W48" s="8"/>
      <c r="X48" s="8"/>
      <c r="Y48" s="8"/>
      <c r="Z48" s="8"/>
    </row>
    <row r="49" customFormat="false" ht="28.5" hidden="false" customHeight="true" outlineLevel="0" collapsed="false">
      <c r="A49" s="24" t="s">
        <v>74</v>
      </c>
      <c r="B49" s="18" t="n">
        <f aca="false">HLOOKUP($B$2,$I$1:L49,S49,0)</f>
        <v>1</v>
      </c>
      <c r="C49" s="25" t="str">
        <f aca="false">IF(B49=1,"Ap Dung","Khong")</f>
        <v>Ap Dung</v>
      </c>
      <c r="D49" s="25" t="str">
        <f aca="false">IF(E49="x","Bat buoc",(IF(E49=1,"khuyen khich","Khong")))</f>
        <v>Bat buoc</v>
      </c>
      <c r="E49" s="33" t="str">
        <f aca="false">HLOOKUP($E$2,$N$1:R49,S49,0)</f>
        <v>x</v>
      </c>
      <c r="F49" s="27" t="n">
        <v>1</v>
      </c>
      <c r="G49" s="29" t="str">
        <f aca="false">IF(AND(F49=1,E49=1),1,IF(AND(F49=1,E49="x"),"x",""))</f>
        <v>x</v>
      </c>
      <c r="H49" s="28" t="s">
        <v>15</v>
      </c>
      <c r="I49" s="22" t="n">
        <v>1</v>
      </c>
      <c r="J49" s="22" t="n">
        <v>1</v>
      </c>
      <c r="K49" s="22" t="n">
        <v>1</v>
      </c>
      <c r="L49" s="22" t="n">
        <v>1</v>
      </c>
      <c r="M49" s="29" t="s">
        <v>22</v>
      </c>
      <c r="N49" s="29" t="s">
        <v>23</v>
      </c>
      <c r="O49" s="29" t="s">
        <v>23</v>
      </c>
      <c r="P49" s="29" t="s">
        <v>23</v>
      </c>
      <c r="Q49" s="29" t="s">
        <v>23</v>
      </c>
      <c r="R49" s="29" t="s">
        <v>23</v>
      </c>
      <c r="S49" s="22" t="n">
        <v>49</v>
      </c>
      <c r="T49" s="8"/>
      <c r="U49" s="8"/>
      <c r="V49" s="8"/>
      <c r="W49" s="8"/>
      <c r="X49" s="8"/>
      <c r="Y49" s="8"/>
      <c r="Z49" s="8"/>
    </row>
    <row r="50" customFormat="false" ht="28.5" hidden="false" customHeight="true" outlineLevel="0" collapsed="false">
      <c r="A50" s="24" t="s">
        <v>75</v>
      </c>
      <c r="B50" s="18" t="n">
        <f aca="false">HLOOKUP($B$2,$I$1:L50,S50,0)</f>
        <v>1</v>
      </c>
      <c r="C50" s="25" t="str">
        <f aca="false">IF(B50=1,"Ap Dung","Khong")</f>
        <v>Ap Dung</v>
      </c>
      <c r="D50" s="25" t="str">
        <f aca="false">IF(E50="x","Bat buoc",(IF(E50=1,"khuyen khich","Khong")))</f>
        <v>Khong</v>
      </c>
      <c r="E50" s="26" t="n">
        <f aca="false">HLOOKUP($E$2,$N$1:R50,S50,0)</f>
        <v>0</v>
      </c>
      <c r="F50" s="27"/>
      <c r="G50" s="29" t="str">
        <f aca="false">IF(AND(F50=1,E50=1),1,IF(AND(F50=1,E50="x"),"x",""))</f>
        <v/>
      </c>
      <c r="H50" s="28" t="s">
        <v>70</v>
      </c>
      <c r="I50" s="22" t="n">
        <v>1</v>
      </c>
      <c r="J50" s="22" t="n">
        <v>1</v>
      </c>
      <c r="K50" s="22" t="n">
        <v>1</v>
      </c>
      <c r="L50" s="22"/>
      <c r="M50" s="23" t="n">
        <v>1</v>
      </c>
      <c r="N50" s="23" t="n">
        <v>1</v>
      </c>
      <c r="O50" s="23"/>
      <c r="P50" s="23"/>
      <c r="Q50" s="23"/>
      <c r="R50" s="23"/>
      <c r="S50" s="22" t="n">
        <v>50</v>
      </c>
      <c r="T50" s="8"/>
      <c r="U50" s="8"/>
      <c r="V50" s="8"/>
      <c r="W50" s="8"/>
      <c r="X50" s="8"/>
      <c r="Y50" s="8"/>
      <c r="Z50" s="8"/>
    </row>
    <row r="51" customFormat="false" ht="28.5" hidden="false" customHeight="true" outlineLevel="0" collapsed="false">
      <c r="A51" s="24" t="s">
        <v>75</v>
      </c>
      <c r="B51" s="18" t="n">
        <f aca="false">HLOOKUP($B$2,$I$1:L51,S51,0)</f>
        <v>0</v>
      </c>
      <c r="C51" s="25" t="str">
        <f aca="false">IF(B51=1,"Ap Dung","Khong")</f>
        <v>Khong</v>
      </c>
      <c r="D51" s="25" t="str">
        <f aca="false">IF(E51="x","Bat buoc",(IF(E51=1,"khuyen khich","Khong")))</f>
        <v>khuyen khich</v>
      </c>
      <c r="E51" s="26" t="n">
        <f aca="false">HLOOKUP($E$2,$N$1:R51,S51,0)</f>
        <v>1</v>
      </c>
      <c r="F51" s="27"/>
      <c r="G51" s="29" t="str">
        <f aca="false">IF(AND(F51=1,E51=1),1,IF(AND(F51=1,E51="x"),"x",""))</f>
        <v/>
      </c>
      <c r="H51" s="28" t="s">
        <v>8</v>
      </c>
      <c r="I51" s="22"/>
      <c r="J51" s="22"/>
      <c r="K51" s="22"/>
      <c r="L51" s="22" t="n">
        <v>1</v>
      </c>
      <c r="M51" s="23" t="n">
        <v>3</v>
      </c>
      <c r="N51" s="23"/>
      <c r="O51" s="23"/>
      <c r="P51" s="23" t="n">
        <v>1</v>
      </c>
      <c r="Q51" s="23"/>
      <c r="R51" s="23"/>
      <c r="S51" s="22" t="n">
        <v>51</v>
      </c>
      <c r="T51" s="8"/>
      <c r="U51" s="8"/>
      <c r="V51" s="8"/>
      <c r="W51" s="8"/>
      <c r="X51" s="8"/>
      <c r="Y51" s="8"/>
      <c r="Z51" s="8"/>
    </row>
    <row r="52" customFormat="false" ht="28.5" hidden="false" customHeight="true" outlineLevel="0" collapsed="false">
      <c r="A52" s="24" t="s">
        <v>76</v>
      </c>
      <c r="B52" s="18" t="n">
        <f aca="false">HLOOKUP($B$2,$I$1:L52,S52,0)</f>
        <v>1</v>
      </c>
      <c r="C52" s="25" t="str">
        <f aca="false">IF(B52=1,"Ap Dung","Khong")</f>
        <v>Ap Dung</v>
      </c>
      <c r="D52" s="25" t="str">
        <f aca="false">IF(E52="x","Bat buoc",(IF(E52=1,"khuyen khich","Khong")))</f>
        <v>Khong</v>
      </c>
      <c r="E52" s="26" t="n">
        <f aca="false">HLOOKUP($E$2,$N$1:R52,S52,0)</f>
        <v>0</v>
      </c>
      <c r="F52" s="27"/>
      <c r="G52" s="29" t="str">
        <f aca="false">IF(AND(F52=1,E52=1),1,IF(AND(F52=1,E52="x"),"x",""))</f>
        <v/>
      </c>
      <c r="H52" s="28" t="s">
        <v>70</v>
      </c>
      <c r="I52" s="22" t="n">
        <v>1</v>
      </c>
      <c r="J52" s="22" t="n">
        <v>1</v>
      </c>
      <c r="K52" s="22" t="n">
        <v>1</v>
      </c>
      <c r="L52" s="22"/>
      <c r="M52" s="23" t="n">
        <v>2</v>
      </c>
      <c r="N52" s="23"/>
      <c r="O52" s="23" t="n">
        <v>1</v>
      </c>
      <c r="P52" s="23"/>
      <c r="Q52" s="23"/>
      <c r="R52" s="23"/>
      <c r="S52" s="22" t="n">
        <v>52</v>
      </c>
      <c r="T52" s="8"/>
      <c r="U52" s="8"/>
      <c r="V52" s="8"/>
      <c r="W52" s="8"/>
      <c r="X52" s="8"/>
      <c r="Y52" s="8"/>
      <c r="Z52" s="8"/>
    </row>
    <row r="53" customFormat="false" ht="28.5" hidden="false" customHeight="true" outlineLevel="0" collapsed="false">
      <c r="A53" s="24" t="s">
        <v>76</v>
      </c>
      <c r="B53" s="18" t="n">
        <f aca="false">HLOOKUP($B$2,$I$1:L53,S53,0)</f>
        <v>0</v>
      </c>
      <c r="C53" s="25" t="str">
        <f aca="false">IF(B53=1,"Ap Dung","Khong")</f>
        <v>Khong</v>
      </c>
      <c r="D53" s="25" t="str">
        <f aca="false">IF(E53="x","Bat buoc",(IF(E53=1,"khuyen khich","Khong")))</f>
        <v>Khong</v>
      </c>
      <c r="E53" s="26" t="n">
        <f aca="false">HLOOKUP($E$2,$N$1:R53,S53,0)</f>
        <v>0</v>
      </c>
      <c r="F53" s="27"/>
      <c r="G53" s="29" t="str">
        <f aca="false">IF(AND(F53=1,E53=1),1,IF(AND(F53=1,E53="x"),"x",""))</f>
        <v/>
      </c>
      <c r="H53" s="28" t="s">
        <v>8</v>
      </c>
      <c r="I53" s="22"/>
      <c r="J53" s="22"/>
      <c r="K53" s="22"/>
      <c r="L53" s="22" t="n">
        <v>1</v>
      </c>
      <c r="M53" s="23" t="n">
        <v>4</v>
      </c>
      <c r="N53" s="23"/>
      <c r="O53" s="23"/>
      <c r="P53" s="23"/>
      <c r="Q53" s="23" t="n">
        <v>1</v>
      </c>
      <c r="R53" s="23"/>
      <c r="S53" s="22" t="n">
        <v>53</v>
      </c>
      <c r="T53" s="8"/>
      <c r="U53" s="8"/>
      <c r="V53" s="8"/>
      <c r="W53" s="8"/>
      <c r="X53" s="8"/>
      <c r="Y53" s="8"/>
      <c r="Z53" s="8"/>
    </row>
    <row r="54" customFormat="false" ht="28.5" hidden="false" customHeight="true" outlineLevel="0" collapsed="false">
      <c r="A54" s="24" t="s">
        <v>77</v>
      </c>
      <c r="B54" s="18" t="n">
        <f aca="false">HLOOKUP($B$2,$I$1:L54,S54,0)</f>
        <v>1</v>
      </c>
      <c r="C54" s="25" t="str">
        <f aca="false">IF(B54=1,"Ap Dung","Khong")</f>
        <v>Ap Dung</v>
      </c>
      <c r="D54" s="25" t="str">
        <f aca="false">IF(E54="x","Bat buoc",(IF(E54=1,"khuyen khich","Khong")))</f>
        <v>khuyen khich</v>
      </c>
      <c r="E54" s="26" t="n">
        <f aca="false">HLOOKUP($E$2,$N$1:R54,S54,0)</f>
        <v>1</v>
      </c>
      <c r="F54" s="27" t="n">
        <v>1</v>
      </c>
      <c r="G54" s="23" t="n">
        <f aca="false">IF(AND(F54=1,E54=1),1,IF(AND(F54=1,E54="x"),"x",""))</f>
        <v>1</v>
      </c>
      <c r="H54" s="28" t="s">
        <v>70</v>
      </c>
      <c r="I54" s="22" t="n">
        <v>1</v>
      </c>
      <c r="J54" s="22" t="n">
        <v>1</v>
      </c>
      <c r="K54" s="22" t="n">
        <v>1</v>
      </c>
      <c r="L54" s="22"/>
      <c r="M54" s="23" t="n">
        <v>3</v>
      </c>
      <c r="N54" s="23"/>
      <c r="O54" s="23"/>
      <c r="P54" s="23" t="n">
        <v>1</v>
      </c>
      <c r="Q54" s="23"/>
      <c r="R54" s="23"/>
      <c r="S54" s="22" t="n">
        <v>54</v>
      </c>
      <c r="T54" s="8"/>
      <c r="U54" s="8"/>
      <c r="V54" s="8"/>
      <c r="W54" s="8"/>
      <c r="X54" s="8"/>
      <c r="Y54" s="8"/>
      <c r="Z54" s="8"/>
    </row>
    <row r="55" customFormat="false" ht="28.5" hidden="false" customHeight="true" outlineLevel="0" collapsed="false">
      <c r="A55" s="24" t="s">
        <v>77</v>
      </c>
      <c r="B55" s="18" t="n">
        <f aca="false">HLOOKUP($B$2,$I$1:L55,S55,0)</f>
        <v>0</v>
      </c>
      <c r="C55" s="25" t="str">
        <f aca="false">IF(B55=1,"Ap Dung","Khong")</f>
        <v>Khong</v>
      </c>
      <c r="D55" s="25" t="str">
        <f aca="false">IF(E55="x","Bat buoc",(IF(E55=1,"khuyen khich","Khong")))</f>
        <v>Khong</v>
      </c>
      <c r="E55" s="26" t="n">
        <f aca="false">HLOOKUP($E$2,$N$1:R55,S55,0)</f>
        <v>0</v>
      </c>
      <c r="F55" s="27"/>
      <c r="G55" s="29" t="str">
        <f aca="false">IF(AND(F55=1,E55=1),1,IF(AND(F55=1,E55="x"),"x",""))</f>
        <v/>
      </c>
      <c r="H55" s="28" t="s">
        <v>8</v>
      </c>
      <c r="I55" s="22"/>
      <c r="J55" s="22"/>
      <c r="K55" s="22"/>
      <c r="L55" s="22" t="n">
        <v>1</v>
      </c>
      <c r="M55" s="23" t="n">
        <v>5</v>
      </c>
      <c r="N55" s="23"/>
      <c r="O55" s="23"/>
      <c r="P55" s="23"/>
      <c r="Q55" s="23"/>
      <c r="R55" s="23" t="n">
        <v>1</v>
      </c>
      <c r="S55" s="22" t="n">
        <v>55</v>
      </c>
      <c r="T55" s="8"/>
      <c r="U55" s="8"/>
      <c r="V55" s="8"/>
      <c r="W55" s="8"/>
      <c r="X55" s="8"/>
      <c r="Y55" s="8"/>
      <c r="Z55" s="8"/>
    </row>
    <row r="56" customFormat="false" ht="28.5" hidden="false" customHeight="true" outlineLevel="0" collapsed="false">
      <c r="A56" s="24" t="s">
        <v>78</v>
      </c>
      <c r="B56" s="18" t="n">
        <f aca="false">HLOOKUP($B$2,$I$1:L56,S56,0)</f>
        <v>1</v>
      </c>
      <c r="C56" s="25" t="str">
        <f aca="false">IF(B56=1,"Ap Dung","Khong")</f>
        <v>Ap Dung</v>
      </c>
      <c r="D56" s="25" t="str">
        <f aca="false">IF(E56="x","Bat buoc",(IF(E56=1,"khuyen khich","Khong")))</f>
        <v>Khong</v>
      </c>
      <c r="E56" s="26" t="n">
        <f aca="false">HLOOKUP($E$2,$N$1:R56,S56,0)</f>
        <v>0</v>
      </c>
      <c r="F56" s="27"/>
      <c r="G56" s="29" t="str">
        <f aca="false">IF(AND(F56=1,E56=1),1,IF(AND(F56=1,E56="x"),"x",""))</f>
        <v/>
      </c>
      <c r="H56" s="28" t="s">
        <v>70</v>
      </c>
      <c r="I56" s="22" t="n">
        <v>1</v>
      </c>
      <c r="J56" s="22" t="n">
        <v>1</v>
      </c>
      <c r="K56" s="22" t="n">
        <v>1</v>
      </c>
      <c r="L56" s="22"/>
      <c r="M56" s="23" t="n">
        <v>4</v>
      </c>
      <c r="N56" s="23"/>
      <c r="O56" s="23"/>
      <c r="P56" s="23"/>
      <c r="Q56" s="23" t="n">
        <v>1</v>
      </c>
      <c r="R56" s="23"/>
      <c r="S56" s="22" t="n">
        <v>56</v>
      </c>
      <c r="T56" s="8"/>
      <c r="U56" s="8"/>
      <c r="V56" s="8"/>
      <c r="W56" s="8"/>
      <c r="X56" s="8"/>
      <c r="Y56" s="8"/>
      <c r="Z56" s="8"/>
    </row>
    <row r="57" customFormat="false" ht="28.5" hidden="false" customHeight="true" outlineLevel="0" collapsed="false">
      <c r="A57" s="24" t="s">
        <v>79</v>
      </c>
      <c r="B57" s="18" t="n">
        <f aca="false">HLOOKUP($B$2,$I$1:L57,S57,0)</f>
        <v>1</v>
      </c>
      <c r="C57" s="25" t="str">
        <f aca="false">IF(B57=1,"Ap Dung","Khong")</f>
        <v>Ap Dung</v>
      </c>
      <c r="D57" s="25" t="str">
        <f aca="false">IF(E57="x","Bat buoc",(IF(E57=1,"khuyen khich","Khong")))</f>
        <v>Khong</v>
      </c>
      <c r="E57" s="26" t="n">
        <f aca="false">HLOOKUP($E$2,$N$1:R57,S57,0)</f>
        <v>0</v>
      </c>
      <c r="F57" s="27" t="n">
        <v>1</v>
      </c>
      <c r="G57" s="29" t="str">
        <f aca="false">IF(AND(F57=1,E57=1),1,IF(AND(F57=1,E57="x"),"x",""))</f>
        <v/>
      </c>
      <c r="H57" s="28" t="s">
        <v>70</v>
      </c>
      <c r="I57" s="22" t="n">
        <v>1</v>
      </c>
      <c r="J57" s="22" t="n">
        <v>1</v>
      </c>
      <c r="K57" s="22" t="n">
        <v>1</v>
      </c>
      <c r="L57" s="22"/>
      <c r="M57" s="23" t="n">
        <v>5</v>
      </c>
      <c r="N57" s="23"/>
      <c r="O57" s="23"/>
      <c r="P57" s="23"/>
      <c r="Q57" s="23"/>
      <c r="R57" s="23" t="n">
        <v>1</v>
      </c>
      <c r="S57" s="22" t="n">
        <v>57</v>
      </c>
      <c r="T57" s="8"/>
      <c r="U57" s="8"/>
      <c r="V57" s="8"/>
      <c r="W57" s="8"/>
      <c r="X57" s="8"/>
      <c r="Y57" s="8"/>
      <c r="Z57" s="8"/>
    </row>
    <row r="58" customFormat="false" ht="28.5" hidden="false" customHeight="true" outlineLevel="0" collapsed="false">
      <c r="A58" s="24" t="s">
        <v>80</v>
      </c>
      <c r="B58" s="18" t="n">
        <f aca="false">HLOOKUP($B$2,$I$1:L58,S58,0)</f>
        <v>1</v>
      </c>
      <c r="C58" s="25" t="str">
        <f aca="false">IF(B58=1,"Ap Dung","Khong")</f>
        <v>Ap Dung</v>
      </c>
      <c r="D58" s="25" t="str">
        <f aca="false">IF(E58="x","Bat buoc",(IF(E58=1,"khuyen khich","Khong")))</f>
        <v>Khong</v>
      </c>
      <c r="E58" s="26" t="n">
        <f aca="false">HLOOKUP($E$2,$N$1:R58,S58,0)</f>
        <v>0</v>
      </c>
      <c r="F58" s="27"/>
      <c r="G58" s="29" t="str">
        <f aca="false">IF(AND(F58=1,E58=1),1,IF(AND(F58=1,E58="x"),"x",""))</f>
        <v/>
      </c>
      <c r="H58" s="28" t="s">
        <v>15</v>
      </c>
      <c r="I58" s="22" t="n">
        <v>1</v>
      </c>
      <c r="J58" s="22" t="n">
        <v>1</v>
      </c>
      <c r="K58" s="22" t="n">
        <v>1</v>
      </c>
      <c r="L58" s="22" t="n">
        <v>1</v>
      </c>
      <c r="M58" s="29" t="s">
        <v>30</v>
      </c>
      <c r="N58" s="29" t="s">
        <v>23</v>
      </c>
      <c r="O58" s="29" t="s">
        <v>23</v>
      </c>
      <c r="P58" s="23"/>
      <c r="Q58" s="23"/>
      <c r="R58" s="23"/>
      <c r="S58" s="22" t="n">
        <v>58</v>
      </c>
      <c r="T58" s="8"/>
      <c r="U58" s="8"/>
      <c r="V58" s="8"/>
      <c r="W58" s="8"/>
      <c r="X58" s="8"/>
      <c r="Y58" s="8"/>
      <c r="Z58" s="8"/>
    </row>
    <row r="59" customFormat="false" ht="28.5" hidden="false" customHeight="true" outlineLevel="0" collapsed="false">
      <c r="A59" s="24" t="s">
        <v>81</v>
      </c>
      <c r="B59" s="18" t="n">
        <f aca="false">HLOOKUP($B$2,$I$1:L59,S59,0)</f>
        <v>1</v>
      </c>
      <c r="C59" s="25" t="str">
        <f aca="false">IF(B59=1,"Ap Dung","Khong")</f>
        <v>Ap Dung</v>
      </c>
      <c r="D59" s="25" t="str">
        <f aca="false">IF(E59="x","Bat buoc",(IF(E59=1,"khuyen khich","Khong")))</f>
        <v>Bat buoc</v>
      </c>
      <c r="E59" s="33" t="str">
        <f aca="false">HLOOKUP($E$2,$N$1:R59,S59,0)</f>
        <v>x</v>
      </c>
      <c r="F59" s="27" t="n">
        <v>1</v>
      </c>
      <c r="G59" s="29" t="str">
        <f aca="false">IF(AND(F59=1,E59=1),1,IF(AND(F59=1,E59="x"),"x",""))</f>
        <v>x</v>
      </c>
      <c r="H59" s="28" t="s">
        <v>15</v>
      </c>
      <c r="I59" s="22" t="n">
        <v>1</v>
      </c>
      <c r="J59" s="22" t="n">
        <v>1</v>
      </c>
      <c r="K59" s="22" t="n">
        <v>1</v>
      </c>
      <c r="L59" s="22" t="n">
        <v>1</v>
      </c>
      <c r="M59" s="29" t="s">
        <v>82</v>
      </c>
      <c r="N59" s="23"/>
      <c r="O59" s="23"/>
      <c r="P59" s="29" t="s">
        <v>23</v>
      </c>
      <c r="Q59" s="29" t="s">
        <v>23</v>
      </c>
      <c r="R59" s="23"/>
      <c r="S59" s="22" t="n">
        <v>59</v>
      </c>
      <c r="T59" s="8"/>
      <c r="U59" s="8"/>
      <c r="V59" s="8"/>
      <c r="W59" s="8"/>
      <c r="X59" s="8"/>
      <c r="Y59" s="8"/>
      <c r="Z59" s="8"/>
    </row>
    <row r="60" customFormat="false" ht="28.5" hidden="false" customHeight="true" outlineLevel="0" collapsed="false">
      <c r="A60" s="24" t="s">
        <v>83</v>
      </c>
      <c r="B60" s="18" t="n">
        <f aca="false">HLOOKUP($B$2,$I$1:L60,S60,0)</f>
        <v>1</v>
      </c>
      <c r="C60" s="25" t="str">
        <f aca="false">IF(B60=1,"Ap Dung","Khong")</f>
        <v>Ap Dung</v>
      </c>
      <c r="D60" s="25" t="str">
        <f aca="false">IF(E60="x","Bat buoc",(IF(E60=1,"khuyen khich","Khong")))</f>
        <v>Khong</v>
      </c>
      <c r="E60" s="26" t="n">
        <f aca="false">HLOOKUP($E$2,$N$1:R60,S60,0)</f>
        <v>0</v>
      </c>
      <c r="F60" s="27"/>
      <c r="G60" s="29" t="str">
        <f aca="false">IF(AND(F60=1,E60=1),1,IF(AND(F60=1,E60="x"),"x",""))</f>
        <v/>
      </c>
      <c r="H60" s="28" t="s">
        <v>15</v>
      </c>
      <c r="I60" s="22" t="n">
        <v>1</v>
      </c>
      <c r="J60" s="22" t="n">
        <v>1</v>
      </c>
      <c r="K60" s="22" t="n">
        <v>1</v>
      </c>
      <c r="L60" s="22" t="n">
        <v>1</v>
      </c>
      <c r="M60" s="29" t="s">
        <v>28</v>
      </c>
      <c r="N60" s="23"/>
      <c r="O60" s="23"/>
      <c r="P60" s="23"/>
      <c r="Q60" s="23"/>
      <c r="R60" s="29" t="s">
        <v>23</v>
      </c>
      <c r="S60" s="22" t="n">
        <v>60</v>
      </c>
      <c r="T60" s="8"/>
      <c r="U60" s="8"/>
      <c r="V60" s="8"/>
      <c r="W60" s="8"/>
      <c r="X60" s="8"/>
      <c r="Y60" s="8"/>
      <c r="Z60" s="8"/>
    </row>
    <row r="61" customFormat="false" ht="28.5" hidden="false" customHeight="true" outlineLevel="0" collapsed="false">
      <c r="A61" s="24" t="s">
        <v>84</v>
      </c>
      <c r="B61" s="18" t="n">
        <f aca="false">HLOOKUP($B$2,$I$1:L61,S61,0)</f>
        <v>1</v>
      </c>
      <c r="C61" s="25" t="str">
        <f aca="false">IF(B61=1,"Ap Dung","Khong")</f>
        <v>Ap Dung</v>
      </c>
      <c r="D61" s="25" t="str">
        <f aca="false">IF(E61="x","Bat buoc",(IF(E61=1,"khuyen khich","Khong")))</f>
        <v>khuyen khich</v>
      </c>
      <c r="E61" s="26" t="n">
        <f aca="false">HLOOKUP($E$2,$N$1:R61,S61,0)</f>
        <v>1</v>
      </c>
      <c r="F61" s="27" t="n">
        <v>1</v>
      </c>
      <c r="G61" s="23" t="n">
        <f aca="false">IF(AND(F61=1,E61=1),1,IF(AND(F61=1,E61="x"),"x",""))</f>
        <v>1</v>
      </c>
      <c r="H61" s="28" t="s">
        <v>15</v>
      </c>
      <c r="I61" s="22" t="n">
        <v>1</v>
      </c>
      <c r="J61" s="22" t="n">
        <v>1</v>
      </c>
      <c r="K61" s="22" t="n">
        <v>1</v>
      </c>
      <c r="L61" s="22" t="n">
        <v>1</v>
      </c>
      <c r="M61" s="29" t="s">
        <v>85</v>
      </c>
      <c r="N61" s="23" t="n">
        <v>1</v>
      </c>
      <c r="O61" s="23" t="n">
        <v>1</v>
      </c>
      <c r="P61" s="23" t="n">
        <v>1</v>
      </c>
      <c r="Q61" s="23" t="n">
        <v>1</v>
      </c>
      <c r="R61" s="23" t="n">
        <v>1</v>
      </c>
      <c r="S61" s="22" t="n">
        <v>61</v>
      </c>
      <c r="T61" s="8"/>
      <c r="U61" s="8"/>
      <c r="V61" s="8"/>
      <c r="W61" s="8"/>
      <c r="X61" s="8"/>
      <c r="Y61" s="8"/>
      <c r="Z61" s="8"/>
    </row>
    <row r="62" customFormat="false" ht="28.5" hidden="false" customHeight="true" outlineLevel="0" collapsed="false">
      <c r="A62" s="24" t="s">
        <v>86</v>
      </c>
      <c r="B62" s="18" t="n">
        <f aca="false">HLOOKUP($B$2,$I$1:L62,S62,0)</f>
        <v>1</v>
      </c>
      <c r="C62" s="25" t="str">
        <f aca="false">IF(B62=1,"Ap Dung","Khong")</f>
        <v>Ap Dung</v>
      </c>
      <c r="D62" s="25" t="str">
        <f aca="false">IF(E62="x","Bat buoc",(IF(E62=1,"khuyen khich","Khong")))</f>
        <v>Khong</v>
      </c>
      <c r="E62" s="26" t="n">
        <f aca="false">HLOOKUP($E$2,$N$1:R62,S62,0)</f>
        <v>0</v>
      </c>
      <c r="F62" s="27"/>
      <c r="G62" s="29" t="str">
        <f aca="false">IF(AND(F62=1,E62=1),1,IF(AND(F62=1,E62="x"),"x",""))</f>
        <v/>
      </c>
      <c r="H62" s="28" t="s">
        <v>15</v>
      </c>
      <c r="I62" s="22" t="n">
        <v>1</v>
      </c>
      <c r="J62" s="22" t="n">
        <v>1</v>
      </c>
      <c r="K62" s="22" t="n">
        <v>1</v>
      </c>
      <c r="L62" s="22" t="n">
        <v>1</v>
      </c>
      <c r="M62" s="23" t="n">
        <v>5</v>
      </c>
      <c r="N62" s="23"/>
      <c r="O62" s="23"/>
      <c r="P62" s="23"/>
      <c r="Q62" s="23"/>
      <c r="R62" s="23" t="n">
        <v>1</v>
      </c>
      <c r="S62" s="22" t="n">
        <v>62</v>
      </c>
      <c r="T62" s="8"/>
      <c r="U62" s="8"/>
      <c r="V62" s="8"/>
      <c r="W62" s="8"/>
      <c r="X62" s="8"/>
      <c r="Y62" s="8"/>
      <c r="Z62" s="8"/>
    </row>
    <row r="63" customFormat="false" ht="28.5" hidden="false" customHeight="true" outlineLevel="0" collapsed="false">
      <c r="A63" s="24" t="s">
        <v>87</v>
      </c>
      <c r="B63" s="18" t="n">
        <f aca="false">HLOOKUP($B$2,$I$1:L63,S63,0)</f>
        <v>0</v>
      </c>
      <c r="C63" s="25" t="str">
        <f aca="false">IF(B63=1,"Ap Dung","Khong")</f>
        <v>Khong</v>
      </c>
      <c r="D63" s="25" t="str">
        <f aca="false">IF(E63="x","Bat buoc",(IF(E63=1,"khuyen khich","Khong")))</f>
        <v>Khong</v>
      </c>
      <c r="E63" s="26" t="n">
        <f aca="false">HLOOKUP($E$2,$N$1:R63,S63,0)</f>
        <v>0</v>
      </c>
      <c r="F63" s="27"/>
      <c r="G63" s="29" t="str">
        <f aca="false">IF(AND(F63=1,E63=1),1,IF(AND(F63=1,E63="x"),"x",""))</f>
        <v/>
      </c>
      <c r="H63" s="28" t="s">
        <v>6</v>
      </c>
      <c r="I63" s="22"/>
      <c r="J63" s="22" t="n">
        <v>1</v>
      </c>
      <c r="K63" s="22"/>
      <c r="L63" s="22"/>
      <c r="M63" s="29" t="s">
        <v>41</v>
      </c>
      <c r="N63" s="23"/>
      <c r="O63" s="23"/>
      <c r="P63" s="23"/>
      <c r="Q63" s="29" t="s">
        <v>23</v>
      </c>
      <c r="R63" s="29" t="s">
        <v>23</v>
      </c>
      <c r="S63" s="22" t="n">
        <v>63</v>
      </c>
      <c r="T63" s="8"/>
      <c r="U63" s="8"/>
      <c r="V63" s="8"/>
      <c r="W63" s="8"/>
      <c r="X63" s="8"/>
      <c r="Y63" s="8"/>
      <c r="Z63" s="8"/>
    </row>
    <row r="64" customFormat="false" ht="28.5" hidden="false" customHeight="true" outlineLevel="0" collapsed="false">
      <c r="A64" s="24" t="s">
        <v>87</v>
      </c>
      <c r="B64" s="18" t="n">
        <f aca="false">HLOOKUP($B$2,$I$1:L64,S64,0)</f>
        <v>1</v>
      </c>
      <c r="C64" s="25" t="str">
        <f aca="false">IF(B64=1,"Ap Dung","Khong")</f>
        <v>Ap Dung</v>
      </c>
      <c r="D64" s="25" t="str">
        <f aca="false">IF(E64="x","Bat buoc",(IF(E64=1,"khuyen khich","Khong")))</f>
        <v>Khong</v>
      </c>
      <c r="E64" s="26" t="n">
        <f aca="false">HLOOKUP($E$2,$N$1:R64,S64,0)</f>
        <v>0</v>
      </c>
      <c r="F64" s="27"/>
      <c r="G64" s="29" t="str">
        <f aca="false">IF(AND(F64=1,E64=1),1,IF(AND(F64=1,E64="x"),"x",""))</f>
        <v/>
      </c>
      <c r="H64" s="28" t="s">
        <v>39</v>
      </c>
      <c r="I64" s="22" t="n">
        <v>1</v>
      </c>
      <c r="J64" s="22"/>
      <c r="K64" s="22" t="n">
        <v>1</v>
      </c>
      <c r="L64" s="22" t="n">
        <v>1</v>
      </c>
      <c r="M64" s="29" t="s">
        <v>28</v>
      </c>
      <c r="N64" s="23"/>
      <c r="O64" s="23"/>
      <c r="P64" s="23"/>
      <c r="Q64" s="23"/>
      <c r="R64" s="29" t="s">
        <v>23</v>
      </c>
      <c r="S64" s="22" t="n">
        <v>64</v>
      </c>
      <c r="T64" s="8"/>
      <c r="U64" s="8"/>
      <c r="V64" s="8"/>
      <c r="W64" s="8"/>
      <c r="X64" s="8"/>
      <c r="Y64" s="8"/>
      <c r="Z64" s="8"/>
    </row>
    <row r="65" customFormat="false" ht="28.5" hidden="false" customHeight="true" outlineLevel="0" collapsed="false">
      <c r="A65" s="17" t="s">
        <v>88</v>
      </c>
      <c r="B65" s="18"/>
      <c r="C65" s="31"/>
      <c r="D65" s="31"/>
      <c r="E65" s="32"/>
      <c r="F65" s="32"/>
      <c r="G65" s="23"/>
      <c r="H65" s="22"/>
      <c r="I65" s="22"/>
      <c r="J65" s="22"/>
      <c r="K65" s="22"/>
      <c r="L65" s="22"/>
      <c r="M65" s="23"/>
      <c r="N65" s="23"/>
      <c r="O65" s="23"/>
      <c r="P65" s="23"/>
      <c r="Q65" s="23"/>
      <c r="R65" s="23"/>
      <c r="S65" s="22" t="n">
        <v>65</v>
      </c>
      <c r="T65" s="8"/>
      <c r="U65" s="8"/>
      <c r="V65" s="8"/>
      <c r="W65" s="8"/>
      <c r="X65" s="8"/>
      <c r="Y65" s="8"/>
      <c r="Z65" s="8"/>
    </row>
    <row r="66" customFormat="false" ht="28.5" hidden="false" customHeight="true" outlineLevel="0" collapsed="false">
      <c r="A66" s="24" t="s">
        <v>89</v>
      </c>
      <c r="B66" s="18" t="n">
        <f aca="false">HLOOKUP($B$2,$I$1:L66,S66,0)</f>
        <v>1</v>
      </c>
      <c r="C66" s="25" t="str">
        <f aca="false">IF(B66=1,"Ap Dung","Khong")</f>
        <v>Ap Dung</v>
      </c>
      <c r="D66" s="25" t="str">
        <f aca="false">IF(E66="x","Bat buoc",(IF(E66=1,"khuyen khich","Khong")))</f>
        <v>khuyen khich</v>
      </c>
      <c r="E66" s="26" t="n">
        <f aca="false">HLOOKUP($E$2,$N$1:R66,S66,0)</f>
        <v>1</v>
      </c>
      <c r="F66" s="27" t="n">
        <v>1</v>
      </c>
      <c r="G66" s="23" t="n">
        <f aca="false">IF(AND(F66=1,E66=1),1,IF(AND(F66=1,E66="x"),"x",""))</f>
        <v>1</v>
      </c>
      <c r="H66" s="28" t="s">
        <v>15</v>
      </c>
      <c r="I66" s="22" t="n">
        <v>1</v>
      </c>
      <c r="J66" s="22" t="n">
        <v>1</v>
      </c>
      <c r="K66" s="22" t="n">
        <v>1</v>
      </c>
      <c r="L66" s="22" t="n">
        <v>1</v>
      </c>
      <c r="M66" s="29" t="s">
        <v>90</v>
      </c>
      <c r="N66" s="23"/>
      <c r="O66" s="23" t="n">
        <v>1</v>
      </c>
      <c r="P66" s="23" t="n">
        <v>1</v>
      </c>
      <c r="Q66" s="23" t="n">
        <v>1</v>
      </c>
      <c r="R66" s="23" t="n">
        <v>1</v>
      </c>
      <c r="S66" s="22" t="n">
        <v>66</v>
      </c>
      <c r="T66" s="8"/>
      <c r="U66" s="8"/>
      <c r="V66" s="8"/>
      <c r="W66" s="8"/>
      <c r="X66" s="8"/>
      <c r="Y66" s="8"/>
      <c r="Z66" s="8"/>
    </row>
    <row r="67" customFormat="false" ht="28.5" hidden="false" customHeight="true" outlineLevel="0" collapsed="false">
      <c r="A67" s="24" t="s">
        <v>91</v>
      </c>
      <c r="B67" s="18" t="n">
        <f aca="false">HLOOKUP($B$2,$I$1:L67,S67,0)</f>
        <v>0</v>
      </c>
      <c r="C67" s="25" t="str">
        <f aca="false">IF(B67=1,"Ap Dung","Khong")</f>
        <v>Khong</v>
      </c>
      <c r="D67" s="25" t="str">
        <f aca="false">IF(E67="x","Bat buoc",(IF(E67=1,"khuyen khich","Khong")))</f>
        <v>Bat buoc</v>
      </c>
      <c r="E67" s="33" t="str">
        <f aca="false">HLOOKUP($E$2,$N$1:R67,S67,0)</f>
        <v>x</v>
      </c>
      <c r="F67" s="27"/>
      <c r="G67" s="29" t="str">
        <f aca="false">IF(AND(F67=1,E67=1),1,IF(AND(F67=1,E67="x"),"x",""))</f>
        <v/>
      </c>
      <c r="H67" s="28" t="s">
        <v>6</v>
      </c>
      <c r="I67" s="22"/>
      <c r="J67" s="22" t="n">
        <v>1</v>
      </c>
      <c r="K67" s="22"/>
      <c r="L67" s="22"/>
      <c r="M67" s="29" t="s">
        <v>22</v>
      </c>
      <c r="N67" s="29" t="s">
        <v>23</v>
      </c>
      <c r="O67" s="29" t="s">
        <v>23</v>
      </c>
      <c r="P67" s="29" t="s">
        <v>23</v>
      </c>
      <c r="Q67" s="29" t="s">
        <v>23</v>
      </c>
      <c r="R67" s="29" t="s">
        <v>23</v>
      </c>
      <c r="S67" s="22" t="n">
        <v>67</v>
      </c>
      <c r="T67" s="8"/>
      <c r="U67" s="8"/>
      <c r="V67" s="8"/>
      <c r="W67" s="8"/>
      <c r="X67" s="8"/>
      <c r="Y67" s="8"/>
      <c r="Z67" s="8"/>
    </row>
    <row r="68" customFormat="false" ht="28.5" hidden="false" customHeight="true" outlineLevel="0" collapsed="false">
      <c r="A68" s="24" t="s">
        <v>91</v>
      </c>
      <c r="B68" s="18" t="n">
        <f aca="false">HLOOKUP($B$2,$I$1:L68,S68,0)</f>
        <v>0</v>
      </c>
      <c r="C68" s="25" t="str">
        <f aca="false">IF(B68=1,"Ap Dung","Khong")</f>
        <v>Khong</v>
      </c>
      <c r="D68" s="25" t="str">
        <f aca="false">IF(E68="x","Bat buoc",(IF(E68=1,"khuyen khich","Khong")))</f>
        <v>Khong</v>
      </c>
      <c r="E68" s="26" t="n">
        <f aca="false">HLOOKUP($E$2,$N$1:R68,S68,0)</f>
        <v>0</v>
      </c>
      <c r="F68" s="27"/>
      <c r="G68" s="29" t="str">
        <f aca="false">IF(AND(F68=1,E68=1),1,IF(AND(F68=1,E68="x"),"x",""))</f>
        <v/>
      </c>
      <c r="H68" s="28" t="s">
        <v>5</v>
      </c>
      <c r="I68" s="22" t="n">
        <v>1</v>
      </c>
      <c r="J68" s="22"/>
      <c r="K68" s="22"/>
      <c r="L68" s="22"/>
      <c r="M68" s="23" t="n">
        <v>5</v>
      </c>
      <c r="N68" s="23"/>
      <c r="O68" s="23"/>
      <c r="P68" s="23"/>
      <c r="Q68" s="23"/>
      <c r="R68" s="23"/>
      <c r="S68" s="22" t="n">
        <v>68</v>
      </c>
      <c r="T68" s="8"/>
      <c r="U68" s="8"/>
      <c r="V68" s="8"/>
      <c r="W68" s="8"/>
      <c r="X68" s="8"/>
      <c r="Y68" s="8"/>
      <c r="Z68" s="8"/>
    </row>
    <row r="69" customFormat="false" ht="28.5" hidden="false" customHeight="true" outlineLevel="0" collapsed="false">
      <c r="A69" s="17" t="s">
        <v>92</v>
      </c>
      <c r="B69" s="18"/>
      <c r="C69" s="31"/>
      <c r="D69" s="31"/>
      <c r="E69" s="32"/>
      <c r="F69" s="32"/>
      <c r="G69" s="23"/>
      <c r="H69" s="22"/>
      <c r="I69" s="22"/>
      <c r="J69" s="22"/>
      <c r="K69" s="22"/>
      <c r="L69" s="22"/>
      <c r="M69" s="23"/>
      <c r="N69" s="23"/>
      <c r="O69" s="23"/>
      <c r="P69" s="23"/>
      <c r="Q69" s="23"/>
      <c r="R69" s="23"/>
      <c r="S69" s="22" t="n">
        <v>69</v>
      </c>
      <c r="T69" s="8"/>
      <c r="U69" s="8"/>
      <c r="V69" s="8"/>
      <c r="W69" s="8"/>
      <c r="X69" s="8"/>
      <c r="Y69" s="8"/>
      <c r="Z69" s="8"/>
    </row>
    <row r="70" customFormat="false" ht="28.5" hidden="false" customHeight="true" outlineLevel="0" collapsed="false">
      <c r="A70" s="24" t="s">
        <v>93</v>
      </c>
      <c r="B70" s="18" t="n">
        <f aca="false">HLOOKUP($B$2,$I$1:L70,S70,0)</f>
        <v>1</v>
      </c>
      <c r="C70" s="25" t="str">
        <f aca="false">IF(B70=1,"Ap Dung","Khong")</f>
        <v>Ap Dung</v>
      </c>
      <c r="D70" s="25" t="str">
        <f aca="false">IF(E70="x","Bat buoc",(IF(E70=1,"khuyen khich","Khong")))</f>
        <v>Khong</v>
      </c>
      <c r="E70" s="26" t="n">
        <f aca="false">HLOOKUP($E$2,$N$1:R70,S70,0)</f>
        <v>0</v>
      </c>
      <c r="F70" s="27"/>
      <c r="G70" s="29" t="str">
        <f aca="false">IF(AND(F70=1,E70=1),1,IF(AND(F70=1,E70="x"),"x",""))</f>
        <v/>
      </c>
      <c r="H70" s="28" t="s">
        <v>70</v>
      </c>
      <c r="I70" s="22" t="n">
        <v>1</v>
      </c>
      <c r="J70" s="22" t="n">
        <v>1</v>
      </c>
      <c r="K70" s="22" t="n">
        <v>1</v>
      </c>
      <c r="L70" s="22"/>
      <c r="M70" s="29" t="s">
        <v>47</v>
      </c>
      <c r="N70" s="29" t="s">
        <v>23</v>
      </c>
      <c r="O70" s="23"/>
      <c r="P70" s="23"/>
      <c r="Q70" s="23"/>
      <c r="R70" s="23"/>
      <c r="S70" s="22" t="n">
        <v>70</v>
      </c>
      <c r="T70" s="8"/>
      <c r="U70" s="8"/>
      <c r="V70" s="8"/>
      <c r="W70" s="8"/>
      <c r="X70" s="8"/>
      <c r="Y70" s="8"/>
      <c r="Z70" s="8"/>
    </row>
    <row r="71" customFormat="false" ht="28.5" hidden="false" customHeight="true" outlineLevel="0" collapsed="false">
      <c r="A71" s="24" t="s">
        <v>94</v>
      </c>
      <c r="B71" s="18" t="n">
        <f aca="false">HLOOKUP($B$2,$I$1:L71,S71,0)</f>
        <v>1</v>
      </c>
      <c r="C71" s="25" t="str">
        <f aca="false">IF(B71=1,"Ap Dung","Khong")</f>
        <v>Ap Dung</v>
      </c>
      <c r="D71" s="25" t="str">
        <f aca="false">IF(E71="x","Bat buoc",(IF(E71=1,"khuyen khich","Khong")))</f>
        <v>Khong</v>
      </c>
      <c r="E71" s="26" t="n">
        <f aca="false">HLOOKUP($E$2,$N$1:R71,S71,0)</f>
        <v>0</v>
      </c>
      <c r="F71" s="27"/>
      <c r="G71" s="29" t="str">
        <f aca="false">IF(AND(F71=1,E71=1),1,IF(AND(F71=1,E71="x"),"x",""))</f>
        <v/>
      </c>
      <c r="H71" s="28" t="s">
        <v>70</v>
      </c>
      <c r="I71" s="22" t="n">
        <v>1</v>
      </c>
      <c r="J71" s="22" t="n">
        <v>1</v>
      </c>
      <c r="K71" s="22" t="n">
        <v>1</v>
      </c>
      <c r="L71" s="22"/>
      <c r="M71" s="29" t="s">
        <v>49</v>
      </c>
      <c r="N71" s="23"/>
      <c r="O71" s="29" t="s">
        <v>23</v>
      </c>
      <c r="P71" s="23"/>
      <c r="Q71" s="23"/>
      <c r="R71" s="23"/>
      <c r="S71" s="22" t="n">
        <v>71</v>
      </c>
      <c r="T71" s="8"/>
      <c r="U71" s="8"/>
      <c r="V71" s="8"/>
      <c r="W71" s="8"/>
      <c r="X71" s="8"/>
      <c r="Y71" s="8"/>
      <c r="Z71" s="8"/>
    </row>
    <row r="72" customFormat="false" ht="53.25" hidden="false" customHeight="true" outlineLevel="0" collapsed="false">
      <c r="A72" s="24" t="s">
        <v>95</v>
      </c>
      <c r="B72" s="18" t="n">
        <f aca="false">HLOOKUP($B$2,$I$1:L72,S72,0)</f>
        <v>1</v>
      </c>
      <c r="C72" s="25" t="str">
        <f aca="false">IF(B72=1,"Ap Dung","Khong")</f>
        <v>Ap Dung</v>
      </c>
      <c r="D72" s="25" t="str">
        <f aca="false">IF(E72="x","Bat buoc",(IF(E72=1,"khuyen khich","Khong")))</f>
        <v>Bat buoc</v>
      </c>
      <c r="E72" s="33" t="str">
        <f aca="false">HLOOKUP($E$2,$N$1:R72,S72,0)</f>
        <v>x</v>
      </c>
      <c r="F72" s="27" t="n">
        <v>1</v>
      </c>
      <c r="G72" s="29" t="str">
        <f aca="false">IF(AND(F72=1,E72=1),1,IF(AND(F72=1,E72="x"),"x",""))</f>
        <v>x</v>
      </c>
      <c r="H72" s="28" t="s">
        <v>70</v>
      </c>
      <c r="I72" s="22" t="n">
        <v>1</v>
      </c>
      <c r="J72" s="22" t="n">
        <v>1</v>
      </c>
      <c r="K72" s="22" t="n">
        <v>1</v>
      </c>
      <c r="L72" s="22"/>
      <c r="M72" s="29" t="s">
        <v>53</v>
      </c>
      <c r="N72" s="23"/>
      <c r="O72" s="23"/>
      <c r="P72" s="29" t="s">
        <v>23</v>
      </c>
      <c r="Q72" s="23"/>
      <c r="R72" s="23"/>
      <c r="S72" s="22" t="n">
        <v>72</v>
      </c>
      <c r="T72" s="8"/>
      <c r="U72" s="8"/>
      <c r="V72" s="8"/>
      <c r="W72" s="8"/>
      <c r="X72" s="8"/>
      <c r="Y72" s="8"/>
      <c r="Z72" s="8"/>
    </row>
    <row r="73" customFormat="false" ht="28.5" hidden="false" customHeight="true" outlineLevel="0" collapsed="false">
      <c r="A73" s="24" t="s">
        <v>96</v>
      </c>
      <c r="B73" s="18" t="n">
        <f aca="false">HLOOKUP($B$2,$I$1:L73,S73,0)</f>
        <v>1</v>
      </c>
      <c r="C73" s="25" t="str">
        <f aca="false">IF(B73=1,"Ap Dung","Khong")</f>
        <v>Ap Dung</v>
      </c>
      <c r="D73" s="25" t="str">
        <f aca="false">IF(E73="x","Bat buoc",(IF(E73=1,"khuyen khich","Khong")))</f>
        <v>Khong</v>
      </c>
      <c r="E73" s="26" t="n">
        <f aca="false">HLOOKUP($E$2,$N$1:R73,S73,0)</f>
        <v>0</v>
      </c>
      <c r="F73" s="27"/>
      <c r="G73" s="29" t="str">
        <f aca="false">IF(AND(F73=1,E73=1),1,IF(AND(F73=1,E73="x"),"x",""))</f>
        <v/>
      </c>
      <c r="H73" s="28" t="s">
        <v>70</v>
      </c>
      <c r="I73" s="22" t="n">
        <v>1</v>
      </c>
      <c r="J73" s="22" t="n">
        <v>1</v>
      </c>
      <c r="K73" s="22" t="n">
        <v>1</v>
      </c>
      <c r="L73" s="22"/>
      <c r="M73" s="29" t="s">
        <v>56</v>
      </c>
      <c r="N73" s="23"/>
      <c r="O73" s="23"/>
      <c r="P73" s="23"/>
      <c r="Q73" s="29" t="s">
        <v>23</v>
      </c>
      <c r="R73" s="23"/>
      <c r="S73" s="22" t="n">
        <v>73</v>
      </c>
      <c r="T73" s="8"/>
      <c r="U73" s="8"/>
      <c r="V73" s="8"/>
      <c r="W73" s="8"/>
      <c r="X73" s="8"/>
      <c r="Y73" s="8"/>
      <c r="Z73" s="8"/>
    </row>
    <row r="74" customFormat="false" ht="28.5" hidden="false" customHeight="true" outlineLevel="0" collapsed="false">
      <c r="A74" s="24" t="s">
        <v>97</v>
      </c>
      <c r="B74" s="18" t="n">
        <f aca="false">HLOOKUP($B$2,$I$1:L74,S74,0)</f>
        <v>1</v>
      </c>
      <c r="C74" s="25" t="str">
        <f aca="false">IF(B74=1,"Ap Dung","Khong")</f>
        <v>Ap Dung</v>
      </c>
      <c r="D74" s="25" t="str">
        <f aca="false">IF(E74="x","Bat buoc",(IF(E74=1,"khuyen khich","Khong")))</f>
        <v>Khong</v>
      </c>
      <c r="E74" s="26" t="n">
        <f aca="false">HLOOKUP($E$2,$N$1:R74,S74,0)</f>
        <v>0</v>
      </c>
      <c r="F74" s="27"/>
      <c r="G74" s="29" t="str">
        <f aca="false">IF(AND(F74=1,E74=1),1,IF(AND(F74=1,E74="x"),"x",""))</f>
        <v/>
      </c>
      <c r="H74" s="28" t="s">
        <v>70</v>
      </c>
      <c r="I74" s="22" t="n">
        <v>1</v>
      </c>
      <c r="J74" s="22" t="n">
        <v>1</v>
      </c>
      <c r="K74" s="22" t="n">
        <v>1</v>
      </c>
      <c r="L74" s="22"/>
      <c r="M74" s="23" t="n">
        <v>4</v>
      </c>
      <c r="N74" s="23"/>
      <c r="O74" s="23"/>
      <c r="P74" s="23"/>
      <c r="Q74" s="23" t="n">
        <v>1</v>
      </c>
      <c r="R74" s="23"/>
      <c r="S74" s="22" t="n">
        <v>74</v>
      </c>
      <c r="T74" s="8"/>
      <c r="U74" s="8"/>
      <c r="V74" s="8"/>
      <c r="W74" s="8"/>
      <c r="X74" s="8"/>
      <c r="Y74" s="8"/>
      <c r="Z74" s="8"/>
    </row>
    <row r="75" customFormat="false" ht="28.5" hidden="false" customHeight="true" outlineLevel="0" collapsed="false">
      <c r="A75" s="24" t="s">
        <v>98</v>
      </c>
      <c r="B75" s="18" t="n">
        <f aca="false">HLOOKUP($B$2,$I$1:L75,S75,0)</f>
        <v>1</v>
      </c>
      <c r="C75" s="25" t="str">
        <f aca="false">IF(B75=1,"Ap Dung","Khong")</f>
        <v>Ap Dung</v>
      </c>
      <c r="D75" s="25" t="str">
        <f aca="false">IF(E75="x","Bat buoc",(IF(E75=1,"khuyen khich","Khong")))</f>
        <v>Khong</v>
      </c>
      <c r="E75" s="26" t="n">
        <f aca="false">HLOOKUP($E$2,$N$1:R75,S75,0)</f>
        <v>0</v>
      </c>
      <c r="F75" s="27"/>
      <c r="G75" s="29" t="str">
        <f aca="false">IF(AND(F75=1,E75=1),1,IF(AND(F75=1,E75="x"),"x",""))</f>
        <v/>
      </c>
      <c r="H75" s="28" t="s">
        <v>70</v>
      </c>
      <c r="I75" s="22" t="n">
        <v>1</v>
      </c>
      <c r="J75" s="22" t="n">
        <v>1</v>
      </c>
      <c r="K75" s="22" t="n">
        <v>1</v>
      </c>
      <c r="L75" s="22"/>
      <c r="M75" s="29" t="s">
        <v>28</v>
      </c>
      <c r="N75" s="23"/>
      <c r="O75" s="23"/>
      <c r="P75" s="23"/>
      <c r="Q75" s="23"/>
      <c r="R75" s="29" t="s">
        <v>23</v>
      </c>
      <c r="S75" s="22" t="n">
        <v>75</v>
      </c>
      <c r="T75" s="8"/>
      <c r="U75" s="8"/>
      <c r="V75" s="8"/>
      <c r="W75" s="8"/>
      <c r="X75" s="8"/>
      <c r="Y75" s="8"/>
      <c r="Z75" s="8"/>
    </row>
    <row r="76" customFormat="false" ht="28.5" hidden="false" customHeight="true" outlineLevel="0" collapsed="false">
      <c r="A76" s="24" t="s">
        <v>99</v>
      </c>
      <c r="B76" s="18" t="n">
        <f aca="false">HLOOKUP($B$2,$I$1:L76,S76,0)</f>
        <v>1</v>
      </c>
      <c r="C76" s="25" t="str">
        <f aca="false">IF(B76=1,"Ap Dung","Khong")</f>
        <v>Ap Dung</v>
      </c>
      <c r="D76" s="25" t="str">
        <f aca="false">IF(E76="x","Bat buoc",(IF(E76=1,"khuyen khich","Khong")))</f>
        <v>Khong</v>
      </c>
      <c r="E76" s="26" t="n">
        <f aca="false">HLOOKUP($E$2,$N$1:R76,S76,0)</f>
        <v>0</v>
      </c>
      <c r="F76" s="27"/>
      <c r="G76" s="29" t="str">
        <f aca="false">IF(AND(F76=1,E76=1),1,IF(AND(F76=1,E76="x"),"x",""))</f>
        <v/>
      </c>
      <c r="H76" s="28" t="s">
        <v>70</v>
      </c>
      <c r="I76" s="22" t="n">
        <v>1</v>
      </c>
      <c r="J76" s="22" t="n">
        <v>1</v>
      </c>
      <c r="K76" s="22" t="n">
        <v>1</v>
      </c>
      <c r="L76" s="22"/>
      <c r="M76" s="23" t="n">
        <v>5</v>
      </c>
      <c r="N76" s="23"/>
      <c r="O76" s="23"/>
      <c r="P76" s="23"/>
      <c r="Q76" s="23"/>
      <c r="R76" s="23" t="n">
        <v>1</v>
      </c>
      <c r="S76" s="22" t="n">
        <v>76</v>
      </c>
      <c r="T76" s="8"/>
      <c r="U76" s="8"/>
      <c r="V76" s="8"/>
      <c r="W76" s="8"/>
      <c r="X76" s="8"/>
      <c r="Y76" s="8"/>
      <c r="Z76" s="8"/>
    </row>
    <row r="77" customFormat="false" ht="28.5" hidden="false" customHeight="true" outlineLevel="0" collapsed="false">
      <c r="A77" s="24" t="s">
        <v>100</v>
      </c>
      <c r="B77" s="18" t="n">
        <f aca="false">HLOOKUP($B$2,$I$1:L77,S77,0)</f>
        <v>1</v>
      </c>
      <c r="C77" s="25" t="str">
        <f aca="false">IF(B77=1,"Ap Dung","Khong")</f>
        <v>Ap Dung</v>
      </c>
      <c r="D77" s="25" t="str">
        <f aca="false">IF(E77="x","Bat buoc",(IF(E77=1,"khuyen khich","Khong")))</f>
        <v>Khong</v>
      </c>
      <c r="E77" s="26" t="n">
        <f aca="false">HLOOKUP($E$2,$N$1:R77,S77,0)</f>
        <v>0</v>
      </c>
      <c r="F77" s="27"/>
      <c r="G77" s="29" t="str">
        <f aca="false">IF(AND(F77=1,E77=1),1,IF(AND(F77=1,E77="x"),"x",""))</f>
        <v/>
      </c>
      <c r="H77" s="28" t="s">
        <v>70</v>
      </c>
      <c r="I77" s="22" t="n">
        <v>1</v>
      </c>
      <c r="J77" s="22" t="n">
        <v>1</v>
      </c>
      <c r="K77" s="22" t="n">
        <v>1</v>
      </c>
      <c r="L77" s="22"/>
      <c r="M77" s="23" t="n">
        <v>5</v>
      </c>
      <c r="N77" s="23"/>
      <c r="O77" s="23"/>
      <c r="P77" s="23"/>
      <c r="Q77" s="23"/>
      <c r="R77" s="23" t="n">
        <v>1</v>
      </c>
      <c r="S77" s="22" t="n">
        <v>77</v>
      </c>
      <c r="T77" s="8"/>
      <c r="U77" s="8"/>
      <c r="V77" s="8"/>
      <c r="W77" s="8"/>
      <c r="X77" s="8"/>
      <c r="Y77" s="8"/>
      <c r="Z77" s="8"/>
    </row>
    <row r="78" customFormat="false" ht="28.5" hidden="false" customHeight="true" outlineLevel="0" collapsed="false">
      <c r="A78" s="30" t="s">
        <v>101</v>
      </c>
      <c r="B78" s="18"/>
      <c r="C78" s="31"/>
      <c r="D78" s="31"/>
      <c r="E78" s="32"/>
      <c r="F78" s="32"/>
      <c r="G78" s="23"/>
      <c r="H78" s="22"/>
      <c r="I78" s="22"/>
      <c r="J78" s="22"/>
      <c r="K78" s="22"/>
      <c r="L78" s="22"/>
      <c r="M78" s="23"/>
      <c r="N78" s="23"/>
      <c r="O78" s="23"/>
      <c r="P78" s="23"/>
      <c r="Q78" s="23"/>
      <c r="R78" s="23"/>
      <c r="S78" s="22" t="n">
        <v>78</v>
      </c>
      <c r="T78" s="8"/>
      <c r="U78" s="8"/>
      <c r="V78" s="8"/>
      <c r="W78" s="8"/>
      <c r="X78" s="8"/>
      <c r="Y78" s="8"/>
      <c r="Z78" s="8"/>
    </row>
    <row r="79" customFormat="false" ht="28.5" hidden="false" customHeight="true" outlineLevel="0" collapsed="false">
      <c r="A79" s="24" t="s">
        <v>102</v>
      </c>
      <c r="B79" s="18" t="n">
        <f aca="false">HLOOKUP($B$2,$I$1:L79,S79,0)</f>
        <v>1</v>
      </c>
      <c r="C79" s="25" t="str">
        <f aca="false">IF(B79=1,"Ap Dung","Khong")</f>
        <v>Ap Dung</v>
      </c>
      <c r="D79" s="25" t="str">
        <f aca="false">IF(E79="x","Bat buoc",(IF(E79=1,"khuyen khich","Khong")))</f>
        <v>Khong</v>
      </c>
      <c r="E79" s="26" t="n">
        <f aca="false">HLOOKUP($E$2,$N$1:R79,S79,0)</f>
        <v>0</v>
      </c>
      <c r="F79" s="27"/>
      <c r="G79" s="29" t="str">
        <f aca="false">IF(AND(F79=1,E79=1),1,IF(AND(F79=1,E79="x"),"x",""))</f>
        <v/>
      </c>
      <c r="H79" s="28" t="s">
        <v>15</v>
      </c>
      <c r="I79" s="22" t="n">
        <v>1</v>
      </c>
      <c r="J79" s="22" t="n">
        <v>1</v>
      </c>
      <c r="K79" s="22" t="n">
        <v>1</v>
      </c>
      <c r="L79" s="22" t="n">
        <v>1</v>
      </c>
      <c r="M79" s="29" t="s">
        <v>49</v>
      </c>
      <c r="N79" s="23"/>
      <c r="O79" s="29" t="s">
        <v>23</v>
      </c>
      <c r="P79" s="23"/>
      <c r="Q79" s="23"/>
      <c r="R79" s="23"/>
      <c r="S79" s="22" t="n">
        <v>79</v>
      </c>
      <c r="T79" s="8"/>
      <c r="U79" s="8"/>
      <c r="V79" s="8"/>
      <c r="W79" s="8"/>
      <c r="X79" s="8"/>
      <c r="Y79" s="8"/>
      <c r="Z79" s="8"/>
    </row>
    <row r="80" customFormat="false" ht="28.5" hidden="false" customHeight="true" outlineLevel="0" collapsed="false">
      <c r="A80" s="24" t="s">
        <v>103</v>
      </c>
      <c r="B80" s="18" t="n">
        <f aca="false">HLOOKUP($B$2,$I$1:L80,S80,0)</f>
        <v>1</v>
      </c>
      <c r="C80" s="25" t="str">
        <f aca="false">IF(B80=1,"Ap Dung","Khong")</f>
        <v>Ap Dung</v>
      </c>
      <c r="D80" s="25" t="str">
        <f aca="false">IF(E80="x","Bat buoc",(IF(E80=1,"khuyen khich","Khong")))</f>
        <v>Bat buoc</v>
      </c>
      <c r="E80" s="33" t="str">
        <f aca="false">HLOOKUP($E$2,$N$1:R80,S80,0)</f>
        <v>x</v>
      </c>
      <c r="F80" s="27" t="n">
        <v>1</v>
      </c>
      <c r="G80" s="29" t="str">
        <f aca="false">IF(AND(F80=1,E80=1),1,IF(AND(F80=1,E80="x"),"x",""))</f>
        <v>x</v>
      </c>
      <c r="H80" s="28" t="s">
        <v>15</v>
      </c>
      <c r="I80" s="22" t="n">
        <v>1</v>
      </c>
      <c r="J80" s="22" t="n">
        <v>1</v>
      </c>
      <c r="K80" s="22" t="n">
        <v>1</v>
      </c>
      <c r="L80" s="22" t="n">
        <v>1</v>
      </c>
      <c r="M80" s="29" t="s">
        <v>53</v>
      </c>
      <c r="N80" s="23"/>
      <c r="O80" s="23"/>
      <c r="P80" s="29" t="s">
        <v>23</v>
      </c>
      <c r="Q80" s="23"/>
      <c r="R80" s="23"/>
      <c r="S80" s="22" t="n">
        <v>80</v>
      </c>
      <c r="T80" s="8"/>
      <c r="U80" s="8"/>
      <c r="V80" s="8"/>
      <c r="W80" s="8"/>
      <c r="X80" s="8"/>
      <c r="Y80" s="8"/>
      <c r="Z80" s="8"/>
    </row>
    <row r="81" customFormat="false" ht="28.5" hidden="false" customHeight="true" outlineLevel="0" collapsed="false">
      <c r="A81" s="24" t="s">
        <v>104</v>
      </c>
      <c r="B81" s="18" t="n">
        <f aca="false">HLOOKUP($B$2,$I$1:L81,S81,0)</f>
        <v>1</v>
      </c>
      <c r="C81" s="25" t="str">
        <f aca="false">IF(B81=1,"Ap Dung","Khong")</f>
        <v>Ap Dung</v>
      </c>
      <c r="D81" s="25" t="str">
        <f aca="false">IF(E81="x","Bat buoc",(IF(E81=1,"khuyen khich","Khong")))</f>
        <v>Khong</v>
      </c>
      <c r="E81" s="26" t="n">
        <f aca="false">HLOOKUP($E$2,$N$1:R81,S81,0)</f>
        <v>0</v>
      </c>
      <c r="F81" s="27"/>
      <c r="G81" s="29" t="str">
        <f aca="false">IF(AND(F81=1,E81=1),1,IF(AND(F81=1,E81="x"),"x",""))</f>
        <v/>
      </c>
      <c r="H81" s="28" t="s">
        <v>15</v>
      </c>
      <c r="I81" s="22" t="n">
        <v>1</v>
      </c>
      <c r="J81" s="22" t="n">
        <v>1</v>
      </c>
      <c r="K81" s="22" t="n">
        <v>1</v>
      </c>
      <c r="L81" s="22" t="n">
        <v>1</v>
      </c>
      <c r="M81" s="29" t="s">
        <v>56</v>
      </c>
      <c r="N81" s="23"/>
      <c r="O81" s="23"/>
      <c r="P81" s="23"/>
      <c r="Q81" s="29" t="s">
        <v>23</v>
      </c>
      <c r="R81" s="23"/>
      <c r="S81" s="22" t="n">
        <v>81</v>
      </c>
      <c r="T81" s="8"/>
      <c r="U81" s="8"/>
      <c r="V81" s="8"/>
      <c r="W81" s="8"/>
      <c r="X81" s="8"/>
      <c r="Y81" s="8"/>
      <c r="Z81" s="8"/>
    </row>
    <row r="82" customFormat="false" ht="28.5" hidden="false" customHeight="true" outlineLevel="0" collapsed="false">
      <c r="A82" s="24" t="s">
        <v>105</v>
      </c>
      <c r="B82" s="18" t="n">
        <f aca="false">HLOOKUP($B$2,$I$1:L82,S82,0)</f>
        <v>1</v>
      </c>
      <c r="C82" s="25" t="str">
        <f aca="false">IF(B82=1,"Ap Dung","Khong")</f>
        <v>Ap Dung</v>
      </c>
      <c r="D82" s="25" t="str">
        <f aca="false">IF(E82="x","Bat buoc",(IF(E82=1,"khuyen khich","Khong")))</f>
        <v>Khong</v>
      </c>
      <c r="E82" s="26" t="n">
        <f aca="false">HLOOKUP($E$2,$N$1:R82,S82,0)</f>
        <v>0</v>
      </c>
      <c r="F82" s="27" t="n">
        <v>1</v>
      </c>
      <c r="G82" s="29" t="str">
        <f aca="false">IF(AND(F82=1,E82=1),1,IF(AND(F82=1,E82="x"),"x",""))</f>
        <v/>
      </c>
      <c r="H82" s="28" t="s">
        <v>15</v>
      </c>
      <c r="I82" s="22" t="n">
        <v>1</v>
      </c>
      <c r="J82" s="22" t="n">
        <v>1</v>
      </c>
      <c r="K82" s="22" t="n">
        <v>1</v>
      </c>
      <c r="L82" s="22" t="n">
        <v>1</v>
      </c>
      <c r="M82" s="29" t="s">
        <v>28</v>
      </c>
      <c r="N82" s="23"/>
      <c r="O82" s="23"/>
      <c r="P82" s="23"/>
      <c r="Q82" s="23"/>
      <c r="R82" s="29" t="s">
        <v>23</v>
      </c>
      <c r="S82" s="22" t="n">
        <v>82</v>
      </c>
      <c r="T82" s="8"/>
      <c r="U82" s="8"/>
      <c r="V82" s="8"/>
      <c r="W82" s="8"/>
      <c r="X82" s="8"/>
      <c r="Y82" s="8"/>
      <c r="Z82" s="8"/>
    </row>
    <row r="83" customFormat="false" ht="28.5" hidden="false" customHeight="true" outlineLevel="0" collapsed="false">
      <c r="A83" s="24" t="s">
        <v>106</v>
      </c>
      <c r="B83" s="18" t="n">
        <f aca="false">HLOOKUP($B$2,$I$1:L83,S83,0)</f>
        <v>1</v>
      </c>
      <c r="C83" s="25" t="str">
        <f aca="false">IF(B83=1,"Ap Dung","Khong")</f>
        <v>Ap Dung</v>
      </c>
      <c r="D83" s="25" t="str">
        <f aca="false">IF(E83="x","Bat buoc",(IF(E83=1,"khuyen khich","Khong")))</f>
        <v>Khong</v>
      </c>
      <c r="E83" s="26" t="n">
        <f aca="false">HLOOKUP($E$2,$N$1:R83,S83,0)</f>
        <v>0</v>
      </c>
      <c r="F83" s="27"/>
      <c r="G83" s="29" t="str">
        <f aca="false">IF(AND(F83=1,E83=1),1,IF(AND(F83=1,E83="x"),"x",""))</f>
        <v/>
      </c>
      <c r="H83" s="28" t="s">
        <v>15</v>
      </c>
      <c r="I83" s="22" t="n">
        <v>1</v>
      </c>
      <c r="J83" s="22" t="n">
        <v>1</v>
      </c>
      <c r="K83" s="22" t="n">
        <v>1</v>
      </c>
      <c r="L83" s="22" t="n">
        <v>1</v>
      </c>
      <c r="M83" s="29" t="s">
        <v>49</v>
      </c>
      <c r="N83" s="23"/>
      <c r="O83" s="29" t="s">
        <v>23</v>
      </c>
      <c r="P83" s="23"/>
      <c r="Q83" s="23"/>
      <c r="R83" s="23"/>
      <c r="S83" s="22" t="n">
        <v>83</v>
      </c>
      <c r="T83" s="8"/>
      <c r="U83" s="8"/>
      <c r="V83" s="8"/>
      <c r="W83" s="8"/>
      <c r="X83" s="8"/>
      <c r="Y83" s="8"/>
      <c r="Z83" s="8"/>
    </row>
    <row r="84" customFormat="false" ht="28.5" hidden="false" customHeight="true" outlineLevel="0" collapsed="false">
      <c r="A84" s="24" t="s">
        <v>107</v>
      </c>
      <c r="B84" s="18" t="n">
        <f aca="false">HLOOKUP($B$2,$I$1:L84,S84,0)</f>
        <v>1</v>
      </c>
      <c r="C84" s="25" t="str">
        <f aca="false">IF(B84=1,"Ap Dung","Khong")</f>
        <v>Ap Dung</v>
      </c>
      <c r="D84" s="25" t="str">
        <f aca="false">IF(E84="x","Bat buoc",(IF(E84=1,"khuyen khich","Khong")))</f>
        <v>Bat buoc</v>
      </c>
      <c r="E84" s="33" t="str">
        <f aca="false">HLOOKUP($E$2,$N$1:R84,S84,0)</f>
        <v>x</v>
      </c>
      <c r="F84" s="27" t="n">
        <v>1</v>
      </c>
      <c r="G84" s="29" t="str">
        <f aca="false">IF(AND(F84=1,E84=1),1,IF(AND(F84=1,E84="x"),"x",""))</f>
        <v>x</v>
      </c>
      <c r="H84" s="28" t="s">
        <v>15</v>
      </c>
      <c r="I84" s="22" t="n">
        <v>1</v>
      </c>
      <c r="J84" s="22" t="n">
        <v>1</v>
      </c>
      <c r="K84" s="22" t="n">
        <v>1</v>
      </c>
      <c r="L84" s="22" t="n">
        <v>1</v>
      </c>
      <c r="M84" s="29" t="s">
        <v>53</v>
      </c>
      <c r="N84" s="23"/>
      <c r="O84" s="23"/>
      <c r="P84" s="29" t="s">
        <v>23</v>
      </c>
      <c r="Q84" s="23"/>
      <c r="R84" s="23"/>
      <c r="S84" s="22" t="n">
        <v>84</v>
      </c>
      <c r="T84" s="8"/>
      <c r="U84" s="8"/>
      <c r="V84" s="8"/>
      <c r="W84" s="8"/>
      <c r="X84" s="8"/>
      <c r="Y84" s="8"/>
      <c r="Z84" s="8"/>
    </row>
    <row r="85" customFormat="false" ht="28.5" hidden="false" customHeight="true" outlineLevel="0" collapsed="false">
      <c r="A85" s="24" t="s">
        <v>108</v>
      </c>
      <c r="B85" s="18" t="n">
        <f aca="false">HLOOKUP($B$2,$I$1:L85,S85,0)</f>
        <v>1</v>
      </c>
      <c r="C85" s="25" t="str">
        <f aca="false">IF(B85=1,"Ap Dung","Khong")</f>
        <v>Ap Dung</v>
      </c>
      <c r="D85" s="25" t="str">
        <f aca="false">IF(E85="x","Bat buoc",(IF(E85=1,"khuyen khich","Khong")))</f>
        <v>Khong</v>
      </c>
      <c r="E85" s="26" t="n">
        <f aca="false">HLOOKUP($E$2,$N$1:R85,S85,0)</f>
        <v>0</v>
      </c>
      <c r="F85" s="27"/>
      <c r="G85" s="29" t="str">
        <f aca="false">IF(AND(F85=1,E85=1),1,IF(AND(F85=1,E85="x"),"x",""))</f>
        <v/>
      </c>
      <c r="H85" s="28" t="s">
        <v>15</v>
      </c>
      <c r="I85" s="22" t="n">
        <v>1</v>
      </c>
      <c r="J85" s="22" t="n">
        <v>1</v>
      </c>
      <c r="K85" s="22" t="n">
        <v>1</v>
      </c>
      <c r="L85" s="22" t="n">
        <v>1</v>
      </c>
      <c r="M85" s="29" t="s">
        <v>41</v>
      </c>
      <c r="N85" s="23"/>
      <c r="O85" s="23"/>
      <c r="P85" s="23"/>
      <c r="Q85" s="29" t="s">
        <v>23</v>
      </c>
      <c r="R85" s="29" t="s">
        <v>23</v>
      </c>
      <c r="S85" s="22" t="n">
        <v>85</v>
      </c>
      <c r="T85" s="8"/>
      <c r="U85" s="8"/>
      <c r="V85" s="8"/>
      <c r="W85" s="8"/>
      <c r="X85" s="8"/>
      <c r="Y85" s="8"/>
      <c r="Z85" s="8"/>
    </row>
    <row r="86" customFormat="false" ht="28.5" hidden="false" customHeight="true" outlineLevel="0" collapsed="false">
      <c r="A86" s="24" t="s">
        <v>109</v>
      </c>
      <c r="B86" s="18" t="n">
        <f aca="false">HLOOKUP($B$2,$I$1:L86,S86,0)</f>
        <v>1</v>
      </c>
      <c r="C86" s="25" t="str">
        <f aca="false">IF(B86=1,"Ap Dung","Khong")</f>
        <v>Ap Dung</v>
      </c>
      <c r="D86" s="25" t="str">
        <f aca="false">IF(E86="x","Bat buoc",(IF(E86=1,"khuyen khich","Khong")))</f>
        <v>Khong</v>
      </c>
      <c r="E86" s="26" t="n">
        <f aca="false">HLOOKUP($E$2,$N$1:R86,S86,0)</f>
        <v>0</v>
      </c>
      <c r="F86" s="27"/>
      <c r="G86" s="29" t="str">
        <f aca="false">IF(AND(F86=1,E86=1),1,IF(AND(F86=1,E86="x"),"x",""))</f>
        <v/>
      </c>
      <c r="H86" s="28" t="s">
        <v>39</v>
      </c>
      <c r="I86" s="22" t="n">
        <v>1</v>
      </c>
      <c r="J86" s="22"/>
      <c r="K86" s="22" t="n">
        <v>1</v>
      </c>
      <c r="L86" s="22" t="n">
        <v>1</v>
      </c>
      <c r="M86" s="29" t="s">
        <v>56</v>
      </c>
      <c r="N86" s="23"/>
      <c r="O86" s="23"/>
      <c r="P86" s="23"/>
      <c r="Q86" s="29" t="s">
        <v>23</v>
      </c>
      <c r="R86" s="23"/>
      <c r="S86" s="22" t="n">
        <v>86</v>
      </c>
      <c r="T86" s="8"/>
      <c r="U86" s="8"/>
      <c r="V86" s="8"/>
      <c r="W86" s="8"/>
      <c r="X86" s="8"/>
      <c r="Y86" s="8"/>
      <c r="Z86" s="8"/>
    </row>
    <row r="87" customFormat="false" ht="28.5" hidden="false" customHeight="true" outlineLevel="0" collapsed="false">
      <c r="A87" s="24" t="s">
        <v>110</v>
      </c>
      <c r="B87" s="18" t="n">
        <f aca="false">HLOOKUP($B$2,$I$1:L87,S87,0)</f>
        <v>0</v>
      </c>
      <c r="C87" s="25" t="str">
        <f aca="false">IF(B87=1,"Ap Dung","Khong")</f>
        <v>Khong</v>
      </c>
      <c r="D87" s="25" t="str">
        <f aca="false">IF(E87="x","Bat buoc",(IF(E87=1,"khuyen khich","Khong")))</f>
        <v>Khong</v>
      </c>
      <c r="E87" s="26" t="n">
        <f aca="false">HLOOKUP($E$2,$N$1:R87,S87,0)</f>
        <v>0</v>
      </c>
      <c r="F87" s="27"/>
      <c r="G87" s="29" t="str">
        <f aca="false">IF(AND(F87=1,E87=1),1,IF(AND(F87=1,E87="x"),"x",""))</f>
        <v/>
      </c>
      <c r="H87" s="28" t="s">
        <v>6</v>
      </c>
      <c r="I87" s="22"/>
      <c r="J87" s="22" t="n">
        <v>1</v>
      </c>
      <c r="K87" s="22"/>
      <c r="L87" s="22"/>
      <c r="M87" s="29" t="s">
        <v>41</v>
      </c>
      <c r="N87" s="23"/>
      <c r="O87" s="23"/>
      <c r="P87" s="23"/>
      <c r="Q87" s="29" t="s">
        <v>23</v>
      </c>
      <c r="R87" s="29" t="s">
        <v>23</v>
      </c>
      <c r="S87" s="22" t="n">
        <v>87</v>
      </c>
      <c r="T87" s="8"/>
      <c r="U87" s="8"/>
      <c r="V87" s="8"/>
      <c r="W87" s="8"/>
      <c r="X87" s="8"/>
      <c r="Y87" s="8"/>
      <c r="Z87" s="8"/>
    </row>
    <row r="88" customFormat="false" ht="28.5" hidden="false" customHeight="true" outlineLevel="0" collapsed="false">
      <c r="A88" s="24" t="s">
        <v>110</v>
      </c>
      <c r="B88" s="18" t="n">
        <f aca="false">HLOOKUP($B$2,$I$1:L88,S88,0)</f>
        <v>1</v>
      </c>
      <c r="C88" s="25" t="str">
        <f aca="false">IF(B88=1,"Ap Dung","Khong")</f>
        <v>Ap Dung</v>
      </c>
      <c r="D88" s="25" t="str">
        <f aca="false">IF(E88="x","Bat buoc",(IF(E88=1,"khuyen khich","Khong")))</f>
        <v>Khong</v>
      </c>
      <c r="E88" s="26" t="n">
        <f aca="false">HLOOKUP($E$2,$N$1:R88,S88,0)</f>
        <v>0</v>
      </c>
      <c r="F88" s="27" t="n">
        <v>1</v>
      </c>
      <c r="G88" s="29" t="str">
        <f aca="false">IF(AND(F88=1,E88=1),1,IF(AND(F88=1,E88="x"),"x",""))</f>
        <v/>
      </c>
      <c r="H88" s="28" t="s">
        <v>39</v>
      </c>
      <c r="I88" s="22" t="n">
        <v>1</v>
      </c>
      <c r="J88" s="22"/>
      <c r="K88" s="22" t="n">
        <v>1</v>
      </c>
      <c r="L88" s="22" t="n">
        <v>1</v>
      </c>
      <c r="M88" s="29" t="s">
        <v>28</v>
      </c>
      <c r="N88" s="23"/>
      <c r="O88" s="23"/>
      <c r="P88" s="23"/>
      <c r="Q88" s="23"/>
      <c r="R88" s="29" t="s">
        <v>23</v>
      </c>
      <c r="S88" s="22" t="n">
        <v>88</v>
      </c>
      <c r="T88" s="8"/>
      <c r="U88" s="8"/>
      <c r="V88" s="8"/>
      <c r="W88" s="8"/>
      <c r="X88" s="8"/>
      <c r="Y88" s="8"/>
      <c r="Z88" s="8"/>
    </row>
    <row r="89" customFormat="false" ht="28.5" hidden="false" customHeight="true" outlineLevel="0" collapsed="false">
      <c r="A89" s="24" t="s">
        <v>111</v>
      </c>
      <c r="B89" s="18" t="n">
        <f aca="false">HLOOKUP($B$2,$I$1:L89,S89,0)</f>
        <v>1</v>
      </c>
      <c r="C89" s="25" t="str">
        <f aca="false">IF(B89=1,"Ap Dung","Khong")</f>
        <v>Ap Dung</v>
      </c>
      <c r="D89" s="25" t="str">
        <f aca="false">IF(E89="x","Bat buoc",(IF(E89=1,"khuyen khich","Khong")))</f>
        <v>Khong</v>
      </c>
      <c r="E89" s="26" t="n">
        <f aca="false">HLOOKUP($E$2,$N$1:R89,S89,0)</f>
        <v>0</v>
      </c>
      <c r="F89" s="27"/>
      <c r="G89" s="29" t="str">
        <f aca="false">IF(AND(F89=1,E89=1),1,IF(AND(F89=1,E89="x"),"x",""))</f>
        <v/>
      </c>
      <c r="H89" s="28" t="s">
        <v>15</v>
      </c>
      <c r="I89" s="22" t="n">
        <v>1</v>
      </c>
      <c r="J89" s="22" t="n">
        <v>1</v>
      </c>
      <c r="K89" s="22" t="n">
        <v>1</v>
      </c>
      <c r="L89" s="22" t="n">
        <v>1</v>
      </c>
      <c r="M89" s="23" t="n">
        <v>2</v>
      </c>
      <c r="N89" s="23"/>
      <c r="O89" s="23" t="n">
        <v>1</v>
      </c>
      <c r="P89" s="23"/>
      <c r="Q89" s="23"/>
      <c r="R89" s="23"/>
      <c r="S89" s="22" t="n">
        <v>89</v>
      </c>
      <c r="T89" s="8"/>
      <c r="U89" s="8"/>
      <c r="V89" s="8"/>
      <c r="W89" s="8"/>
      <c r="X89" s="8"/>
      <c r="Y89" s="8"/>
      <c r="Z89" s="8"/>
    </row>
    <row r="90" customFormat="false" ht="28.5" hidden="false" customHeight="true" outlineLevel="0" collapsed="false">
      <c r="A90" s="24" t="s">
        <v>112</v>
      </c>
      <c r="B90" s="18" t="n">
        <f aca="false">HLOOKUP($B$2,$I$1:L90,S90,0)</f>
        <v>1</v>
      </c>
      <c r="C90" s="25" t="str">
        <f aca="false">IF(B90=1,"Ap Dung","Khong")</f>
        <v>Ap Dung</v>
      </c>
      <c r="D90" s="25" t="str">
        <f aca="false">IF(E90="x","Bat buoc",(IF(E90=1,"khuyen khich","Khong")))</f>
        <v>Bat buoc</v>
      </c>
      <c r="E90" s="33" t="str">
        <f aca="false">HLOOKUP($E$2,$N$1:R90,S90,0)</f>
        <v>x</v>
      </c>
      <c r="F90" s="27" t="n">
        <v>1</v>
      </c>
      <c r="G90" s="29" t="str">
        <f aca="false">IF(AND(F90=1,E90=1),1,IF(AND(F90=1,E90="x"),"x",""))</f>
        <v>x</v>
      </c>
      <c r="H90" s="28" t="s">
        <v>15</v>
      </c>
      <c r="I90" s="22" t="n">
        <v>1</v>
      </c>
      <c r="J90" s="22" t="n">
        <v>1</v>
      </c>
      <c r="K90" s="22" t="n">
        <v>1</v>
      </c>
      <c r="L90" s="22" t="n">
        <v>1</v>
      </c>
      <c r="M90" s="29" t="s">
        <v>25</v>
      </c>
      <c r="N90" s="23"/>
      <c r="O90" s="23"/>
      <c r="P90" s="29" t="s">
        <v>23</v>
      </c>
      <c r="Q90" s="29" t="s">
        <v>23</v>
      </c>
      <c r="R90" s="29" t="s">
        <v>23</v>
      </c>
      <c r="S90" s="22" t="n">
        <v>90</v>
      </c>
      <c r="T90" s="8"/>
      <c r="U90" s="8"/>
      <c r="V90" s="8"/>
      <c r="W90" s="8"/>
      <c r="X90" s="8"/>
      <c r="Y90" s="8"/>
      <c r="Z90" s="8"/>
    </row>
    <row r="91" customFormat="false" ht="28.5" hidden="false" customHeight="true" outlineLevel="0" collapsed="false">
      <c r="A91" s="24" t="s">
        <v>84</v>
      </c>
      <c r="B91" s="18" t="n">
        <v>1</v>
      </c>
      <c r="C91" s="25" t="str">
        <f aca="false">IF(B91=1,"Ap Dung","Khong")</f>
        <v>Ap Dung</v>
      </c>
      <c r="D91" s="25" t="str">
        <f aca="false">IF(E91="x","Bat buoc",(IF(E91=1,"khuyen khich","Khong")))</f>
        <v>khuyen khich</v>
      </c>
      <c r="E91" s="26" t="n">
        <f aca="false">HLOOKUP($E$2,$N$1:R91,S91,0)</f>
        <v>1</v>
      </c>
      <c r="F91" s="27" t="n">
        <v>1</v>
      </c>
      <c r="G91" s="23" t="n">
        <f aca="false">IF(AND(F91=1,E91=1),1,IF(AND(F91=1,E91="x"),"x",""))</f>
        <v>1</v>
      </c>
      <c r="H91" s="28" t="s">
        <v>15</v>
      </c>
      <c r="I91" s="22" t="n">
        <v>1</v>
      </c>
      <c r="J91" s="22" t="n">
        <v>1</v>
      </c>
      <c r="K91" s="22" t="n">
        <v>1</v>
      </c>
      <c r="L91" s="22" t="n">
        <v>1</v>
      </c>
      <c r="M91" s="29" t="s">
        <v>113</v>
      </c>
      <c r="N91" s="23"/>
      <c r="O91" s="23" t="n">
        <v>1</v>
      </c>
      <c r="P91" s="23" t="n">
        <v>1</v>
      </c>
      <c r="Q91" s="29" t="s">
        <v>23</v>
      </c>
      <c r="R91" s="29" t="s">
        <v>23</v>
      </c>
      <c r="S91" s="22" t="n">
        <v>91</v>
      </c>
      <c r="T91" s="8"/>
      <c r="U91" s="8"/>
      <c r="V91" s="8"/>
      <c r="W91" s="8"/>
      <c r="X91" s="8"/>
      <c r="Y91" s="8"/>
      <c r="Z91" s="8"/>
    </row>
    <row r="92" customFormat="false" ht="28.5" hidden="false" customHeight="true" outlineLevel="0" collapsed="false">
      <c r="A92" s="30" t="s">
        <v>114</v>
      </c>
      <c r="B92" s="18"/>
      <c r="C92" s="31"/>
      <c r="D92" s="31"/>
      <c r="E92" s="32"/>
      <c r="F92" s="32"/>
      <c r="G92" s="23"/>
      <c r="H92" s="22"/>
      <c r="I92" s="22"/>
      <c r="J92" s="22"/>
      <c r="K92" s="22"/>
      <c r="L92" s="22"/>
      <c r="M92" s="23"/>
      <c r="N92" s="23"/>
      <c r="O92" s="23"/>
      <c r="P92" s="23"/>
      <c r="Q92" s="23"/>
      <c r="R92" s="23"/>
      <c r="S92" s="22" t="n">
        <v>92</v>
      </c>
      <c r="T92" s="8"/>
      <c r="U92" s="8"/>
      <c r="V92" s="8"/>
      <c r="W92" s="8"/>
      <c r="X92" s="8"/>
      <c r="Y92" s="8"/>
      <c r="Z92" s="8"/>
    </row>
    <row r="93" customFormat="false" ht="28.5" hidden="false" customHeight="true" outlineLevel="0" collapsed="false">
      <c r="A93" s="24" t="s">
        <v>115</v>
      </c>
      <c r="B93" s="18" t="n">
        <f aca="false">HLOOKUP($B$2,$I$1:L93,S93,0)</f>
        <v>1</v>
      </c>
      <c r="C93" s="25" t="str">
        <f aca="false">IF(B93=1,"Ap Dung","Khong")</f>
        <v>Ap Dung</v>
      </c>
      <c r="D93" s="25" t="str">
        <f aca="false">IF(E93="x","Bat buoc",(IF(E93=1,"khuyen khich","Khong")))</f>
        <v>Bat buoc</v>
      </c>
      <c r="E93" s="33" t="str">
        <f aca="false">HLOOKUP($E$2,$N$1:R93,S93,0)</f>
        <v>x</v>
      </c>
      <c r="F93" s="27" t="n">
        <v>1</v>
      </c>
      <c r="G93" s="29" t="str">
        <f aca="false">IF(AND(F93=1,E93=1),1,IF(AND(F93=1,E93="x"),"x",""))</f>
        <v>x</v>
      </c>
      <c r="H93" s="28" t="s">
        <v>15</v>
      </c>
      <c r="I93" s="22" t="n">
        <v>1</v>
      </c>
      <c r="J93" s="22" t="n">
        <v>1</v>
      </c>
      <c r="K93" s="22" t="n">
        <v>1</v>
      </c>
      <c r="L93" s="22" t="n">
        <v>1</v>
      </c>
      <c r="M93" s="29" t="s">
        <v>116</v>
      </c>
      <c r="N93" s="23"/>
      <c r="O93" s="29" t="s">
        <v>23</v>
      </c>
      <c r="P93" s="29" t="s">
        <v>23</v>
      </c>
      <c r="Q93" s="29" t="s">
        <v>23</v>
      </c>
      <c r="R93" s="29" t="s">
        <v>23</v>
      </c>
      <c r="S93" s="22" t="n">
        <v>93</v>
      </c>
      <c r="T93" s="8"/>
      <c r="U93" s="8"/>
      <c r="V93" s="8"/>
      <c r="W93" s="8"/>
      <c r="X93" s="8"/>
      <c r="Y93" s="8"/>
      <c r="Z93" s="8"/>
    </row>
    <row r="94" customFormat="false" ht="28.5" hidden="false" customHeight="true" outlineLevel="0" collapsed="false">
      <c r="A94" s="24" t="s">
        <v>117</v>
      </c>
      <c r="B94" s="18" t="n">
        <f aca="false">HLOOKUP($B$2,$I$1:L94,S94,0)</f>
        <v>1</v>
      </c>
      <c r="C94" s="25" t="str">
        <f aca="false">IF(B94=1,"Ap Dung","Khong")</f>
        <v>Ap Dung</v>
      </c>
      <c r="D94" s="25" t="str">
        <f aca="false">IF(E94="x","Bat buoc",(IF(E94=1,"khuyen khich","Khong")))</f>
        <v>Bat buoc</v>
      </c>
      <c r="E94" s="33" t="str">
        <f aca="false">HLOOKUP($E$2,$N$1:R94,S94,0)</f>
        <v>x</v>
      </c>
      <c r="F94" s="27" t="n">
        <v>1</v>
      </c>
      <c r="G94" s="29" t="str">
        <f aca="false">IF(AND(F94=1,E94=1),1,IF(AND(F94=1,E94="x"),"x",""))</f>
        <v>x</v>
      </c>
      <c r="H94" s="28" t="s">
        <v>15</v>
      </c>
      <c r="I94" s="22" t="n">
        <v>1</v>
      </c>
      <c r="J94" s="22" t="n">
        <v>1</v>
      </c>
      <c r="K94" s="22" t="n">
        <v>1</v>
      </c>
      <c r="L94" s="22" t="n">
        <v>1</v>
      </c>
      <c r="M94" s="29" t="s">
        <v>118</v>
      </c>
      <c r="N94" s="23"/>
      <c r="O94" s="29" t="s">
        <v>23</v>
      </c>
      <c r="P94" s="29" t="s">
        <v>23</v>
      </c>
      <c r="Q94" s="23"/>
      <c r="R94" s="23"/>
      <c r="S94" s="22" t="n">
        <v>94</v>
      </c>
      <c r="T94" s="8"/>
      <c r="U94" s="8"/>
      <c r="V94" s="8"/>
      <c r="W94" s="8"/>
      <c r="X94" s="8"/>
      <c r="Y94" s="8"/>
      <c r="Z94" s="8"/>
    </row>
    <row r="95" customFormat="false" ht="28.5" hidden="false" customHeight="true" outlineLevel="0" collapsed="false">
      <c r="A95" s="24" t="s">
        <v>119</v>
      </c>
      <c r="B95" s="18" t="n">
        <f aca="false">HLOOKUP($B$2,$I$1:L95,S95,0)</f>
        <v>1</v>
      </c>
      <c r="C95" s="25" t="str">
        <f aca="false">IF(B95=1,"Ap Dung","Khong")</f>
        <v>Ap Dung</v>
      </c>
      <c r="D95" s="25" t="str">
        <f aca="false">IF(E95="x","Bat buoc",(IF(E95=1,"khuyen khich","Khong")))</f>
        <v>Khong</v>
      </c>
      <c r="E95" s="26" t="n">
        <f aca="false">HLOOKUP($E$2,$N$1:R95,S95,0)</f>
        <v>0</v>
      </c>
      <c r="F95" s="27"/>
      <c r="G95" s="29" t="str">
        <f aca="false">IF(AND(F95=1,E95=1),1,IF(AND(F95=1,E95="x"),"x",""))</f>
        <v/>
      </c>
      <c r="H95" s="28" t="s">
        <v>15</v>
      </c>
      <c r="I95" s="22" t="n">
        <v>1</v>
      </c>
      <c r="J95" s="22" t="n">
        <v>1</v>
      </c>
      <c r="K95" s="22" t="n">
        <v>1</v>
      </c>
      <c r="L95" s="22" t="n">
        <v>1</v>
      </c>
      <c r="M95" s="29" t="s">
        <v>41</v>
      </c>
      <c r="N95" s="23"/>
      <c r="O95" s="23"/>
      <c r="P95" s="23"/>
      <c r="Q95" s="29" t="s">
        <v>23</v>
      </c>
      <c r="R95" s="29" t="s">
        <v>23</v>
      </c>
      <c r="S95" s="22" t="n">
        <v>95</v>
      </c>
      <c r="T95" s="8"/>
      <c r="U95" s="8"/>
      <c r="V95" s="8"/>
      <c r="W95" s="8"/>
      <c r="X95" s="8"/>
      <c r="Y95" s="8"/>
      <c r="Z95" s="8"/>
    </row>
    <row r="96" customFormat="false" ht="28.5" hidden="false" customHeight="true" outlineLevel="0" collapsed="false">
      <c r="A96" s="24" t="s">
        <v>120</v>
      </c>
      <c r="B96" s="18" t="n">
        <f aca="false">HLOOKUP($B$2,$I$1:L96,S96,0)</f>
        <v>1</v>
      </c>
      <c r="C96" s="25" t="str">
        <f aca="false">IF(B96=1,"Ap Dung","Khong")</f>
        <v>Ap Dung</v>
      </c>
      <c r="D96" s="25" t="str">
        <f aca="false">IF(E96="x","Bat buoc",(IF(E96=1,"khuyen khich","Khong")))</f>
        <v>Khong</v>
      </c>
      <c r="E96" s="26" t="n">
        <f aca="false">HLOOKUP($E$2,$N$1:R96,S96,0)</f>
        <v>0</v>
      </c>
      <c r="F96" s="27"/>
      <c r="G96" s="29" t="str">
        <f aca="false">IF(AND(F96=1,E96=1),1,IF(AND(F96=1,E96="x"),"x",""))</f>
        <v/>
      </c>
      <c r="H96" s="28" t="s">
        <v>15</v>
      </c>
      <c r="I96" s="22" t="n">
        <v>1</v>
      </c>
      <c r="J96" s="22" t="n">
        <v>1</v>
      </c>
      <c r="K96" s="22" t="n">
        <v>1</v>
      </c>
      <c r="L96" s="22" t="n">
        <v>1</v>
      </c>
      <c r="M96" s="29" t="s">
        <v>41</v>
      </c>
      <c r="N96" s="23"/>
      <c r="O96" s="23"/>
      <c r="P96" s="23"/>
      <c r="Q96" s="29" t="s">
        <v>23</v>
      </c>
      <c r="R96" s="29" t="s">
        <v>23</v>
      </c>
      <c r="S96" s="22" t="n">
        <v>96</v>
      </c>
      <c r="T96" s="8"/>
      <c r="U96" s="8"/>
      <c r="V96" s="8"/>
      <c r="W96" s="8"/>
      <c r="X96" s="8"/>
      <c r="Y96" s="8"/>
      <c r="Z96" s="8"/>
    </row>
    <row r="97" customFormat="false" ht="28.5" hidden="false" customHeight="true" outlineLevel="0" collapsed="false">
      <c r="A97" s="24" t="s">
        <v>121</v>
      </c>
      <c r="B97" s="18" t="n">
        <f aca="false">HLOOKUP($B$2,$I$1:L97,S97,0)</f>
        <v>1</v>
      </c>
      <c r="C97" s="25" t="str">
        <f aca="false">IF(B97=1,"Ap Dung","Khong")</f>
        <v>Ap Dung</v>
      </c>
      <c r="D97" s="25" t="str">
        <f aca="false">IF(E97="x","Bat buoc",(IF(E97=1,"khuyen khich","Khong")))</f>
        <v>Bat buoc</v>
      </c>
      <c r="E97" s="33" t="str">
        <f aca="false">HLOOKUP($E$2,$N$1:R97,S97,0)</f>
        <v>x</v>
      </c>
      <c r="F97" s="27" t="n">
        <v>1</v>
      </c>
      <c r="G97" s="29" t="str">
        <f aca="false">IF(AND(F97=1,E97=1),1,IF(AND(F97=1,E97="x"),"x",""))</f>
        <v>x</v>
      </c>
      <c r="H97" s="28" t="s">
        <v>15</v>
      </c>
      <c r="I97" s="22" t="n">
        <v>1</v>
      </c>
      <c r="J97" s="22" t="n">
        <v>1</v>
      </c>
      <c r="K97" s="22" t="n">
        <v>1</v>
      </c>
      <c r="L97" s="22" t="n">
        <v>1</v>
      </c>
      <c r="M97" s="29" t="s">
        <v>116</v>
      </c>
      <c r="N97" s="23"/>
      <c r="O97" s="29" t="s">
        <v>23</v>
      </c>
      <c r="P97" s="29" t="s">
        <v>23</v>
      </c>
      <c r="Q97" s="29" t="s">
        <v>23</v>
      </c>
      <c r="R97" s="29" t="s">
        <v>23</v>
      </c>
      <c r="S97" s="22" t="n">
        <v>97</v>
      </c>
      <c r="T97" s="8"/>
      <c r="U97" s="8"/>
      <c r="V97" s="8"/>
      <c r="W97" s="8"/>
      <c r="X97" s="8"/>
      <c r="Y97" s="8"/>
      <c r="Z97" s="8"/>
    </row>
    <row r="98" customFormat="false" ht="28.5" hidden="false" customHeight="true" outlineLevel="0" collapsed="false">
      <c r="A98" s="24" t="s">
        <v>122</v>
      </c>
      <c r="B98" s="18" t="n">
        <f aca="false">HLOOKUP($B$2,$I$1:L98,S98,0)</f>
        <v>1</v>
      </c>
      <c r="C98" s="25" t="str">
        <f aca="false">IF(B98=1,"Ap Dung","Khong")</f>
        <v>Ap Dung</v>
      </c>
      <c r="D98" s="25" t="str">
        <f aca="false">IF(E98="x","Bat buoc",(IF(E98=1,"khuyen khich","Khong")))</f>
        <v>Bat buoc</v>
      </c>
      <c r="E98" s="33" t="str">
        <f aca="false">HLOOKUP($E$2,$N$1:R98,S98,0)</f>
        <v>x</v>
      </c>
      <c r="F98" s="27" t="n">
        <v>1</v>
      </c>
      <c r="G98" s="29" t="str">
        <f aca="false">IF(AND(F98=1,E98=1),1,IF(AND(F98=1,E98="x"),"x",""))</f>
        <v>x</v>
      </c>
      <c r="H98" s="28" t="s">
        <v>15</v>
      </c>
      <c r="I98" s="22" t="n">
        <v>1</v>
      </c>
      <c r="J98" s="22" t="n">
        <v>1</v>
      </c>
      <c r="K98" s="22" t="n">
        <v>1</v>
      </c>
      <c r="L98" s="22" t="n">
        <v>1</v>
      </c>
      <c r="M98" s="29" t="s">
        <v>116</v>
      </c>
      <c r="N98" s="23"/>
      <c r="O98" s="29" t="s">
        <v>23</v>
      </c>
      <c r="P98" s="29" t="s">
        <v>23</v>
      </c>
      <c r="Q98" s="29" t="s">
        <v>23</v>
      </c>
      <c r="R98" s="29" t="s">
        <v>23</v>
      </c>
      <c r="S98" s="22" t="n">
        <v>98</v>
      </c>
      <c r="T98" s="8"/>
      <c r="U98" s="8"/>
      <c r="V98" s="8"/>
      <c r="W98" s="8"/>
      <c r="X98" s="8"/>
      <c r="Y98" s="8"/>
      <c r="Z98" s="8"/>
    </row>
    <row r="99" customFormat="false" ht="28.5" hidden="false" customHeight="true" outlineLevel="0" collapsed="false">
      <c r="A99" s="24" t="s">
        <v>123</v>
      </c>
      <c r="B99" s="18" t="n">
        <f aca="false">HLOOKUP($B$2,$I$1:L99,S99,0)</f>
        <v>1</v>
      </c>
      <c r="C99" s="25" t="str">
        <f aca="false">IF(B99=1,"Ap Dung","Khong")</f>
        <v>Ap Dung</v>
      </c>
      <c r="D99" s="25" t="str">
        <f aca="false">IF(E99="x","Bat buoc",(IF(E99=1,"khuyen khich","Khong")))</f>
        <v>Bat buoc</v>
      </c>
      <c r="E99" s="33" t="str">
        <f aca="false">HLOOKUP($E$2,$N$1:R99,S99,0)</f>
        <v>x</v>
      </c>
      <c r="F99" s="27" t="n">
        <v>1</v>
      </c>
      <c r="G99" s="29" t="str">
        <f aca="false">IF(AND(F99=1,E99=1),1,IF(AND(F99=1,E99="x"),"x",""))</f>
        <v>x</v>
      </c>
      <c r="H99" s="28" t="s">
        <v>15</v>
      </c>
      <c r="I99" s="22" t="n">
        <v>1</v>
      </c>
      <c r="J99" s="22" t="n">
        <v>1</v>
      </c>
      <c r="K99" s="22" t="n">
        <v>1</v>
      </c>
      <c r="L99" s="22" t="n">
        <v>1</v>
      </c>
      <c r="M99" s="29" t="s">
        <v>25</v>
      </c>
      <c r="N99" s="23"/>
      <c r="O99" s="23"/>
      <c r="P99" s="29" t="s">
        <v>23</v>
      </c>
      <c r="Q99" s="29" t="s">
        <v>23</v>
      </c>
      <c r="R99" s="29" t="s">
        <v>23</v>
      </c>
      <c r="S99" s="22" t="n">
        <v>99</v>
      </c>
      <c r="T99" s="8"/>
      <c r="U99" s="8"/>
      <c r="V99" s="8"/>
      <c r="W99" s="8"/>
      <c r="X99" s="8"/>
      <c r="Y99" s="8"/>
      <c r="Z99" s="8"/>
    </row>
    <row r="100" customFormat="false" ht="28.5" hidden="false" customHeight="true" outlineLevel="0" collapsed="false">
      <c r="A100" s="24" t="s">
        <v>124</v>
      </c>
      <c r="B100" s="18" t="n">
        <f aca="false">HLOOKUP($B$2,$I$1:L100,S100,0)</f>
        <v>1</v>
      </c>
      <c r="C100" s="25" t="str">
        <f aca="false">IF(B100=1,"Ap Dung","Khong")</f>
        <v>Ap Dung</v>
      </c>
      <c r="D100" s="25" t="str">
        <f aca="false">IF(E100="x","Bat buoc",(IF(E100=1,"khuyen khich","Khong")))</f>
        <v>Khong</v>
      </c>
      <c r="E100" s="26" t="n">
        <f aca="false">HLOOKUP($E$2,$N$1:R100,S100,0)</f>
        <v>0</v>
      </c>
      <c r="F100" s="27"/>
      <c r="G100" s="29" t="str">
        <f aca="false">IF(AND(F100=1,E100=1),1,IF(AND(F100=1,E100="x"),"x",""))</f>
        <v/>
      </c>
      <c r="H100" s="28" t="s">
        <v>15</v>
      </c>
      <c r="I100" s="22" t="n">
        <v>1</v>
      </c>
      <c r="J100" s="22" t="n">
        <v>1</v>
      </c>
      <c r="K100" s="22" t="n">
        <v>1</v>
      </c>
      <c r="L100" s="22" t="n">
        <v>1</v>
      </c>
      <c r="M100" s="29" t="s">
        <v>41</v>
      </c>
      <c r="N100" s="23"/>
      <c r="O100" s="23"/>
      <c r="P100" s="23"/>
      <c r="Q100" s="29" t="s">
        <v>23</v>
      </c>
      <c r="R100" s="29" t="s">
        <v>23</v>
      </c>
      <c r="S100" s="22" t="n">
        <v>100</v>
      </c>
      <c r="T100" s="8"/>
      <c r="U100" s="8"/>
      <c r="V100" s="8"/>
      <c r="W100" s="8"/>
      <c r="X100" s="8"/>
      <c r="Y100" s="8"/>
      <c r="Z100" s="8"/>
    </row>
    <row r="101" customFormat="false" ht="28.5" hidden="false" customHeight="true" outlineLevel="0" collapsed="false">
      <c r="A101" s="24" t="s">
        <v>125</v>
      </c>
      <c r="B101" s="18" t="n">
        <f aca="false">HLOOKUP($B$2,$I$1:L101,S101,0)</f>
        <v>1</v>
      </c>
      <c r="C101" s="25" t="str">
        <f aca="false">IF(B101=1,"Ap Dung","Khong")</f>
        <v>Ap Dung</v>
      </c>
      <c r="D101" s="25" t="str">
        <f aca="false">IF(E101="x","Bat buoc",(IF(E101=1,"khuyen khich","Khong")))</f>
        <v>Khong</v>
      </c>
      <c r="E101" s="26" t="n">
        <f aca="false">HLOOKUP($E$2,$N$1:R101,S101,0)</f>
        <v>0</v>
      </c>
      <c r="F101" s="27"/>
      <c r="G101" s="29" t="str">
        <f aca="false">IF(AND(F101=1,E101=1),1,IF(AND(F101=1,E101="x"),"x",""))</f>
        <v/>
      </c>
      <c r="H101" s="28" t="s">
        <v>15</v>
      </c>
      <c r="I101" s="22" t="n">
        <v>1</v>
      </c>
      <c r="J101" s="22" t="n">
        <v>1</v>
      </c>
      <c r="K101" s="22" t="n">
        <v>1</v>
      </c>
      <c r="L101" s="22" t="n">
        <v>1</v>
      </c>
      <c r="M101" s="29" t="s">
        <v>126</v>
      </c>
      <c r="N101" s="23"/>
      <c r="O101" s="23"/>
      <c r="P101" s="23"/>
      <c r="Q101" s="23" t="n">
        <v>1</v>
      </c>
      <c r="R101" s="29" t="s">
        <v>23</v>
      </c>
      <c r="S101" s="22" t="n">
        <v>101</v>
      </c>
      <c r="T101" s="8"/>
      <c r="U101" s="8"/>
      <c r="V101" s="8"/>
      <c r="W101" s="8"/>
      <c r="X101" s="8"/>
      <c r="Y101" s="8"/>
      <c r="Z101" s="8"/>
    </row>
    <row r="102" customFormat="false" ht="28.5" hidden="false" customHeight="true" outlineLevel="0" collapsed="false">
      <c r="A102" s="24" t="s">
        <v>127</v>
      </c>
      <c r="B102" s="18" t="n">
        <f aca="false">HLOOKUP($B$2,$I$1:L102,S102,0)</f>
        <v>1</v>
      </c>
      <c r="C102" s="25" t="str">
        <f aca="false">IF(B102=1,"Ap Dung","Khong")</f>
        <v>Ap Dung</v>
      </c>
      <c r="D102" s="25" t="str">
        <f aca="false">IF(E102="x","Bat buoc",(IF(E102=1,"khuyen khich","Khong")))</f>
        <v>khuyen khich</v>
      </c>
      <c r="E102" s="26" t="n">
        <f aca="false">HLOOKUP($E$2,$N$1:R102,S102,0)</f>
        <v>1</v>
      </c>
      <c r="F102" s="27" t="n">
        <v>1</v>
      </c>
      <c r="G102" s="23" t="n">
        <f aca="false">IF(AND(F102=1,E102=1),1,IF(AND(F102=1,E102="x"),"x",""))</f>
        <v>1</v>
      </c>
      <c r="H102" s="28" t="s">
        <v>15</v>
      </c>
      <c r="I102" s="22" t="n">
        <v>1</v>
      </c>
      <c r="J102" s="22" t="n">
        <v>1</v>
      </c>
      <c r="K102" s="22" t="n">
        <v>1</v>
      </c>
      <c r="L102" s="22" t="n">
        <v>1</v>
      </c>
      <c r="M102" s="29" t="s">
        <v>35</v>
      </c>
      <c r="N102" s="23"/>
      <c r="O102" s="23"/>
      <c r="P102" s="23" t="n">
        <v>1</v>
      </c>
      <c r="Q102" s="29" t="s">
        <v>23</v>
      </c>
      <c r="R102" s="29" t="s">
        <v>23</v>
      </c>
      <c r="S102" s="22" t="n">
        <v>102</v>
      </c>
      <c r="T102" s="8"/>
      <c r="U102" s="8"/>
      <c r="V102" s="8"/>
      <c r="W102" s="8"/>
      <c r="X102" s="8"/>
      <c r="Y102" s="8"/>
      <c r="Z102" s="8"/>
    </row>
    <row r="103" customFormat="false" ht="28.5" hidden="false" customHeight="true" outlineLevel="0" collapsed="false">
      <c r="A103" s="24" t="s">
        <v>128</v>
      </c>
      <c r="B103" s="18" t="n">
        <f aca="false">HLOOKUP($B$2,$I$1:L103,S103,0)</f>
        <v>1</v>
      </c>
      <c r="C103" s="25" t="str">
        <f aca="false">IF(B103=1,"Ap Dung","Khong")</f>
        <v>Ap Dung</v>
      </c>
      <c r="D103" s="25" t="str">
        <f aca="false">IF(E103="x","Bat buoc",(IF(E103=1,"khuyen khich","Khong")))</f>
        <v>Bat buoc</v>
      </c>
      <c r="E103" s="33" t="str">
        <f aca="false">HLOOKUP($E$2,$N$1:R103,S103,0)</f>
        <v>x</v>
      </c>
      <c r="F103" s="27" t="n">
        <v>1</v>
      </c>
      <c r="G103" s="29" t="str">
        <f aca="false">IF(AND(F103=1,E103=1),1,IF(AND(F103=1,E103="x"),"x",""))</f>
        <v>x</v>
      </c>
      <c r="H103" s="28" t="s">
        <v>15</v>
      </c>
      <c r="I103" s="22" t="n">
        <v>1</v>
      </c>
      <c r="J103" s="22" t="n">
        <v>1</v>
      </c>
      <c r="K103" s="22" t="n">
        <v>1</v>
      </c>
      <c r="L103" s="22" t="n">
        <v>1</v>
      </c>
      <c r="M103" s="29" t="s">
        <v>116</v>
      </c>
      <c r="N103" s="23"/>
      <c r="O103" s="29" t="s">
        <v>23</v>
      </c>
      <c r="P103" s="29" t="s">
        <v>23</v>
      </c>
      <c r="Q103" s="29" t="s">
        <v>23</v>
      </c>
      <c r="R103" s="29" t="s">
        <v>23</v>
      </c>
      <c r="S103" s="22" t="n">
        <v>103</v>
      </c>
      <c r="T103" s="8"/>
      <c r="U103" s="8"/>
      <c r="V103" s="8"/>
      <c r="W103" s="8"/>
      <c r="X103" s="8"/>
      <c r="Y103" s="8"/>
      <c r="Z103" s="8"/>
    </row>
    <row r="104" customFormat="false" ht="28.5" hidden="false" customHeight="true" outlineLevel="0" collapsed="false">
      <c r="A104" s="24" t="s">
        <v>129</v>
      </c>
      <c r="B104" s="18" t="n">
        <f aca="false">HLOOKUP($B$2,$I$1:L104,S104,0)</f>
        <v>1</v>
      </c>
      <c r="C104" s="25" t="str">
        <f aca="false">IF(B104=1,"Ap Dung","Khong")</f>
        <v>Ap Dung</v>
      </c>
      <c r="D104" s="25" t="str">
        <f aca="false">IF(E104="x","Bat buoc",(IF(E104=1,"khuyen khich","Khong")))</f>
        <v>Bat buoc</v>
      </c>
      <c r="E104" s="33" t="str">
        <f aca="false">HLOOKUP($E$2,$N$1:R104,S104,0)</f>
        <v>x</v>
      </c>
      <c r="F104" s="27" t="n">
        <v>1</v>
      </c>
      <c r="G104" s="29" t="str">
        <f aca="false">IF(AND(F104=1,E104=1),1,IF(AND(F104=1,E104="x"),"x",""))</f>
        <v>x</v>
      </c>
      <c r="H104" s="28" t="s">
        <v>15</v>
      </c>
      <c r="I104" s="22" t="n">
        <v>1</v>
      </c>
      <c r="J104" s="22" t="n">
        <v>1</v>
      </c>
      <c r="K104" s="22" t="n">
        <v>1</v>
      </c>
      <c r="L104" s="22" t="n">
        <v>1</v>
      </c>
      <c r="M104" s="29" t="s">
        <v>116</v>
      </c>
      <c r="N104" s="23"/>
      <c r="O104" s="29" t="s">
        <v>23</v>
      </c>
      <c r="P104" s="29" t="s">
        <v>23</v>
      </c>
      <c r="Q104" s="29" t="s">
        <v>23</v>
      </c>
      <c r="R104" s="29" t="s">
        <v>23</v>
      </c>
      <c r="S104" s="22" t="n">
        <v>104</v>
      </c>
      <c r="T104" s="8"/>
      <c r="U104" s="8"/>
      <c r="V104" s="8"/>
      <c r="W104" s="8"/>
      <c r="X104" s="8"/>
      <c r="Y104" s="8"/>
      <c r="Z104" s="8"/>
    </row>
    <row r="105" customFormat="false" ht="28.5" hidden="false" customHeight="true" outlineLevel="0" collapsed="false">
      <c r="A105" s="24" t="s">
        <v>130</v>
      </c>
      <c r="B105" s="18" t="n">
        <f aca="false">HLOOKUP($B$2,$I$1:L105,S105,0)</f>
        <v>1</v>
      </c>
      <c r="C105" s="25" t="str">
        <f aca="false">IF(B105=1,"Ap Dung","Khong")</f>
        <v>Ap Dung</v>
      </c>
      <c r="D105" s="25" t="str">
        <f aca="false">IF(E105="x","Bat buoc",(IF(E105=1,"khuyen khich","Khong")))</f>
        <v>Bat buoc</v>
      </c>
      <c r="E105" s="33" t="str">
        <f aca="false">HLOOKUP($E$2,$N$1:R105,S105,0)</f>
        <v>x</v>
      </c>
      <c r="F105" s="27" t="n">
        <v>1</v>
      </c>
      <c r="G105" s="29" t="str">
        <f aca="false">IF(AND(F105=1,E105=1),1,IF(AND(F105=1,E105="x"),"x",""))</f>
        <v>x</v>
      </c>
      <c r="H105" s="28" t="s">
        <v>15</v>
      </c>
      <c r="I105" s="22" t="n">
        <v>1</v>
      </c>
      <c r="J105" s="22" t="n">
        <v>1</v>
      </c>
      <c r="K105" s="22" t="n">
        <v>1</v>
      </c>
      <c r="L105" s="22" t="n">
        <v>1</v>
      </c>
      <c r="M105" s="29" t="s">
        <v>116</v>
      </c>
      <c r="N105" s="23"/>
      <c r="O105" s="29" t="s">
        <v>23</v>
      </c>
      <c r="P105" s="29" t="s">
        <v>23</v>
      </c>
      <c r="Q105" s="29" t="s">
        <v>23</v>
      </c>
      <c r="R105" s="29" t="s">
        <v>23</v>
      </c>
      <c r="S105" s="22" t="n">
        <v>105</v>
      </c>
      <c r="T105" s="8"/>
      <c r="U105" s="8"/>
      <c r="V105" s="8"/>
      <c r="W105" s="8"/>
      <c r="X105" s="8"/>
      <c r="Y105" s="8"/>
      <c r="Z105" s="8"/>
    </row>
    <row r="106" customFormat="false" ht="28.5" hidden="false" customHeight="true" outlineLevel="0" collapsed="false">
      <c r="A106" s="24" t="s">
        <v>131</v>
      </c>
      <c r="B106" s="18" t="n">
        <f aca="false">HLOOKUP($B$2,$I$1:L106,S106,0)</f>
        <v>1</v>
      </c>
      <c r="C106" s="25" t="str">
        <f aca="false">IF(B106=1,"Ap Dung","Khong")</f>
        <v>Ap Dung</v>
      </c>
      <c r="D106" s="25" t="str">
        <f aca="false">IF(E106="x","Bat buoc",(IF(E106=1,"khuyen khich","Khong")))</f>
        <v>Bat buoc</v>
      </c>
      <c r="E106" s="33" t="str">
        <f aca="false">HLOOKUP($E$2,$N$1:R106,S106,0)</f>
        <v>x</v>
      </c>
      <c r="F106" s="27" t="n">
        <v>1</v>
      </c>
      <c r="G106" s="29" t="str">
        <f aca="false">IF(AND(F106=1,E106=1),1,IF(AND(F106=1,E106="x"),"x",""))</f>
        <v>x</v>
      </c>
      <c r="H106" s="28" t="s">
        <v>15</v>
      </c>
      <c r="I106" s="22" t="n">
        <v>1</v>
      </c>
      <c r="J106" s="22" t="n">
        <v>1</v>
      </c>
      <c r="K106" s="22" t="n">
        <v>1</v>
      </c>
      <c r="L106" s="22" t="n">
        <v>1</v>
      </c>
      <c r="M106" s="29" t="s">
        <v>116</v>
      </c>
      <c r="N106" s="23"/>
      <c r="O106" s="29" t="s">
        <v>23</v>
      </c>
      <c r="P106" s="29" t="s">
        <v>23</v>
      </c>
      <c r="Q106" s="29" t="s">
        <v>23</v>
      </c>
      <c r="R106" s="29" t="s">
        <v>23</v>
      </c>
      <c r="S106" s="22" t="n">
        <v>106</v>
      </c>
      <c r="T106" s="8"/>
      <c r="U106" s="8"/>
      <c r="V106" s="8"/>
      <c r="W106" s="8"/>
      <c r="X106" s="8"/>
      <c r="Y106" s="8"/>
      <c r="Z106" s="8"/>
    </row>
    <row r="107" customFormat="false" ht="28.5" hidden="false" customHeight="true" outlineLevel="0" collapsed="false">
      <c r="A107" s="24" t="s">
        <v>132</v>
      </c>
      <c r="B107" s="18" t="n">
        <f aca="false">HLOOKUP($B$2,$I$1:L107,S107,0)</f>
        <v>1</v>
      </c>
      <c r="C107" s="25" t="str">
        <f aca="false">IF(B107=1,"Ap Dung","Khong")</f>
        <v>Ap Dung</v>
      </c>
      <c r="D107" s="25" t="str">
        <f aca="false">IF(E107="x","Bat buoc",(IF(E107=1,"khuyen khich","Khong")))</f>
        <v>khuyen khich</v>
      </c>
      <c r="E107" s="26" t="n">
        <f aca="false">HLOOKUP($E$2,$N$1:R107,S107,0)</f>
        <v>1</v>
      </c>
      <c r="F107" s="27" t="n">
        <v>1</v>
      </c>
      <c r="G107" s="23" t="n">
        <f aca="false">IF(AND(F107=1,E107=1),1,IF(AND(F107=1,E107="x"),"x",""))</f>
        <v>1</v>
      </c>
      <c r="H107" s="28" t="s">
        <v>15</v>
      </c>
      <c r="I107" s="22" t="n">
        <v>1</v>
      </c>
      <c r="J107" s="22" t="n">
        <v>1</v>
      </c>
      <c r="K107" s="22" t="n">
        <v>1</v>
      </c>
      <c r="L107" s="22" t="n">
        <v>1</v>
      </c>
      <c r="M107" s="29" t="s">
        <v>133</v>
      </c>
      <c r="N107" s="23"/>
      <c r="O107" s="23"/>
      <c r="P107" s="23" t="n">
        <v>1</v>
      </c>
      <c r="Q107" s="23" t="n">
        <v>1</v>
      </c>
      <c r="R107" s="29" t="s">
        <v>23</v>
      </c>
      <c r="S107" s="22" t="n">
        <v>107</v>
      </c>
      <c r="T107" s="8"/>
      <c r="U107" s="8"/>
      <c r="V107" s="8"/>
      <c r="W107" s="8"/>
      <c r="X107" s="8"/>
      <c r="Y107" s="8"/>
      <c r="Z107" s="8"/>
    </row>
    <row r="108" customFormat="false" ht="28.5" hidden="false" customHeight="true" outlineLevel="0" collapsed="false">
      <c r="A108" s="17" t="s">
        <v>134</v>
      </c>
      <c r="B108" s="18"/>
      <c r="C108" s="31"/>
      <c r="D108" s="31"/>
      <c r="E108" s="32"/>
      <c r="F108" s="19"/>
      <c r="G108" s="21"/>
      <c r="H108" s="34"/>
      <c r="I108" s="34"/>
      <c r="J108" s="34"/>
      <c r="K108" s="34"/>
      <c r="L108" s="34"/>
      <c r="M108" s="21"/>
      <c r="N108" s="21"/>
      <c r="O108" s="21"/>
      <c r="P108" s="21"/>
      <c r="Q108" s="21"/>
      <c r="R108" s="21"/>
      <c r="S108" s="22" t="n">
        <v>108</v>
      </c>
      <c r="T108" s="8"/>
      <c r="U108" s="8"/>
      <c r="V108" s="8"/>
      <c r="W108" s="8"/>
      <c r="X108" s="8"/>
      <c r="Y108" s="8"/>
      <c r="Z108" s="8"/>
    </row>
    <row r="109" customFormat="false" ht="28.5" hidden="false" customHeight="true" outlineLevel="0" collapsed="false">
      <c r="A109" s="24" t="s">
        <v>135</v>
      </c>
      <c r="B109" s="18" t="n">
        <f aca="false">HLOOKUP($B$2,$I$1:L109,S109,0)</f>
        <v>1</v>
      </c>
      <c r="C109" s="25" t="str">
        <f aca="false">IF(B109=1,"Ap Dung","Khong")</f>
        <v>Ap Dung</v>
      </c>
      <c r="D109" s="25" t="str">
        <f aca="false">IF(E109="x","Bat buoc",(IF(E109=1,"khuyen khich","Khong")))</f>
        <v>khuyen khich</v>
      </c>
      <c r="E109" s="26" t="n">
        <f aca="false">HLOOKUP($E$2,$N$1:R109,S109,0)</f>
        <v>1</v>
      </c>
      <c r="F109" s="27" t="n">
        <v>1</v>
      </c>
      <c r="G109" s="23" t="n">
        <f aca="false">IF(AND(F109=1,E109=1),1,IF(AND(F109=1,E109="x"),"x",""))</f>
        <v>1</v>
      </c>
      <c r="H109" s="28" t="s">
        <v>15</v>
      </c>
      <c r="I109" s="22" t="n">
        <v>1</v>
      </c>
      <c r="J109" s="22" t="n">
        <v>1</v>
      </c>
      <c r="K109" s="22" t="n">
        <v>1</v>
      </c>
      <c r="L109" s="22" t="n">
        <v>1</v>
      </c>
      <c r="M109" s="29" t="s">
        <v>113</v>
      </c>
      <c r="N109" s="23"/>
      <c r="O109" s="23" t="n">
        <v>1</v>
      </c>
      <c r="P109" s="23" t="n">
        <v>1</v>
      </c>
      <c r="Q109" s="29" t="s">
        <v>23</v>
      </c>
      <c r="R109" s="29" t="s">
        <v>23</v>
      </c>
      <c r="S109" s="22" t="n">
        <v>109</v>
      </c>
      <c r="T109" s="8"/>
      <c r="U109" s="8"/>
      <c r="V109" s="8"/>
      <c r="W109" s="8"/>
      <c r="X109" s="8"/>
      <c r="Y109" s="8"/>
      <c r="Z109" s="8"/>
    </row>
    <row r="110" customFormat="false" ht="28.5" hidden="false" customHeight="true" outlineLevel="0" collapsed="false">
      <c r="A110" s="24" t="s">
        <v>136</v>
      </c>
      <c r="B110" s="18" t="n">
        <f aca="false">HLOOKUP($B$2,$I$1:L110,S110,0)</f>
        <v>1</v>
      </c>
      <c r="C110" s="25" t="str">
        <f aca="false">IF(B110=1,"Ap Dung","Khong")</f>
        <v>Ap Dung</v>
      </c>
      <c r="D110" s="25" t="str">
        <f aca="false">IF(E110="x","Bat buoc",(IF(E110=1,"khuyen khich","Khong")))</f>
        <v>Bat buoc</v>
      </c>
      <c r="E110" s="33" t="str">
        <f aca="false">HLOOKUP($E$2,$N$1:R110,S110,0)</f>
        <v>x</v>
      </c>
      <c r="F110" s="27" t="n">
        <v>1</v>
      </c>
      <c r="G110" s="29" t="str">
        <f aca="false">IF(AND(F110=1,E110=1),1,IF(AND(F110=1,E110="x"),"x",""))</f>
        <v>x</v>
      </c>
      <c r="H110" s="28" t="s">
        <v>15</v>
      </c>
      <c r="I110" s="22" t="n">
        <v>1</v>
      </c>
      <c r="J110" s="22" t="n">
        <v>1</v>
      </c>
      <c r="K110" s="22" t="n">
        <v>1</v>
      </c>
      <c r="L110" s="22" t="n">
        <v>1</v>
      </c>
      <c r="M110" s="29" t="s">
        <v>116</v>
      </c>
      <c r="N110" s="23"/>
      <c r="O110" s="29" t="s">
        <v>23</v>
      </c>
      <c r="P110" s="29" t="s">
        <v>23</v>
      </c>
      <c r="Q110" s="29" t="s">
        <v>23</v>
      </c>
      <c r="R110" s="29" t="s">
        <v>23</v>
      </c>
      <c r="S110" s="22" t="n">
        <v>110</v>
      </c>
      <c r="T110" s="8"/>
      <c r="U110" s="8"/>
      <c r="V110" s="8"/>
      <c r="W110" s="8"/>
      <c r="X110" s="8"/>
      <c r="Y110" s="8"/>
      <c r="Z110" s="8"/>
    </row>
    <row r="111" customFormat="false" ht="28.5" hidden="false" customHeight="true" outlineLevel="0" collapsed="false">
      <c r="A111" s="24" t="s">
        <v>137</v>
      </c>
      <c r="B111" s="18" t="n">
        <f aca="false">HLOOKUP($B$2,$I$1:L111,S111,0)</f>
        <v>1</v>
      </c>
      <c r="C111" s="25" t="str">
        <f aca="false">IF(B111=1,"Ap Dung","Khong")</f>
        <v>Ap Dung</v>
      </c>
      <c r="D111" s="25" t="str">
        <f aca="false">IF(E111="x","Bat buoc",(IF(E111=1,"khuyen khich","Khong")))</f>
        <v>Khong</v>
      </c>
      <c r="E111" s="26" t="n">
        <f aca="false">HLOOKUP($E$2,$N$1:R111,S111,0)</f>
        <v>0</v>
      </c>
      <c r="F111" s="27"/>
      <c r="G111" s="29" t="str">
        <f aca="false">IF(AND(F111=1,E111=1),1,IF(AND(F111=1,E111="x"),"x",""))</f>
        <v/>
      </c>
      <c r="H111" s="28" t="s">
        <v>15</v>
      </c>
      <c r="I111" s="22" t="n">
        <v>1</v>
      </c>
      <c r="J111" s="22" t="n">
        <v>1</v>
      </c>
      <c r="K111" s="22" t="n">
        <v>1</v>
      </c>
      <c r="L111" s="22" t="n">
        <v>1</v>
      </c>
      <c r="M111" s="29" t="s">
        <v>41</v>
      </c>
      <c r="N111" s="23"/>
      <c r="O111" s="23"/>
      <c r="P111" s="23"/>
      <c r="Q111" s="29" t="s">
        <v>23</v>
      </c>
      <c r="R111" s="29" t="s">
        <v>23</v>
      </c>
      <c r="S111" s="22" t="n">
        <v>111</v>
      </c>
      <c r="T111" s="8"/>
      <c r="U111" s="8"/>
      <c r="V111" s="8"/>
      <c r="W111" s="8"/>
      <c r="X111" s="8"/>
      <c r="Y111" s="8"/>
      <c r="Z111" s="8"/>
    </row>
    <row r="112" customFormat="false" ht="28.5" hidden="false" customHeight="true" outlineLevel="0" collapsed="false">
      <c r="A112" s="17" t="s">
        <v>138</v>
      </c>
      <c r="B112" s="18"/>
      <c r="C112" s="20"/>
      <c r="D112" s="20"/>
      <c r="E112" s="19"/>
      <c r="F112" s="19"/>
      <c r="G112" s="21"/>
      <c r="H112" s="22"/>
      <c r="I112" s="22"/>
      <c r="J112" s="22"/>
      <c r="K112" s="22"/>
      <c r="L112" s="22"/>
      <c r="M112" s="23"/>
      <c r="N112" s="23"/>
      <c r="O112" s="23"/>
      <c r="P112" s="23"/>
      <c r="Q112" s="23"/>
      <c r="R112" s="23"/>
      <c r="S112" s="22" t="n">
        <v>112</v>
      </c>
      <c r="T112" s="8"/>
      <c r="U112" s="8"/>
      <c r="V112" s="8"/>
      <c r="W112" s="8"/>
      <c r="X112" s="8"/>
      <c r="Y112" s="8"/>
      <c r="Z112" s="8"/>
    </row>
    <row r="113" customFormat="false" ht="28.5" hidden="false" customHeight="true" outlineLevel="0" collapsed="false">
      <c r="A113" s="24" t="s">
        <v>139</v>
      </c>
      <c r="B113" s="18" t="n">
        <f aca="false">HLOOKUP($B$2,$I$1:L113,S113,0)</f>
        <v>0</v>
      </c>
      <c r="C113" s="25" t="str">
        <f aca="false">IF(B113=1,"Ap Dung","Khong")</f>
        <v>Khong</v>
      </c>
      <c r="D113" s="25" t="str">
        <f aca="false">IF(E113="x","Bat buoc",(IF(E113=1,"khuyen khich","Khong")))</f>
        <v>Bat buoc</v>
      </c>
      <c r="E113" s="33" t="str">
        <f aca="false">HLOOKUP($E$2,$N$1:R113,S113,0)</f>
        <v>x</v>
      </c>
      <c r="F113" s="27" t="n">
        <v>1</v>
      </c>
      <c r="G113" s="29" t="str">
        <f aca="false">IF(AND(F113=1,E113=1),1,IF(AND(F113=1,E113="x"),"x",""))</f>
        <v>x</v>
      </c>
      <c r="H113" s="28" t="s">
        <v>5</v>
      </c>
      <c r="I113" s="22" t="n">
        <v>1</v>
      </c>
      <c r="J113" s="22"/>
      <c r="K113" s="22"/>
      <c r="L113" s="22"/>
      <c r="M113" s="29" t="s">
        <v>53</v>
      </c>
      <c r="N113" s="23"/>
      <c r="O113" s="23"/>
      <c r="P113" s="29" t="s">
        <v>23</v>
      </c>
      <c r="Q113" s="23"/>
      <c r="R113" s="23"/>
      <c r="S113" s="22" t="n">
        <v>113</v>
      </c>
      <c r="T113" s="8"/>
      <c r="U113" s="8"/>
      <c r="V113" s="8"/>
      <c r="W113" s="8"/>
      <c r="X113" s="8"/>
      <c r="Y113" s="8"/>
      <c r="Z113" s="8"/>
    </row>
    <row r="114" customFormat="false" ht="28.5" hidden="false" customHeight="true" outlineLevel="0" collapsed="false">
      <c r="A114" s="24" t="s">
        <v>140</v>
      </c>
      <c r="B114" s="18" t="n">
        <f aca="false">HLOOKUP($B$2,$I$1:L114,S114,0)</f>
        <v>0</v>
      </c>
      <c r="C114" s="25" t="str">
        <f aca="false">IF(B114=1,"Ap Dung","Khong")</f>
        <v>Khong</v>
      </c>
      <c r="D114" s="25" t="str">
        <f aca="false">IF(E114="x","Bat buoc",(IF(E114=1,"khuyen khich","Khong")))</f>
        <v>Khong</v>
      </c>
      <c r="E114" s="26" t="n">
        <f aca="false">HLOOKUP($E$2,$N$1:R114,S114,0)</f>
        <v>0</v>
      </c>
      <c r="F114" s="27"/>
      <c r="G114" s="29" t="str">
        <f aca="false">IF(AND(F114=1,E114=1),1,IF(AND(F114=1,E114="x"),"x",""))</f>
        <v/>
      </c>
      <c r="H114" s="28" t="s">
        <v>5</v>
      </c>
      <c r="I114" s="22" t="n">
        <v>1</v>
      </c>
      <c r="J114" s="22"/>
      <c r="K114" s="22"/>
      <c r="L114" s="22"/>
      <c r="M114" s="29" t="s">
        <v>56</v>
      </c>
      <c r="N114" s="23"/>
      <c r="O114" s="23"/>
      <c r="P114" s="23"/>
      <c r="Q114" s="29" t="s">
        <v>23</v>
      </c>
      <c r="R114" s="23"/>
      <c r="S114" s="22" t="n">
        <v>114</v>
      </c>
      <c r="T114" s="8"/>
      <c r="U114" s="8"/>
      <c r="V114" s="8"/>
      <c r="W114" s="8"/>
      <c r="X114" s="8"/>
      <c r="Y114" s="8"/>
      <c r="Z114" s="8"/>
    </row>
    <row r="115" customFormat="false" ht="28.5" hidden="false" customHeight="true" outlineLevel="0" collapsed="false">
      <c r="A115" s="24" t="s">
        <v>141</v>
      </c>
      <c r="B115" s="18" t="n">
        <f aca="false">HLOOKUP($B$2,$I$1:L115,S115,0)</f>
        <v>0</v>
      </c>
      <c r="C115" s="25" t="str">
        <f aca="false">IF(B115=1,"Ap Dung","Khong")</f>
        <v>Khong</v>
      </c>
      <c r="D115" s="25" t="str">
        <f aca="false">IF(E115="x","Bat buoc",(IF(E115=1,"khuyen khich","Khong")))</f>
        <v>Khong</v>
      </c>
      <c r="E115" s="26" t="n">
        <f aca="false">HLOOKUP($E$2,$N$1:R115,S115,0)</f>
        <v>0</v>
      </c>
      <c r="F115" s="27"/>
      <c r="G115" s="29" t="str">
        <f aca="false">IF(AND(F115=1,E115=1),1,IF(AND(F115=1,E115="x"),"x",""))</f>
        <v/>
      </c>
      <c r="H115" s="28" t="s">
        <v>5</v>
      </c>
      <c r="I115" s="22" t="n">
        <v>1</v>
      </c>
      <c r="J115" s="22"/>
      <c r="K115" s="22"/>
      <c r="L115" s="22"/>
      <c r="M115" s="29" t="s">
        <v>56</v>
      </c>
      <c r="N115" s="23"/>
      <c r="O115" s="23"/>
      <c r="P115" s="23"/>
      <c r="Q115" s="29" t="s">
        <v>23</v>
      </c>
      <c r="R115" s="23"/>
      <c r="S115" s="22" t="n">
        <v>115</v>
      </c>
      <c r="T115" s="8"/>
      <c r="U115" s="8"/>
      <c r="V115" s="8"/>
      <c r="W115" s="8"/>
      <c r="X115" s="8"/>
      <c r="Y115" s="8"/>
      <c r="Z115" s="8"/>
    </row>
    <row r="116" customFormat="false" ht="28.5" hidden="false" customHeight="true" outlineLevel="0" collapsed="false">
      <c r="A116" s="24" t="s">
        <v>142</v>
      </c>
      <c r="B116" s="18" t="n">
        <f aca="false">HLOOKUP($B$2,$I$1:L116,S116,0)</f>
        <v>0</v>
      </c>
      <c r="C116" s="25" t="str">
        <f aca="false">IF(B116=1,"Ap Dung","Khong")</f>
        <v>Khong</v>
      </c>
      <c r="D116" s="25" t="str">
        <f aca="false">IF(E116="x","Bat buoc",(IF(E116=1,"khuyen khich","Khong")))</f>
        <v>Khong</v>
      </c>
      <c r="E116" s="26" t="n">
        <f aca="false">HLOOKUP($E$2,$N$1:R116,S116,0)</f>
        <v>0</v>
      </c>
      <c r="F116" s="27"/>
      <c r="G116" s="29" t="str">
        <f aca="false">IF(AND(F116=1,E116=1),1,IF(AND(F116=1,E116="x"),"x",""))</f>
        <v/>
      </c>
      <c r="H116" s="28" t="s">
        <v>5</v>
      </c>
      <c r="I116" s="22" t="n">
        <v>1</v>
      </c>
      <c r="J116" s="22"/>
      <c r="K116" s="22"/>
      <c r="L116" s="22"/>
      <c r="M116" s="29" t="s">
        <v>41</v>
      </c>
      <c r="N116" s="23"/>
      <c r="O116" s="23"/>
      <c r="P116" s="23"/>
      <c r="Q116" s="29" t="s">
        <v>23</v>
      </c>
      <c r="R116" s="29" t="s">
        <v>23</v>
      </c>
      <c r="S116" s="22" t="n">
        <v>116</v>
      </c>
      <c r="T116" s="8"/>
      <c r="U116" s="8"/>
      <c r="V116" s="8"/>
      <c r="W116" s="8"/>
      <c r="X116" s="8"/>
      <c r="Y116" s="8"/>
      <c r="Z116" s="8"/>
    </row>
    <row r="117" customFormat="false" ht="28.5" hidden="false" customHeight="true" outlineLevel="0" collapsed="false">
      <c r="A117" s="24" t="s">
        <v>143</v>
      </c>
      <c r="B117" s="18" t="n">
        <f aca="false">HLOOKUP($B$2,$I$1:L117,S117,0)</f>
        <v>0</v>
      </c>
      <c r="C117" s="25" t="str">
        <f aca="false">IF(B117=1,"Ap Dung","Khong")</f>
        <v>Khong</v>
      </c>
      <c r="D117" s="25" t="str">
        <f aca="false">IF(E117="x","Bat buoc",(IF(E117=1,"khuyen khich","Khong")))</f>
        <v>Khong</v>
      </c>
      <c r="E117" s="26" t="n">
        <f aca="false">HLOOKUP($E$2,$N$1:R117,S117,0)</f>
        <v>0</v>
      </c>
      <c r="F117" s="27"/>
      <c r="G117" s="29" t="str">
        <f aca="false">IF(AND(F117=1,E117=1),1,IF(AND(F117=1,E117="x"),"x",""))</f>
        <v/>
      </c>
      <c r="H117" s="28" t="s">
        <v>5</v>
      </c>
      <c r="I117" s="22" t="n">
        <v>1</v>
      </c>
      <c r="J117" s="22"/>
      <c r="K117" s="22"/>
      <c r="L117" s="22"/>
      <c r="M117" s="29" t="s">
        <v>28</v>
      </c>
      <c r="N117" s="23"/>
      <c r="O117" s="23"/>
      <c r="P117" s="23"/>
      <c r="Q117" s="23"/>
      <c r="R117" s="29" t="s">
        <v>23</v>
      </c>
      <c r="S117" s="22" t="n">
        <v>117</v>
      </c>
      <c r="T117" s="8"/>
      <c r="U117" s="8"/>
      <c r="V117" s="8"/>
      <c r="W117" s="8"/>
      <c r="X117" s="8"/>
      <c r="Y117" s="8"/>
      <c r="Z117" s="8"/>
    </row>
    <row r="118" customFormat="false" ht="28.5" hidden="false" customHeight="true" outlineLevel="0" collapsed="false">
      <c r="A118" s="24" t="s">
        <v>144</v>
      </c>
      <c r="B118" s="18" t="n">
        <f aca="false">HLOOKUP($B$2,$I$1:L118,S118,0)</f>
        <v>0</v>
      </c>
      <c r="C118" s="25" t="str">
        <f aca="false">IF(B118=1,"Ap Dung","Khong")</f>
        <v>Khong</v>
      </c>
      <c r="D118" s="25" t="str">
        <f aca="false">IF(E118="x","Bat buoc",(IF(E118=1,"khuyen khich","Khong")))</f>
        <v>Khong</v>
      </c>
      <c r="E118" s="26" t="n">
        <f aca="false">HLOOKUP($E$2,$N$1:R118,S118,0)</f>
        <v>0</v>
      </c>
      <c r="F118" s="27" t="n">
        <v>1</v>
      </c>
      <c r="G118" s="29" t="str">
        <f aca="false">IF(AND(F118=1,E118=1),1,IF(AND(F118=1,E118="x"),"x",""))</f>
        <v/>
      </c>
      <c r="H118" s="28" t="s">
        <v>5</v>
      </c>
      <c r="I118" s="22" t="n">
        <v>1</v>
      </c>
      <c r="J118" s="22"/>
      <c r="K118" s="22"/>
      <c r="L118" s="22"/>
      <c r="M118" s="29" t="s">
        <v>28</v>
      </c>
      <c r="N118" s="23"/>
      <c r="O118" s="23"/>
      <c r="P118" s="23"/>
      <c r="Q118" s="23"/>
      <c r="R118" s="29" t="s">
        <v>23</v>
      </c>
      <c r="S118" s="22" t="n">
        <v>118</v>
      </c>
      <c r="T118" s="8"/>
      <c r="U118" s="8"/>
      <c r="V118" s="8"/>
      <c r="W118" s="8"/>
      <c r="X118" s="8"/>
      <c r="Y118" s="8"/>
      <c r="Z118" s="8"/>
    </row>
    <row r="119" customFormat="false" ht="28.5" hidden="false" customHeight="true" outlineLevel="0" collapsed="false">
      <c r="A119" s="24" t="s">
        <v>145</v>
      </c>
      <c r="B119" s="18" t="n">
        <f aca="false">HLOOKUP($B$2,$I$1:L119,S119,0)</f>
        <v>0</v>
      </c>
      <c r="C119" s="25" t="str">
        <f aca="false">IF(B119=1,"Ap Dung","Khong")</f>
        <v>Khong</v>
      </c>
      <c r="D119" s="25" t="str">
        <f aca="false">IF(E119="x","Bat buoc",(IF(E119=1,"khuyen khich","Khong")))</f>
        <v>Khong</v>
      </c>
      <c r="E119" s="26" t="n">
        <f aca="false">HLOOKUP($E$2,$N$1:R119,S119,0)</f>
        <v>0</v>
      </c>
      <c r="F119" s="27"/>
      <c r="G119" s="29" t="str">
        <f aca="false">IF(AND(F119=1,E119=1),1,IF(AND(F119=1,E119="x"),"x",""))</f>
        <v/>
      </c>
      <c r="H119" s="28" t="s">
        <v>5</v>
      </c>
      <c r="I119" s="22" t="n">
        <v>1</v>
      </c>
      <c r="J119" s="22"/>
      <c r="K119" s="22"/>
      <c r="L119" s="22"/>
      <c r="M119" s="29" t="s">
        <v>41</v>
      </c>
      <c r="N119" s="23"/>
      <c r="O119" s="23"/>
      <c r="P119" s="23"/>
      <c r="Q119" s="29" t="s">
        <v>23</v>
      </c>
      <c r="R119" s="29" t="s">
        <v>23</v>
      </c>
      <c r="S119" s="22" t="n">
        <v>119</v>
      </c>
      <c r="T119" s="8"/>
      <c r="U119" s="8"/>
      <c r="V119" s="8"/>
      <c r="W119" s="8"/>
      <c r="X119" s="8"/>
      <c r="Y119" s="8"/>
      <c r="Z119" s="8"/>
    </row>
    <row r="120" customFormat="false" ht="26.25" hidden="false" customHeight="true" outlineLevel="0" collapsed="false">
      <c r="A120" s="24" t="s">
        <v>146</v>
      </c>
      <c r="B120" s="18" t="n">
        <f aca="false">HLOOKUP($B$2,$I$1:L120,S120,0)</f>
        <v>0</v>
      </c>
      <c r="C120" s="25" t="str">
        <f aca="false">IF(B120=1,"Ap Dung","Khong")</f>
        <v>Khong</v>
      </c>
      <c r="D120" s="25" t="str">
        <f aca="false">IF(E120="x","Bat buoc",(IF(E120=1,"khuyen khich","Khong")))</f>
        <v>Bat buoc</v>
      </c>
      <c r="E120" s="33" t="str">
        <f aca="false">HLOOKUP($E$2,$N$1:R120,S120,0)</f>
        <v>x</v>
      </c>
      <c r="F120" s="27" t="n">
        <v>1</v>
      </c>
      <c r="G120" s="29" t="str">
        <f aca="false">IF(AND(F120=1,E120=1),1,IF(AND(F120=1,E120="x"),"x",""))</f>
        <v>x</v>
      </c>
      <c r="H120" s="28" t="s">
        <v>5</v>
      </c>
      <c r="I120" s="22" t="n">
        <v>1</v>
      </c>
      <c r="J120" s="22"/>
      <c r="K120" s="22"/>
      <c r="L120" s="22"/>
      <c r="M120" s="29" t="s">
        <v>25</v>
      </c>
      <c r="N120" s="23"/>
      <c r="O120" s="23"/>
      <c r="P120" s="29" t="s">
        <v>23</v>
      </c>
      <c r="Q120" s="29" t="s">
        <v>23</v>
      </c>
      <c r="R120" s="29" t="s">
        <v>23</v>
      </c>
      <c r="S120" s="22" t="n">
        <v>120</v>
      </c>
      <c r="T120" s="8"/>
      <c r="U120" s="8"/>
      <c r="V120" s="8"/>
      <c r="W120" s="8"/>
      <c r="X120" s="8"/>
      <c r="Y120" s="8"/>
      <c r="Z120" s="8"/>
    </row>
    <row r="121" customFormat="false" ht="28.5" hidden="false" customHeight="true" outlineLevel="0" collapsed="false">
      <c r="A121" s="24" t="s">
        <v>147</v>
      </c>
      <c r="B121" s="18" t="n">
        <f aca="false">HLOOKUP($B$2,$I$1:L121,S121,0)</f>
        <v>0</v>
      </c>
      <c r="C121" s="25" t="str">
        <f aca="false">IF(B121=1,"Ap Dung","Khong")</f>
        <v>Khong</v>
      </c>
      <c r="D121" s="25" t="str">
        <f aca="false">IF(E121="x","Bat buoc",(IF(E121=1,"khuyen khich","Khong")))</f>
        <v>Khong</v>
      </c>
      <c r="E121" s="26" t="n">
        <f aca="false">HLOOKUP($E$2,$N$1:R121,S121,0)</f>
        <v>0</v>
      </c>
      <c r="F121" s="27"/>
      <c r="G121" s="29" t="str">
        <f aca="false">IF(AND(F121=1,E121=1),1,IF(AND(F121=1,E121="x"),"x",""))</f>
        <v/>
      </c>
      <c r="H121" s="28" t="s">
        <v>5</v>
      </c>
      <c r="I121" s="22" t="n">
        <v>1</v>
      </c>
      <c r="J121" s="22"/>
      <c r="K121" s="22"/>
      <c r="L121" s="22"/>
      <c r="M121" s="29" t="s">
        <v>41</v>
      </c>
      <c r="N121" s="23"/>
      <c r="O121" s="23"/>
      <c r="P121" s="23"/>
      <c r="Q121" s="29" t="s">
        <v>23</v>
      </c>
      <c r="R121" s="29" t="s">
        <v>23</v>
      </c>
      <c r="S121" s="22" t="n">
        <v>121</v>
      </c>
      <c r="T121" s="8"/>
      <c r="U121" s="8"/>
      <c r="V121" s="8"/>
      <c r="W121" s="8"/>
      <c r="X121" s="8"/>
      <c r="Y121" s="8"/>
      <c r="Z121" s="8"/>
    </row>
    <row r="122" customFormat="false" ht="28.5" hidden="false" customHeight="true" outlineLevel="0" collapsed="false">
      <c r="A122" s="17" t="s">
        <v>148</v>
      </c>
      <c r="B122" s="18"/>
      <c r="C122" s="31"/>
      <c r="D122" s="31"/>
      <c r="E122" s="32"/>
      <c r="F122" s="19"/>
      <c r="G122" s="21"/>
      <c r="H122" s="34"/>
      <c r="I122" s="34"/>
      <c r="J122" s="34"/>
      <c r="K122" s="34"/>
      <c r="L122" s="34"/>
      <c r="M122" s="21"/>
      <c r="N122" s="21"/>
      <c r="O122" s="21"/>
      <c r="P122" s="21"/>
      <c r="Q122" s="21"/>
      <c r="R122" s="21"/>
      <c r="S122" s="22" t="n">
        <v>122</v>
      </c>
      <c r="T122" s="8"/>
      <c r="U122" s="8"/>
      <c r="V122" s="8"/>
      <c r="W122" s="8"/>
      <c r="X122" s="8"/>
      <c r="Y122" s="8"/>
      <c r="Z122" s="8"/>
    </row>
    <row r="123" customFormat="false" ht="12" hidden="false" customHeight="true" outlineLevel="0" collapsed="false">
      <c r="A123" s="24" t="s">
        <v>149</v>
      </c>
      <c r="B123" s="18" t="n">
        <f aca="false">HLOOKUP($B$2,$I$1:L123,S123,0)</f>
        <v>1</v>
      </c>
      <c r="C123" s="25" t="str">
        <f aca="false">IF(B123=1,"Ap Dung","Khong")</f>
        <v>Ap Dung</v>
      </c>
      <c r="D123" s="25" t="str">
        <f aca="false">IF(E123="x","Bat buoc",(IF(E123=1,"khuyen khich","Khong")))</f>
        <v>Bat buoc</v>
      </c>
      <c r="E123" s="33" t="str">
        <f aca="false">HLOOKUP($E$2,$N$1:R123,S123,0)</f>
        <v>x</v>
      </c>
      <c r="F123" s="27"/>
      <c r="G123" s="29" t="str">
        <f aca="false">IF(AND(F123=1,E123=1),1,IF(AND(F123=1,E123="x"),"x",""))</f>
        <v/>
      </c>
      <c r="H123" s="28" t="s">
        <v>15</v>
      </c>
      <c r="I123" s="22" t="n">
        <v>1</v>
      </c>
      <c r="J123" s="22" t="n">
        <v>1</v>
      </c>
      <c r="K123" s="22" t="n">
        <v>1</v>
      </c>
      <c r="L123" s="22" t="n">
        <v>1</v>
      </c>
      <c r="M123" s="29" t="s">
        <v>116</v>
      </c>
      <c r="N123" s="23"/>
      <c r="O123" s="29" t="s">
        <v>23</v>
      </c>
      <c r="P123" s="29" t="s">
        <v>23</v>
      </c>
      <c r="Q123" s="29" t="s">
        <v>23</v>
      </c>
      <c r="R123" s="29" t="s">
        <v>23</v>
      </c>
      <c r="S123" s="22" t="n">
        <v>123</v>
      </c>
      <c r="T123" s="8"/>
      <c r="U123" s="8"/>
      <c r="V123" s="8"/>
      <c r="W123" s="8"/>
      <c r="X123" s="8"/>
      <c r="Y123" s="8"/>
      <c r="Z123" s="8"/>
    </row>
    <row r="124" customFormat="false" ht="28.5" hidden="false" customHeight="true" outlineLevel="0" collapsed="false">
      <c r="A124" s="24" t="s">
        <v>150</v>
      </c>
      <c r="B124" s="18" t="n">
        <f aca="false">HLOOKUP($B$2,$I$1:L124,S124,0)</f>
        <v>1</v>
      </c>
      <c r="C124" s="25" t="str">
        <f aca="false">IF(B124=1,"Ap Dung","Khong")</f>
        <v>Ap Dung</v>
      </c>
      <c r="D124" s="25" t="str">
        <f aca="false">IF(E124="x","Bat buoc",(IF(E124=1,"khuyen khich","Khong")))</f>
        <v>khuyen khich</v>
      </c>
      <c r="E124" s="26" t="n">
        <f aca="false">HLOOKUP($E$2,$N$1:R124,S124,0)</f>
        <v>1</v>
      </c>
      <c r="F124" s="27" t="n">
        <v>1</v>
      </c>
      <c r="G124" s="23" t="n">
        <f aca="false">IF(AND(F124=1,E124=1),1,IF(AND(F124=1,E124="x"),"x",""))</f>
        <v>1</v>
      </c>
      <c r="H124" s="28" t="s">
        <v>15</v>
      </c>
      <c r="I124" s="22" t="n">
        <v>1</v>
      </c>
      <c r="J124" s="22" t="n">
        <v>1</v>
      </c>
      <c r="K124" s="22" t="n">
        <v>1</v>
      </c>
      <c r="L124" s="22" t="n">
        <v>1</v>
      </c>
      <c r="M124" s="29" t="s">
        <v>113</v>
      </c>
      <c r="N124" s="23"/>
      <c r="O124" s="23" t="n">
        <v>1</v>
      </c>
      <c r="P124" s="23" t="n">
        <v>1</v>
      </c>
      <c r="Q124" s="29" t="s">
        <v>23</v>
      </c>
      <c r="R124" s="29" t="s">
        <v>23</v>
      </c>
      <c r="S124" s="22" t="n">
        <v>124</v>
      </c>
      <c r="T124" s="8"/>
      <c r="U124" s="8"/>
      <c r="V124" s="8"/>
      <c r="W124" s="8"/>
      <c r="X124" s="8"/>
      <c r="Y124" s="8"/>
      <c r="Z124" s="8"/>
    </row>
    <row r="125" customFormat="false" ht="28.5" hidden="false" customHeight="true" outlineLevel="0" collapsed="false">
      <c r="A125" s="24" t="s">
        <v>151</v>
      </c>
      <c r="B125" s="18" t="n">
        <f aca="false">HLOOKUP($B$2,$I$1:L125,S125,0)</f>
        <v>1</v>
      </c>
      <c r="C125" s="25" t="str">
        <f aca="false">IF(B125=1,"Ap Dung","Khong")</f>
        <v>Ap Dung</v>
      </c>
      <c r="D125" s="25" t="str">
        <f aca="false">IF(E125="x","Bat buoc",(IF(E125=1,"khuyen khich","Khong")))</f>
        <v>khuyen khich</v>
      </c>
      <c r="E125" s="26" t="n">
        <f aca="false">HLOOKUP($E$2,$N$1:R125,S125,0)</f>
        <v>1</v>
      </c>
      <c r="F125" s="27" t="n">
        <v>1</v>
      </c>
      <c r="G125" s="23" t="n">
        <f aca="false">IF(AND(F125=1,E125=1),1,IF(AND(F125=1,E125="x"),"x",""))</f>
        <v>1</v>
      </c>
      <c r="H125" s="28" t="s">
        <v>15</v>
      </c>
      <c r="I125" s="22" t="n">
        <v>1</v>
      </c>
      <c r="J125" s="22" t="n">
        <v>1</v>
      </c>
      <c r="K125" s="22" t="n">
        <v>1</v>
      </c>
      <c r="L125" s="22" t="n">
        <v>1</v>
      </c>
      <c r="M125" s="29" t="s">
        <v>35</v>
      </c>
      <c r="N125" s="23"/>
      <c r="O125" s="23"/>
      <c r="P125" s="23" t="n">
        <v>1</v>
      </c>
      <c r="Q125" s="29" t="s">
        <v>23</v>
      </c>
      <c r="R125" s="29" t="s">
        <v>23</v>
      </c>
      <c r="S125" s="22" t="n">
        <v>125</v>
      </c>
      <c r="T125" s="8"/>
      <c r="U125" s="8"/>
      <c r="V125" s="8"/>
      <c r="W125" s="8"/>
      <c r="X125" s="8"/>
      <c r="Y125" s="8"/>
      <c r="Z125" s="8"/>
    </row>
    <row r="126" customFormat="false" ht="28.5" hidden="false" customHeight="true" outlineLevel="0" collapsed="false">
      <c r="A126" s="24" t="s">
        <v>152</v>
      </c>
      <c r="B126" s="18" t="n">
        <f aca="false">HLOOKUP($B$2,$I$1:L126,S126,0)</f>
        <v>1</v>
      </c>
      <c r="C126" s="25" t="str">
        <f aca="false">IF(B126=1,"Ap Dung","Khong")</f>
        <v>Ap Dung</v>
      </c>
      <c r="D126" s="25" t="str">
        <f aca="false">IF(E126="x","Bat buoc",(IF(E126=1,"khuyen khich","Khong")))</f>
        <v>Bat buoc</v>
      </c>
      <c r="E126" s="33" t="str">
        <f aca="false">HLOOKUP($E$2,$N$1:R126,S126,0)</f>
        <v>x</v>
      </c>
      <c r="F126" s="27" t="n">
        <v>1</v>
      </c>
      <c r="G126" s="29" t="str">
        <f aca="false">IF(AND(F126=1,E126=1),1,IF(AND(F126=1,E126="x"),"x",""))</f>
        <v>x</v>
      </c>
      <c r="H126" s="28" t="s">
        <v>15</v>
      </c>
      <c r="I126" s="22" t="n">
        <v>1</v>
      </c>
      <c r="J126" s="22" t="n">
        <v>1</v>
      </c>
      <c r="K126" s="22" t="n">
        <v>1</v>
      </c>
      <c r="L126" s="22" t="n">
        <v>1</v>
      </c>
      <c r="M126" s="29" t="s">
        <v>25</v>
      </c>
      <c r="N126" s="23"/>
      <c r="O126" s="23"/>
      <c r="P126" s="29" t="s">
        <v>23</v>
      </c>
      <c r="Q126" s="29" t="s">
        <v>23</v>
      </c>
      <c r="R126" s="29" t="s">
        <v>23</v>
      </c>
      <c r="S126" s="22" t="n">
        <v>126</v>
      </c>
      <c r="T126" s="8"/>
      <c r="U126" s="8"/>
      <c r="V126" s="8"/>
      <c r="W126" s="8"/>
      <c r="X126" s="8"/>
      <c r="Y126" s="8"/>
      <c r="Z126" s="8"/>
    </row>
    <row r="127" customFormat="false" ht="28.5" hidden="false" customHeight="true" outlineLevel="0" collapsed="false">
      <c r="A127" s="24" t="s">
        <v>153</v>
      </c>
      <c r="B127" s="18" t="n">
        <f aca="false">HLOOKUP($B$2,$I$1:L127,S127,0)</f>
        <v>1</v>
      </c>
      <c r="C127" s="25" t="str">
        <f aca="false">IF(B127=1,"Ap Dung","Khong")</f>
        <v>Ap Dung</v>
      </c>
      <c r="D127" s="25" t="str">
        <f aca="false">IF(E127="x","Bat buoc",(IF(E127=1,"khuyen khich","Khong")))</f>
        <v>Khong</v>
      </c>
      <c r="E127" s="26" t="n">
        <f aca="false">HLOOKUP($E$2,$N$1:R127,S127,0)</f>
        <v>0</v>
      </c>
      <c r="F127" s="27"/>
      <c r="G127" s="29" t="str">
        <f aca="false">IF(AND(F127=1,E127=1),1,IF(AND(F127=1,E127="x"),"x",""))</f>
        <v/>
      </c>
      <c r="H127" s="28" t="s">
        <v>15</v>
      </c>
      <c r="I127" s="22" t="n">
        <v>1</v>
      </c>
      <c r="J127" s="22" t="n">
        <v>1</v>
      </c>
      <c r="K127" s="22" t="n">
        <v>1</v>
      </c>
      <c r="L127" s="22" t="n">
        <v>1</v>
      </c>
      <c r="M127" s="29" t="s">
        <v>41</v>
      </c>
      <c r="N127" s="23"/>
      <c r="O127" s="23"/>
      <c r="P127" s="23"/>
      <c r="Q127" s="29" t="s">
        <v>23</v>
      </c>
      <c r="R127" s="29" t="s">
        <v>23</v>
      </c>
      <c r="S127" s="22" t="n">
        <v>127</v>
      </c>
      <c r="T127" s="8"/>
      <c r="U127" s="8"/>
      <c r="V127" s="8"/>
      <c r="W127" s="8"/>
      <c r="X127" s="8"/>
      <c r="Y127" s="8"/>
      <c r="Z127" s="8"/>
    </row>
    <row r="128" customFormat="false" ht="28.5" hidden="false" customHeight="true" outlineLevel="0" collapsed="false">
      <c r="A128" s="24" t="s">
        <v>154</v>
      </c>
      <c r="B128" s="18" t="n">
        <f aca="false">HLOOKUP($B$2,$I$1:L128,S128,0)</f>
        <v>1</v>
      </c>
      <c r="C128" s="25" t="str">
        <f aca="false">IF(B128=1,"Ap Dung","Khong")</f>
        <v>Ap Dung</v>
      </c>
      <c r="D128" s="25" t="str">
        <f aca="false">IF(E128="x","Bat buoc",(IF(E128=1,"khuyen khich","Khong")))</f>
        <v>Khong</v>
      </c>
      <c r="E128" s="26" t="n">
        <f aca="false">HLOOKUP($E$2,$N$1:R128,S128,0)</f>
        <v>0</v>
      </c>
      <c r="F128" s="27"/>
      <c r="G128" s="29" t="str">
        <f aca="false">IF(AND(F128=1,E128=1),1,IF(AND(F128=1,E128="x"),"x",""))</f>
        <v/>
      </c>
      <c r="H128" s="28" t="s">
        <v>15</v>
      </c>
      <c r="I128" s="22" t="n">
        <v>1</v>
      </c>
      <c r="J128" s="22" t="n">
        <v>1</v>
      </c>
      <c r="K128" s="22" t="n">
        <v>1</v>
      </c>
      <c r="L128" s="22" t="n">
        <v>1</v>
      </c>
      <c r="M128" s="29" t="s">
        <v>41</v>
      </c>
      <c r="N128" s="23"/>
      <c r="O128" s="23"/>
      <c r="P128" s="23"/>
      <c r="Q128" s="29" t="s">
        <v>23</v>
      </c>
      <c r="R128" s="29" t="s">
        <v>23</v>
      </c>
      <c r="S128" s="22" t="n">
        <v>128</v>
      </c>
      <c r="T128" s="8"/>
      <c r="U128" s="8"/>
      <c r="V128" s="8"/>
      <c r="W128" s="8"/>
      <c r="X128" s="8"/>
      <c r="Y128" s="8"/>
      <c r="Z128" s="8"/>
    </row>
    <row r="129" customFormat="false" ht="28.5" hidden="false" customHeight="true" outlineLevel="0" collapsed="false">
      <c r="A129" s="17" t="s">
        <v>155</v>
      </c>
      <c r="B129" s="18"/>
      <c r="C129" s="31"/>
      <c r="D129" s="31"/>
      <c r="E129" s="32"/>
      <c r="F129" s="32"/>
      <c r="G129" s="23"/>
      <c r="H129" s="22"/>
      <c r="I129" s="22"/>
      <c r="J129" s="22"/>
      <c r="K129" s="22"/>
      <c r="L129" s="22"/>
      <c r="M129" s="23"/>
      <c r="N129" s="23"/>
      <c r="O129" s="23"/>
      <c r="P129" s="23"/>
      <c r="Q129" s="23"/>
      <c r="R129" s="23"/>
      <c r="S129" s="22" t="n">
        <v>129</v>
      </c>
      <c r="T129" s="8"/>
      <c r="U129" s="8"/>
      <c r="V129" s="8"/>
      <c r="W129" s="8"/>
      <c r="X129" s="8"/>
      <c r="Y129" s="8"/>
      <c r="Z129" s="8"/>
    </row>
    <row r="130" customFormat="false" ht="28.5" hidden="false" customHeight="true" outlineLevel="0" collapsed="false">
      <c r="A130" s="24" t="s">
        <v>156</v>
      </c>
      <c r="B130" s="18" t="n">
        <f aca="false">HLOOKUP($B$2,$I$1:L130,S130,0)</f>
        <v>1</v>
      </c>
      <c r="C130" s="25" t="str">
        <f aca="false">IF(B130=1,"Ap Dung","Khong")</f>
        <v>Ap Dung</v>
      </c>
      <c r="D130" s="25" t="str">
        <f aca="false">IF(E130="x","Bat buoc",(IF(E130=1,"khuyen khich","Khong")))</f>
        <v>Bat buoc</v>
      </c>
      <c r="E130" s="33" t="str">
        <f aca="false">HLOOKUP($E$2,$N$1:R130,S130,0)</f>
        <v>x</v>
      </c>
      <c r="F130" s="27"/>
      <c r="G130" s="29" t="str">
        <f aca="false">IF(AND(F130=1,E130=1),1,IF(AND(F130=1,E130="x"),"x",""))</f>
        <v/>
      </c>
      <c r="H130" s="28" t="s">
        <v>15</v>
      </c>
      <c r="I130" s="22" t="n">
        <v>1</v>
      </c>
      <c r="J130" s="22" t="n">
        <v>1</v>
      </c>
      <c r="K130" s="22" t="n">
        <v>1</v>
      </c>
      <c r="L130" s="22" t="n">
        <v>1</v>
      </c>
      <c r="M130" s="29" t="s">
        <v>22</v>
      </c>
      <c r="N130" s="29" t="s">
        <v>23</v>
      </c>
      <c r="O130" s="29" t="s">
        <v>23</v>
      </c>
      <c r="P130" s="29" t="s">
        <v>23</v>
      </c>
      <c r="Q130" s="29" t="s">
        <v>23</v>
      </c>
      <c r="R130" s="29" t="s">
        <v>23</v>
      </c>
      <c r="S130" s="22" t="n">
        <v>130</v>
      </c>
      <c r="T130" s="8"/>
      <c r="U130" s="8"/>
      <c r="V130" s="8"/>
      <c r="W130" s="8"/>
      <c r="X130" s="8"/>
      <c r="Y130" s="8"/>
      <c r="Z130" s="8"/>
    </row>
    <row r="131" customFormat="false" ht="28.5" hidden="false" customHeight="true" outlineLevel="0" collapsed="false">
      <c r="A131" s="17" t="s">
        <v>157</v>
      </c>
      <c r="B131" s="18"/>
      <c r="C131" s="31"/>
      <c r="D131" s="31"/>
      <c r="E131" s="32"/>
      <c r="F131" s="19"/>
      <c r="G131" s="21"/>
      <c r="H131" s="34"/>
      <c r="I131" s="34"/>
      <c r="J131" s="34"/>
      <c r="K131" s="34"/>
      <c r="L131" s="34"/>
      <c r="M131" s="21"/>
      <c r="N131" s="21"/>
      <c r="O131" s="21"/>
      <c r="P131" s="21"/>
      <c r="Q131" s="21"/>
      <c r="R131" s="21"/>
      <c r="S131" s="22" t="n">
        <v>131</v>
      </c>
      <c r="T131" s="8"/>
      <c r="U131" s="8"/>
      <c r="V131" s="8"/>
      <c r="W131" s="8"/>
      <c r="X131" s="8"/>
      <c r="Y131" s="8"/>
      <c r="Z131" s="8"/>
    </row>
    <row r="132" customFormat="false" ht="28.5" hidden="false" customHeight="true" outlineLevel="0" collapsed="false">
      <c r="A132" s="17" t="s">
        <v>158</v>
      </c>
      <c r="B132" s="18"/>
      <c r="C132" s="31"/>
      <c r="D132" s="31"/>
      <c r="E132" s="32"/>
      <c r="F132" s="19"/>
      <c r="G132" s="21"/>
      <c r="H132" s="34"/>
      <c r="I132" s="34"/>
      <c r="J132" s="34"/>
      <c r="K132" s="34"/>
      <c r="L132" s="34"/>
      <c r="M132" s="21"/>
      <c r="N132" s="21"/>
      <c r="O132" s="21"/>
      <c r="P132" s="21"/>
      <c r="Q132" s="21"/>
      <c r="R132" s="21"/>
      <c r="S132" s="22" t="n">
        <v>132</v>
      </c>
      <c r="T132" s="8"/>
      <c r="U132" s="8"/>
      <c r="V132" s="8"/>
      <c r="W132" s="8"/>
      <c r="X132" s="8"/>
      <c r="Y132" s="8"/>
      <c r="Z132" s="8"/>
    </row>
    <row r="133" customFormat="false" ht="28.5" hidden="false" customHeight="true" outlineLevel="0" collapsed="false">
      <c r="A133" s="24" t="s">
        <v>159</v>
      </c>
      <c r="B133" s="18" t="n">
        <f aca="false">HLOOKUP($B$2,$I$1:L133,S133,0)</f>
        <v>1</v>
      </c>
      <c r="C133" s="25" t="str">
        <f aca="false">IF(B133=1,"Ap Dung","Khong")</f>
        <v>Ap Dung</v>
      </c>
      <c r="D133" s="25" t="str">
        <f aca="false">IF(E133="x","Bat buoc",(IF(E133=1,"khuyen khich","Khong")))</f>
        <v>Khong</v>
      </c>
      <c r="E133" s="26" t="n">
        <f aca="false">HLOOKUP($E$2,$N$1:R133,S133,0)</f>
        <v>0</v>
      </c>
      <c r="F133" s="27"/>
      <c r="G133" s="29" t="str">
        <f aca="false">IF(AND(F133=1,E133=1),1,IF(AND(F133=1,E133="x"),"x",""))</f>
        <v/>
      </c>
      <c r="H133" s="28" t="s">
        <v>15</v>
      </c>
      <c r="I133" s="22" t="n">
        <v>1</v>
      </c>
      <c r="J133" s="22" t="n">
        <v>1</v>
      </c>
      <c r="K133" s="22" t="n">
        <v>1</v>
      </c>
      <c r="L133" s="22" t="n">
        <v>1</v>
      </c>
      <c r="M133" s="29" t="s">
        <v>30</v>
      </c>
      <c r="N133" s="29" t="s">
        <v>23</v>
      </c>
      <c r="O133" s="29" t="s">
        <v>23</v>
      </c>
      <c r="P133" s="23"/>
      <c r="Q133" s="23"/>
      <c r="R133" s="23"/>
      <c r="S133" s="22" t="n">
        <v>133</v>
      </c>
      <c r="T133" s="8"/>
      <c r="U133" s="8"/>
      <c r="V133" s="8"/>
      <c r="W133" s="8"/>
      <c r="X133" s="8"/>
      <c r="Y133" s="8"/>
      <c r="Z133" s="8"/>
    </row>
    <row r="134" customFormat="false" ht="28.5" hidden="false" customHeight="true" outlineLevel="0" collapsed="false">
      <c r="A134" s="24" t="s">
        <v>160</v>
      </c>
      <c r="B134" s="18" t="n">
        <f aca="false">HLOOKUP($B$2,$I$1:L134,S134,0)</f>
        <v>1</v>
      </c>
      <c r="C134" s="25" t="str">
        <f aca="false">IF(B134=1,"Ap Dung","Khong")</f>
        <v>Ap Dung</v>
      </c>
      <c r="D134" s="25" t="str">
        <f aca="false">IF(E134="x","Bat buoc",(IF(E134=1,"khuyen khich","Khong")))</f>
        <v>Bat buoc</v>
      </c>
      <c r="E134" s="33" t="str">
        <f aca="false">HLOOKUP($E$2,$N$1:R134,S134,0)</f>
        <v>x</v>
      </c>
      <c r="F134" s="27" t="n">
        <v>1</v>
      </c>
      <c r="G134" s="29" t="str">
        <f aca="false">IF(AND(F134=1,E134=1),1,IF(AND(F134=1,E134="x"),"x",""))</f>
        <v>x</v>
      </c>
      <c r="H134" s="28" t="s">
        <v>15</v>
      </c>
      <c r="I134" s="22" t="n">
        <v>1</v>
      </c>
      <c r="J134" s="22" t="n">
        <v>1</v>
      </c>
      <c r="K134" s="22" t="n">
        <v>1</v>
      </c>
      <c r="L134" s="22" t="n">
        <v>1</v>
      </c>
      <c r="M134" s="29" t="s">
        <v>53</v>
      </c>
      <c r="N134" s="23"/>
      <c r="O134" s="23"/>
      <c r="P134" s="29" t="s">
        <v>23</v>
      </c>
      <c r="Q134" s="23"/>
      <c r="R134" s="23"/>
      <c r="S134" s="22" t="n">
        <v>134</v>
      </c>
      <c r="T134" s="8"/>
      <c r="U134" s="8"/>
      <c r="V134" s="8"/>
      <c r="W134" s="8"/>
      <c r="X134" s="8"/>
      <c r="Y134" s="8"/>
      <c r="Z134" s="8"/>
    </row>
    <row r="135" customFormat="false" ht="28.5" hidden="false" customHeight="true" outlineLevel="0" collapsed="false">
      <c r="A135" s="24" t="s">
        <v>161</v>
      </c>
      <c r="B135" s="18" t="n">
        <f aca="false">HLOOKUP($B$2,$I$1:L135,S135,0)</f>
        <v>1</v>
      </c>
      <c r="C135" s="25" t="str">
        <f aca="false">IF(B135=1,"Ap Dung","Khong")</f>
        <v>Ap Dung</v>
      </c>
      <c r="D135" s="25" t="str">
        <f aca="false">IF(E135="x","Bat buoc",(IF(E135=1,"khuyen khich","Khong")))</f>
        <v>Khong</v>
      </c>
      <c r="E135" s="26" t="n">
        <f aca="false">HLOOKUP($E$2,$N$1:R135,S135,0)</f>
        <v>0</v>
      </c>
      <c r="F135" s="27"/>
      <c r="G135" s="29" t="str">
        <f aca="false">IF(AND(F135=1,E135=1),1,IF(AND(F135=1,E135="x"),"x",""))</f>
        <v/>
      </c>
      <c r="H135" s="28" t="s">
        <v>15</v>
      </c>
      <c r="I135" s="22" t="n">
        <v>1</v>
      </c>
      <c r="J135" s="22" t="n">
        <v>1</v>
      </c>
      <c r="K135" s="22" t="n">
        <v>1</v>
      </c>
      <c r="L135" s="22" t="n">
        <v>1</v>
      </c>
      <c r="M135" s="29" t="s">
        <v>41</v>
      </c>
      <c r="N135" s="23"/>
      <c r="O135" s="23"/>
      <c r="P135" s="23"/>
      <c r="Q135" s="29" t="s">
        <v>23</v>
      </c>
      <c r="R135" s="29" t="s">
        <v>23</v>
      </c>
      <c r="S135" s="22" t="n">
        <v>135</v>
      </c>
      <c r="T135" s="8"/>
      <c r="U135" s="8"/>
      <c r="V135" s="8"/>
      <c r="W135" s="8"/>
      <c r="X135" s="8"/>
      <c r="Y135" s="8"/>
      <c r="Z135" s="8"/>
    </row>
    <row r="136" customFormat="false" ht="28.5" hidden="false" customHeight="true" outlineLevel="0" collapsed="false">
      <c r="A136" s="24" t="s">
        <v>162</v>
      </c>
      <c r="B136" s="18" t="n">
        <f aca="false">HLOOKUP($B$2,$I$1:L136,S136,0)</f>
        <v>1</v>
      </c>
      <c r="C136" s="25" t="str">
        <f aca="false">IF(B136=1,"Ap Dung","Khong")</f>
        <v>Ap Dung</v>
      </c>
      <c r="D136" s="25" t="str">
        <f aca="false">IF(E136="x","Bat buoc",(IF(E136=1,"khuyen khich","Khong")))</f>
        <v>Bat buoc</v>
      </c>
      <c r="E136" s="33" t="str">
        <f aca="false">HLOOKUP($E$2,$N$1:R136,S136,0)</f>
        <v>x</v>
      </c>
      <c r="F136" s="27" t="n">
        <v>1</v>
      </c>
      <c r="G136" s="29" t="str">
        <f aca="false">IF(AND(F136=1,E136=1),1,IF(AND(F136=1,E136="x"),"x",""))</f>
        <v>x</v>
      </c>
      <c r="H136" s="28" t="s">
        <v>15</v>
      </c>
      <c r="I136" s="22" t="n">
        <v>1</v>
      </c>
      <c r="J136" s="22" t="n">
        <v>1</v>
      </c>
      <c r="K136" s="22" t="n">
        <v>1</v>
      </c>
      <c r="L136" s="22" t="n">
        <v>1</v>
      </c>
      <c r="M136" s="29" t="s">
        <v>22</v>
      </c>
      <c r="N136" s="29" t="s">
        <v>23</v>
      </c>
      <c r="O136" s="29" t="s">
        <v>23</v>
      </c>
      <c r="P136" s="29" t="s">
        <v>23</v>
      </c>
      <c r="Q136" s="29" t="s">
        <v>23</v>
      </c>
      <c r="R136" s="29" t="s">
        <v>23</v>
      </c>
      <c r="S136" s="22" t="n">
        <v>136</v>
      </c>
      <c r="T136" s="8"/>
      <c r="U136" s="8"/>
      <c r="V136" s="8"/>
      <c r="W136" s="8"/>
      <c r="X136" s="8"/>
      <c r="Y136" s="8"/>
      <c r="Z136" s="8"/>
    </row>
    <row r="137" customFormat="false" ht="28.5" hidden="false" customHeight="true" outlineLevel="0" collapsed="false">
      <c r="A137" s="24" t="s">
        <v>163</v>
      </c>
      <c r="B137" s="18" t="n">
        <f aca="false">HLOOKUP($B$2,$I$1:L137,S137,0)</f>
        <v>1</v>
      </c>
      <c r="C137" s="25" t="str">
        <f aca="false">IF(B137=1,"Ap Dung","Khong")</f>
        <v>Ap Dung</v>
      </c>
      <c r="D137" s="25" t="str">
        <f aca="false">IF(E137="x","Bat buoc",(IF(E137=1,"khuyen khich","Khong")))</f>
        <v>Bat buoc</v>
      </c>
      <c r="E137" s="33" t="str">
        <f aca="false">HLOOKUP($E$2,$N$1:R137,S137,0)</f>
        <v>x</v>
      </c>
      <c r="F137" s="27" t="n">
        <v>1</v>
      </c>
      <c r="G137" s="29" t="str">
        <f aca="false">IF(AND(F137=1,E137=1),1,IF(AND(F137=1,E137="x"),"x",""))</f>
        <v>x</v>
      </c>
      <c r="H137" s="28" t="s">
        <v>15</v>
      </c>
      <c r="I137" s="22" t="n">
        <v>1</v>
      </c>
      <c r="J137" s="22" t="n">
        <v>1</v>
      </c>
      <c r="K137" s="22" t="n">
        <v>1</v>
      </c>
      <c r="L137" s="22" t="n">
        <v>1</v>
      </c>
      <c r="M137" s="29" t="s">
        <v>22</v>
      </c>
      <c r="N137" s="29" t="s">
        <v>23</v>
      </c>
      <c r="O137" s="29" t="s">
        <v>23</v>
      </c>
      <c r="P137" s="29" t="s">
        <v>23</v>
      </c>
      <c r="Q137" s="29" t="s">
        <v>23</v>
      </c>
      <c r="R137" s="29" t="s">
        <v>23</v>
      </c>
      <c r="S137" s="22" t="n">
        <v>137</v>
      </c>
      <c r="T137" s="8"/>
      <c r="U137" s="8"/>
      <c r="V137" s="8"/>
      <c r="W137" s="8"/>
      <c r="X137" s="8"/>
      <c r="Y137" s="8"/>
      <c r="Z137" s="8"/>
    </row>
    <row r="138" customFormat="false" ht="28.5" hidden="false" customHeight="true" outlineLevel="0" collapsed="false">
      <c r="A138" s="24" t="s">
        <v>164</v>
      </c>
      <c r="B138" s="18" t="n">
        <f aca="false">HLOOKUP($B$2,$I$1:L138,S138,0)</f>
        <v>1</v>
      </c>
      <c r="C138" s="25" t="str">
        <f aca="false">IF(B138=1,"Ap Dung","Khong")</f>
        <v>Ap Dung</v>
      </c>
      <c r="D138" s="25" t="str">
        <f aca="false">IF(E138="x","Bat buoc",(IF(E138=1,"khuyen khich","Khong")))</f>
        <v>Bat buoc</v>
      </c>
      <c r="E138" s="33" t="str">
        <f aca="false">HLOOKUP($E$2,$N$1:R138,S138,0)</f>
        <v>x</v>
      </c>
      <c r="F138" s="27" t="n">
        <v>1</v>
      </c>
      <c r="G138" s="29" t="str">
        <f aca="false">IF(AND(F138=1,E138=1),1,IF(AND(F138=1,E138="x"),"x",""))</f>
        <v>x</v>
      </c>
      <c r="H138" s="28" t="s">
        <v>15</v>
      </c>
      <c r="I138" s="22" t="n">
        <v>1</v>
      </c>
      <c r="J138" s="22" t="n">
        <v>1</v>
      </c>
      <c r="K138" s="22" t="n">
        <v>1</v>
      </c>
      <c r="L138" s="22" t="n">
        <v>1</v>
      </c>
      <c r="M138" s="29" t="s">
        <v>22</v>
      </c>
      <c r="N138" s="29" t="s">
        <v>23</v>
      </c>
      <c r="O138" s="29" t="s">
        <v>23</v>
      </c>
      <c r="P138" s="29" t="s">
        <v>23</v>
      </c>
      <c r="Q138" s="29" t="s">
        <v>23</v>
      </c>
      <c r="R138" s="29" t="s">
        <v>23</v>
      </c>
      <c r="S138" s="22" t="n">
        <v>138</v>
      </c>
      <c r="T138" s="8"/>
      <c r="U138" s="8"/>
      <c r="V138" s="8"/>
      <c r="W138" s="8"/>
      <c r="X138" s="8"/>
      <c r="Y138" s="8"/>
      <c r="Z138" s="8"/>
    </row>
    <row r="139" customFormat="false" ht="28.5" hidden="false" customHeight="true" outlineLevel="0" collapsed="false">
      <c r="A139" s="24" t="s">
        <v>165</v>
      </c>
      <c r="B139" s="18" t="n">
        <f aca="false">HLOOKUP($B$2,$I$1:L139,S139,0)</f>
        <v>1</v>
      </c>
      <c r="C139" s="25" t="str">
        <f aca="false">IF(B139=1,"Ap Dung","Khong")</f>
        <v>Ap Dung</v>
      </c>
      <c r="D139" s="25" t="str">
        <f aca="false">IF(E139="x","Bat buoc",(IF(E139=1,"khuyen khich","Khong")))</f>
        <v>Bat buoc</v>
      </c>
      <c r="E139" s="33" t="str">
        <f aca="false">HLOOKUP($E$2,$N$1:R139,S139,0)</f>
        <v>x</v>
      </c>
      <c r="F139" s="27" t="n">
        <v>1</v>
      </c>
      <c r="G139" s="29" t="str">
        <f aca="false">IF(AND(F139=1,E139=1),1,IF(AND(F139=1,E139="x"),"x",""))</f>
        <v>x</v>
      </c>
      <c r="H139" s="28" t="s">
        <v>15</v>
      </c>
      <c r="I139" s="22" t="n">
        <v>1</v>
      </c>
      <c r="J139" s="22" t="n">
        <v>1</v>
      </c>
      <c r="K139" s="22" t="n">
        <v>1</v>
      </c>
      <c r="L139" s="22" t="n">
        <v>1</v>
      </c>
      <c r="M139" s="29" t="s">
        <v>25</v>
      </c>
      <c r="N139" s="23"/>
      <c r="O139" s="23"/>
      <c r="P139" s="29" t="s">
        <v>23</v>
      </c>
      <c r="Q139" s="29" t="s">
        <v>23</v>
      </c>
      <c r="R139" s="29" t="s">
        <v>23</v>
      </c>
      <c r="S139" s="22" t="n">
        <v>139</v>
      </c>
      <c r="T139" s="8"/>
      <c r="U139" s="8"/>
      <c r="V139" s="8"/>
      <c r="W139" s="8"/>
      <c r="X139" s="8"/>
      <c r="Y139" s="8"/>
      <c r="Z139" s="8"/>
    </row>
    <row r="140" customFormat="false" ht="28.5" hidden="false" customHeight="true" outlineLevel="0" collapsed="false">
      <c r="A140" s="24" t="s">
        <v>166</v>
      </c>
      <c r="B140" s="18" t="n">
        <f aca="false">HLOOKUP($B$2,$I$1:L140,S140,0)</f>
        <v>1</v>
      </c>
      <c r="C140" s="25" t="str">
        <f aca="false">IF(B140=1,"Ap Dung","Khong")</f>
        <v>Ap Dung</v>
      </c>
      <c r="D140" s="25" t="str">
        <f aca="false">IF(E140="x","Bat buoc",(IF(E140=1,"khuyen khich","Khong")))</f>
        <v>Khong</v>
      </c>
      <c r="E140" s="26" t="n">
        <f aca="false">HLOOKUP($E$2,$N$1:R140,S140,0)</f>
        <v>0</v>
      </c>
      <c r="F140" s="27"/>
      <c r="G140" s="29" t="str">
        <f aca="false">IF(AND(F140=1,E140=1),1,IF(AND(F140=1,E140="x"),"x",""))</f>
        <v/>
      </c>
      <c r="H140" s="28" t="s">
        <v>15</v>
      </c>
      <c r="I140" s="22" t="n">
        <v>1</v>
      </c>
      <c r="J140" s="22" t="n">
        <v>1</v>
      </c>
      <c r="K140" s="22" t="n">
        <v>1</v>
      </c>
      <c r="L140" s="22" t="n">
        <v>1</v>
      </c>
      <c r="M140" s="29" t="s">
        <v>56</v>
      </c>
      <c r="N140" s="23"/>
      <c r="O140" s="23"/>
      <c r="P140" s="23"/>
      <c r="Q140" s="29" t="s">
        <v>23</v>
      </c>
      <c r="R140" s="23"/>
      <c r="S140" s="22" t="n">
        <v>140</v>
      </c>
      <c r="T140" s="8"/>
      <c r="U140" s="8"/>
      <c r="V140" s="8"/>
      <c r="W140" s="8"/>
      <c r="X140" s="8"/>
      <c r="Y140" s="8"/>
      <c r="Z140" s="8"/>
    </row>
    <row r="141" customFormat="false" ht="28.5" hidden="false" customHeight="true" outlineLevel="0" collapsed="false">
      <c r="A141" s="24" t="s">
        <v>167</v>
      </c>
      <c r="B141" s="18" t="n">
        <f aca="false">HLOOKUP($B$2,$I$1:L141,S141,0)</f>
        <v>1</v>
      </c>
      <c r="C141" s="25" t="str">
        <f aca="false">IF(B141=1,"Ap Dung","Khong")</f>
        <v>Ap Dung</v>
      </c>
      <c r="D141" s="25" t="str">
        <f aca="false">IF(E141="x","Bat buoc",(IF(E141=1,"khuyen khich","Khong")))</f>
        <v>Khong</v>
      </c>
      <c r="E141" s="26" t="n">
        <f aca="false">HLOOKUP($E$2,$N$1:R141,S141,0)</f>
        <v>0</v>
      </c>
      <c r="F141" s="27"/>
      <c r="G141" s="29" t="str">
        <f aca="false">IF(AND(F141=1,E141=1),1,IF(AND(F141=1,E141="x"),"x",""))</f>
        <v/>
      </c>
      <c r="H141" s="28" t="s">
        <v>15</v>
      </c>
      <c r="I141" s="22" t="n">
        <v>1</v>
      </c>
      <c r="J141" s="22" t="n">
        <v>1</v>
      </c>
      <c r="K141" s="22" t="n">
        <v>1</v>
      </c>
      <c r="L141" s="22" t="n">
        <v>1</v>
      </c>
      <c r="M141" s="29" t="s">
        <v>41</v>
      </c>
      <c r="N141" s="23"/>
      <c r="O141" s="23"/>
      <c r="P141" s="23"/>
      <c r="Q141" s="29" t="s">
        <v>23</v>
      </c>
      <c r="R141" s="29" t="s">
        <v>23</v>
      </c>
      <c r="S141" s="22" t="n">
        <v>141</v>
      </c>
      <c r="T141" s="8"/>
      <c r="U141" s="8"/>
      <c r="V141" s="8"/>
      <c r="W141" s="8"/>
      <c r="X141" s="8"/>
      <c r="Y141" s="8"/>
      <c r="Z141" s="8"/>
    </row>
    <row r="142" customFormat="false" ht="28.5" hidden="false" customHeight="true" outlineLevel="0" collapsed="false">
      <c r="A142" s="24" t="s">
        <v>168</v>
      </c>
      <c r="B142" s="18" t="n">
        <f aca="false">HLOOKUP($B$2,$I$1:L142,S142,0)</f>
        <v>1</v>
      </c>
      <c r="C142" s="25" t="str">
        <f aca="false">IF(B142=1,"Ap Dung","Khong")</f>
        <v>Ap Dung</v>
      </c>
      <c r="D142" s="25" t="str">
        <f aca="false">IF(E142="x","Bat buoc",(IF(E142=1,"khuyen khich","Khong")))</f>
        <v>Khong</v>
      </c>
      <c r="E142" s="26" t="n">
        <f aca="false">HLOOKUP($E$2,$N$1:R142,S142,0)</f>
        <v>0</v>
      </c>
      <c r="F142" s="27"/>
      <c r="G142" s="29" t="str">
        <f aca="false">IF(AND(F142=1,E142=1),1,IF(AND(F142=1,E142="x"),"x",""))</f>
        <v/>
      </c>
      <c r="H142" s="28" t="s">
        <v>15</v>
      </c>
      <c r="I142" s="22" t="n">
        <v>1</v>
      </c>
      <c r="J142" s="22" t="n">
        <v>1</v>
      </c>
      <c r="K142" s="22" t="n">
        <v>1</v>
      </c>
      <c r="L142" s="22" t="n">
        <v>1</v>
      </c>
      <c r="M142" s="29" t="s">
        <v>28</v>
      </c>
      <c r="N142" s="23"/>
      <c r="O142" s="23"/>
      <c r="P142" s="23"/>
      <c r="Q142" s="23"/>
      <c r="R142" s="29" t="s">
        <v>23</v>
      </c>
      <c r="S142" s="22" t="n">
        <v>142</v>
      </c>
      <c r="T142" s="8"/>
      <c r="U142" s="8"/>
      <c r="V142" s="8"/>
      <c r="W142" s="8"/>
      <c r="X142" s="8"/>
      <c r="Y142" s="8"/>
      <c r="Z142" s="8"/>
    </row>
    <row r="143" customFormat="false" ht="28.5" hidden="false" customHeight="true" outlineLevel="0" collapsed="false">
      <c r="A143" s="30" t="s">
        <v>169</v>
      </c>
      <c r="B143" s="18"/>
      <c r="C143" s="31"/>
      <c r="D143" s="31"/>
      <c r="E143" s="32"/>
      <c r="F143" s="32"/>
      <c r="G143" s="23"/>
      <c r="H143" s="22"/>
      <c r="I143" s="22"/>
      <c r="J143" s="22"/>
      <c r="K143" s="22"/>
      <c r="L143" s="22"/>
      <c r="M143" s="23"/>
      <c r="N143" s="23"/>
      <c r="O143" s="23"/>
      <c r="P143" s="23"/>
      <c r="Q143" s="23"/>
      <c r="R143" s="23"/>
      <c r="S143" s="22" t="n">
        <v>143</v>
      </c>
      <c r="T143" s="8"/>
      <c r="U143" s="8"/>
      <c r="V143" s="8"/>
      <c r="W143" s="8"/>
      <c r="X143" s="8"/>
      <c r="Y143" s="8"/>
      <c r="Z143" s="8"/>
    </row>
    <row r="144" customFormat="false" ht="28.5" hidden="false" customHeight="true" outlineLevel="0" collapsed="false">
      <c r="A144" s="30" t="s">
        <v>170</v>
      </c>
      <c r="B144" s="18"/>
      <c r="C144" s="31"/>
      <c r="D144" s="31"/>
      <c r="E144" s="32"/>
      <c r="F144" s="32"/>
      <c r="G144" s="23"/>
      <c r="H144" s="22"/>
      <c r="I144" s="22"/>
      <c r="J144" s="22"/>
      <c r="K144" s="22"/>
      <c r="L144" s="22"/>
      <c r="M144" s="23"/>
      <c r="N144" s="23"/>
      <c r="O144" s="23"/>
      <c r="P144" s="23"/>
      <c r="Q144" s="23"/>
      <c r="R144" s="23"/>
      <c r="S144" s="22" t="n">
        <v>144</v>
      </c>
      <c r="T144" s="8"/>
      <c r="U144" s="8"/>
      <c r="V144" s="8"/>
      <c r="W144" s="8"/>
      <c r="X144" s="8"/>
      <c r="Y144" s="8"/>
      <c r="Z144" s="8"/>
    </row>
    <row r="145" customFormat="false" ht="28.5" hidden="false" customHeight="true" outlineLevel="0" collapsed="false">
      <c r="A145" s="30" t="s">
        <v>171</v>
      </c>
      <c r="B145" s="18"/>
      <c r="C145" s="31"/>
      <c r="D145" s="31"/>
      <c r="E145" s="32"/>
      <c r="F145" s="32"/>
      <c r="G145" s="23"/>
      <c r="H145" s="22"/>
      <c r="I145" s="22"/>
      <c r="J145" s="22"/>
      <c r="K145" s="22"/>
      <c r="L145" s="22"/>
      <c r="M145" s="23"/>
      <c r="N145" s="23"/>
      <c r="O145" s="23"/>
      <c r="P145" s="23"/>
      <c r="Q145" s="23"/>
      <c r="R145" s="23"/>
      <c r="S145" s="22" t="n">
        <v>145</v>
      </c>
      <c r="T145" s="8"/>
      <c r="U145" s="8"/>
      <c r="V145" s="8"/>
      <c r="W145" s="8"/>
      <c r="X145" s="8"/>
      <c r="Y145" s="8"/>
      <c r="Z145" s="8"/>
    </row>
    <row r="146" customFormat="false" ht="28.5" hidden="false" customHeight="true" outlineLevel="0" collapsed="false">
      <c r="A146" s="24" t="s">
        <v>172</v>
      </c>
      <c r="B146" s="18" t="n">
        <f aca="false">HLOOKUP($B$2,$I$1:L146,S146,0)</f>
        <v>1</v>
      </c>
      <c r="C146" s="25" t="str">
        <f aca="false">IF(B146=1,"Ap Dung","Khong")</f>
        <v>Ap Dung</v>
      </c>
      <c r="D146" s="25" t="str">
        <f aca="false">IF(E146="x","Bat buoc",(IF(E146=1,"khuyen khich","Khong")))</f>
        <v>Bat buoc</v>
      </c>
      <c r="E146" s="33" t="str">
        <f aca="false">HLOOKUP($E$2,$N$1:R146,S146,0)</f>
        <v>x</v>
      </c>
      <c r="F146" s="27"/>
      <c r="G146" s="29" t="str">
        <f aca="false">IF(AND(F146=1,E146=1),1,IF(AND(F146=1,E146="x"),"x",""))</f>
        <v/>
      </c>
      <c r="H146" s="28" t="s">
        <v>15</v>
      </c>
      <c r="I146" s="22" t="n">
        <v>1</v>
      </c>
      <c r="J146" s="22" t="n">
        <v>1</v>
      </c>
      <c r="K146" s="22" t="n">
        <v>1</v>
      </c>
      <c r="L146" s="22" t="n">
        <v>1</v>
      </c>
      <c r="M146" s="29" t="s">
        <v>22</v>
      </c>
      <c r="N146" s="29" t="s">
        <v>23</v>
      </c>
      <c r="O146" s="29" t="s">
        <v>23</v>
      </c>
      <c r="P146" s="29" t="s">
        <v>23</v>
      </c>
      <c r="Q146" s="29" t="s">
        <v>23</v>
      </c>
      <c r="R146" s="29" t="s">
        <v>23</v>
      </c>
      <c r="S146" s="22" t="n">
        <v>146</v>
      </c>
      <c r="T146" s="8"/>
      <c r="U146" s="8"/>
      <c r="V146" s="8"/>
      <c r="W146" s="8"/>
      <c r="X146" s="8"/>
      <c r="Y146" s="8"/>
      <c r="Z146" s="8"/>
    </row>
    <row r="147" customFormat="false" ht="28.5" hidden="false" customHeight="true" outlineLevel="0" collapsed="false">
      <c r="A147" s="24" t="s">
        <v>173</v>
      </c>
      <c r="B147" s="18" t="n">
        <f aca="false">HLOOKUP($B$2,$I$1:L147,S147,0)</f>
        <v>1</v>
      </c>
      <c r="C147" s="25" t="str">
        <f aca="false">IF(B147=1,"Ap Dung","Khong")</f>
        <v>Ap Dung</v>
      </c>
      <c r="D147" s="25" t="str">
        <f aca="false">IF(E147="x","Bat buoc",(IF(E147=1,"khuyen khich","Khong")))</f>
        <v>Bat buoc</v>
      </c>
      <c r="E147" s="33" t="str">
        <f aca="false">HLOOKUP($E$2,$N$1:R147,S147,0)</f>
        <v>x</v>
      </c>
      <c r="F147" s="27"/>
      <c r="G147" s="29" t="str">
        <f aca="false">IF(AND(F147=1,E147=1),1,IF(AND(F147=1,E147="x"),"x",""))</f>
        <v/>
      </c>
      <c r="H147" s="28" t="s">
        <v>15</v>
      </c>
      <c r="I147" s="22" t="n">
        <v>1</v>
      </c>
      <c r="J147" s="22" t="n">
        <v>1</v>
      </c>
      <c r="K147" s="22" t="n">
        <v>1</v>
      </c>
      <c r="L147" s="22" t="n">
        <v>1</v>
      </c>
      <c r="M147" s="29" t="s">
        <v>22</v>
      </c>
      <c r="N147" s="29" t="s">
        <v>23</v>
      </c>
      <c r="O147" s="29" t="s">
        <v>23</v>
      </c>
      <c r="P147" s="29" t="s">
        <v>23</v>
      </c>
      <c r="Q147" s="29" t="s">
        <v>23</v>
      </c>
      <c r="R147" s="29" t="s">
        <v>23</v>
      </c>
      <c r="S147" s="22" t="n">
        <v>147</v>
      </c>
      <c r="T147" s="8"/>
      <c r="U147" s="8"/>
      <c r="V147" s="8"/>
      <c r="W147" s="8"/>
      <c r="X147" s="8"/>
      <c r="Y147" s="8"/>
      <c r="Z147" s="8"/>
    </row>
    <row r="148" customFormat="false" ht="28.5" hidden="false" customHeight="true" outlineLevel="0" collapsed="false">
      <c r="A148" s="24" t="s">
        <v>174</v>
      </c>
      <c r="B148" s="18" t="n">
        <f aca="false">HLOOKUP($B$2,$I$1:L148,S148,0)</f>
        <v>1</v>
      </c>
      <c r="C148" s="25" t="str">
        <f aca="false">IF(B148=1,"Ap Dung","Khong")</f>
        <v>Ap Dung</v>
      </c>
      <c r="D148" s="25" t="str">
        <f aca="false">IF(E148="x","Bat buoc",(IF(E148=1,"khuyen khich","Khong")))</f>
        <v>Bat buoc</v>
      </c>
      <c r="E148" s="33" t="str">
        <f aca="false">HLOOKUP($E$2,$N$1:R148,S148,0)</f>
        <v>x</v>
      </c>
      <c r="F148" s="27"/>
      <c r="G148" s="29" t="str">
        <f aca="false">IF(AND(F148=1,E148=1),1,IF(AND(F148=1,E148="x"),"x",""))</f>
        <v/>
      </c>
      <c r="H148" s="28" t="s">
        <v>15</v>
      </c>
      <c r="I148" s="22" t="n">
        <v>1</v>
      </c>
      <c r="J148" s="22" t="n">
        <v>1</v>
      </c>
      <c r="K148" s="22" t="n">
        <v>1</v>
      </c>
      <c r="L148" s="22" t="n">
        <v>1</v>
      </c>
      <c r="M148" s="29" t="s">
        <v>22</v>
      </c>
      <c r="N148" s="29" t="s">
        <v>23</v>
      </c>
      <c r="O148" s="29" t="s">
        <v>23</v>
      </c>
      <c r="P148" s="29" t="s">
        <v>23</v>
      </c>
      <c r="Q148" s="29" t="s">
        <v>23</v>
      </c>
      <c r="R148" s="29" t="s">
        <v>23</v>
      </c>
      <c r="S148" s="22" t="n">
        <v>148</v>
      </c>
      <c r="T148" s="8"/>
      <c r="U148" s="8"/>
      <c r="V148" s="8"/>
      <c r="W148" s="8"/>
      <c r="X148" s="8"/>
      <c r="Y148" s="8"/>
      <c r="Z148" s="8"/>
    </row>
    <row r="149" customFormat="false" ht="28.5" hidden="false" customHeight="true" outlineLevel="0" collapsed="false">
      <c r="A149" s="24" t="s">
        <v>175</v>
      </c>
      <c r="B149" s="18" t="n">
        <f aca="false">HLOOKUP($B$2,$I$1:L149,S149,0)</f>
        <v>1</v>
      </c>
      <c r="C149" s="25" t="str">
        <f aca="false">IF(B149=1,"Ap Dung","Khong")</f>
        <v>Ap Dung</v>
      </c>
      <c r="D149" s="25" t="str">
        <f aca="false">IF(E149="x","Bat buoc",(IF(E149=1,"khuyen khich","Khong")))</f>
        <v>Bat buoc</v>
      </c>
      <c r="E149" s="33" t="str">
        <f aca="false">HLOOKUP($E$2,$N$1:R149,S149,0)</f>
        <v>x</v>
      </c>
      <c r="F149" s="27"/>
      <c r="G149" s="29" t="str">
        <f aca="false">IF(AND(F149=1,E149=1),1,IF(AND(F149=1,E149="x"),"x",""))</f>
        <v/>
      </c>
      <c r="H149" s="28" t="s">
        <v>15</v>
      </c>
      <c r="I149" s="22" t="n">
        <v>1</v>
      </c>
      <c r="J149" s="22" t="n">
        <v>1</v>
      </c>
      <c r="K149" s="22" t="n">
        <v>1</v>
      </c>
      <c r="L149" s="22" t="n">
        <v>1</v>
      </c>
      <c r="M149" s="29" t="s">
        <v>176</v>
      </c>
      <c r="N149" s="23" t="n">
        <v>1</v>
      </c>
      <c r="O149" s="23" t="n">
        <v>1</v>
      </c>
      <c r="P149" s="29" t="s">
        <v>23</v>
      </c>
      <c r="Q149" s="29" t="s">
        <v>23</v>
      </c>
      <c r="R149" s="29" t="s">
        <v>23</v>
      </c>
      <c r="S149" s="22" t="n">
        <v>149</v>
      </c>
      <c r="T149" s="8"/>
      <c r="U149" s="8"/>
      <c r="V149" s="8"/>
      <c r="W149" s="8"/>
      <c r="X149" s="8"/>
      <c r="Y149" s="8"/>
      <c r="Z149" s="8"/>
    </row>
    <row r="150" customFormat="false" ht="39.75" hidden="false" customHeight="true" outlineLevel="0" collapsed="false">
      <c r="A150" s="24" t="s">
        <v>177</v>
      </c>
      <c r="B150" s="18" t="n">
        <f aca="false">HLOOKUP($B$2,$I$1:L150,S150,0)</f>
        <v>1</v>
      </c>
      <c r="C150" s="25" t="str">
        <f aca="false">IF(B150=1,"Ap Dung","Khong")</f>
        <v>Ap Dung</v>
      </c>
      <c r="D150" s="25" t="str">
        <f aca="false">IF(E150="x","Bat buoc",(IF(E150=1,"khuyen khich","Khong")))</f>
        <v>Bat buoc</v>
      </c>
      <c r="E150" s="33" t="str">
        <f aca="false">HLOOKUP($E$2,$N$1:R150,S150,0)</f>
        <v>x</v>
      </c>
      <c r="F150" s="27"/>
      <c r="G150" s="29" t="str">
        <f aca="false">IF(AND(F150=1,E150=1),1,IF(AND(F150=1,E150="x"),"x",""))</f>
        <v/>
      </c>
      <c r="H150" s="28" t="s">
        <v>15</v>
      </c>
      <c r="I150" s="22" t="n">
        <v>1</v>
      </c>
      <c r="J150" s="22" t="n">
        <v>1</v>
      </c>
      <c r="K150" s="22" t="n">
        <v>1</v>
      </c>
      <c r="L150" s="22" t="n">
        <v>1</v>
      </c>
      <c r="M150" s="29" t="s">
        <v>22</v>
      </c>
      <c r="N150" s="29" t="s">
        <v>23</v>
      </c>
      <c r="O150" s="29" t="s">
        <v>23</v>
      </c>
      <c r="P150" s="29" t="s">
        <v>23</v>
      </c>
      <c r="Q150" s="29" t="s">
        <v>23</v>
      </c>
      <c r="R150" s="29" t="s">
        <v>23</v>
      </c>
      <c r="S150" s="22" t="n">
        <v>150</v>
      </c>
      <c r="T150" s="8"/>
      <c r="U150" s="8"/>
      <c r="V150" s="8"/>
      <c r="W150" s="8"/>
      <c r="X150" s="8"/>
      <c r="Y150" s="8"/>
      <c r="Z150" s="8"/>
    </row>
    <row r="151" customFormat="false" ht="28.5" hidden="false" customHeight="true" outlineLevel="0" collapsed="false">
      <c r="A151" s="24" t="s">
        <v>178</v>
      </c>
      <c r="B151" s="18" t="n">
        <f aca="false">HLOOKUP($B$2,$I$1:L151,S151,0)</f>
        <v>1</v>
      </c>
      <c r="C151" s="25" t="str">
        <f aca="false">IF(B151=1,"Ap Dung","Khong")</f>
        <v>Ap Dung</v>
      </c>
      <c r="D151" s="25" t="str">
        <f aca="false">IF(E151="x","Bat buoc",(IF(E151=1,"khuyen khich","Khong")))</f>
        <v>Bat buoc</v>
      </c>
      <c r="E151" s="33" t="str">
        <f aca="false">HLOOKUP($E$2,$N$1:R151,S151,0)</f>
        <v>x</v>
      </c>
      <c r="F151" s="27"/>
      <c r="G151" s="29" t="str">
        <f aca="false">IF(AND(F151=1,E151=1),1,IF(AND(F151=1,E151="x"),"x",""))</f>
        <v/>
      </c>
      <c r="H151" s="28" t="s">
        <v>15</v>
      </c>
      <c r="I151" s="22" t="n">
        <v>1</v>
      </c>
      <c r="J151" s="22" t="n">
        <v>1</v>
      </c>
      <c r="K151" s="22" t="n">
        <v>1</v>
      </c>
      <c r="L151" s="22" t="n">
        <v>1</v>
      </c>
      <c r="M151" s="29" t="s">
        <v>176</v>
      </c>
      <c r="N151" s="23" t="n">
        <v>1</v>
      </c>
      <c r="O151" s="23" t="n">
        <v>1</v>
      </c>
      <c r="P151" s="29" t="s">
        <v>23</v>
      </c>
      <c r="Q151" s="29" t="s">
        <v>23</v>
      </c>
      <c r="R151" s="29" t="s">
        <v>23</v>
      </c>
      <c r="S151" s="22" t="n">
        <v>151</v>
      </c>
      <c r="T151" s="8"/>
      <c r="U151" s="8"/>
      <c r="V151" s="8"/>
      <c r="W151" s="8"/>
      <c r="X151" s="8"/>
      <c r="Y151" s="8"/>
      <c r="Z151" s="8"/>
    </row>
    <row r="152" customFormat="false" ht="28.5" hidden="false" customHeight="true" outlineLevel="0" collapsed="false">
      <c r="A152" s="24" t="s">
        <v>179</v>
      </c>
      <c r="B152" s="18" t="n">
        <f aca="false">HLOOKUP($B$2,$I$1:L152,S152,0)</f>
        <v>1</v>
      </c>
      <c r="C152" s="25" t="str">
        <f aca="false">IF(B152=1,"Ap Dung","Khong")</f>
        <v>Ap Dung</v>
      </c>
      <c r="D152" s="25" t="str">
        <f aca="false">IF(E152="x","Bat buoc",(IF(E152=1,"khuyen khich","Khong")))</f>
        <v>Bat buoc</v>
      </c>
      <c r="E152" s="33" t="str">
        <f aca="false">HLOOKUP($E$2,$N$1:R152,S152,0)</f>
        <v>x</v>
      </c>
      <c r="F152" s="27"/>
      <c r="G152" s="29" t="str">
        <f aca="false">IF(AND(F152=1,E152=1),1,IF(AND(F152=1,E152="x"),"x",""))</f>
        <v/>
      </c>
      <c r="H152" s="28" t="s">
        <v>15</v>
      </c>
      <c r="I152" s="22" t="n">
        <v>1</v>
      </c>
      <c r="J152" s="22" t="n">
        <v>1</v>
      </c>
      <c r="K152" s="22" t="n">
        <v>1</v>
      </c>
      <c r="L152" s="22" t="n">
        <v>1</v>
      </c>
      <c r="M152" s="29" t="s">
        <v>22</v>
      </c>
      <c r="N152" s="29" t="s">
        <v>23</v>
      </c>
      <c r="O152" s="29" t="s">
        <v>23</v>
      </c>
      <c r="P152" s="29" t="s">
        <v>23</v>
      </c>
      <c r="Q152" s="29" t="s">
        <v>23</v>
      </c>
      <c r="R152" s="29" t="s">
        <v>23</v>
      </c>
      <c r="S152" s="22" t="n">
        <v>152</v>
      </c>
      <c r="T152" s="8"/>
      <c r="U152" s="8"/>
      <c r="V152" s="8"/>
      <c r="W152" s="8"/>
      <c r="X152" s="8"/>
      <c r="Y152" s="8"/>
      <c r="Z152" s="8"/>
    </row>
    <row r="153" customFormat="false" ht="28.5" hidden="false" customHeight="true" outlineLevel="0" collapsed="false">
      <c r="A153" s="24" t="s">
        <v>180</v>
      </c>
      <c r="B153" s="18" t="n">
        <f aca="false">HLOOKUP($B$2,$I$1:L153,S153,0)</f>
        <v>1</v>
      </c>
      <c r="C153" s="25" t="str">
        <f aca="false">IF(B153=1,"Ap Dung","Khong")</f>
        <v>Ap Dung</v>
      </c>
      <c r="D153" s="25" t="str">
        <f aca="false">IF(E153="x","Bat buoc",(IF(E153=1,"khuyen khich","Khong")))</f>
        <v>Bat buoc</v>
      </c>
      <c r="E153" s="33" t="str">
        <f aca="false">HLOOKUP($E$2,$N$1:R153,S153,0)</f>
        <v>x</v>
      </c>
      <c r="F153" s="27"/>
      <c r="G153" s="29" t="str">
        <f aca="false">IF(AND(F153=1,E153=1),1,IF(AND(F153=1,E153="x"),"x",""))</f>
        <v/>
      </c>
      <c r="H153" s="28" t="s">
        <v>15</v>
      </c>
      <c r="I153" s="22" t="n">
        <v>1</v>
      </c>
      <c r="J153" s="22" t="n">
        <v>1</v>
      </c>
      <c r="K153" s="22" t="n">
        <v>1</v>
      </c>
      <c r="L153" s="22" t="n">
        <v>1</v>
      </c>
      <c r="M153" s="29" t="s">
        <v>22</v>
      </c>
      <c r="N153" s="29" t="s">
        <v>23</v>
      </c>
      <c r="O153" s="29" t="s">
        <v>23</v>
      </c>
      <c r="P153" s="29" t="s">
        <v>23</v>
      </c>
      <c r="Q153" s="29" t="s">
        <v>23</v>
      </c>
      <c r="R153" s="29" t="s">
        <v>23</v>
      </c>
      <c r="S153" s="22" t="n">
        <v>153</v>
      </c>
      <c r="T153" s="8"/>
      <c r="U153" s="8"/>
      <c r="V153" s="8"/>
      <c r="W153" s="8"/>
      <c r="X153" s="8"/>
      <c r="Y153" s="8"/>
      <c r="Z153" s="8"/>
    </row>
    <row r="154" customFormat="false" ht="28.5" hidden="false" customHeight="true" outlineLevel="0" collapsed="false">
      <c r="A154" s="24" t="s">
        <v>181</v>
      </c>
      <c r="B154" s="18" t="n">
        <f aca="false">HLOOKUP($B$2,$I$1:L154,S154,0)</f>
        <v>1</v>
      </c>
      <c r="C154" s="25" t="str">
        <f aca="false">IF(B154=1,"Ap Dung","Khong")</f>
        <v>Ap Dung</v>
      </c>
      <c r="D154" s="25" t="str">
        <f aca="false">IF(E154="x","Bat buoc",(IF(E154=1,"khuyen khich","Khong")))</f>
        <v>Bat buoc</v>
      </c>
      <c r="E154" s="33" t="str">
        <f aca="false">HLOOKUP($E$2,$N$1:R154,S154,0)</f>
        <v>x</v>
      </c>
      <c r="F154" s="27"/>
      <c r="G154" s="29" t="str">
        <f aca="false">IF(AND(F154=1,E154=1),1,IF(AND(F154=1,E154="x"),"x",""))</f>
        <v/>
      </c>
      <c r="H154" s="28" t="s">
        <v>15</v>
      </c>
      <c r="I154" s="22" t="n">
        <v>1</v>
      </c>
      <c r="J154" s="22" t="n">
        <v>1</v>
      </c>
      <c r="K154" s="22" t="n">
        <v>1</v>
      </c>
      <c r="L154" s="22" t="n">
        <v>1</v>
      </c>
      <c r="M154" s="29" t="s">
        <v>176</v>
      </c>
      <c r="N154" s="23" t="n">
        <v>1</v>
      </c>
      <c r="O154" s="23" t="n">
        <v>1</v>
      </c>
      <c r="P154" s="29" t="s">
        <v>23</v>
      </c>
      <c r="Q154" s="29" t="s">
        <v>23</v>
      </c>
      <c r="R154" s="29" t="s">
        <v>23</v>
      </c>
      <c r="S154" s="22" t="n">
        <v>154</v>
      </c>
      <c r="T154" s="8"/>
      <c r="U154" s="8"/>
      <c r="V154" s="8"/>
      <c r="W154" s="8"/>
      <c r="X154" s="8"/>
      <c r="Y154" s="8"/>
      <c r="Z154" s="8"/>
    </row>
    <row r="155" customFormat="false" ht="28.5" hidden="false" customHeight="true" outlineLevel="0" collapsed="false">
      <c r="A155" s="24" t="s">
        <v>182</v>
      </c>
      <c r="B155" s="18" t="n">
        <f aca="false">HLOOKUP($B$2,$I$1:L155,S155,0)</f>
        <v>1</v>
      </c>
      <c r="C155" s="25" t="str">
        <f aca="false">IF(B155=1,"Ap Dung","Khong")</f>
        <v>Ap Dung</v>
      </c>
      <c r="D155" s="25" t="str">
        <f aca="false">IF(E155="x","Bat buoc",(IF(E155=1,"khuyen khich","Khong")))</f>
        <v>khuyen khich</v>
      </c>
      <c r="E155" s="26" t="n">
        <f aca="false">HLOOKUP($E$2,$N$1:R155,S155,0)</f>
        <v>1</v>
      </c>
      <c r="F155" s="27"/>
      <c r="G155" s="29" t="str">
        <f aca="false">IF(AND(F155=1,E155=1),1,IF(AND(F155=1,E155="x"),"x",""))</f>
        <v/>
      </c>
      <c r="H155" s="28" t="s">
        <v>15</v>
      </c>
      <c r="I155" s="22" t="n">
        <v>1</v>
      </c>
      <c r="J155" s="22" t="n">
        <v>1</v>
      </c>
      <c r="K155" s="22" t="n">
        <v>1</v>
      </c>
      <c r="L155" s="22" t="n">
        <v>1</v>
      </c>
      <c r="M155" s="29" t="s">
        <v>85</v>
      </c>
      <c r="N155" s="23" t="n">
        <v>1</v>
      </c>
      <c r="O155" s="23" t="n">
        <v>1</v>
      </c>
      <c r="P155" s="23" t="n">
        <v>1</v>
      </c>
      <c r="Q155" s="23" t="n">
        <v>1</v>
      </c>
      <c r="R155" s="23" t="n">
        <v>1</v>
      </c>
      <c r="S155" s="22" t="n">
        <v>155</v>
      </c>
      <c r="T155" s="8"/>
      <c r="U155" s="8"/>
      <c r="V155" s="8"/>
      <c r="W155" s="8"/>
      <c r="X155" s="8"/>
      <c r="Y155" s="8"/>
      <c r="Z155" s="8"/>
    </row>
    <row r="156" customFormat="false" ht="28.5" hidden="false" customHeight="true" outlineLevel="0" collapsed="false">
      <c r="A156" s="24" t="s">
        <v>183</v>
      </c>
      <c r="B156" s="18" t="n">
        <f aca="false">HLOOKUP($B$2,$I$1:L156,S156,0)</f>
        <v>1</v>
      </c>
      <c r="C156" s="25" t="str">
        <f aca="false">IF(B156=1,"Ap Dung","Khong")</f>
        <v>Ap Dung</v>
      </c>
      <c r="D156" s="25" t="str">
        <f aca="false">IF(E156="x","Bat buoc",(IF(E156=1,"khuyen khich","Khong")))</f>
        <v>khuyen khich</v>
      </c>
      <c r="E156" s="26" t="n">
        <f aca="false">HLOOKUP($E$2,$N$1:R156,S156,0)</f>
        <v>1</v>
      </c>
      <c r="F156" s="27"/>
      <c r="G156" s="29" t="str">
        <f aca="false">IF(AND(F156=1,E156=1),1,IF(AND(F156=1,E156="x"),"x",""))</f>
        <v/>
      </c>
      <c r="H156" s="28" t="s">
        <v>15</v>
      </c>
      <c r="I156" s="22" t="n">
        <v>1</v>
      </c>
      <c r="J156" s="22" t="n">
        <v>1</v>
      </c>
      <c r="K156" s="22" t="n">
        <v>1</v>
      </c>
      <c r="L156" s="22" t="n">
        <v>1</v>
      </c>
      <c r="M156" s="29" t="s">
        <v>133</v>
      </c>
      <c r="N156" s="23"/>
      <c r="O156" s="23"/>
      <c r="P156" s="23" t="n">
        <v>1</v>
      </c>
      <c r="Q156" s="23" t="n">
        <v>1</v>
      </c>
      <c r="R156" s="29" t="s">
        <v>23</v>
      </c>
      <c r="S156" s="22" t="n">
        <v>156</v>
      </c>
      <c r="T156" s="8"/>
      <c r="U156" s="8"/>
      <c r="V156" s="8"/>
      <c r="W156" s="8"/>
      <c r="X156" s="8"/>
      <c r="Y156" s="8"/>
      <c r="Z156" s="8"/>
    </row>
    <row r="157" customFormat="false" ht="44.25" hidden="false" customHeight="true" outlineLevel="0" collapsed="false">
      <c r="A157" s="24" t="s">
        <v>184</v>
      </c>
      <c r="B157" s="18" t="n">
        <f aca="false">HLOOKUP($B$2,$I$1:L157,S157,0)</f>
        <v>1</v>
      </c>
      <c r="C157" s="25" t="str">
        <f aca="false">IF(B157=1,"Ap Dung","Khong")</f>
        <v>Ap Dung</v>
      </c>
      <c r="D157" s="25" t="str">
        <f aca="false">IF(E157="x","Bat buoc",(IF(E157=1,"khuyen khich","Khong")))</f>
        <v>Khong</v>
      </c>
      <c r="E157" s="26" t="n">
        <f aca="false">HLOOKUP($E$2,$N$1:R157,S157,0)</f>
        <v>0</v>
      </c>
      <c r="F157" s="27"/>
      <c r="G157" s="29" t="str">
        <f aca="false">IF(AND(F157=1,E157=1),1,IF(AND(F157=1,E157="x"),"x",""))</f>
        <v/>
      </c>
      <c r="H157" s="28" t="s">
        <v>15</v>
      </c>
      <c r="I157" s="22" t="n">
        <v>1</v>
      </c>
      <c r="J157" s="22" t="n">
        <v>1</v>
      </c>
      <c r="K157" s="22" t="n">
        <v>1</v>
      </c>
      <c r="L157" s="22" t="n">
        <v>1</v>
      </c>
      <c r="M157" s="29" t="s">
        <v>41</v>
      </c>
      <c r="N157" s="23"/>
      <c r="O157" s="23"/>
      <c r="P157" s="23"/>
      <c r="Q157" s="29" t="s">
        <v>23</v>
      </c>
      <c r="R157" s="29" t="s">
        <v>23</v>
      </c>
      <c r="S157" s="22" t="n">
        <v>157</v>
      </c>
      <c r="T157" s="8"/>
      <c r="U157" s="8"/>
      <c r="V157" s="8"/>
      <c r="W157" s="8"/>
      <c r="X157" s="8"/>
      <c r="Y157" s="8"/>
      <c r="Z157" s="8"/>
    </row>
    <row r="158" customFormat="false" ht="57" hidden="false" customHeight="true" outlineLevel="0" collapsed="false">
      <c r="A158" s="24" t="s">
        <v>185</v>
      </c>
      <c r="B158" s="18" t="n">
        <f aca="false">HLOOKUP($B$2,$I$1:L158,S158,0)</f>
        <v>1</v>
      </c>
      <c r="C158" s="25" t="str">
        <f aca="false">IF(B158=1,"Ap Dung","Khong")</f>
        <v>Ap Dung</v>
      </c>
      <c r="D158" s="25" t="str">
        <f aca="false">IF(E158="x","Bat buoc",(IF(E158=1,"khuyen khich","Khong")))</f>
        <v>Khong</v>
      </c>
      <c r="E158" s="26" t="n">
        <f aca="false">HLOOKUP($E$2,$N$1:R158,S158,0)</f>
        <v>0</v>
      </c>
      <c r="F158" s="27"/>
      <c r="G158" s="29" t="str">
        <f aca="false">IF(AND(F158=1,E158=1),1,IF(AND(F158=1,E158="x"),"x",""))</f>
        <v/>
      </c>
      <c r="H158" s="28" t="s">
        <v>15</v>
      </c>
      <c r="I158" s="22" t="n">
        <v>1</v>
      </c>
      <c r="J158" s="22" t="n">
        <v>1</v>
      </c>
      <c r="K158" s="22" t="n">
        <v>1</v>
      </c>
      <c r="L158" s="22" t="n">
        <v>1</v>
      </c>
      <c r="M158" s="29" t="s">
        <v>126</v>
      </c>
      <c r="N158" s="23"/>
      <c r="O158" s="23"/>
      <c r="P158" s="23"/>
      <c r="Q158" s="23" t="n">
        <v>1</v>
      </c>
      <c r="R158" s="29" t="s">
        <v>23</v>
      </c>
      <c r="S158" s="22" t="n">
        <v>158</v>
      </c>
      <c r="T158" s="8"/>
      <c r="U158" s="8"/>
      <c r="V158" s="8"/>
      <c r="W158" s="8"/>
      <c r="X158" s="8"/>
      <c r="Y158" s="8"/>
      <c r="Z158" s="8"/>
    </row>
    <row r="159" customFormat="false" ht="28.5" hidden="false" customHeight="true" outlineLevel="0" collapsed="false">
      <c r="A159" s="17" t="s">
        <v>186</v>
      </c>
      <c r="B159" s="18"/>
      <c r="C159" s="31"/>
      <c r="D159" s="31"/>
      <c r="E159" s="32"/>
      <c r="F159" s="32"/>
      <c r="G159" s="23"/>
      <c r="H159" s="22"/>
      <c r="I159" s="22"/>
      <c r="J159" s="22"/>
      <c r="K159" s="22"/>
      <c r="L159" s="22"/>
      <c r="M159" s="23"/>
      <c r="N159" s="23"/>
      <c r="O159" s="23"/>
      <c r="P159" s="23"/>
      <c r="Q159" s="23"/>
      <c r="R159" s="23"/>
      <c r="S159" s="22" t="n">
        <v>159</v>
      </c>
      <c r="T159" s="8"/>
      <c r="U159" s="8"/>
      <c r="V159" s="8"/>
      <c r="W159" s="8"/>
      <c r="X159" s="8"/>
      <c r="Y159" s="8"/>
      <c r="Z159" s="8"/>
    </row>
    <row r="160" customFormat="false" ht="28.5" hidden="false" customHeight="true" outlineLevel="0" collapsed="false">
      <c r="A160" s="24" t="s">
        <v>187</v>
      </c>
      <c r="B160" s="18" t="n">
        <f aca="false">HLOOKUP($B$2,$I$1:L160,S160,0)</f>
        <v>1</v>
      </c>
      <c r="C160" s="25" t="str">
        <f aca="false">IF(B160=1,"Ap Dung","Khong")</f>
        <v>Ap Dung</v>
      </c>
      <c r="D160" s="25" t="str">
        <f aca="false">IF(E160="x","Bat buoc",(IF(E160=1,"khuyen khich","Khong")))</f>
        <v>Khong</v>
      </c>
      <c r="E160" s="26" t="n">
        <f aca="false">HLOOKUP($E$2,$N$1:R160,S160,0)</f>
        <v>0</v>
      </c>
      <c r="F160" s="27" t="n">
        <v>1</v>
      </c>
      <c r="G160" s="29" t="str">
        <f aca="false">IF(AND(F160=1,E160=1),1,IF(AND(F160=1,E160="x"),"x",""))</f>
        <v/>
      </c>
      <c r="H160" s="28" t="s">
        <v>15</v>
      </c>
      <c r="I160" s="22" t="n">
        <v>1</v>
      </c>
      <c r="J160" s="22" t="n">
        <v>1</v>
      </c>
      <c r="K160" s="22" t="n">
        <v>1</v>
      </c>
      <c r="L160" s="22" t="n">
        <v>1</v>
      </c>
      <c r="M160" s="23" t="n">
        <v>5</v>
      </c>
      <c r="N160" s="23"/>
      <c r="O160" s="23"/>
      <c r="P160" s="23"/>
      <c r="Q160" s="23"/>
      <c r="R160" s="23" t="n">
        <v>1</v>
      </c>
      <c r="S160" s="22" t="n">
        <v>160</v>
      </c>
      <c r="T160" s="8"/>
      <c r="U160" s="8"/>
      <c r="V160" s="8"/>
      <c r="W160" s="8"/>
      <c r="X160" s="8"/>
      <c r="Y160" s="8"/>
      <c r="Z160" s="8"/>
    </row>
    <row r="161" customFormat="false" ht="28.5" hidden="false" customHeight="true" outlineLevel="0" collapsed="false">
      <c r="A161" s="24" t="s">
        <v>188</v>
      </c>
      <c r="B161" s="18" t="n">
        <f aca="false">HLOOKUP($B$2,$I$1:L161,S161,0)</f>
        <v>1</v>
      </c>
      <c r="C161" s="25" t="str">
        <f aca="false">IF(B161=1,"Ap Dung","Khong")</f>
        <v>Ap Dung</v>
      </c>
      <c r="D161" s="25" t="str">
        <f aca="false">IF(E161="x","Bat buoc",(IF(E161=1,"khuyen khich","Khong")))</f>
        <v>Khong</v>
      </c>
      <c r="E161" s="26" t="n">
        <f aca="false">HLOOKUP($E$2,$N$1:R161,S161,0)</f>
        <v>0</v>
      </c>
      <c r="F161" s="27" t="n">
        <v>1</v>
      </c>
      <c r="G161" s="29" t="str">
        <f aca="false">IF(AND(F161=1,E161=1),1,IF(AND(F161=1,E161="x"),"x",""))</f>
        <v/>
      </c>
      <c r="H161" s="28" t="s">
        <v>15</v>
      </c>
      <c r="I161" s="22" t="n">
        <v>1</v>
      </c>
      <c r="J161" s="22" t="n">
        <v>1</v>
      </c>
      <c r="K161" s="22" t="n">
        <v>1</v>
      </c>
      <c r="L161" s="22" t="n">
        <v>1</v>
      </c>
      <c r="M161" s="23" t="n">
        <v>5</v>
      </c>
      <c r="N161" s="23"/>
      <c r="O161" s="23"/>
      <c r="P161" s="23"/>
      <c r="Q161" s="23"/>
      <c r="R161" s="23" t="n">
        <v>1</v>
      </c>
      <c r="S161" s="22" t="n">
        <v>161</v>
      </c>
      <c r="T161" s="8"/>
      <c r="U161" s="8"/>
      <c r="V161" s="8"/>
      <c r="W161" s="8"/>
      <c r="X161" s="8"/>
      <c r="Y161" s="8"/>
      <c r="Z161" s="8"/>
    </row>
    <row r="162" customFormat="false" ht="28.5" hidden="false" customHeight="true" outlineLevel="0" collapsed="false">
      <c r="A162" s="24" t="s">
        <v>189</v>
      </c>
      <c r="B162" s="18" t="n">
        <f aca="false">HLOOKUP($B$2,$I$1:L162,S162,0)</f>
        <v>1</v>
      </c>
      <c r="C162" s="25" t="str">
        <f aca="false">IF(B162=1,"Ap Dung","Khong")</f>
        <v>Ap Dung</v>
      </c>
      <c r="D162" s="25" t="str">
        <f aca="false">IF(E162="x","Bat buoc",(IF(E162=1,"khuyen khich","Khong")))</f>
        <v>Khong</v>
      </c>
      <c r="E162" s="26" t="n">
        <f aca="false">HLOOKUP($E$2,$N$1:R162,S162,0)</f>
        <v>0</v>
      </c>
      <c r="F162" s="27"/>
      <c r="G162" s="29" t="str">
        <f aca="false">IF(AND(F162=1,E162=1),1,IF(AND(F162=1,E162="x"),"x",""))</f>
        <v/>
      </c>
      <c r="H162" s="28" t="s">
        <v>15</v>
      </c>
      <c r="I162" s="22" t="n">
        <v>1</v>
      </c>
      <c r="J162" s="22" t="n">
        <v>1</v>
      </c>
      <c r="K162" s="22" t="n">
        <v>1</v>
      </c>
      <c r="L162" s="22" t="n">
        <v>1</v>
      </c>
      <c r="M162" s="23" t="n">
        <v>5</v>
      </c>
      <c r="N162" s="23"/>
      <c r="O162" s="23"/>
      <c r="P162" s="23"/>
      <c r="Q162" s="23"/>
      <c r="R162" s="23" t="n">
        <v>1</v>
      </c>
      <c r="S162" s="22" t="n">
        <v>162</v>
      </c>
      <c r="T162" s="8"/>
      <c r="U162" s="8"/>
      <c r="V162" s="8"/>
      <c r="W162" s="8"/>
      <c r="X162" s="8"/>
      <c r="Y162" s="8"/>
      <c r="Z162" s="8"/>
    </row>
    <row r="163" customFormat="false" ht="28.5" hidden="false" customHeight="true" outlineLevel="0" collapsed="false">
      <c r="A163" s="17" t="s">
        <v>190</v>
      </c>
      <c r="B163" s="18"/>
      <c r="C163" s="31"/>
      <c r="D163" s="31"/>
      <c r="E163" s="32"/>
      <c r="F163" s="32"/>
      <c r="G163" s="23"/>
      <c r="H163" s="22"/>
      <c r="I163" s="22"/>
      <c r="J163" s="22"/>
      <c r="K163" s="22"/>
      <c r="L163" s="22"/>
      <c r="M163" s="23"/>
      <c r="N163" s="23"/>
      <c r="O163" s="23"/>
      <c r="P163" s="23"/>
      <c r="Q163" s="23"/>
      <c r="R163" s="23"/>
      <c r="S163" s="22" t="n">
        <v>163</v>
      </c>
      <c r="T163" s="8"/>
      <c r="U163" s="8"/>
      <c r="V163" s="8"/>
      <c r="W163" s="8"/>
      <c r="X163" s="8"/>
      <c r="Y163" s="8"/>
      <c r="Z163" s="8"/>
    </row>
    <row r="164" customFormat="false" ht="28.5" hidden="false" customHeight="true" outlineLevel="0" collapsed="false">
      <c r="A164" s="24" t="s">
        <v>191</v>
      </c>
      <c r="B164" s="18" t="n">
        <f aca="false">HLOOKUP($B$2,$I$1:L164,S164,0)</f>
        <v>1</v>
      </c>
      <c r="C164" s="25" t="str">
        <f aca="false">IF(B164=1,"Ap Dung","Khong")</f>
        <v>Ap Dung</v>
      </c>
      <c r="D164" s="25" t="str">
        <f aca="false">IF(E164="x","Bat buoc",(IF(E164=1,"khuyen khich","Khong")))</f>
        <v>Bat buoc</v>
      </c>
      <c r="E164" s="33" t="str">
        <f aca="false">HLOOKUP($E$2,$N$1:R164,S164,0)</f>
        <v>x</v>
      </c>
      <c r="F164" s="27"/>
      <c r="G164" s="29" t="str">
        <f aca="false">IF(AND(F164=1,E164=1),1,IF(AND(F164=1,E164="x"),"x",""))</f>
        <v/>
      </c>
      <c r="H164" s="28" t="s">
        <v>15</v>
      </c>
      <c r="I164" s="22" t="n">
        <v>1</v>
      </c>
      <c r="J164" s="22" t="n">
        <v>1</v>
      </c>
      <c r="K164" s="22" t="n">
        <v>1</v>
      </c>
      <c r="L164" s="22" t="n">
        <v>1</v>
      </c>
      <c r="M164" s="29" t="s">
        <v>22</v>
      </c>
      <c r="N164" s="29" t="s">
        <v>23</v>
      </c>
      <c r="O164" s="29" t="s">
        <v>23</v>
      </c>
      <c r="P164" s="29" t="s">
        <v>23</v>
      </c>
      <c r="Q164" s="29" t="s">
        <v>23</v>
      </c>
      <c r="R164" s="29" t="s">
        <v>23</v>
      </c>
      <c r="S164" s="22" t="n">
        <v>164</v>
      </c>
      <c r="T164" s="8"/>
      <c r="U164" s="8"/>
      <c r="V164" s="8"/>
      <c r="W164" s="8"/>
      <c r="X164" s="8"/>
      <c r="Y164" s="8"/>
      <c r="Z164" s="8"/>
    </row>
    <row r="165" customFormat="false" ht="28.5" hidden="false" customHeight="true" outlineLevel="0" collapsed="false">
      <c r="A165" s="24" t="s">
        <v>192</v>
      </c>
      <c r="B165" s="18" t="n">
        <f aca="false">HLOOKUP($B$2,$I$1:L165,S165,0)</f>
        <v>1</v>
      </c>
      <c r="C165" s="25" t="str">
        <f aca="false">IF(B165=1,"Ap Dung","Khong")</f>
        <v>Ap Dung</v>
      </c>
      <c r="D165" s="25" t="str">
        <f aca="false">IF(E165="x","Bat buoc",(IF(E165=1,"khuyen khich","Khong")))</f>
        <v>Bat buoc</v>
      </c>
      <c r="E165" s="33" t="str">
        <f aca="false">HLOOKUP($E$2,$N$1:R165,S165,0)</f>
        <v>x</v>
      </c>
      <c r="F165" s="27"/>
      <c r="G165" s="29" t="str">
        <f aca="false">IF(AND(F165=1,E165=1),1,IF(AND(F165=1,E165="x"),"x",""))</f>
        <v/>
      </c>
      <c r="H165" s="28" t="s">
        <v>15</v>
      </c>
      <c r="I165" s="22" t="n">
        <v>1</v>
      </c>
      <c r="J165" s="22" t="n">
        <v>1</v>
      </c>
      <c r="K165" s="22" t="n">
        <v>1</v>
      </c>
      <c r="L165" s="22" t="n">
        <v>1</v>
      </c>
      <c r="M165" s="29" t="s">
        <v>22</v>
      </c>
      <c r="N165" s="29" t="s">
        <v>23</v>
      </c>
      <c r="O165" s="29" t="s">
        <v>23</v>
      </c>
      <c r="P165" s="29" t="s">
        <v>23</v>
      </c>
      <c r="Q165" s="29" t="s">
        <v>23</v>
      </c>
      <c r="R165" s="29" t="s">
        <v>23</v>
      </c>
      <c r="S165" s="22" t="n">
        <v>165</v>
      </c>
      <c r="T165" s="8"/>
      <c r="U165" s="8"/>
      <c r="V165" s="8"/>
      <c r="W165" s="8"/>
      <c r="X165" s="8"/>
      <c r="Y165" s="8"/>
      <c r="Z165" s="8"/>
    </row>
    <row r="166" customFormat="false" ht="28.5" hidden="false" customHeight="true" outlineLevel="0" collapsed="false">
      <c r="A166" s="24" t="s">
        <v>193</v>
      </c>
      <c r="B166" s="18" t="n">
        <f aca="false">HLOOKUP($B$2,$I$1:L166,S166,0)</f>
        <v>1</v>
      </c>
      <c r="C166" s="25" t="str">
        <f aca="false">IF(B166=1,"Ap Dung","Khong")</f>
        <v>Ap Dung</v>
      </c>
      <c r="D166" s="25" t="str">
        <f aca="false">IF(E166="x","Bat buoc",(IF(E166=1,"khuyen khich","Khong")))</f>
        <v>Bat buoc</v>
      </c>
      <c r="E166" s="33" t="str">
        <f aca="false">HLOOKUP($E$2,$N$1:R166,S166,0)</f>
        <v>x</v>
      </c>
      <c r="F166" s="27"/>
      <c r="G166" s="29" t="str">
        <f aca="false">IF(AND(F166=1,E166=1),1,IF(AND(F166=1,E166="x"),"x",""))</f>
        <v/>
      </c>
      <c r="H166" s="28" t="s">
        <v>15</v>
      </c>
      <c r="I166" s="22" t="n">
        <v>1</v>
      </c>
      <c r="J166" s="22" t="n">
        <v>1</v>
      </c>
      <c r="K166" s="22" t="n">
        <v>1</v>
      </c>
      <c r="L166" s="22" t="n">
        <v>1</v>
      </c>
      <c r="M166" s="29" t="s">
        <v>22</v>
      </c>
      <c r="N166" s="29" t="s">
        <v>23</v>
      </c>
      <c r="O166" s="29" t="s">
        <v>23</v>
      </c>
      <c r="P166" s="29" t="s">
        <v>23</v>
      </c>
      <c r="Q166" s="29" t="s">
        <v>23</v>
      </c>
      <c r="R166" s="29" t="s">
        <v>23</v>
      </c>
      <c r="S166" s="22" t="n">
        <v>166</v>
      </c>
      <c r="T166" s="8"/>
      <c r="U166" s="8"/>
      <c r="V166" s="8"/>
      <c r="W166" s="8"/>
      <c r="X166" s="8"/>
      <c r="Y166" s="8"/>
      <c r="Z166" s="8"/>
    </row>
    <row r="167" customFormat="false" ht="28.5" hidden="false" customHeight="true" outlineLevel="0" collapsed="false">
      <c r="A167" s="24" t="s">
        <v>194</v>
      </c>
      <c r="B167" s="18" t="n">
        <f aca="false">HLOOKUP($B$2,$I$1:L167,S167,0)</f>
        <v>1</v>
      </c>
      <c r="C167" s="25" t="str">
        <f aca="false">IF(B167=1,"Ap Dung","Khong")</f>
        <v>Ap Dung</v>
      </c>
      <c r="D167" s="25" t="str">
        <f aca="false">IF(E167="x","Bat buoc",(IF(E167=1,"khuyen khich","Khong")))</f>
        <v>khuyen khich</v>
      </c>
      <c r="E167" s="26" t="n">
        <f aca="false">HLOOKUP($E$2,$N$1:R167,S167,0)</f>
        <v>1</v>
      </c>
      <c r="F167" s="27"/>
      <c r="G167" s="29" t="str">
        <f aca="false">IF(AND(F167=1,E167=1),1,IF(AND(F167=1,E167="x"),"x",""))</f>
        <v/>
      </c>
      <c r="H167" s="28" t="s">
        <v>15</v>
      </c>
      <c r="I167" s="22" t="n">
        <v>1</v>
      </c>
      <c r="J167" s="22" t="n">
        <v>1</v>
      </c>
      <c r="K167" s="22" t="n">
        <v>1</v>
      </c>
      <c r="L167" s="22" t="n">
        <v>1</v>
      </c>
      <c r="M167" s="29" t="s">
        <v>18</v>
      </c>
      <c r="N167" s="23"/>
      <c r="O167" s="23"/>
      <c r="P167" s="23" t="n">
        <v>1</v>
      </c>
      <c r="Q167" s="23" t="n">
        <v>1</v>
      </c>
      <c r="R167" s="23" t="n">
        <v>1</v>
      </c>
      <c r="S167" s="22" t="n">
        <v>167</v>
      </c>
      <c r="T167" s="8"/>
      <c r="U167" s="8"/>
      <c r="V167" s="8"/>
      <c r="W167" s="8"/>
      <c r="X167" s="8"/>
      <c r="Y167" s="8"/>
      <c r="Z167" s="8"/>
    </row>
    <row r="168" customFormat="false" ht="28.5" hidden="false" customHeight="true" outlineLevel="0" collapsed="false">
      <c r="A168" s="24" t="s">
        <v>195</v>
      </c>
      <c r="B168" s="18" t="n">
        <f aca="false">HLOOKUP($B$2,$I$1:L168,S168,0)</f>
        <v>1</v>
      </c>
      <c r="C168" s="25" t="str">
        <f aca="false">IF(B168=1,"Ap Dung","Khong")</f>
        <v>Ap Dung</v>
      </c>
      <c r="D168" s="25" t="str">
        <f aca="false">IF(E168="x","Bat buoc",(IF(E168=1,"khuyen khich","Khong")))</f>
        <v>Bat buoc</v>
      </c>
      <c r="E168" s="33" t="str">
        <f aca="false">HLOOKUP($E$2,$N$1:R168,S168,0)</f>
        <v>x</v>
      </c>
      <c r="F168" s="27"/>
      <c r="G168" s="29" t="str">
        <f aca="false">IF(AND(F168=1,E168=1),1,IF(AND(F168=1,E168="x"),"x",""))</f>
        <v/>
      </c>
      <c r="H168" s="28" t="s">
        <v>15</v>
      </c>
      <c r="I168" s="22" t="n">
        <v>1</v>
      </c>
      <c r="J168" s="22" t="n">
        <v>1</v>
      </c>
      <c r="K168" s="22" t="n">
        <v>1</v>
      </c>
      <c r="L168" s="22" t="n">
        <v>1</v>
      </c>
      <c r="M168" s="29" t="s">
        <v>22</v>
      </c>
      <c r="N168" s="29" t="s">
        <v>23</v>
      </c>
      <c r="O168" s="29" t="s">
        <v>23</v>
      </c>
      <c r="P168" s="29" t="s">
        <v>23</v>
      </c>
      <c r="Q168" s="29" t="s">
        <v>23</v>
      </c>
      <c r="R168" s="29" t="s">
        <v>23</v>
      </c>
      <c r="S168" s="22" t="n">
        <v>168</v>
      </c>
      <c r="T168" s="8"/>
      <c r="U168" s="8"/>
      <c r="V168" s="8"/>
      <c r="W168" s="8"/>
      <c r="X168" s="8"/>
      <c r="Y168" s="8"/>
      <c r="Z168" s="8"/>
    </row>
    <row r="169" customFormat="false" ht="28.5" hidden="false" customHeight="true" outlineLevel="0" collapsed="false">
      <c r="A169" s="24" t="s">
        <v>196</v>
      </c>
      <c r="B169" s="18" t="n">
        <f aca="false">HLOOKUP($B$2,$I$1:L169,S169,0)</f>
        <v>1</v>
      </c>
      <c r="C169" s="25" t="str">
        <f aca="false">IF(B169=1,"Ap Dung","Khong")</f>
        <v>Ap Dung</v>
      </c>
      <c r="D169" s="25" t="str">
        <f aca="false">IF(E169="x","Bat buoc",(IF(E169=1,"khuyen khich","Khong")))</f>
        <v>Bat buoc</v>
      </c>
      <c r="E169" s="33" t="str">
        <f aca="false">HLOOKUP($E$2,$N$1:R169,S169,0)</f>
        <v>x</v>
      </c>
      <c r="F169" s="27"/>
      <c r="G169" s="29" t="str">
        <f aca="false">IF(AND(F169=1,E169=1),1,IF(AND(F169=1,E169="x"),"x",""))</f>
        <v/>
      </c>
      <c r="H169" s="28" t="s">
        <v>15</v>
      </c>
      <c r="I169" s="22" t="n">
        <v>1</v>
      </c>
      <c r="J169" s="22" t="n">
        <v>1</v>
      </c>
      <c r="K169" s="22" t="n">
        <v>1</v>
      </c>
      <c r="L169" s="22" t="n">
        <v>1</v>
      </c>
      <c r="M169" s="29" t="s">
        <v>197</v>
      </c>
      <c r="N169" s="23" t="n">
        <v>1</v>
      </c>
      <c r="O169" s="29" t="s">
        <v>23</v>
      </c>
      <c r="P169" s="29" t="s">
        <v>23</v>
      </c>
      <c r="Q169" s="29" t="s">
        <v>23</v>
      </c>
      <c r="R169" s="29" t="s">
        <v>23</v>
      </c>
      <c r="S169" s="22" t="n">
        <v>169</v>
      </c>
      <c r="T169" s="8"/>
      <c r="U169" s="8"/>
      <c r="V169" s="8"/>
      <c r="W169" s="8"/>
      <c r="X169" s="8"/>
      <c r="Y169" s="8"/>
      <c r="Z169" s="8"/>
    </row>
    <row r="170" customFormat="false" ht="28.5" hidden="false" customHeight="true" outlineLevel="0" collapsed="false">
      <c r="A170" s="24" t="s">
        <v>198</v>
      </c>
      <c r="B170" s="18" t="n">
        <f aca="false">HLOOKUP($B$2,$I$1:L170,S170,0)</f>
        <v>1</v>
      </c>
      <c r="C170" s="25" t="str">
        <f aca="false">IF(B170=1,"Ap Dung","Khong")</f>
        <v>Ap Dung</v>
      </c>
      <c r="D170" s="25" t="str">
        <f aca="false">IF(E170="x","Bat buoc",(IF(E170=1,"khuyen khich","Khong")))</f>
        <v>Bat buoc</v>
      </c>
      <c r="E170" s="33" t="str">
        <f aca="false">HLOOKUP($E$2,$N$1:R170,S170,0)</f>
        <v>x</v>
      </c>
      <c r="F170" s="27"/>
      <c r="G170" s="29" t="str">
        <f aca="false">IF(AND(F170=1,E170=1),1,IF(AND(F170=1,E170="x"),"x",""))</f>
        <v/>
      </c>
      <c r="H170" s="28" t="s">
        <v>15</v>
      </c>
      <c r="I170" s="22" t="n">
        <v>1</v>
      </c>
      <c r="J170" s="22" t="n">
        <v>1</v>
      </c>
      <c r="K170" s="22" t="n">
        <v>1</v>
      </c>
      <c r="L170" s="22" t="n">
        <v>1</v>
      </c>
      <c r="M170" s="29" t="s">
        <v>22</v>
      </c>
      <c r="N170" s="29" t="s">
        <v>23</v>
      </c>
      <c r="O170" s="29" t="s">
        <v>23</v>
      </c>
      <c r="P170" s="29" t="s">
        <v>23</v>
      </c>
      <c r="Q170" s="29" t="s">
        <v>23</v>
      </c>
      <c r="R170" s="29" t="s">
        <v>23</v>
      </c>
      <c r="S170" s="22" t="n">
        <v>170</v>
      </c>
      <c r="T170" s="8"/>
      <c r="U170" s="8"/>
      <c r="V170" s="8"/>
      <c r="W170" s="8"/>
      <c r="X170" s="8"/>
      <c r="Y170" s="8"/>
      <c r="Z170" s="8"/>
    </row>
    <row r="171" customFormat="false" ht="28.5" hidden="false" customHeight="true" outlineLevel="0" collapsed="false">
      <c r="A171" s="24" t="s">
        <v>199</v>
      </c>
      <c r="B171" s="18" t="n">
        <f aca="false">HLOOKUP($B$2,$I$1:L171,S171,0)</f>
        <v>1</v>
      </c>
      <c r="C171" s="25" t="str">
        <f aca="false">IF(B171=1,"Ap Dung","Khong")</f>
        <v>Ap Dung</v>
      </c>
      <c r="D171" s="25" t="str">
        <f aca="false">IF(E171="x","Bat buoc",(IF(E171=1,"khuyen khich","Khong")))</f>
        <v>Bat buoc</v>
      </c>
      <c r="E171" s="33" t="str">
        <f aca="false">HLOOKUP($E$2,$N$1:R171,S171,0)</f>
        <v>x</v>
      </c>
      <c r="F171" s="27"/>
      <c r="G171" s="29" t="str">
        <f aca="false">IF(AND(F171=1,E171=1),1,IF(AND(F171=1,E171="x"),"x",""))</f>
        <v/>
      </c>
      <c r="H171" s="28" t="s">
        <v>15</v>
      </c>
      <c r="I171" s="22" t="n">
        <v>1</v>
      </c>
      <c r="J171" s="22" t="n">
        <v>1</v>
      </c>
      <c r="K171" s="22" t="n">
        <v>1</v>
      </c>
      <c r="L171" s="22" t="n">
        <v>1</v>
      </c>
      <c r="M171" s="29" t="s">
        <v>22</v>
      </c>
      <c r="N171" s="29" t="s">
        <v>23</v>
      </c>
      <c r="O171" s="29" t="s">
        <v>23</v>
      </c>
      <c r="P171" s="29" t="s">
        <v>23</v>
      </c>
      <c r="Q171" s="29" t="s">
        <v>23</v>
      </c>
      <c r="R171" s="29" t="s">
        <v>23</v>
      </c>
      <c r="S171" s="22" t="n">
        <v>171</v>
      </c>
      <c r="T171" s="8"/>
      <c r="U171" s="8"/>
      <c r="V171" s="8"/>
      <c r="W171" s="8"/>
      <c r="X171" s="8"/>
      <c r="Y171" s="8"/>
      <c r="Z171" s="8"/>
    </row>
    <row r="172" customFormat="false" ht="28.5" hidden="false" customHeight="true" outlineLevel="0" collapsed="false">
      <c r="A172" s="24" t="s">
        <v>200</v>
      </c>
      <c r="B172" s="18" t="n">
        <f aca="false">HLOOKUP($B$2,$I$1:L172,S172,0)</f>
        <v>1</v>
      </c>
      <c r="C172" s="25" t="str">
        <f aca="false">IF(B172=1,"Ap Dung","Khong")</f>
        <v>Ap Dung</v>
      </c>
      <c r="D172" s="25" t="str">
        <f aca="false">IF(E172="x","Bat buoc",(IF(E172=1,"khuyen khich","Khong")))</f>
        <v>Bat buoc</v>
      </c>
      <c r="E172" s="33" t="str">
        <f aca="false">HLOOKUP($E$2,$N$1:R172,S172,0)</f>
        <v>x</v>
      </c>
      <c r="F172" s="27"/>
      <c r="G172" s="29" t="str">
        <f aca="false">IF(AND(F172=1,E172=1),1,IF(AND(F172=1,E172="x"),"x",""))</f>
        <v/>
      </c>
      <c r="H172" s="28" t="s">
        <v>15</v>
      </c>
      <c r="I172" s="22" t="n">
        <v>1</v>
      </c>
      <c r="J172" s="22" t="n">
        <v>1</v>
      </c>
      <c r="K172" s="22" t="n">
        <v>1</v>
      </c>
      <c r="L172" s="22" t="n">
        <v>1</v>
      </c>
      <c r="M172" s="29" t="s">
        <v>22</v>
      </c>
      <c r="N172" s="29" t="s">
        <v>23</v>
      </c>
      <c r="O172" s="29" t="s">
        <v>23</v>
      </c>
      <c r="P172" s="29" t="s">
        <v>23</v>
      </c>
      <c r="Q172" s="29" t="s">
        <v>23</v>
      </c>
      <c r="R172" s="29" t="s">
        <v>23</v>
      </c>
      <c r="S172" s="22" t="n">
        <v>172</v>
      </c>
      <c r="T172" s="8"/>
      <c r="U172" s="8"/>
      <c r="V172" s="8"/>
      <c r="W172" s="8"/>
      <c r="X172" s="8"/>
      <c r="Y172" s="8"/>
      <c r="Z172" s="8"/>
    </row>
    <row r="173" customFormat="false" ht="28.5" hidden="false" customHeight="true" outlineLevel="0" collapsed="false">
      <c r="A173" s="24" t="s">
        <v>201</v>
      </c>
      <c r="B173" s="18" t="n">
        <f aca="false">HLOOKUP($B$2,$I$1:L173,S173,0)</f>
        <v>1</v>
      </c>
      <c r="C173" s="25" t="str">
        <f aca="false">IF(B173=1,"Ap Dung","Khong")</f>
        <v>Ap Dung</v>
      </c>
      <c r="D173" s="25" t="str">
        <f aca="false">IF(E173="x","Bat buoc",(IF(E173=1,"khuyen khich","Khong")))</f>
        <v>Bat buoc</v>
      </c>
      <c r="E173" s="33" t="str">
        <f aca="false">HLOOKUP($E$2,$N$1:R173,S173,0)</f>
        <v>x</v>
      </c>
      <c r="F173" s="27"/>
      <c r="G173" s="29" t="str">
        <f aca="false">IF(AND(F173=1,E173=1),1,IF(AND(F173=1,E173="x"),"x",""))</f>
        <v/>
      </c>
      <c r="H173" s="28" t="s">
        <v>15</v>
      </c>
      <c r="I173" s="22" t="n">
        <v>1</v>
      </c>
      <c r="J173" s="22" t="n">
        <v>1</v>
      </c>
      <c r="K173" s="22" t="n">
        <v>1</v>
      </c>
      <c r="L173" s="22" t="n">
        <v>1</v>
      </c>
      <c r="M173" s="29" t="s">
        <v>22</v>
      </c>
      <c r="N173" s="29" t="s">
        <v>23</v>
      </c>
      <c r="O173" s="29" t="s">
        <v>23</v>
      </c>
      <c r="P173" s="29" t="s">
        <v>23</v>
      </c>
      <c r="Q173" s="29" t="s">
        <v>23</v>
      </c>
      <c r="R173" s="29" t="s">
        <v>23</v>
      </c>
      <c r="S173" s="22" t="n">
        <v>173</v>
      </c>
      <c r="T173" s="8"/>
      <c r="U173" s="8"/>
      <c r="V173" s="8"/>
      <c r="W173" s="8"/>
      <c r="X173" s="8"/>
      <c r="Y173" s="8"/>
      <c r="Z173" s="8"/>
    </row>
    <row r="174" customFormat="false" ht="28.5" hidden="false" customHeight="true" outlineLevel="0" collapsed="false">
      <c r="A174" s="24" t="s">
        <v>202</v>
      </c>
      <c r="B174" s="18" t="n">
        <f aca="false">HLOOKUP($B$2,$I$1:L174,S174,0)</f>
        <v>1</v>
      </c>
      <c r="C174" s="25" t="str">
        <f aca="false">IF(B174=1,"Ap Dung","Khong")</f>
        <v>Ap Dung</v>
      </c>
      <c r="D174" s="25" t="str">
        <f aca="false">IF(E174="x","Bat buoc",(IF(E174=1,"khuyen khich","Khong")))</f>
        <v>Bat buoc</v>
      </c>
      <c r="E174" s="33" t="str">
        <f aca="false">HLOOKUP($E$2,$N$1:R174,S174,0)</f>
        <v>x</v>
      </c>
      <c r="F174" s="27"/>
      <c r="G174" s="29" t="str">
        <f aca="false">IF(AND(F174=1,E174=1),1,IF(AND(F174=1,E174="x"),"x",""))</f>
        <v/>
      </c>
      <c r="H174" s="28" t="s">
        <v>15</v>
      </c>
      <c r="I174" s="22" t="n">
        <v>1</v>
      </c>
      <c r="J174" s="22" t="n">
        <v>1</v>
      </c>
      <c r="K174" s="22" t="n">
        <v>1</v>
      </c>
      <c r="L174" s="22" t="n">
        <v>1</v>
      </c>
      <c r="M174" s="29" t="s">
        <v>22</v>
      </c>
      <c r="N174" s="29" t="s">
        <v>23</v>
      </c>
      <c r="O174" s="29" t="s">
        <v>23</v>
      </c>
      <c r="P174" s="29" t="s">
        <v>23</v>
      </c>
      <c r="Q174" s="29" t="s">
        <v>23</v>
      </c>
      <c r="R174" s="29" t="s">
        <v>23</v>
      </c>
      <c r="S174" s="22" t="n">
        <v>174</v>
      </c>
      <c r="T174" s="8"/>
      <c r="U174" s="8"/>
      <c r="V174" s="8"/>
      <c r="W174" s="8"/>
      <c r="X174" s="8"/>
      <c r="Y174" s="8"/>
      <c r="Z174" s="8"/>
    </row>
    <row r="175" customFormat="false" ht="28.5" hidden="false" customHeight="true" outlineLevel="0" collapsed="false">
      <c r="A175" s="24" t="s">
        <v>203</v>
      </c>
      <c r="B175" s="18" t="n">
        <f aca="false">HLOOKUP($B$2,$I$1:L175,S175,0)</f>
        <v>1</v>
      </c>
      <c r="C175" s="25" t="str">
        <f aca="false">IF(B175=1,"Ap Dung","Khong")</f>
        <v>Ap Dung</v>
      </c>
      <c r="D175" s="25" t="str">
        <f aca="false">IF(E175="x","Bat buoc",(IF(E175=1,"khuyen khich","Khong")))</f>
        <v>Bat buoc</v>
      </c>
      <c r="E175" s="33" t="str">
        <f aca="false">HLOOKUP($E$2,$N$1:R175,S175,0)</f>
        <v>x</v>
      </c>
      <c r="F175" s="27"/>
      <c r="G175" s="29" t="str">
        <f aca="false">IF(AND(F175=1,E175=1),1,IF(AND(F175=1,E175="x"),"x",""))</f>
        <v/>
      </c>
      <c r="H175" s="28" t="s">
        <v>15</v>
      </c>
      <c r="I175" s="22" t="n">
        <v>1</v>
      </c>
      <c r="J175" s="22" t="n">
        <v>1</v>
      </c>
      <c r="K175" s="22" t="n">
        <v>1</v>
      </c>
      <c r="L175" s="22" t="n">
        <v>1</v>
      </c>
      <c r="M175" s="29" t="s">
        <v>25</v>
      </c>
      <c r="N175" s="23"/>
      <c r="O175" s="23"/>
      <c r="P175" s="29" t="s">
        <v>23</v>
      </c>
      <c r="Q175" s="29" t="s">
        <v>23</v>
      </c>
      <c r="R175" s="29" t="s">
        <v>23</v>
      </c>
      <c r="S175" s="22" t="n">
        <v>175</v>
      </c>
      <c r="T175" s="8"/>
      <c r="U175" s="8"/>
      <c r="V175" s="8"/>
      <c r="W175" s="8"/>
      <c r="X175" s="8"/>
      <c r="Y175" s="8"/>
      <c r="Z175" s="8"/>
    </row>
    <row r="176" customFormat="false" ht="28.5" hidden="false" customHeight="true" outlineLevel="0" collapsed="false">
      <c r="A176" s="24" t="s">
        <v>204</v>
      </c>
      <c r="B176" s="18" t="n">
        <f aca="false">HLOOKUP($B$2,$I$1:L176,S176,0)</f>
        <v>1</v>
      </c>
      <c r="C176" s="25" t="str">
        <f aca="false">IF(B176=1,"Ap Dung","Khong")</f>
        <v>Ap Dung</v>
      </c>
      <c r="D176" s="25" t="str">
        <f aca="false">IF(E176="x","Bat buoc",(IF(E176=1,"khuyen khich","Khong")))</f>
        <v>khuyen khich</v>
      </c>
      <c r="E176" s="26" t="n">
        <f aca="false">HLOOKUP($E$2,$N$1:R176,S176,0)</f>
        <v>1</v>
      </c>
      <c r="F176" s="27"/>
      <c r="G176" s="29" t="str">
        <f aca="false">IF(AND(F176=1,E176=1),1,IF(AND(F176=1,E176="x"),"x",""))</f>
        <v/>
      </c>
      <c r="H176" s="28" t="s">
        <v>15</v>
      </c>
      <c r="I176" s="22" t="n">
        <v>1</v>
      </c>
      <c r="J176" s="22" t="n">
        <v>1</v>
      </c>
      <c r="K176" s="22" t="n">
        <v>1</v>
      </c>
      <c r="L176" s="22" t="n">
        <v>1</v>
      </c>
      <c r="M176" s="29" t="s">
        <v>18</v>
      </c>
      <c r="N176" s="23"/>
      <c r="O176" s="23"/>
      <c r="P176" s="23" t="n">
        <v>1</v>
      </c>
      <c r="Q176" s="23" t="n">
        <v>1</v>
      </c>
      <c r="R176" s="23" t="n">
        <v>1</v>
      </c>
      <c r="S176" s="22" t="n">
        <v>176</v>
      </c>
      <c r="T176" s="8"/>
      <c r="U176" s="8"/>
      <c r="V176" s="8"/>
      <c r="W176" s="8"/>
      <c r="X176" s="8"/>
      <c r="Y176" s="8"/>
      <c r="Z176" s="8"/>
    </row>
    <row r="177" customFormat="false" ht="40.5" hidden="false" customHeight="true" outlineLevel="0" collapsed="false">
      <c r="A177" s="24" t="s">
        <v>205</v>
      </c>
      <c r="B177" s="18" t="n">
        <f aca="false">HLOOKUP($B$2,$I$1:L177,S177,0)</f>
        <v>1</v>
      </c>
      <c r="C177" s="25" t="str">
        <f aca="false">IF(B177=1,"Ap Dung","Khong")</f>
        <v>Ap Dung</v>
      </c>
      <c r="D177" s="25" t="str">
        <f aca="false">IF(E177="x","Bat buoc",(IF(E177=1,"khuyen khich","Khong")))</f>
        <v>Bat buoc</v>
      </c>
      <c r="E177" s="33" t="str">
        <f aca="false">HLOOKUP($E$2,$N$1:R177,S177,0)</f>
        <v>x</v>
      </c>
      <c r="F177" s="27"/>
      <c r="G177" s="29" t="str">
        <f aca="false">IF(AND(F177=1,E177=1),1,IF(AND(F177=1,E177="x"),"x",""))</f>
        <v/>
      </c>
      <c r="H177" s="28" t="s">
        <v>15</v>
      </c>
      <c r="I177" s="22" t="n">
        <v>1</v>
      </c>
      <c r="J177" s="22" t="n">
        <v>1</v>
      </c>
      <c r="K177" s="22" t="n">
        <v>1</v>
      </c>
      <c r="L177" s="22" t="n">
        <v>1</v>
      </c>
      <c r="M177" s="29" t="s">
        <v>22</v>
      </c>
      <c r="N177" s="29" t="s">
        <v>23</v>
      </c>
      <c r="O177" s="29" t="s">
        <v>23</v>
      </c>
      <c r="P177" s="29" t="s">
        <v>23</v>
      </c>
      <c r="Q177" s="29" t="s">
        <v>23</v>
      </c>
      <c r="R177" s="29" t="s">
        <v>23</v>
      </c>
      <c r="S177" s="22" t="n">
        <v>177</v>
      </c>
      <c r="T177" s="8"/>
      <c r="U177" s="8"/>
      <c r="V177" s="8"/>
      <c r="W177" s="8"/>
      <c r="X177" s="8"/>
      <c r="Y177" s="8"/>
      <c r="Z177" s="8"/>
    </row>
    <row r="178" customFormat="false" ht="28.5" hidden="false" customHeight="true" outlineLevel="0" collapsed="false">
      <c r="A178" s="17" t="s">
        <v>206</v>
      </c>
      <c r="B178" s="18"/>
      <c r="C178" s="31"/>
      <c r="D178" s="31"/>
      <c r="E178" s="32"/>
      <c r="F178" s="32"/>
      <c r="G178" s="23"/>
      <c r="H178" s="22"/>
      <c r="I178" s="22"/>
      <c r="J178" s="22"/>
      <c r="K178" s="22"/>
      <c r="L178" s="22"/>
      <c r="M178" s="23"/>
      <c r="N178" s="23"/>
      <c r="O178" s="23"/>
      <c r="P178" s="23"/>
      <c r="Q178" s="23"/>
      <c r="R178" s="23"/>
      <c r="S178" s="22" t="n">
        <v>178</v>
      </c>
      <c r="T178" s="8"/>
      <c r="U178" s="8"/>
      <c r="V178" s="8"/>
      <c r="W178" s="8"/>
      <c r="X178" s="8"/>
      <c r="Y178" s="8"/>
      <c r="Z178" s="8"/>
    </row>
    <row r="179" customFormat="false" ht="28.5" hidden="false" customHeight="true" outlineLevel="0" collapsed="false">
      <c r="A179" s="30" t="s">
        <v>207</v>
      </c>
      <c r="B179" s="18"/>
      <c r="C179" s="31"/>
      <c r="D179" s="31"/>
      <c r="E179" s="32"/>
      <c r="F179" s="32"/>
      <c r="G179" s="23"/>
      <c r="H179" s="22"/>
      <c r="I179" s="22"/>
      <c r="J179" s="22"/>
      <c r="K179" s="22"/>
      <c r="L179" s="22"/>
      <c r="M179" s="23"/>
      <c r="N179" s="23"/>
      <c r="O179" s="23"/>
      <c r="P179" s="23"/>
      <c r="Q179" s="23"/>
      <c r="R179" s="23"/>
      <c r="S179" s="22" t="n">
        <v>179</v>
      </c>
      <c r="T179" s="8"/>
      <c r="U179" s="8"/>
      <c r="V179" s="8"/>
      <c r="W179" s="8"/>
      <c r="X179" s="8"/>
      <c r="Y179" s="8"/>
      <c r="Z179" s="8"/>
    </row>
    <row r="180" customFormat="false" ht="28.5" hidden="false" customHeight="true" outlineLevel="0" collapsed="false">
      <c r="A180" s="24" t="s">
        <v>208</v>
      </c>
      <c r="B180" s="18" t="n">
        <f aca="false">HLOOKUP($B$2,$I$1:L180,S180,0)</f>
        <v>1</v>
      </c>
      <c r="C180" s="25" t="str">
        <f aca="false">IF(B180=1,"Ap Dung","Khong")</f>
        <v>Ap Dung</v>
      </c>
      <c r="D180" s="25" t="str">
        <f aca="false">IF(E180="x","Bat buoc",(IF(E180=1,"khuyen khich","Khong")))</f>
        <v>Khong</v>
      </c>
      <c r="E180" s="26" t="n">
        <f aca="false">HLOOKUP($E$2,$N$1:R180,S180,0)</f>
        <v>0</v>
      </c>
      <c r="F180" s="27"/>
      <c r="G180" s="29" t="str">
        <f aca="false">IF(AND(F180=1,E180=1),1,IF(AND(F180=1,E180="x"),"x",""))</f>
        <v/>
      </c>
      <c r="H180" s="28" t="s">
        <v>15</v>
      </c>
      <c r="I180" s="22" t="n">
        <v>1</v>
      </c>
      <c r="J180" s="22" t="n">
        <v>1</v>
      </c>
      <c r="K180" s="22" t="n">
        <v>1</v>
      </c>
      <c r="L180" s="22" t="n">
        <v>1</v>
      </c>
      <c r="M180" s="29" t="s">
        <v>30</v>
      </c>
      <c r="N180" s="29" t="s">
        <v>23</v>
      </c>
      <c r="O180" s="29" t="s">
        <v>23</v>
      </c>
      <c r="P180" s="23"/>
      <c r="Q180" s="23"/>
      <c r="R180" s="23"/>
      <c r="S180" s="22" t="n">
        <v>180</v>
      </c>
      <c r="T180" s="8"/>
      <c r="U180" s="8"/>
      <c r="V180" s="8"/>
      <c r="W180" s="8"/>
      <c r="X180" s="8"/>
      <c r="Y180" s="8"/>
      <c r="Z180" s="8"/>
    </row>
    <row r="181" customFormat="false" ht="28.5" hidden="false" customHeight="true" outlineLevel="0" collapsed="false">
      <c r="A181" s="24" t="s">
        <v>209</v>
      </c>
      <c r="B181" s="18" t="n">
        <f aca="false">HLOOKUP($B$2,$I$1:L181,S181,0)</f>
        <v>1</v>
      </c>
      <c r="C181" s="25" t="str">
        <f aca="false">IF(B181=1,"Ap Dung","Khong")</f>
        <v>Ap Dung</v>
      </c>
      <c r="D181" s="25" t="str">
        <f aca="false">IF(E181="x","Bat buoc",(IF(E181=1,"khuyen khich","Khong")))</f>
        <v>Bat buoc</v>
      </c>
      <c r="E181" s="33" t="str">
        <f aca="false">HLOOKUP($E$2,$N$1:R181,S181,0)</f>
        <v>x</v>
      </c>
      <c r="F181" s="27"/>
      <c r="G181" s="29" t="str">
        <f aca="false">IF(AND(F181=1,E181=1),1,IF(AND(F181=1,E181="x"),"x",""))</f>
        <v/>
      </c>
      <c r="H181" s="28" t="s">
        <v>15</v>
      </c>
      <c r="I181" s="22" t="n">
        <v>1</v>
      </c>
      <c r="J181" s="22" t="n">
        <v>1</v>
      </c>
      <c r="K181" s="22" t="n">
        <v>1</v>
      </c>
      <c r="L181" s="22" t="n">
        <v>1</v>
      </c>
      <c r="M181" s="29" t="s">
        <v>82</v>
      </c>
      <c r="N181" s="23"/>
      <c r="O181" s="23"/>
      <c r="P181" s="29" t="s">
        <v>23</v>
      </c>
      <c r="Q181" s="29" t="s">
        <v>23</v>
      </c>
      <c r="R181" s="23"/>
      <c r="S181" s="22" t="n">
        <v>181</v>
      </c>
      <c r="T181" s="8"/>
      <c r="U181" s="8"/>
      <c r="V181" s="8"/>
      <c r="W181" s="8"/>
      <c r="X181" s="8"/>
      <c r="Y181" s="8"/>
      <c r="Z181" s="8"/>
    </row>
    <row r="182" customFormat="false" ht="28.5" hidden="false" customHeight="true" outlineLevel="0" collapsed="false">
      <c r="A182" s="24" t="s">
        <v>210</v>
      </c>
      <c r="B182" s="18" t="n">
        <f aca="false">HLOOKUP($B$2,$I$1:L182,S182,0)</f>
        <v>1</v>
      </c>
      <c r="C182" s="25" t="str">
        <f aca="false">IF(B182=1,"Ap Dung","Khong")</f>
        <v>Ap Dung</v>
      </c>
      <c r="D182" s="25" t="str">
        <f aca="false">IF(E182="x","Bat buoc",(IF(E182=1,"khuyen khich","Khong")))</f>
        <v>Khong</v>
      </c>
      <c r="E182" s="26" t="n">
        <f aca="false">HLOOKUP($E$2,$N$1:R182,S182,0)</f>
        <v>0</v>
      </c>
      <c r="F182" s="27" t="n">
        <v>1</v>
      </c>
      <c r="G182" s="29" t="str">
        <f aca="false">IF(AND(F182=1,E182=1),1,IF(AND(F182=1,E182="x"),"x",""))</f>
        <v/>
      </c>
      <c r="H182" s="28" t="s">
        <v>15</v>
      </c>
      <c r="I182" s="22" t="n">
        <v>1</v>
      </c>
      <c r="J182" s="22" t="n">
        <v>1</v>
      </c>
      <c r="K182" s="22" t="n">
        <v>1</v>
      </c>
      <c r="L182" s="22" t="n">
        <v>1</v>
      </c>
      <c r="M182" s="29" t="s">
        <v>28</v>
      </c>
      <c r="N182" s="23"/>
      <c r="O182" s="23"/>
      <c r="P182" s="23"/>
      <c r="Q182" s="23"/>
      <c r="R182" s="29" t="s">
        <v>23</v>
      </c>
      <c r="S182" s="22" t="n">
        <v>182</v>
      </c>
      <c r="T182" s="8"/>
      <c r="U182" s="8"/>
      <c r="V182" s="8"/>
      <c r="W182" s="8"/>
      <c r="X182" s="8"/>
      <c r="Y182" s="8"/>
      <c r="Z182" s="8"/>
    </row>
    <row r="183" customFormat="false" ht="28.5" hidden="false" customHeight="true" outlineLevel="0" collapsed="false">
      <c r="A183" s="24" t="s">
        <v>211</v>
      </c>
      <c r="B183" s="18" t="n">
        <f aca="false">HLOOKUP($B$2,$I$1:L183,S183,0)</f>
        <v>1</v>
      </c>
      <c r="C183" s="25" t="str">
        <f aca="false">IF(B183=1,"Ap Dung","Khong")</f>
        <v>Ap Dung</v>
      </c>
      <c r="D183" s="25" t="str">
        <f aca="false">IF(E183="x","Bat buoc",(IF(E183=1,"khuyen khich","Khong")))</f>
        <v>Bat buoc</v>
      </c>
      <c r="E183" s="33" t="str">
        <f aca="false">HLOOKUP($E$2,$N$1:R183,S183,0)</f>
        <v>x</v>
      </c>
      <c r="F183" s="27"/>
      <c r="G183" s="29" t="str">
        <f aca="false">IF(AND(F183=1,E183=1),1,IF(AND(F183=1,E183="x"),"x",""))</f>
        <v/>
      </c>
      <c r="H183" s="28" t="s">
        <v>15</v>
      </c>
      <c r="I183" s="22" t="n">
        <v>1</v>
      </c>
      <c r="J183" s="22" t="n">
        <v>1</v>
      </c>
      <c r="K183" s="22" t="n">
        <v>1</v>
      </c>
      <c r="L183" s="22" t="n">
        <v>1</v>
      </c>
      <c r="M183" s="29" t="s">
        <v>22</v>
      </c>
      <c r="N183" s="29" t="s">
        <v>23</v>
      </c>
      <c r="O183" s="29" t="s">
        <v>23</v>
      </c>
      <c r="P183" s="29" t="s">
        <v>23</v>
      </c>
      <c r="Q183" s="29" t="s">
        <v>23</v>
      </c>
      <c r="R183" s="29" t="s">
        <v>23</v>
      </c>
      <c r="S183" s="22" t="n">
        <v>183</v>
      </c>
      <c r="T183" s="8"/>
      <c r="U183" s="8"/>
      <c r="V183" s="8"/>
      <c r="W183" s="8"/>
      <c r="X183" s="8"/>
      <c r="Y183" s="8"/>
      <c r="Z183" s="8"/>
    </row>
    <row r="184" customFormat="false" ht="28.5" hidden="false" customHeight="true" outlineLevel="0" collapsed="false">
      <c r="A184" s="24" t="s">
        <v>212</v>
      </c>
      <c r="B184" s="18" t="n">
        <f aca="false">HLOOKUP($B$2,$I$1:L184,S184,0)</f>
        <v>1</v>
      </c>
      <c r="C184" s="25" t="str">
        <f aca="false">IF(B184=1,"Ap Dung","Khong")</f>
        <v>Ap Dung</v>
      </c>
      <c r="D184" s="25" t="str">
        <f aca="false">IF(E184="x","Bat buoc",(IF(E184=1,"khuyen khich","Khong")))</f>
        <v>Khong</v>
      </c>
      <c r="E184" s="26" t="n">
        <f aca="false">HLOOKUP($E$2,$N$1:R184,S184,0)</f>
        <v>0</v>
      </c>
      <c r="F184" s="27" t="n">
        <v>1</v>
      </c>
      <c r="G184" s="29" t="str">
        <f aca="false">IF(AND(F184=1,E184=1),1,IF(AND(F184=1,E184="x"),"x",""))</f>
        <v/>
      </c>
      <c r="H184" s="28" t="s">
        <v>15</v>
      </c>
      <c r="I184" s="22" t="n">
        <v>1</v>
      </c>
      <c r="J184" s="22" t="n">
        <v>1</v>
      </c>
      <c r="K184" s="22" t="n">
        <v>1</v>
      </c>
      <c r="L184" s="22" t="n">
        <v>1</v>
      </c>
      <c r="M184" s="29" t="s">
        <v>28</v>
      </c>
      <c r="N184" s="23"/>
      <c r="O184" s="23"/>
      <c r="P184" s="23"/>
      <c r="Q184" s="23"/>
      <c r="R184" s="29" t="s">
        <v>23</v>
      </c>
      <c r="S184" s="22" t="n">
        <v>184</v>
      </c>
      <c r="T184" s="8"/>
      <c r="U184" s="8"/>
      <c r="V184" s="8"/>
      <c r="W184" s="8"/>
      <c r="X184" s="8"/>
      <c r="Y184" s="8"/>
      <c r="Z184" s="8"/>
    </row>
    <row r="185" customFormat="false" ht="28.5" hidden="false" customHeight="true" outlineLevel="0" collapsed="false">
      <c r="A185" s="24" t="s">
        <v>213</v>
      </c>
      <c r="B185" s="18" t="n">
        <f aca="false">HLOOKUP($B$2,$I$1:L185,S185,0)</f>
        <v>1</v>
      </c>
      <c r="C185" s="25" t="str">
        <f aca="false">IF(B185=1,"Ap Dung","Khong")</f>
        <v>Ap Dung</v>
      </c>
      <c r="D185" s="25" t="str">
        <f aca="false">IF(E185="x","Bat buoc",(IF(E185=1,"khuyen khich","Khong")))</f>
        <v>Khong</v>
      </c>
      <c r="E185" s="26" t="n">
        <f aca="false">HLOOKUP($E$2,$N$1:R185,S185,0)</f>
        <v>0</v>
      </c>
      <c r="F185" s="27"/>
      <c r="G185" s="29" t="str">
        <f aca="false">IF(AND(F185=1,E185=1),1,IF(AND(F185=1,E185="x"),"x",""))</f>
        <v/>
      </c>
      <c r="H185" s="28" t="s">
        <v>15</v>
      </c>
      <c r="I185" s="22" t="n">
        <v>1</v>
      </c>
      <c r="J185" s="22" t="n">
        <v>1</v>
      </c>
      <c r="K185" s="22" t="n">
        <v>1</v>
      </c>
      <c r="L185" s="22" t="n">
        <v>1</v>
      </c>
      <c r="M185" s="29" t="s">
        <v>41</v>
      </c>
      <c r="N185" s="23"/>
      <c r="O185" s="23"/>
      <c r="P185" s="23"/>
      <c r="Q185" s="29" t="s">
        <v>23</v>
      </c>
      <c r="R185" s="29" t="s">
        <v>23</v>
      </c>
      <c r="S185" s="22" t="n">
        <v>185</v>
      </c>
      <c r="T185" s="8"/>
      <c r="U185" s="8"/>
      <c r="V185" s="8"/>
      <c r="W185" s="8"/>
      <c r="X185" s="8"/>
      <c r="Y185" s="8"/>
      <c r="Z185" s="8"/>
    </row>
    <row r="186" customFormat="false" ht="28.5" hidden="false" customHeight="true" outlineLevel="0" collapsed="false">
      <c r="A186" s="24" t="s">
        <v>214</v>
      </c>
      <c r="B186" s="18" t="n">
        <f aca="false">HLOOKUP($B$2,$I$1:L186,S186,0)</f>
        <v>1</v>
      </c>
      <c r="C186" s="25" t="str">
        <f aca="false">IF(B186=1,"Ap Dung","Khong")</f>
        <v>Ap Dung</v>
      </c>
      <c r="D186" s="25" t="str">
        <f aca="false">IF(E186="x","Bat buoc",(IF(E186=1,"khuyen khich","Khong")))</f>
        <v>Khong</v>
      </c>
      <c r="E186" s="26" t="n">
        <f aca="false">HLOOKUP($E$2,$N$1:R186,S186,0)</f>
        <v>0</v>
      </c>
      <c r="F186" s="27"/>
      <c r="G186" s="29" t="str">
        <f aca="false">IF(AND(F186=1,E186=1),1,IF(AND(F186=1,E186="x"),"x",""))</f>
        <v/>
      </c>
      <c r="H186" s="28" t="s">
        <v>15</v>
      </c>
      <c r="I186" s="22" t="n">
        <v>1</v>
      </c>
      <c r="J186" s="22" t="n">
        <v>1</v>
      </c>
      <c r="K186" s="22" t="n">
        <v>1</v>
      </c>
      <c r="L186" s="22" t="n">
        <v>1</v>
      </c>
      <c r="M186" s="29" t="s">
        <v>30</v>
      </c>
      <c r="N186" s="29" t="s">
        <v>23</v>
      </c>
      <c r="O186" s="29" t="s">
        <v>23</v>
      </c>
      <c r="P186" s="23"/>
      <c r="Q186" s="23"/>
      <c r="R186" s="23"/>
      <c r="S186" s="22" t="n">
        <v>186</v>
      </c>
      <c r="T186" s="8"/>
      <c r="U186" s="8"/>
      <c r="V186" s="8"/>
      <c r="W186" s="8"/>
      <c r="X186" s="8"/>
      <c r="Y186" s="8"/>
      <c r="Z186" s="8"/>
    </row>
    <row r="187" customFormat="false" ht="28.5" hidden="false" customHeight="true" outlineLevel="0" collapsed="false">
      <c r="A187" s="24" t="s">
        <v>215</v>
      </c>
      <c r="B187" s="18" t="n">
        <f aca="false">HLOOKUP($B$2,$I$1:L187,S187,0)</f>
        <v>1</v>
      </c>
      <c r="C187" s="25" t="str">
        <f aca="false">IF(B187=1,"Ap Dung","Khong")</f>
        <v>Ap Dung</v>
      </c>
      <c r="D187" s="25" t="str">
        <f aca="false">IF(E187="x","Bat buoc",(IF(E187=1,"khuyen khich","Khong")))</f>
        <v>Bat buoc</v>
      </c>
      <c r="E187" s="33" t="str">
        <f aca="false">HLOOKUP($E$2,$N$1:R187,S187,0)</f>
        <v>x</v>
      </c>
      <c r="F187" s="27"/>
      <c r="G187" s="29" t="str">
        <f aca="false">IF(AND(F187=1,E187=1),1,IF(AND(F187=1,E187="x"),"x",""))</f>
        <v/>
      </c>
      <c r="H187" s="28" t="s">
        <v>15</v>
      </c>
      <c r="I187" s="22" t="n">
        <v>1</v>
      </c>
      <c r="J187" s="22" t="n">
        <v>1</v>
      </c>
      <c r="K187" s="22" t="n">
        <v>1</v>
      </c>
      <c r="L187" s="22" t="n">
        <v>1</v>
      </c>
      <c r="M187" s="29" t="s">
        <v>25</v>
      </c>
      <c r="N187" s="23"/>
      <c r="O187" s="23"/>
      <c r="P187" s="29" t="s">
        <v>23</v>
      </c>
      <c r="Q187" s="29" t="s">
        <v>23</v>
      </c>
      <c r="R187" s="29" t="s">
        <v>23</v>
      </c>
      <c r="S187" s="22" t="n">
        <v>187</v>
      </c>
      <c r="T187" s="8"/>
      <c r="U187" s="8"/>
      <c r="V187" s="8"/>
      <c r="W187" s="8"/>
      <c r="X187" s="8"/>
      <c r="Y187" s="8"/>
      <c r="Z187" s="8"/>
    </row>
    <row r="188" customFormat="false" ht="28.5" hidden="false" customHeight="true" outlineLevel="0" collapsed="false">
      <c r="A188" s="24" t="s">
        <v>216</v>
      </c>
      <c r="B188" s="18" t="n">
        <f aca="false">HLOOKUP($B$2,$I$1:L188,S188,0)</f>
        <v>1</v>
      </c>
      <c r="C188" s="25" t="str">
        <f aca="false">IF(B188=1,"Ap Dung","Khong")</f>
        <v>Ap Dung</v>
      </c>
      <c r="D188" s="25" t="str">
        <f aca="false">IF(E188="x","Bat buoc",(IF(E188=1,"khuyen khich","Khong")))</f>
        <v>Bat buoc</v>
      </c>
      <c r="E188" s="33" t="str">
        <f aca="false">HLOOKUP($E$2,$N$1:R188,S188,0)</f>
        <v>x</v>
      </c>
      <c r="F188" s="27"/>
      <c r="G188" s="29" t="str">
        <f aca="false">IF(AND(F188=1,E188=1),1,IF(AND(F188=1,E188="x"),"x",""))</f>
        <v/>
      </c>
      <c r="H188" s="28" t="s">
        <v>15</v>
      </c>
      <c r="I188" s="22" t="n">
        <v>1</v>
      </c>
      <c r="J188" s="22" t="n">
        <v>1</v>
      </c>
      <c r="K188" s="22" t="n">
        <v>1</v>
      </c>
      <c r="L188" s="22" t="n">
        <v>1</v>
      </c>
      <c r="M188" s="29" t="s">
        <v>22</v>
      </c>
      <c r="N188" s="29" t="s">
        <v>23</v>
      </c>
      <c r="O188" s="29" t="s">
        <v>23</v>
      </c>
      <c r="P188" s="29" t="s">
        <v>23</v>
      </c>
      <c r="Q188" s="29" t="s">
        <v>23</v>
      </c>
      <c r="R188" s="29" t="s">
        <v>23</v>
      </c>
      <c r="S188" s="22" t="n">
        <v>188</v>
      </c>
      <c r="T188" s="8"/>
      <c r="U188" s="8"/>
      <c r="V188" s="8"/>
      <c r="W188" s="8"/>
      <c r="X188" s="8"/>
      <c r="Y188" s="8"/>
      <c r="Z188" s="8"/>
    </row>
    <row r="189" customFormat="false" ht="28.5" hidden="false" customHeight="true" outlineLevel="0" collapsed="false">
      <c r="A189" s="24" t="s">
        <v>217</v>
      </c>
      <c r="B189" s="18" t="n">
        <f aca="false">HLOOKUP($B$2,$I$1:L189,S189,0)</f>
        <v>1</v>
      </c>
      <c r="C189" s="25" t="str">
        <f aca="false">IF(B189=1,"Ap Dung","Khong")</f>
        <v>Ap Dung</v>
      </c>
      <c r="D189" s="25" t="str">
        <f aca="false">IF(E189="x","Bat buoc",(IF(E189=1,"khuyen khich","Khong")))</f>
        <v>Bat buoc</v>
      </c>
      <c r="E189" s="33" t="str">
        <f aca="false">HLOOKUP($E$2,$N$1:R189,S189,0)</f>
        <v>x</v>
      </c>
      <c r="F189" s="27"/>
      <c r="G189" s="29" t="str">
        <f aca="false">IF(AND(F189=1,E189=1),1,IF(AND(F189=1,E189="x"),"x",""))</f>
        <v/>
      </c>
      <c r="H189" s="28" t="s">
        <v>15</v>
      </c>
      <c r="I189" s="22" t="n">
        <v>1</v>
      </c>
      <c r="J189" s="22" t="n">
        <v>1</v>
      </c>
      <c r="K189" s="22" t="n">
        <v>1</v>
      </c>
      <c r="L189" s="22" t="n">
        <v>1</v>
      </c>
      <c r="M189" s="29" t="s">
        <v>22</v>
      </c>
      <c r="N189" s="29" t="s">
        <v>23</v>
      </c>
      <c r="O189" s="29" t="s">
        <v>23</v>
      </c>
      <c r="P189" s="29" t="s">
        <v>23</v>
      </c>
      <c r="Q189" s="29" t="s">
        <v>23</v>
      </c>
      <c r="R189" s="29" t="s">
        <v>23</v>
      </c>
      <c r="S189" s="22" t="n">
        <v>189</v>
      </c>
      <c r="T189" s="8"/>
      <c r="U189" s="8"/>
      <c r="V189" s="8"/>
      <c r="W189" s="8"/>
      <c r="X189" s="8"/>
      <c r="Y189" s="8"/>
      <c r="Z189" s="8"/>
    </row>
    <row r="190" customFormat="false" ht="28.5" hidden="false" customHeight="true" outlineLevel="0" collapsed="false">
      <c r="A190" s="24" t="s">
        <v>218</v>
      </c>
      <c r="B190" s="18" t="n">
        <f aca="false">HLOOKUP($B$2,$I$1:L190,S190,0)</f>
        <v>1</v>
      </c>
      <c r="C190" s="25" t="str">
        <f aca="false">IF(B190=1,"Ap Dung","Khong")</f>
        <v>Ap Dung</v>
      </c>
      <c r="D190" s="25" t="str">
        <f aca="false">IF(E190="x","Bat buoc",(IF(E190=1,"khuyen khich","Khong")))</f>
        <v>Bat buoc</v>
      </c>
      <c r="E190" s="33" t="str">
        <f aca="false">HLOOKUP($E$2,$N$1:R190,S190,0)</f>
        <v>x</v>
      </c>
      <c r="F190" s="27"/>
      <c r="G190" s="29" t="str">
        <f aca="false">IF(AND(F190=1,E190=1),1,IF(AND(F190=1,E190="x"),"x",""))</f>
        <v/>
      </c>
      <c r="H190" s="28" t="s">
        <v>15</v>
      </c>
      <c r="I190" s="22" t="n">
        <v>1</v>
      </c>
      <c r="J190" s="22" t="n">
        <v>1</v>
      </c>
      <c r="K190" s="22" t="n">
        <v>1</v>
      </c>
      <c r="L190" s="22" t="n">
        <v>1</v>
      </c>
      <c r="M190" s="29" t="s">
        <v>197</v>
      </c>
      <c r="N190" s="23" t="n">
        <v>1</v>
      </c>
      <c r="O190" s="29" t="s">
        <v>23</v>
      </c>
      <c r="P190" s="29" t="s">
        <v>23</v>
      </c>
      <c r="Q190" s="29" t="s">
        <v>23</v>
      </c>
      <c r="R190" s="29" t="s">
        <v>23</v>
      </c>
      <c r="S190" s="22" t="n">
        <v>190</v>
      </c>
      <c r="T190" s="8"/>
      <c r="U190" s="8"/>
      <c r="V190" s="8"/>
      <c r="W190" s="8"/>
      <c r="X190" s="8"/>
      <c r="Y190" s="8"/>
      <c r="Z190" s="8"/>
    </row>
    <row r="191" customFormat="false" ht="28.5" hidden="false" customHeight="true" outlineLevel="0" collapsed="false">
      <c r="A191" s="24" t="s">
        <v>219</v>
      </c>
      <c r="B191" s="18" t="n">
        <f aca="false">HLOOKUP($B$2,$I$1:L191,S191,0)</f>
        <v>1</v>
      </c>
      <c r="C191" s="25" t="str">
        <f aca="false">IF(B191=1,"Ap Dung","Khong")</f>
        <v>Ap Dung</v>
      </c>
      <c r="D191" s="25" t="str">
        <f aca="false">IF(E191="x","Bat buoc",(IF(E191=1,"khuyen khich","Khong")))</f>
        <v>khuyen khich</v>
      </c>
      <c r="E191" s="26" t="n">
        <f aca="false">HLOOKUP($E$2,$N$1:R191,S191,0)</f>
        <v>1</v>
      </c>
      <c r="F191" s="27"/>
      <c r="G191" s="29" t="str">
        <f aca="false">IF(AND(F191=1,E191=1),1,IF(AND(F191=1,E191="x"),"x",""))</f>
        <v/>
      </c>
      <c r="H191" s="28" t="s">
        <v>15</v>
      </c>
      <c r="I191" s="22" t="n">
        <v>1</v>
      </c>
      <c r="J191" s="22" t="n">
        <v>1</v>
      </c>
      <c r="K191" s="22" t="n">
        <v>1</v>
      </c>
      <c r="L191" s="22" t="n">
        <v>1</v>
      </c>
      <c r="M191" s="29" t="s">
        <v>35</v>
      </c>
      <c r="N191" s="23"/>
      <c r="O191" s="23"/>
      <c r="P191" s="23" t="n">
        <v>1</v>
      </c>
      <c r="Q191" s="29" t="s">
        <v>23</v>
      </c>
      <c r="R191" s="29" t="s">
        <v>23</v>
      </c>
      <c r="S191" s="22" t="n">
        <v>191</v>
      </c>
      <c r="T191" s="8"/>
      <c r="U191" s="8"/>
      <c r="V191" s="8"/>
      <c r="W191" s="8"/>
      <c r="X191" s="8"/>
      <c r="Y191" s="8"/>
      <c r="Z191" s="8"/>
    </row>
    <row r="192" customFormat="false" ht="28.5" hidden="false" customHeight="true" outlineLevel="0" collapsed="false">
      <c r="A192" s="24" t="s">
        <v>220</v>
      </c>
      <c r="B192" s="18" t="n">
        <f aca="false">HLOOKUP($B$2,$I$1:L192,S192,0)</f>
        <v>1</v>
      </c>
      <c r="C192" s="25" t="str">
        <f aca="false">IF(B192=1,"Ap Dung","Khong")</f>
        <v>Ap Dung</v>
      </c>
      <c r="D192" s="25" t="str">
        <f aca="false">IF(E192="x","Bat buoc",(IF(E192=1,"khuyen khich","Khong")))</f>
        <v>Khong</v>
      </c>
      <c r="E192" s="26" t="n">
        <f aca="false">HLOOKUP($E$2,$N$1:R192,S192,0)</f>
        <v>0</v>
      </c>
      <c r="F192" s="27"/>
      <c r="G192" s="29" t="str">
        <f aca="false">IF(AND(F192=1,E192=1),1,IF(AND(F192=1,E192="x"),"x",""))</f>
        <v/>
      </c>
      <c r="H192" s="28" t="s">
        <v>15</v>
      </c>
      <c r="I192" s="22" t="n">
        <v>1</v>
      </c>
      <c r="J192" s="22" t="n">
        <v>1</v>
      </c>
      <c r="K192" s="22" t="n">
        <v>1</v>
      </c>
      <c r="L192" s="22" t="n">
        <v>1</v>
      </c>
      <c r="M192" s="29" t="s">
        <v>221</v>
      </c>
      <c r="N192" s="23"/>
      <c r="O192" s="23"/>
      <c r="P192" s="23"/>
      <c r="Q192" s="23" t="n">
        <v>1</v>
      </c>
      <c r="R192" s="23" t="n">
        <v>1</v>
      </c>
      <c r="S192" s="22" t="n">
        <v>192</v>
      </c>
      <c r="T192" s="8"/>
      <c r="U192" s="8"/>
      <c r="V192" s="8"/>
      <c r="W192" s="8"/>
      <c r="X192" s="8"/>
      <c r="Y192" s="8"/>
      <c r="Z192" s="8"/>
    </row>
    <row r="193" customFormat="false" ht="28.5" hidden="false" customHeight="true" outlineLevel="0" collapsed="false">
      <c r="A193" s="24" t="s">
        <v>222</v>
      </c>
      <c r="B193" s="18" t="n">
        <f aca="false">HLOOKUP($B$2,$I$1:L193,S193,0)</f>
        <v>1</v>
      </c>
      <c r="C193" s="25" t="str">
        <f aca="false">IF(B193=1,"Ap Dung","Khong")</f>
        <v>Ap Dung</v>
      </c>
      <c r="D193" s="25" t="str">
        <f aca="false">IF(E193="x","Bat buoc",(IF(E193=1,"khuyen khich","Khong")))</f>
        <v>Khong</v>
      </c>
      <c r="E193" s="26" t="n">
        <f aca="false">HLOOKUP($E$2,$N$1:R193,S193,0)</f>
        <v>0</v>
      </c>
      <c r="F193" s="27"/>
      <c r="G193" s="29" t="str">
        <f aca="false">IF(AND(F193=1,E193=1),1,IF(AND(F193=1,E193="x"),"x",""))</f>
        <v/>
      </c>
      <c r="H193" s="28" t="s">
        <v>15</v>
      </c>
      <c r="I193" s="22" t="n">
        <v>1</v>
      </c>
      <c r="J193" s="22" t="n">
        <v>1</v>
      </c>
      <c r="K193" s="22" t="n">
        <v>1</v>
      </c>
      <c r="L193" s="22" t="n">
        <v>1</v>
      </c>
      <c r="M193" s="29" t="s">
        <v>223</v>
      </c>
      <c r="N193" s="23" t="n">
        <v>1</v>
      </c>
      <c r="O193" s="29" t="s">
        <v>23</v>
      </c>
      <c r="P193" s="23"/>
      <c r="Q193" s="23"/>
      <c r="R193" s="23"/>
      <c r="S193" s="22" t="n">
        <v>193</v>
      </c>
      <c r="T193" s="8"/>
      <c r="U193" s="8"/>
      <c r="V193" s="8"/>
      <c r="W193" s="8"/>
      <c r="X193" s="8"/>
      <c r="Y193" s="8"/>
      <c r="Z193" s="8"/>
    </row>
    <row r="194" customFormat="false" ht="28.5" hidden="false" customHeight="true" outlineLevel="0" collapsed="false">
      <c r="A194" s="24" t="s">
        <v>224</v>
      </c>
      <c r="B194" s="18" t="n">
        <f aca="false">HLOOKUP($B$2,$I$1:L194,S194,0)</f>
        <v>1</v>
      </c>
      <c r="C194" s="25" t="str">
        <f aca="false">IF(B194=1,"Ap Dung","Khong")</f>
        <v>Ap Dung</v>
      </c>
      <c r="D194" s="25" t="str">
        <f aca="false">IF(E194="x","Bat buoc",(IF(E194=1,"khuyen khich","Khong")))</f>
        <v>Bat buoc</v>
      </c>
      <c r="E194" s="33" t="str">
        <f aca="false">HLOOKUP($E$2,$N$1:R194,S194,0)</f>
        <v>x</v>
      </c>
      <c r="F194" s="27"/>
      <c r="G194" s="29" t="str">
        <f aca="false">IF(AND(F194=1,E194=1),1,IF(AND(F194=1,E194="x"),"x",""))</f>
        <v/>
      </c>
      <c r="H194" s="28" t="s">
        <v>15</v>
      </c>
      <c r="I194" s="22" t="n">
        <v>1</v>
      </c>
      <c r="J194" s="22" t="n">
        <v>1</v>
      </c>
      <c r="K194" s="22" t="n">
        <v>1</v>
      </c>
      <c r="L194" s="22" t="n">
        <v>1</v>
      </c>
      <c r="M194" s="29" t="s">
        <v>82</v>
      </c>
      <c r="N194" s="23"/>
      <c r="O194" s="23"/>
      <c r="P194" s="29" t="s">
        <v>23</v>
      </c>
      <c r="Q194" s="29" t="s">
        <v>23</v>
      </c>
      <c r="R194" s="23"/>
      <c r="S194" s="22" t="n">
        <v>194</v>
      </c>
      <c r="T194" s="8"/>
      <c r="U194" s="8"/>
      <c r="V194" s="8"/>
      <c r="W194" s="8"/>
      <c r="X194" s="8"/>
      <c r="Y194" s="8"/>
      <c r="Z194" s="8"/>
    </row>
    <row r="195" customFormat="false" ht="28.5" hidden="false" customHeight="true" outlineLevel="0" collapsed="false">
      <c r="A195" s="24" t="s">
        <v>225</v>
      </c>
      <c r="B195" s="18" t="n">
        <f aca="false">HLOOKUP($B$2,$I$1:L195,S195,0)</f>
        <v>1</v>
      </c>
      <c r="C195" s="25" t="str">
        <f aca="false">IF(B195=1,"Ap Dung","Khong")</f>
        <v>Ap Dung</v>
      </c>
      <c r="D195" s="25" t="str">
        <f aca="false">IF(E195="x","Bat buoc",(IF(E195=1,"khuyen khich","Khong")))</f>
        <v>Khong</v>
      </c>
      <c r="E195" s="26" t="n">
        <f aca="false">HLOOKUP($E$2,$N$1:R195,S195,0)</f>
        <v>0</v>
      </c>
      <c r="F195" s="27"/>
      <c r="G195" s="29" t="str">
        <f aca="false">IF(AND(F195=1,E195=1),1,IF(AND(F195=1,E195="x"),"x",""))</f>
        <v/>
      </c>
      <c r="H195" s="28" t="s">
        <v>15</v>
      </c>
      <c r="I195" s="22" t="n">
        <v>1</v>
      </c>
      <c r="J195" s="22" t="n">
        <v>1</v>
      </c>
      <c r="K195" s="22" t="n">
        <v>1</v>
      </c>
      <c r="L195" s="22" t="n">
        <v>1</v>
      </c>
      <c r="M195" s="29" t="s">
        <v>126</v>
      </c>
      <c r="N195" s="23"/>
      <c r="O195" s="23"/>
      <c r="P195" s="23"/>
      <c r="Q195" s="23" t="n">
        <v>1</v>
      </c>
      <c r="R195" s="29" t="s">
        <v>23</v>
      </c>
      <c r="S195" s="22" t="n">
        <v>195</v>
      </c>
      <c r="T195" s="8"/>
      <c r="U195" s="8"/>
      <c r="V195" s="8"/>
      <c r="W195" s="8"/>
      <c r="X195" s="8"/>
      <c r="Y195" s="8"/>
      <c r="Z195" s="8"/>
    </row>
    <row r="196" customFormat="false" ht="28.5" hidden="false" customHeight="true" outlineLevel="0" collapsed="false">
      <c r="A196" s="24" t="s">
        <v>226</v>
      </c>
      <c r="B196" s="18" t="n">
        <f aca="false">HLOOKUP($B$2,$I$1:L196,S196,0)</f>
        <v>1</v>
      </c>
      <c r="C196" s="25" t="str">
        <f aca="false">IF(B196=1,"Ap Dung","Khong")</f>
        <v>Ap Dung</v>
      </c>
      <c r="D196" s="25" t="str">
        <f aca="false">IF(E196="x","Bat buoc",(IF(E196=1,"khuyen khich","Khong")))</f>
        <v>Bat buoc</v>
      </c>
      <c r="E196" s="33" t="str">
        <f aca="false">HLOOKUP($E$2,$N$1:R196,S196,0)</f>
        <v>x</v>
      </c>
      <c r="F196" s="27"/>
      <c r="G196" s="29" t="str">
        <f aca="false">IF(AND(F196=1,E196=1),1,IF(AND(F196=1,E196="x"),"x",""))</f>
        <v/>
      </c>
      <c r="H196" s="28" t="s">
        <v>15</v>
      </c>
      <c r="I196" s="22" t="n">
        <v>1</v>
      </c>
      <c r="J196" s="22" t="n">
        <v>1</v>
      </c>
      <c r="K196" s="22" t="n">
        <v>1</v>
      </c>
      <c r="L196" s="22" t="n">
        <v>1</v>
      </c>
      <c r="M196" s="29" t="s">
        <v>22</v>
      </c>
      <c r="N196" s="29" t="s">
        <v>23</v>
      </c>
      <c r="O196" s="29" t="s">
        <v>23</v>
      </c>
      <c r="P196" s="29" t="s">
        <v>23</v>
      </c>
      <c r="Q196" s="29" t="s">
        <v>23</v>
      </c>
      <c r="R196" s="29" t="s">
        <v>23</v>
      </c>
      <c r="S196" s="22" t="n">
        <v>196</v>
      </c>
      <c r="T196" s="8"/>
      <c r="U196" s="8"/>
      <c r="V196" s="8"/>
      <c r="W196" s="8"/>
      <c r="X196" s="8"/>
      <c r="Y196" s="8"/>
      <c r="Z196" s="8"/>
    </row>
    <row r="197" customFormat="false" ht="28.5" hidden="false" customHeight="true" outlineLevel="0" collapsed="false">
      <c r="A197" s="24" t="s">
        <v>173</v>
      </c>
      <c r="B197" s="18" t="n">
        <f aca="false">HLOOKUP($B$2,$I$1:L197,S197,0)</f>
        <v>1</v>
      </c>
      <c r="C197" s="25" t="str">
        <f aca="false">IF(B197=1,"Ap Dung","Khong")</f>
        <v>Ap Dung</v>
      </c>
      <c r="D197" s="25" t="str">
        <f aca="false">IF(E197="x","Bat buoc",(IF(E197=1,"khuyen khich","Khong")))</f>
        <v>Bat buoc</v>
      </c>
      <c r="E197" s="33" t="str">
        <f aca="false">HLOOKUP($E$2,$N$1:R197,S197,0)</f>
        <v>x</v>
      </c>
      <c r="F197" s="27"/>
      <c r="G197" s="29" t="str">
        <f aca="false">IF(AND(F197=1,E197=1),1,IF(AND(F197=1,E197="x"),"x",""))</f>
        <v/>
      </c>
      <c r="H197" s="28" t="s">
        <v>15</v>
      </c>
      <c r="I197" s="22" t="n">
        <v>1</v>
      </c>
      <c r="J197" s="22" t="n">
        <v>1</v>
      </c>
      <c r="K197" s="22" t="n">
        <v>1</v>
      </c>
      <c r="L197" s="22" t="n">
        <v>1</v>
      </c>
      <c r="M197" s="29" t="s">
        <v>22</v>
      </c>
      <c r="N197" s="29" t="s">
        <v>23</v>
      </c>
      <c r="O197" s="29" t="s">
        <v>23</v>
      </c>
      <c r="P197" s="29" t="s">
        <v>23</v>
      </c>
      <c r="Q197" s="29" t="s">
        <v>23</v>
      </c>
      <c r="R197" s="29" t="s">
        <v>23</v>
      </c>
      <c r="S197" s="22" t="n">
        <v>197</v>
      </c>
      <c r="T197" s="8"/>
      <c r="U197" s="8"/>
      <c r="V197" s="8"/>
      <c r="W197" s="8"/>
      <c r="X197" s="8"/>
      <c r="Y197" s="8"/>
      <c r="Z197" s="8"/>
    </row>
    <row r="198" customFormat="false" ht="28.5" hidden="false" customHeight="true" outlineLevel="0" collapsed="false">
      <c r="A198" s="24" t="s">
        <v>227</v>
      </c>
      <c r="B198" s="18" t="n">
        <f aca="false">HLOOKUP($B$2,$I$1:L198,S198,0)</f>
        <v>1</v>
      </c>
      <c r="C198" s="25" t="str">
        <f aca="false">IF(B198=1,"Ap Dung","Khong")</f>
        <v>Ap Dung</v>
      </c>
      <c r="D198" s="25" t="str">
        <f aca="false">IF(E198="x","Bat buoc",(IF(E198=1,"khuyen khich","Khong")))</f>
        <v>Bat buoc</v>
      </c>
      <c r="E198" s="33" t="str">
        <f aca="false">HLOOKUP($E$2,$N$1:R198,S198,0)</f>
        <v>x</v>
      </c>
      <c r="F198" s="27"/>
      <c r="G198" s="29" t="str">
        <f aca="false">IF(AND(F198=1,E198=1),1,IF(AND(F198=1,E198="x"),"x",""))</f>
        <v/>
      </c>
      <c r="H198" s="28" t="s">
        <v>15</v>
      </c>
      <c r="I198" s="22" t="n">
        <v>1</v>
      </c>
      <c r="J198" s="22" t="n">
        <v>1</v>
      </c>
      <c r="K198" s="22" t="n">
        <v>1</v>
      </c>
      <c r="L198" s="22" t="n">
        <v>1</v>
      </c>
      <c r="M198" s="29" t="s">
        <v>22</v>
      </c>
      <c r="N198" s="29" t="s">
        <v>23</v>
      </c>
      <c r="O198" s="29" t="s">
        <v>23</v>
      </c>
      <c r="P198" s="29" t="s">
        <v>23</v>
      </c>
      <c r="Q198" s="29" t="s">
        <v>23</v>
      </c>
      <c r="R198" s="29" t="s">
        <v>23</v>
      </c>
      <c r="S198" s="22" t="n">
        <v>198</v>
      </c>
      <c r="T198" s="8"/>
      <c r="U198" s="8"/>
      <c r="V198" s="8"/>
      <c r="W198" s="8"/>
      <c r="X198" s="8"/>
      <c r="Y198" s="8"/>
      <c r="Z198" s="8"/>
    </row>
    <row r="199" customFormat="false" ht="28.5" hidden="false" customHeight="true" outlineLevel="0" collapsed="false">
      <c r="A199" s="24" t="s">
        <v>228</v>
      </c>
      <c r="B199" s="18" t="n">
        <f aca="false">HLOOKUP($B$2,$I$1:L199,S199,0)</f>
        <v>1</v>
      </c>
      <c r="C199" s="25" t="str">
        <f aca="false">IF(B199=1,"Ap Dung","Khong")</f>
        <v>Ap Dung</v>
      </c>
      <c r="D199" s="25" t="str">
        <f aca="false">IF(E199="x","Bat buoc",(IF(E199=1,"khuyen khich","Khong")))</f>
        <v>Khong</v>
      </c>
      <c r="E199" s="26" t="n">
        <f aca="false">HLOOKUP($E$2,$N$1:R199,S199,0)</f>
        <v>0</v>
      </c>
      <c r="F199" s="27"/>
      <c r="G199" s="29" t="str">
        <f aca="false">IF(AND(F199=1,E199=1),1,IF(AND(F199=1,E199="x"),"x",""))</f>
        <v/>
      </c>
      <c r="H199" s="28" t="s">
        <v>15</v>
      </c>
      <c r="I199" s="22" t="n">
        <v>1</v>
      </c>
      <c r="J199" s="22" t="n">
        <v>1</v>
      </c>
      <c r="K199" s="22" t="n">
        <v>1</v>
      </c>
      <c r="L199" s="22" t="n">
        <v>1</v>
      </c>
      <c r="M199" s="29" t="s">
        <v>221</v>
      </c>
      <c r="N199" s="23"/>
      <c r="O199" s="23"/>
      <c r="P199" s="23"/>
      <c r="Q199" s="23" t="n">
        <v>1</v>
      </c>
      <c r="R199" s="23" t="n">
        <v>1</v>
      </c>
      <c r="S199" s="22" t="n">
        <v>199</v>
      </c>
      <c r="T199" s="8"/>
      <c r="U199" s="8"/>
      <c r="V199" s="8"/>
      <c r="W199" s="8"/>
      <c r="X199" s="8"/>
      <c r="Y199" s="8"/>
      <c r="Z199" s="8"/>
    </row>
    <row r="200" customFormat="false" ht="28.5" hidden="false" customHeight="true" outlineLevel="0" collapsed="false">
      <c r="A200" s="24" t="s">
        <v>229</v>
      </c>
      <c r="B200" s="18" t="n">
        <f aca="false">HLOOKUP($B$2,$I$1:L200,S200,0)</f>
        <v>1</v>
      </c>
      <c r="C200" s="25" t="str">
        <f aca="false">IF(B200=1,"Ap Dung","Khong")</f>
        <v>Ap Dung</v>
      </c>
      <c r="D200" s="25" t="str">
        <f aca="false">IF(E200="x","Bat buoc",(IF(E200=1,"khuyen khich","Khong")))</f>
        <v>khuyen khich</v>
      </c>
      <c r="E200" s="26" t="n">
        <f aca="false">HLOOKUP($E$2,$N$1:R200,S200,0)</f>
        <v>1</v>
      </c>
      <c r="F200" s="27"/>
      <c r="G200" s="29" t="str">
        <f aca="false">IF(AND(F200=1,E200=1),1,IF(AND(F200=1,E200="x"),"x",""))</f>
        <v/>
      </c>
      <c r="H200" s="28" t="s">
        <v>15</v>
      </c>
      <c r="I200" s="22" t="n">
        <v>1</v>
      </c>
      <c r="J200" s="22" t="n">
        <v>1</v>
      </c>
      <c r="K200" s="22" t="n">
        <v>1</v>
      </c>
      <c r="L200" s="22" t="n">
        <v>1</v>
      </c>
      <c r="M200" s="29" t="s">
        <v>18</v>
      </c>
      <c r="N200" s="23"/>
      <c r="O200" s="23"/>
      <c r="P200" s="23" t="n">
        <v>1</v>
      </c>
      <c r="Q200" s="23" t="n">
        <v>1</v>
      </c>
      <c r="R200" s="23" t="n">
        <v>1</v>
      </c>
      <c r="S200" s="22" t="n">
        <v>200</v>
      </c>
      <c r="T200" s="8"/>
      <c r="U200" s="8"/>
      <c r="V200" s="8"/>
      <c r="W200" s="8"/>
      <c r="X200" s="8"/>
      <c r="Y200" s="8"/>
      <c r="Z200" s="8"/>
    </row>
    <row r="201" customFormat="false" ht="28.5" hidden="false" customHeight="true" outlineLevel="0" collapsed="false">
      <c r="A201" s="24" t="s">
        <v>230</v>
      </c>
      <c r="B201" s="18" t="n">
        <f aca="false">HLOOKUP($B$2,$I$1:L201,S201,0)</f>
        <v>1</v>
      </c>
      <c r="C201" s="25" t="str">
        <f aca="false">IF(B201=1,"Ap Dung","Khong")</f>
        <v>Ap Dung</v>
      </c>
      <c r="D201" s="25" t="str">
        <f aca="false">IF(E201="x","Bat buoc",(IF(E201=1,"khuyen khich","Khong")))</f>
        <v>Bat buoc</v>
      </c>
      <c r="E201" s="33" t="str">
        <f aca="false">HLOOKUP($E$2,$N$1:R201,S201,0)</f>
        <v>x</v>
      </c>
      <c r="F201" s="27"/>
      <c r="G201" s="29" t="str">
        <f aca="false">IF(AND(F201=1,E201=1),1,IF(AND(F201=1,E201="x"),"x",""))</f>
        <v/>
      </c>
      <c r="H201" s="28" t="s">
        <v>70</v>
      </c>
      <c r="I201" s="22" t="n">
        <v>1</v>
      </c>
      <c r="J201" s="22" t="n">
        <v>1</v>
      </c>
      <c r="K201" s="22" t="n">
        <v>1</v>
      </c>
      <c r="L201" s="22"/>
      <c r="M201" s="29" t="s">
        <v>176</v>
      </c>
      <c r="N201" s="23" t="n">
        <v>1</v>
      </c>
      <c r="O201" s="23" t="n">
        <v>1</v>
      </c>
      <c r="P201" s="29" t="s">
        <v>23</v>
      </c>
      <c r="Q201" s="29" t="s">
        <v>23</v>
      </c>
      <c r="R201" s="29" t="s">
        <v>23</v>
      </c>
      <c r="S201" s="22" t="n">
        <v>201</v>
      </c>
      <c r="T201" s="8"/>
      <c r="U201" s="8"/>
      <c r="V201" s="8"/>
      <c r="W201" s="8"/>
      <c r="X201" s="8"/>
      <c r="Y201" s="8"/>
      <c r="Z201" s="8"/>
    </row>
    <row r="202" customFormat="false" ht="28.5" hidden="false" customHeight="true" outlineLevel="0" collapsed="false">
      <c r="A202" s="24" t="s">
        <v>230</v>
      </c>
      <c r="B202" s="18" t="n">
        <f aca="false">HLOOKUP($B$2,$I$1:L202,S202,0)</f>
        <v>0</v>
      </c>
      <c r="C202" s="25" t="str">
        <f aca="false">IF(B202=1,"Ap Dung","Khong")</f>
        <v>Khong</v>
      </c>
      <c r="D202" s="25" t="str">
        <f aca="false">IF(E202="x","Bat buoc",(IF(E202=1,"khuyen khich","Khong")))</f>
        <v>khuyen khich</v>
      </c>
      <c r="E202" s="26" t="n">
        <f aca="false">HLOOKUP($E$2,$N$1:R202,S202,0)</f>
        <v>1</v>
      </c>
      <c r="F202" s="27"/>
      <c r="G202" s="29" t="str">
        <f aca="false">IF(AND(F202=1,E202=1),1,IF(AND(F202=1,E202="x"),"x",""))</f>
        <v/>
      </c>
      <c r="H202" s="28" t="s">
        <v>8</v>
      </c>
      <c r="I202" s="22"/>
      <c r="J202" s="22"/>
      <c r="K202" s="22"/>
      <c r="L202" s="22" t="n">
        <v>1</v>
      </c>
      <c r="M202" s="29" t="s">
        <v>85</v>
      </c>
      <c r="N202" s="23" t="n">
        <v>1</v>
      </c>
      <c r="O202" s="23" t="n">
        <v>1</v>
      </c>
      <c r="P202" s="23" t="n">
        <v>1</v>
      </c>
      <c r="Q202" s="23" t="n">
        <v>1</v>
      </c>
      <c r="R202" s="23" t="n">
        <v>1</v>
      </c>
      <c r="S202" s="22" t="n">
        <v>202</v>
      </c>
      <c r="T202" s="8"/>
      <c r="U202" s="8"/>
      <c r="V202" s="8"/>
      <c r="W202" s="8"/>
      <c r="X202" s="8"/>
      <c r="Y202" s="8"/>
      <c r="Z202" s="8"/>
    </row>
    <row r="203" customFormat="false" ht="28.5" hidden="false" customHeight="true" outlineLevel="0" collapsed="false">
      <c r="A203" s="24" t="s">
        <v>231</v>
      </c>
      <c r="B203" s="18" t="n">
        <f aca="false">HLOOKUP($B$2,$I$1:L203,S203,0)</f>
        <v>1</v>
      </c>
      <c r="C203" s="25" t="str">
        <f aca="false">IF(B203=1,"Ap Dung","Khong")</f>
        <v>Ap Dung</v>
      </c>
      <c r="D203" s="25" t="str">
        <f aca="false">IF(E203="x","Bat buoc",(IF(E203=1,"khuyen khich","Khong")))</f>
        <v>Bat buoc</v>
      </c>
      <c r="E203" s="33" t="str">
        <f aca="false">HLOOKUP($E$2,$N$1:R203,S203,0)</f>
        <v>x</v>
      </c>
      <c r="F203" s="27"/>
      <c r="G203" s="29" t="str">
        <f aca="false">IF(AND(F203=1,E203=1),1,IF(AND(F203=1,E203="x"),"x",""))</f>
        <v/>
      </c>
      <c r="H203" s="28" t="s">
        <v>15</v>
      </c>
      <c r="I203" s="22" t="n">
        <v>1</v>
      </c>
      <c r="J203" s="22" t="n">
        <v>1</v>
      </c>
      <c r="K203" s="22" t="n">
        <v>1</v>
      </c>
      <c r="L203" s="22" t="n">
        <v>1</v>
      </c>
      <c r="M203" s="29" t="s">
        <v>22</v>
      </c>
      <c r="N203" s="29" t="s">
        <v>23</v>
      </c>
      <c r="O203" s="29" t="s">
        <v>23</v>
      </c>
      <c r="P203" s="29" t="s">
        <v>23</v>
      </c>
      <c r="Q203" s="29" t="s">
        <v>23</v>
      </c>
      <c r="R203" s="29" t="s">
        <v>23</v>
      </c>
      <c r="S203" s="22" t="n">
        <v>203</v>
      </c>
      <c r="T203" s="8"/>
      <c r="U203" s="8"/>
      <c r="V203" s="8"/>
      <c r="W203" s="8"/>
      <c r="X203" s="8"/>
      <c r="Y203" s="8"/>
      <c r="Z203" s="8"/>
    </row>
    <row r="204" customFormat="false" ht="28.5" hidden="false" customHeight="true" outlineLevel="0" collapsed="false">
      <c r="A204" s="24" t="s">
        <v>232</v>
      </c>
      <c r="B204" s="18" t="n">
        <f aca="false">HLOOKUP($B$2,$I$1:L204,S204,0)</f>
        <v>1</v>
      </c>
      <c r="C204" s="25" t="str">
        <f aca="false">IF(B204=1,"Ap Dung","Khong")</f>
        <v>Ap Dung</v>
      </c>
      <c r="D204" s="25" t="str">
        <f aca="false">IF(E204="x","Bat buoc",(IF(E204=1,"khuyen khich","Khong")))</f>
        <v>Khong</v>
      </c>
      <c r="E204" s="26" t="n">
        <f aca="false">HLOOKUP($E$2,$N$1:R204,S204,0)</f>
        <v>0</v>
      </c>
      <c r="F204" s="27"/>
      <c r="G204" s="29" t="str">
        <f aca="false">IF(AND(F204=1,E204=1),1,IF(AND(F204=1,E204="x"),"x",""))</f>
        <v/>
      </c>
      <c r="H204" s="28" t="s">
        <v>15</v>
      </c>
      <c r="I204" s="22" t="n">
        <v>1</v>
      </c>
      <c r="J204" s="22" t="n">
        <v>1</v>
      </c>
      <c r="K204" s="22" t="n">
        <v>1</v>
      </c>
      <c r="L204" s="22" t="n">
        <v>1</v>
      </c>
      <c r="M204" s="29" t="s">
        <v>41</v>
      </c>
      <c r="N204" s="23"/>
      <c r="O204" s="23"/>
      <c r="P204" s="23"/>
      <c r="Q204" s="29" t="s">
        <v>23</v>
      </c>
      <c r="R204" s="29" t="s">
        <v>23</v>
      </c>
      <c r="S204" s="22" t="n">
        <v>204</v>
      </c>
      <c r="T204" s="8"/>
      <c r="U204" s="8"/>
      <c r="V204" s="8"/>
      <c r="W204" s="8"/>
      <c r="X204" s="8"/>
      <c r="Y204" s="8"/>
      <c r="Z204" s="8"/>
    </row>
    <row r="205" customFormat="false" ht="28.5" hidden="false" customHeight="true" outlineLevel="0" collapsed="false">
      <c r="A205" s="24" t="s">
        <v>233</v>
      </c>
      <c r="B205" s="18" t="n">
        <f aca="false">HLOOKUP($B$2,$I$1:L205,S205,0)</f>
        <v>1</v>
      </c>
      <c r="C205" s="25" t="str">
        <f aca="false">IF(B205=1,"Ap Dung","Khong")</f>
        <v>Ap Dung</v>
      </c>
      <c r="D205" s="25" t="str">
        <f aca="false">IF(E205="x","Bat buoc",(IF(E205=1,"khuyen khich","Khong")))</f>
        <v>Khong</v>
      </c>
      <c r="E205" s="26" t="n">
        <f aca="false">HLOOKUP($E$2,$N$1:R205,S205,0)</f>
        <v>0</v>
      </c>
      <c r="F205" s="27"/>
      <c r="G205" s="29" t="str">
        <f aca="false">IF(AND(F205=1,E205=1),1,IF(AND(F205=1,E205="x"),"x",""))</f>
        <v/>
      </c>
      <c r="H205" s="28" t="s">
        <v>15</v>
      </c>
      <c r="I205" s="22" t="n">
        <v>1</v>
      </c>
      <c r="J205" s="22" t="n">
        <v>1</v>
      </c>
      <c r="K205" s="22" t="n">
        <v>1</v>
      </c>
      <c r="L205" s="22" t="n">
        <v>1</v>
      </c>
      <c r="M205" s="29" t="s">
        <v>41</v>
      </c>
      <c r="N205" s="23"/>
      <c r="O205" s="23"/>
      <c r="P205" s="23"/>
      <c r="Q205" s="29" t="s">
        <v>23</v>
      </c>
      <c r="R205" s="29" t="s">
        <v>23</v>
      </c>
      <c r="S205" s="22" t="n">
        <v>205</v>
      </c>
      <c r="T205" s="8"/>
      <c r="U205" s="8"/>
      <c r="V205" s="8"/>
      <c r="W205" s="8"/>
      <c r="X205" s="8"/>
      <c r="Y205" s="8"/>
      <c r="Z205" s="8"/>
    </row>
    <row r="206" customFormat="false" ht="28.5" hidden="false" customHeight="true" outlineLevel="0" collapsed="false">
      <c r="A206" s="24" t="s">
        <v>234</v>
      </c>
      <c r="B206" s="18" t="n">
        <f aca="false">HLOOKUP($B$2,$I$1:L206,S206,0)</f>
        <v>1</v>
      </c>
      <c r="C206" s="25" t="str">
        <f aca="false">IF(B206=1,"Ap Dung","Khong")</f>
        <v>Ap Dung</v>
      </c>
      <c r="D206" s="25" t="str">
        <f aca="false">IF(E206="x","Bat buoc",(IF(E206=1,"khuyen khich","Khong")))</f>
        <v>Khong</v>
      </c>
      <c r="E206" s="26" t="n">
        <f aca="false">HLOOKUP($E$2,$N$1:R206,S206,0)</f>
        <v>0</v>
      </c>
      <c r="F206" s="27"/>
      <c r="G206" s="29" t="str">
        <f aca="false">IF(AND(F206=1,E206=1),1,IF(AND(F206=1,E206="x"),"x",""))</f>
        <v/>
      </c>
      <c r="H206" s="28" t="s">
        <v>15</v>
      </c>
      <c r="I206" s="22" t="n">
        <v>1</v>
      </c>
      <c r="J206" s="22" t="n">
        <v>1</v>
      </c>
      <c r="K206" s="22" t="n">
        <v>1</v>
      </c>
      <c r="L206" s="22" t="n">
        <v>1</v>
      </c>
      <c r="M206" s="29" t="s">
        <v>41</v>
      </c>
      <c r="N206" s="23"/>
      <c r="O206" s="23"/>
      <c r="P206" s="23"/>
      <c r="Q206" s="29" t="s">
        <v>23</v>
      </c>
      <c r="R206" s="29" t="s">
        <v>23</v>
      </c>
      <c r="S206" s="22" t="n">
        <v>206</v>
      </c>
      <c r="T206" s="8"/>
      <c r="U206" s="8"/>
      <c r="V206" s="8"/>
      <c r="W206" s="8"/>
      <c r="X206" s="8"/>
      <c r="Y206" s="8"/>
      <c r="Z206" s="8"/>
    </row>
    <row r="207" customFormat="false" ht="28.5" hidden="false" customHeight="true" outlineLevel="0" collapsed="false">
      <c r="A207" s="24" t="s">
        <v>235</v>
      </c>
      <c r="B207" s="18" t="n">
        <f aca="false">HLOOKUP($B$2,$I$1:L207,S207,0)</f>
        <v>1</v>
      </c>
      <c r="C207" s="25" t="str">
        <f aca="false">IF(B207=1,"Ap Dung","Khong")</f>
        <v>Ap Dung</v>
      </c>
      <c r="D207" s="25" t="str">
        <f aca="false">IF(E207="x","Bat buoc",(IF(E207=1,"khuyen khich","Khong")))</f>
        <v>Khong</v>
      </c>
      <c r="E207" s="26" t="n">
        <f aca="false">HLOOKUP($E$2,$N$1:R207,S207,0)</f>
        <v>0</v>
      </c>
      <c r="F207" s="27"/>
      <c r="G207" s="29" t="str">
        <f aca="false">IF(AND(F207=1,E207=1),1,IF(AND(F207=1,E207="x"),"x",""))</f>
        <v/>
      </c>
      <c r="H207" s="28" t="s">
        <v>15</v>
      </c>
      <c r="I207" s="22" t="n">
        <v>1</v>
      </c>
      <c r="J207" s="22" t="n">
        <v>1</v>
      </c>
      <c r="K207" s="22" t="n">
        <v>1</v>
      </c>
      <c r="L207" s="22" t="n">
        <v>1</v>
      </c>
      <c r="M207" s="29" t="s">
        <v>221</v>
      </c>
      <c r="N207" s="23"/>
      <c r="O207" s="23"/>
      <c r="P207" s="23"/>
      <c r="Q207" s="23" t="n">
        <v>1</v>
      </c>
      <c r="R207" s="23" t="n">
        <v>1</v>
      </c>
      <c r="S207" s="22" t="n">
        <v>207</v>
      </c>
      <c r="T207" s="8"/>
      <c r="U207" s="8"/>
      <c r="V207" s="8"/>
      <c r="W207" s="8"/>
      <c r="X207" s="8"/>
      <c r="Y207" s="8"/>
      <c r="Z207" s="8"/>
    </row>
    <row r="208" customFormat="false" ht="28.5" hidden="false" customHeight="true" outlineLevel="0" collapsed="false">
      <c r="A208" s="24" t="s">
        <v>236</v>
      </c>
      <c r="B208" s="18" t="n">
        <f aca="false">HLOOKUP($B$2,$I$1:L208,S208,0)</f>
        <v>0</v>
      </c>
      <c r="C208" s="25" t="str">
        <f aca="false">IF(B208=1,"Ap Dung","Khong")</f>
        <v>Khong</v>
      </c>
      <c r="D208" s="25" t="str">
        <f aca="false">IF(E208="x","Bat buoc",(IF(E208=1,"khuyen khich","Khong")))</f>
        <v>Bat buoc</v>
      </c>
      <c r="E208" s="33" t="str">
        <f aca="false">HLOOKUP($E$2,$N$1:R208,S208,0)</f>
        <v>x</v>
      </c>
      <c r="F208" s="27"/>
      <c r="G208" s="29" t="str">
        <f aca="false">IF(AND(F208=1,E208=1),1,IF(AND(F208=1,E208="x"),"x",""))</f>
        <v/>
      </c>
      <c r="H208" s="28" t="s">
        <v>5</v>
      </c>
      <c r="I208" s="22" t="n">
        <v>1</v>
      </c>
      <c r="J208" s="22"/>
      <c r="K208" s="22"/>
      <c r="L208" s="22"/>
      <c r="M208" s="29" t="s">
        <v>237</v>
      </c>
      <c r="N208" s="23" t="n">
        <v>1</v>
      </c>
      <c r="O208" s="23" t="n">
        <v>1</v>
      </c>
      <c r="P208" s="29" t="s">
        <v>23</v>
      </c>
      <c r="Q208" s="23"/>
      <c r="R208" s="23"/>
      <c r="S208" s="22" t="n">
        <v>208</v>
      </c>
      <c r="T208" s="8"/>
      <c r="U208" s="8"/>
      <c r="V208" s="8"/>
      <c r="W208" s="8"/>
      <c r="X208" s="8"/>
      <c r="Y208" s="8"/>
      <c r="Z208" s="8"/>
    </row>
    <row r="209" customFormat="false" ht="28.5" hidden="false" customHeight="true" outlineLevel="0" collapsed="false">
      <c r="A209" s="24" t="s">
        <v>236</v>
      </c>
      <c r="B209" s="18" t="n">
        <f aca="false">HLOOKUP($B$2,$I$1:L209,S209,0)</f>
        <v>0</v>
      </c>
      <c r="C209" s="25" t="str">
        <f aca="false">IF(B209=1,"Ap Dung","Khong")</f>
        <v>Khong</v>
      </c>
      <c r="D209" s="25" t="str">
        <f aca="false">IF(E209="x","Bat buoc",(IF(E209=1,"khuyen khich","Khong")))</f>
        <v>khuyen khich</v>
      </c>
      <c r="E209" s="26" t="n">
        <f aca="false">HLOOKUP($E$2,$N$1:R209,S209,0)</f>
        <v>1</v>
      </c>
      <c r="F209" s="27"/>
      <c r="G209" s="29" t="str">
        <f aca="false">IF(AND(F209=1,E209=1),1,IF(AND(F209=1,E209="x"),"x",""))</f>
        <v/>
      </c>
      <c r="H209" s="28" t="s">
        <v>6</v>
      </c>
      <c r="I209" s="22"/>
      <c r="J209" s="22" t="n">
        <v>1</v>
      </c>
      <c r="K209" s="22"/>
      <c r="L209" s="22"/>
      <c r="M209" s="23" t="n">
        <v>3</v>
      </c>
      <c r="N209" s="23"/>
      <c r="O209" s="23"/>
      <c r="P209" s="23" t="n">
        <v>1</v>
      </c>
      <c r="Q209" s="23"/>
      <c r="R209" s="23"/>
      <c r="S209" s="22" t="n">
        <v>209</v>
      </c>
      <c r="T209" s="8"/>
      <c r="U209" s="8"/>
      <c r="V209" s="8"/>
      <c r="W209" s="8"/>
      <c r="X209" s="8"/>
      <c r="Y209" s="8"/>
      <c r="Z209" s="8"/>
    </row>
    <row r="210" customFormat="false" ht="28.5" hidden="false" customHeight="true" outlineLevel="0" collapsed="false">
      <c r="A210" s="24" t="s">
        <v>238</v>
      </c>
      <c r="B210" s="18" t="n">
        <f aca="false">HLOOKUP($B$2,$I$1:L210,S210,0)</f>
        <v>0</v>
      </c>
      <c r="C210" s="25" t="str">
        <f aca="false">IF(B210=1,"Ap Dung","Khong")</f>
        <v>Khong</v>
      </c>
      <c r="D210" s="25" t="str">
        <f aca="false">IF(E210="x","Bat buoc",(IF(E210=1,"khuyen khich","Khong")))</f>
        <v>Khong</v>
      </c>
      <c r="E210" s="26" t="n">
        <f aca="false">HLOOKUP($E$2,$N$1:R210,S210,0)</f>
        <v>0</v>
      </c>
      <c r="F210" s="27"/>
      <c r="G210" s="29" t="str">
        <f aca="false">IF(AND(F210=1,E210=1),1,IF(AND(F210=1,E210="x"),"x",""))</f>
        <v/>
      </c>
      <c r="H210" s="28" t="s">
        <v>5</v>
      </c>
      <c r="I210" s="22" t="n">
        <v>1</v>
      </c>
      <c r="J210" s="22"/>
      <c r="K210" s="22"/>
      <c r="L210" s="22"/>
      <c r="M210" s="29" t="s">
        <v>41</v>
      </c>
      <c r="N210" s="23"/>
      <c r="O210" s="23"/>
      <c r="P210" s="23"/>
      <c r="Q210" s="29" t="s">
        <v>23</v>
      </c>
      <c r="R210" s="29" t="s">
        <v>23</v>
      </c>
      <c r="S210" s="22" t="n">
        <v>210</v>
      </c>
      <c r="T210" s="8"/>
      <c r="U210" s="8"/>
      <c r="V210" s="8"/>
      <c r="W210" s="8"/>
      <c r="X210" s="8"/>
      <c r="Y210" s="8"/>
      <c r="Z210" s="8"/>
    </row>
    <row r="211" customFormat="false" ht="28.5" hidden="false" customHeight="true" outlineLevel="0" collapsed="false">
      <c r="A211" s="24" t="s">
        <v>238</v>
      </c>
      <c r="B211" s="18" t="n">
        <f aca="false">HLOOKUP($B$2,$I$1:L211,S211,0)</f>
        <v>0</v>
      </c>
      <c r="C211" s="25" t="str">
        <f aca="false">IF(B211=1,"Ap Dung","Khong")</f>
        <v>Khong</v>
      </c>
      <c r="D211" s="25" t="str">
        <f aca="false">IF(E211="x","Bat buoc",(IF(E211=1,"khuyen khich","Khong")))</f>
        <v>Khong</v>
      </c>
      <c r="E211" s="26" t="n">
        <f aca="false">HLOOKUP($E$2,$N$1:R211,S211,0)</f>
        <v>0</v>
      </c>
      <c r="F211" s="27"/>
      <c r="G211" s="29" t="str">
        <f aca="false">IF(AND(F211=1,E211=1),1,IF(AND(F211=1,E211="x"),"x",""))</f>
        <v/>
      </c>
      <c r="H211" s="28" t="s">
        <v>6</v>
      </c>
      <c r="I211" s="22"/>
      <c r="J211" s="22" t="n">
        <v>1</v>
      </c>
      <c r="K211" s="22"/>
      <c r="L211" s="22"/>
      <c r="M211" s="29" t="s">
        <v>126</v>
      </c>
      <c r="N211" s="23"/>
      <c r="O211" s="23"/>
      <c r="P211" s="23"/>
      <c r="Q211" s="23" t="n">
        <v>1</v>
      </c>
      <c r="R211" s="29" t="s">
        <v>23</v>
      </c>
      <c r="S211" s="22" t="n">
        <v>211</v>
      </c>
      <c r="T211" s="8"/>
      <c r="U211" s="8"/>
      <c r="V211" s="8"/>
      <c r="W211" s="8"/>
      <c r="X211" s="8"/>
      <c r="Y211" s="8"/>
      <c r="Z211" s="8"/>
    </row>
    <row r="212" customFormat="false" ht="28.5" hidden="false" customHeight="true" outlineLevel="0" collapsed="false">
      <c r="A212" s="24" t="s">
        <v>239</v>
      </c>
      <c r="B212" s="18" t="n">
        <f aca="false">HLOOKUP($B$2,$I$1:L212,S212,0)</f>
        <v>0</v>
      </c>
      <c r="C212" s="25" t="str">
        <f aca="false">IF(B212=1,"Ap Dung","Khong")</f>
        <v>Khong</v>
      </c>
      <c r="D212" s="25" t="str">
        <f aca="false">IF(E212="x","Bat buoc",(IF(E212=1,"khuyen khich","Khong")))</f>
        <v>Bat buoc</v>
      </c>
      <c r="E212" s="33" t="str">
        <f aca="false">HLOOKUP($E$2,$N$1:R212,S212,0)</f>
        <v>x</v>
      </c>
      <c r="F212" s="27"/>
      <c r="G212" s="29" t="str">
        <f aca="false">IF(AND(F212=1,E212=1),1,IF(AND(F212=1,E212="x"),"x",""))</f>
        <v/>
      </c>
      <c r="H212" s="28" t="s">
        <v>5</v>
      </c>
      <c r="I212" s="22" t="n">
        <v>1</v>
      </c>
      <c r="J212" s="22"/>
      <c r="K212" s="22"/>
      <c r="L212" s="22"/>
      <c r="M212" s="29" t="s">
        <v>176</v>
      </c>
      <c r="N212" s="23" t="n">
        <v>1</v>
      </c>
      <c r="O212" s="23" t="n">
        <v>1</v>
      </c>
      <c r="P212" s="29" t="s">
        <v>23</v>
      </c>
      <c r="Q212" s="29" t="s">
        <v>23</v>
      </c>
      <c r="R212" s="29" t="s">
        <v>23</v>
      </c>
      <c r="S212" s="22" t="n">
        <v>212</v>
      </c>
      <c r="T212" s="8"/>
      <c r="U212" s="8"/>
      <c r="V212" s="8"/>
      <c r="W212" s="8"/>
      <c r="X212" s="8"/>
      <c r="Y212" s="8"/>
      <c r="Z212" s="8"/>
    </row>
    <row r="213" customFormat="false" ht="28.5" hidden="false" customHeight="true" outlineLevel="0" collapsed="false">
      <c r="A213" s="24" t="s">
        <v>239</v>
      </c>
      <c r="B213" s="18" t="n">
        <f aca="false">HLOOKUP($B$2,$I$1:L213,S213,0)</f>
        <v>0</v>
      </c>
      <c r="C213" s="25" t="str">
        <f aca="false">IF(B213=1,"Ap Dung","Khong")</f>
        <v>Khong</v>
      </c>
      <c r="D213" s="25" t="str">
        <f aca="false">IF(E213="x","Bat buoc",(IF(E213=1,"khuyen khich","Khong")))</f>
        <v>khuyen khich</v>
      </c>
      <c r="E213" s="26" t="n">
        <f aca="false">HLOOKUP($E$2,$N$1:R213,S213,0)</f>
        <v>1</v>
      </c>
      <c r="F213" s="27"/>
      <c r="G213" s="29" t="str">
        <f aca="false">IF(AND(F213=1,E213=1),1,IF(AND(F213=1,E213="x"),"x",""))</f>
        <v/>
      </c>
      <c r="H213" s="28" t="s">
        <v>6</v>
      </c>
      <c r="I213" s="22"/>
      <c r="J213" s="22" t="n">
        <v>1</v>
      </c>
      <c r="K213" s="22"/>
      <c r="L213" s="22"/>
      <c r="M213" s="29" t="s">
        <v>35</v>
      </c>
      <c r="N213" s="23"/>
      <c r="O213" s="23"/>
      <c r="P213" s="23" t="n">
        <v>1</v>
      </c>
      <c r="Q213" s="29" t="s">
        <v>23</v>
      </c>
      <c r="R213" s="29" t="s">
        <v>23</v>
      </c>
      <c r="S213" s="22" t="n">
        <v>213</v>
      </c>
      <c r="T213" s="8"/>
      <c r="U213" s="8"/>
      <c r="V213" s="8"/>
      <c r="W213" s="8"/>
      <c r="X213" s="8"/>
      <c r="Y213" s="8"/>
      <c r="Z213" s="8"/>
    </row>
    <row r="214" customFormat="false" ht="28.5" hidden="false" customHeight="true" outlineLevel="0" collapsed="false">
      <c r="A214" s="24" t="s">
        <v>240</v>
      </c>
      <c r="B214" s="18" t="n">
        <f aca="false">HLOOKUP($B$2,$I$1:L214,S214,0)</f>
        <v>0</v>
      </c>
      <c r="C214" s="25" t="str">
        <f aca="false">IF(B214=1,"Ap Dung","Khong")</f>
        <v>Khong</v>
      </c>
      <c r="D214" s="25" t="str">
        <f aca="false">IF(E214="x","Bat buoc",(IF(E214=1,"khuyen khich","Khong")))</f>
        <v>Bat buoc</v>
      </c>
      <c r="E214" s="33" t="str">
        <f aca="false">HLOOKUP($E$2,$N$1:R214,S214,0)</f>
        <v>x</v>
      </c>
      <c r="F214" s="27"/>
      <c r="G214" s="29" t="str">
        <f aca="false">IF(AND(F214=1,E214=1),1,IF(AND(F214=1,E214="x"),"x",""))</f>
        <v/>
      </c>
      <c r="H214" s="28" t="s">
        <v>5</v>
      </c>
      <c r="I214" s="22" t="n">
        <v>1</v>
      </c>
      <c r="J214" s="22"/>
      <c r="K214" s="22"/>
      <c r="L214" s="22"/>
      <c r="M214" s="29" t="s">
        <v>176</v>
      </c>
      <c r="N214" s="23" t="n">
        <v>1</v>
      </c>
      <c r="O214" s="23" t="n">
        <v>1</v>
      </c>
      <c r="P214" s="29" t="s">
        <v>23</v>
      </c>
      <c r="Q214" s="29" t="s">
        <v>23</v>
      </c>
      <c r="R214" s="29" t="s">
        <v>23</v>
      </c>
      <c r="S214" s="22" t="n">
        <v>214</v>
      </c>
      <c r="T214" s="8"/>
      <c r="U214" s="8"/>
      <c r="V214" s="8"/>
      <c r="W214" s="8"/>
      <c r="X214" s="8"/>
      <c r="Y214" s="8"/>
      <c r="Z214" s="8"/>
    </row>
    <row r="215" customFormat="false" ht="28.5" hidden="false" customHeight="true" outlineLevel="0" collapsed="false">
      <c r="A215" s="24" t="s">
        <v>240</v>
      </c>
      <c r="B215" s="18" t="n">
        <f aca="false">HLOOKUP($B$2,$I$1:L215,S215,0)</f>
        <v>0</v>
      </c>
      <c r="C215" s="25" t="str">
        <f aca="false">IF(B215=1,"Ap Dung","Khong")</f>
        <v>Khong</v>
      </c>
      <c r="D215" s="25" t="str">
        <f aca="false">IF(E215="x","Bat buoc",(IF(E215=1,"khuyen khich","Khong")))</f>
        <v>khuyen khich</v>
      </c>
      <c r="E215" s="26" t="n">
        <f aca="false">HLOOKUP($E$2,$N$1:R215,S215,0)</f>
        <v>1</v>
      </c>
      <c r="F215" s="27"/>
      <c r="G215" s="29" t="str">
        <f aca="false">IF(AND(F215=1,E215=1),1,IF(AND(F215=1,E215="x"),"x",""))</f>
        <v/>
      </c>
      <c r="H215" s="28" t="s">
        <v>6</v>
      </c>
      <c r="I215" s="22"/>
      <c r="J215" s="22" t="n">
        <v>1</v>
      </c>
      <c r="K215" s="22"/>
      <c r="L215" s="22"/>
      <c r="M215" s="29" t="s">
        <v>35</v>
      </c>
      <c r="N215" s="23"/>
      <c r="O215" s="23"/>
      <c r="P215" s="23" t="n">
        <v>1</v>
      </c>
      <c r="Q215" s="29" t="s">
        <v>23</v>
      </c>
      <c r="R215" s="29" t="s">
        <v>23</v>
      </c>
      <c r="S215" s="22" t="n">
        <v>215</v>
      </c>
      <c r="T215" s="8"/>
      <c r="U215" s="8"/>
      <c r="V215" s="8"/>
      <c r="W215" s="8"/>
      <c r="X215" s="8"/>
      <c r="Y215" s="8"/>
      <c r="Z215" s="8"/>
    </row>
    <row r="216" customFormat="false" ht="28.5" hidden="false" customHeight="true" outlineLevel="0" collapsed="false">
      <c r="A216" s="24" t="s">
        <v>241</v>
      </c>
      <c r="B216" s="18" t="n">
        <f aca="false">HLOOKUP($B$2,$I$1:L216,S216,0)</f>
        <v>1</v>
      </c>
      <c r="C216" s="25" t="str">
        <f aca="false">IF(B216=1,"Ap Dung","Khong")</f>
        <v>Ap Dung</v>
      </c>
      <c r="D216" s="25" t="str">
        <f aca="false">IF(E216="x","Bat buoc",(IF(E216=1,"khuyen khich","Khong")))</f>
        <v>Bat buoc</v>
      </c>
      <c r="E216" s="33" t="str">
        <f aca="false">HLOOKUP($E$2,$N$1:R216,S216,0)</f>
        <v>x</v>
      </c>
      <c r="F216" s="27"/>
      <c r="G216" s="29" t="str">
        <f aca="false">IF(AND(F216=1,E216=1),1,IF(AND(F216=1,E216="x"),"x",""))</f>
        <v/>
      </c>
      <c r="H216" s="28" t="s">
        <v>15</v>
      </c>
      <c r="I216" s="22" t="n">
        <v>1</v>
      </c>
      <c r="J216" s="22" t="n">
        <v>1</v>
      </c>
      <c r="K216" s="22" t="n">
        <v>1</v>
      </c>
      <c r="L216" s="22" t="n">
        <v>1</v>
      </c>
      <c r="M216" s="29" t="s">
        <v>22</v>
      </c>
      <c r="N216" s="29" t="s">
        <v>23</v>
      </c>
      <c r="O216" s="29" t="s">
        <v>23</v>
      </c>
      <c r="P216" s="29" t="s">
        <v>23</v>
      </c>
      <c r="Q216" s="29" t="s">
        <v>23</v>
      </c>
      <c r="R216" s="29" t="s">
        <v>23</v>
      </c>
      <c r="S216" s="22" t="n">
        <v>216</v>
      </c>
      <c r="T216" s="8"/>
      <c r="U216" s="8"/>
      <c r="V216" s="8"/>
      <c r="W216" s="8"/>
      <c r="X216" s="8"/>
      <c r="Y216" s="8"/>
      <c r="Z216" s="8"/>
    </row>
    <row r="217" customFormat="false" ht="28.5" hidden="false" customHeight="true" outlineLevel="0" collapsed="false">
      <c r="A217" s="24" t="s">
        <v>196</v>
      </c>
      <c r="B217" s="18" t="n">
        <f aca="false">HLOOKUP($B$2,$I$1:L217,S217,0)</f>
        <v>1</v>
      </c>
      <c r="C217" s="25" t="str">
        <f aca="false">IF(B217=1,"Ap Dung","Khong")</f>
        <v>Ap Dung</v>
      </c>
      <c r="D217" s="25" t="str">
        <f aca="false">IF(E217="x","Bat buoc",(IF(E217=1,"khuyen khich","Khong")))</f>
        <v>khuyen khich</v>
      </c>
      <c r="E217" s="26" t="n">
        <f aca="false">HLOOKUP($E$2,$N$1:R217,S217,0)</f>
        <v>1</v>
      </c>
      <c r="F217" s="27"/>
      <c r="G217" s="29" t="str">
        <f aca="false">IF(AND(F217=1,E217=1),1,IF(AND(F217=1,E217="x"),"x",""))</f>
        <v/>
      </c>
      <c r="H217" s="28" t="s">
        <v>70</v>
      </c>
      <c r="I217" s="22" t="n">
        <v>1</v>
      </c>
      <c r="J217" s="22" t="n">
        <v>1</v>
      </c>
      <c r="K217" s="22" t="n">
        <v>1</v>
      </c>
      <c r="L217" s="22"/>
      <c r="M217" s="29" t="s">
        <v>18</v>
      </c>
      <c r="N217" s="23"/>
      <c r="O217" s="23"/>
      <c r="P217" s="23" t="n">
        <v>1</v>
      </c>
      <c r="Q217" s="23" t="n">
        <v>1</v>
      </c>
      <c r="R217" s="23" t="n">
        <v>1</v>
      </c>
      <c r="S217" s="22" t="n">
        <v>217</v>
      </c>
      <c r="T217" s="8"/>
      <c r="U217" s="8"/>
      <c r="V217" s="8"/>
      <c r="W217" s="8"/>
      <c r="X217" s="8"/>
      <c r="Y217" s="8"/>
      <c r="Z217" s="8"/>
    </row>
    <row r="218" customFormat="false" ht="28.5" hidden="false" customHeight="true" outlineLevel="0" collapsed="false">
      <c r="A218" s="24" t="s">
        <v>242</v>
      </c>
      <c r="B218" s="18" t="n">
        <f aca="false">HLOOKUP($B$2,$I$1:L218,S218,0)</f>
        <v>1</v>
      </c>
      <c r="C218" s="25" t="str">
        <f aca="false">IF(B218=1,"Ap Dung","Khong")</f>
        <v>Ap Dung</v>
      </c>
      <c r="D218" s="25" t="str">
        <f aca="false">IF(E218="x","Bat buoc",(IF(E218=1,"khuyen khich","Khong")))</f>
        <v>Khong</v>
      </c>
      <c r="E218" s="26" t="n">
        <f aca="false">HLOOKUP($E$2,$N$1:R218,S218,0)</f>
        <v>0</v>
      </c>
      <c r="F218" s="27"/>
      <c r="G218" s="29" t="str">
        <f aca="false">IF(AND(F218=1,E218=1),1,IF(AND(F218=1,E218="x"),"x",""))</f>
        <v/>
      </c>
      <c r="H218" s="28" t="s">
        <v>15</v>
      </c>
      <c r="I218" s="22" t="n">
        <v>1</v>
      </c>
      <c r="J218" s="22" t="n">
        <v>1</v>
      </c>
      <c r="K218" s="22" t="n">
        <v>1</v>
      </c>
      <c r="L218" s="22" t="n">
        <v>1</v>
      </c>
      <c r="M218" s="29" t="s">
        <v>41</v>
      </c>
      <c r="N218" s="23"/>
      <c r="O218" s="23"/>
      <c r="P218" s="23"/>
      <c r="Q218" s="29" t="s">
        <v>23</v>
      </c>
      <c r="R218" s="29" t="s">
        <v>23</v>
      </c>
      <c r="S218" s="22" t="n">
        <v>218</v>
      </c>
      <c r="T218" s="8"/>
      <c r="U218" s="8"/>
      <c r="V218" s="8"/>
      <c r="W218" s="8"/>
      <c r="X218" s="8"/>
      <c r="Y218" s="8"/>
      <c r="Z218" s="8"/>
    </row>
    <row r="219" customFormat="false" ht="28.5" hidden="false" customHeight="true" outlineLevel="0" collapsed="false">
      <c r="A219" s="24" t="s">
        <v>243</v>
      </c>
      <c r="B219" s="18" t="n">
        <f aca="false">HLOOKUP($B$2,$I$1:L219,S219,0)</f>
        <v>1</v>
      </c>
      <c r="C219" s="25" t="str">
        <f aca="false">IF(B219=1,"Ap Dung","Khong")</f>
        <v>Ap Dung</v>
      </c>
      <c r="D219" s="25" t="str">
        <f aca="false">IF(E219="x","Bat buoc",(IF(E219=1,"khuyen khich","Khong")))</f>
        <v>Bat buoc</v>
      </c>
      <c r="E219" s="33" t="str">
        <f aca="false">HLOOKUP($E$2,$N$1:R219,S219,0)</f>
        <v>x</v>
      </c>
      <c r="F219" s="27"/>
      <c r="G219" s="29" t="str">
        <f aca="false">IF(AND(F219=1,E219=1),1,IF(AND(F219=1,E219="x"),"x",""))</f>
        <v/>
      </c>
      <c r="H219" s="28" t="s">
        <v>15</v>
      </c>
      <c r="I219" s="22" t="n">
        <v>1</v>
      </c>
      <c r="J219" s="22" t="n">
        <v>1</v>
      </c>
      <c r="K219" s="22" t="n">
        <v>1</v>
      </c>
      <c r="L219" s="22" t="n">
        <v>1</v>
      </c>
      <c r="M219" s="29" t="s">
        <v>176</v>
      </c>
      <c r="N219" s="23" t="n">
        <v>1</v>
      </c>
      <c r="O219" s="23" t="n">
        <v>1</v>
      </c>
      <c r="P219" s="29" t="s">
        <v>23</v>
      </c>
      <c r="Q219" s="29" t="s">
        <v>23</v>
      </c>
      <c r="R219" s="29" t="s">
        <v>23</v>
      </c>
      <c r="S219" s="22" t="n">
        <v>219</v>
      </c>
      <c r="T219" s="8"/>
      <c r="U219" s="8"/>
      <c r="V219" s="8"/>
      <c r="W219" s="8"/>
      <c r="X219" s="8"/>
      <c r="Y219" s="8"/>
      <c r="Z219" s="8"/>
    </row>
    <row r="220" customFormat="false" ht="28.5" hidden="false" customHeight="true" outlineLevel="0" collapsed="false">
      <c r="A220" s="24" t="s">
        <v>244</v>
      </c>
      <c r="B220" s="18" t="n">
        <f aca="false">HLOOKUP($B$2,$I$1:L220,S220,0)</f>
        <v>1</v>
      </c>
      <c r="C220" s="25" t="str">
        <f aca="false">IF(B220=1,"Ap Dung","Khong")</f>
        <v>Ap Dung</v>
      </c>
      <c r="D220" s="25" t="str">
        <f aca="false">IF(E220="x","Bat buoc",(IF(E220=1,"khuyen khich","Khong")))</f>
        <v>Khong</v>
      </c>
      <c r="E220" s="26" t="n">
        <f aca="false">HLOOKUP($E$2,$N$1:R220,S220,0)</f>
        <v>0</v>
      </c>
      <c r="F220" s="27"/>
      <c r="G220" s="29" t="str">
        <f aca="false">IF(AND(F220=1,E220=1),1,IF(AND(F220=1,E220="x"),"x",""))</f>
        <v/>
      </c>
      <c r="H220" s="28" t="s">
        <v>70</v>
      </c>
      <c r="I220" s="22" t="n">
        <v>1</v>
      </c>
      <c r="J220" s="22" t="n">
        <v>1</v>
      </c>
      <c r="K220" s="22" t="n">
        <v>1</v>
      </c>
      <c r="L220" s="22"/>
      <c r="M220" s="29" t="s">
        <v>16</v>
      </c>
      <c r="N220" s="23"/>
      <c r="O220" s="23"/>
      <c r="P220" s="23"/>
      <c r="Q220" s="23"/>
      <c r="R220" s="23"/>
      <c r="S220" s="22" t="n">
        <v>220</v>
      </c>
      <c r="T220" s="8"/>
      <c r="U220" s="8"/>
      <c r="V220" s="8"/>
      <c r="W220" s="8"/>
      <c r="X220" s="8"/>
      <c r="Y220" s="8"/>
      <c r="Z220" s="8"/>
    </row>
    <row r="221" customFormat="false" ht="28.5" hidden="false" customHeight="true" outlineLevel="0" collapsed="false">
      <c r="A221" s="24" t="s">
        <v>245</v>
      </c>
      <c r="B221" s="18" t="n">
        <f aca="false">HLOOKUP($B$2,$I$1:L221,S221,0)</f>
        <v>1</v>
      </c>
      <c r="C221" s="25" t="str">
        <f aca="false">IF(B221=1,"Ap Dung","Khong")</f>
        <v>Ap Dung</v>
      </c>
      <c r="D221" s="25" t="str">
        <f aca="false">IF(E221="x","Bat buoc",(IF(E221=1,"khuyen khich","Khong")))</f>
        <v>Bat buoc</v>
      </c>
      <c r="E221" s="33" t="str">
        <f aca="false">HLOOKUP($E$2,$N$1:R221,S221,0)</f>
        <v>x</v>
      </c>
      <c r="F221" s="27"/>
      <c r="G221" s="29" t="str">
        <f aca="false">IF(AND(F221=1,E221=1),1,IF(AND(F221=1,E221="x"),"x",""))</f>
        <v/>
      </c>
      <c r="H221" s="28" t="s">
        <v>70</v>
      </c>
      <c r="I221" s="22" t="n">
        <v>1</v>
      </c>
      <c r="J221" s="22" t="n">
        <v>1</v>
      </c>
      <c r="K221" s="22" t="n">
        <v>1</v>
      </c>
      <c r="L221" s="22"/>
      <c r="M221" s="29" t="s">
        <v>25</v>
      </c>
      <c r="N221" s="23"/>
      <c r="O221" s="23"/>
      <c r="P221" s="29" t="s">
        <v>23</v>
      </c>
      <c r="Q221" s="29" t="s">
        <v>23</v>
      </c>
      <c r="R221" s="29" t="s">
        <v>23</v>
      </c>
      <c r="S221" s="22" t="n">
        <v>221</v>
      </c>
      <c r="T221" s="8"/>
      <c r="U221" s="8"/>
      <c r="V221" s="8"/>
      <c r="W221" s="8"/>
      <c r="X221" s="8"/>
      <c r="Y221" s="8"/>
      <c r="Z221" s="8"/>
    </row>
    <row r="222" customFormat="false" ht="28.5" hidden="false" customHeight="true" outlineLevel="0" collapsed="false">
      <c r="A222" s="24" t="s">
        <v>246</v>
      </c>
      <c r="B222" s="18" t="n">
        <f aca="false">HLOOKUP($B$2,$I$1:L222,S222,0)</f>
        <v>1</v>
      </c>
      <c r="C222" s="25" t="str">
        <f aca="false">IF(B222=1,"Ap Dung","Khong")</f>
        <v>Ap Dung</v>
      </c>
      <c r="D222" s="25" t="str">
        <f aca="false">IF(E222="x","Bat buoc",(IF(E222=1,"khuyen khich","Khong")))</f>
        <v>khuyen khich</v>
      </c>
      <c r="E222" s="26" t="n">
        <f aca="false">HLOOKUP($E$2,$N$1:R222,S222,0)</f>
        <v>1</v>
      </c>
      <c r="F222" s="27"/>
      <c r="G222" s="29" t="str">
        <f aca="false">IF(AND(F222=1,E222=1),1,IF(AND(F222=1,E222="x"),"x",""))</f>
        <v/>
      </c>
      <c r="H222" s="28" t="s">
        <v>70</v>
      </c>
      <c r="I222" s="22" t="n">
        <v>1</v>
      </c>
      <c r="J222" s="22" t="n">
        <v>1</v>
      </c>
      <c r="K222" s="22" t="n">
        <v>1</v>
      </c>
      <c r="L222" s="22"/>
      <c r="M222" s="29" t="s">
        <v>18</v>
      </c>
      <c r="N222" s="23"/>
      <c r="O222" s="23"/>
      <c r="P222" s="23" t="n">
        <v>1</v>
      </c>
      <c r="Q222" s="23" t="n">
        <v>1</v>
      </c>
      <c r="R222" s="23" t="n">
        <v>1</v>
      </c>
      <c r="S222" s="22" t="n">
        <v>222</v>
      </c>
      <c r="T222" s="8"/>
      <c r="U222" s="8"/>
      <c r="V222" s="8"/>
      <c r="W222" s="8"/>
      <c r="X222" s="8"/>
      <c r="Y222" s="8"/>
      <c r="Z222" s="8"/>
    </row>
    <row r="223" customFormat="false" ht="28.5" hidden="false" customHeight="true" outlineLevel="0" collapsed="false">
      <c r="A223" s="24" t="s">
        <v>247</v>
      </c>
      <c r="B223" s="18" t="n">
        <f aca="false">HLOOKUP($B$2,$I$1:L223,S223,0)</f>
        <v>1</v>
      </c>
      <c r="C223" s="25" t="str">
        <f aca="false">IF(B223=1,"Ap Dung","Khong")</f>
        <v>Ap Dung</v>
      </c>
      <c r="D223" s="25" t="str">
        <f aca="false">IF(E223="x","Bat buoc",(IF(E223=1,"khuyen khich","Khong")))</f>
        <v>khuyen khich</v>
      </c>
      <c r="E223" s="26" t="n">
        <f aca="false">HLOOKUP($E$2,$N$1:R223,S223,0)</f>
        <v>1</v>
      </c>
      <c r="F223" s="27"/>
      <c r="G223" s="29" t="str">
        <f aca="false">IF(AND(F223=1,E223=1),1,IF(AND(F223=1,E223="x"),"x",""))</f>
        <v/>
      </c>
      <c r="H223" s="28" t="s">
        <v>15</v>
      </c>
      <c r="I223" s="22" t="n">
        <v>1</v>
      </c>
      <c r="J223" s="22" t="n">
        <v>1</v>
      </c>
      <c r="K223" s="22" t="n">
        <v>1</v>
      </c>
      <c r="L223" s="22" t="n">
        <v>1</v>
      </c>
      <c r="M223" s="29" t="s">
        <v>18</v>
      </c>
      <c r="N223" s="23"/>
      <c r="O223" s="23"/>
      <c r="P223" s="23" t="n">
        <v>1</v>
      </c>
      <c r="Q223" s="23" t="n">
        <v>1</v>
      </c>
      <c r="R223" s="23" t="n">
        <v>1</v>
      </c>
      <c r="S223" s="22" t="n">
        <v>223</v>
      </c>
      <c r="T223" s="8"/>
      <c r="U223" s="8"/>
      <c r="V223" s="8"/>
      <c r="W223" s="8"/>
      <c r="X223" s="8"/>
      <c r="Y223" s="8"/>
      <c r="Z223" s="8"/>
    </row>
    <row r="224" customFormat="false" ht="28.5" hidden="false" customHeight="true" outlineLevel="0" collapsed="false">
      <c r="A224" s="24" t="s">
        <v>248</v>
      </c>
      <c r="B224" s="18" t="n">
        <f aca="false">HLOOKUP($B$2,$I$1:L224,S224,0)</f>
        <v>1</v>
      </c>
      <c r="C224" s="25" t="str">
        <f aca="false">IF(B224=1,"Ap Dung","Khong")</f>
        <v>Ap Dung</v>
      </c>
      <c r="D224" s="25" t="str">
        <f aca="false">IF(E224="x","Bat buoc",(IF(E224=1,"khuyen khich","Khong")))</f>
        <v>Bat buoc</v>
      </c>
      <c r="E224" s="33" t="str">
        <f aca="false">HLOOKUP($E$2,$N$1:R224,S224,0)</f>
        <v>x</v>
      </c>
      <c r="F224" s="27"/>
      <c r="G224" s="29" t="str">
        <f aca="false">IF(AND(F224=1,E224=1),1,IF(AND(F224=1,E224="x"),"x",""))</f>
        <v/>
      </c>
      <c r="H224" s="28" t="s">
        <v>15</v>
      </c>
      <c r="I224" s="22" t="n">
        <v>1</v>
      </c>
      <c r="J224" s="22" t="n">
        <v>1</v>
      </c>
      <c r="K224" s="22" t="n">
        <v>1</v>
      </c>
      <c r="L224" s="22" t="n">
        <v>1</v>
      </c>
      <c r="M224" s="29" t="s">
        <v>25</v>
      </c>
      <c r="N224" s="23"/>
      <c r="O224" s="23"/>
      <c r="P224" s="29" t="s">
        <v>23</v>
      </c>
      <c r="Q224" s="29" t="s">
        <v>23</v>
      </c>
      <c r="R224" s="29" t="s">
        <v>23</v>
      </c>
      <c r="S224" s="22" t="n">
        <v>224</v>
      </c>
      <c r="T224" s="8"/>
      <c r="U224" s="8"/>
      <c r="V224" s="8"/>
      <c r="W224" s="8"/>
      <c r="X224" s="8"/>
      <c r="Y224" s="8"/>
      <c r="Z224" s="8"/>
    </row>
    <row r="225" customFormat="false" ht="28.5" hidden="false" customHeight="true" outlineLevel="0" collapsed="false">
      <c r="A225" s="24" t="s">
        <v>249</v>
      </c>
      <c r="B225" s="18" t="n">
        <f aca="false">HLOOKUP($B$2,$I$1:L225,S225,0)</f>
        <v>1</v>
      </c>
      <c r="C225" s="25" t="str">
        <f aca="false">IF(B225=1,"Ap Dung","Khong")</f>
        <v>Ap Dung</v>
      </c>
      <c r="D225" s="25" t="str">
        <f aca="false">IF(E225="x","Bat buoc",(IF(E225=1,"khuyen khich","Khong")))</f>
        <v>Bat buoc</v>
      </c>
      <c r="E225" s="33" t="str">
        <f aca="false">HLOOKUP($E$2,$N$1:R225,S225,0)</f>
        <v>x</v>
      </c>
      <c r="F225" s="27"/>
      <c r="G225" s="29" t="str">
        <f aca="false">IF(AND(F225=1,E225=1),1,IF(AND(F225=1,E225="x"),"x",""))</f>
        <v/>
      </c>
      <c r="H225" s="28" t="s">
        <v>15</v>
      </c>
      <c r="I225" s="22" t="n">
        <v>1</v>
      </c>
      <c r="J225" s="22" t="n">
        <v>1</v>
      </c>
      <c r="K225" s="22" t="n">
        <v>1</v>
      </c>
      <c r="L225" s="22" t="n">
        <v>1</v>
      </c>
      <c r="M225" s="29" t="s">
        <v>176</v>
      </c>
      <c r="N225" s="23" t="n">
        <v>1</v>
      </c>
      <c r="O225" s="23" t="n">
        <v>1</v>
      </c>
      <c r="P225" s="29" t="s">
        <v>23</v>
      </c>
      <c r="Q225" s="29" t="s">
        <v>23</v>
      </c>
      <c r="R225" s="29" t="s">
        <v>23</v>
      </c>
      <c r="S225" s="22" t="n">
        <v>225</v>
      </c>
      <c r="T225" s="8"/>
      <c r="U225" s="8"/>
      <c r="V225" s="8"/>
      <c r="W225" s="8"/>
      <c r="X225" s="8"/>
      <c r="Y225" s="8"/>
      <c r="Z225" s="8"/>
    </row>
    <row r="226" customFormat="false" ht="28.5" hidden="false" customHeight="true" outlineLevel="0" collapsed="false">
      <c r="A226" s="24" t="s">
        <v>250</v>
      </c>
      <c r="B226" s="18" t="n">
        <f aca="false">HLOOKUP($B$2,$I$1:L226,S226,0)</f>
        <v>1</v>
      </c>
      <c r="C226" s="25" t="str">
        <f aca="false">IF(B226=1,"Ap Dung","Khong")</f>
        <v>Ap Dung</v>
      </c>
      <c r="D226" s="25" t="str">
        <f aca="false">IF(E226="x","Bat buoc",(IF(E226=1,"khuyen khich","Khong")))</f>
        <v>Bat buoc</v>
      </c>
      <c r="E226" s="33" t="str">
        <f aca="false">HLOOKUP($E$2,$N$1:R226,S226,0)</f>
        <v>x</v>
      </c>
      <c r="F226" s="27"/>
      <c r="G226" s="29" t="str">
        <f aca="false">IF(AND(F226=1,E226=1),1,IF(AND(F226=1,E226="x"),"x",""))</f>
        <v/>
      </c>
      <c r="H226" s="28" t="s">
        <v>15</v>
      </c>
      <c r="I226" s="22" t="n">
        <v>1</v>
      </c>
      <c r="J226" s="22" t="n">
        <v>1</v>
      </c>
      <c r="K226" s="22" t="n">
        <v>1</v>
      </c>
      <c r="L226" s="22" t="n">
        <v>1</v>
      </c>
      <c r="M226" s="29" t="s">
        <v>22</v>
      </c>
      <c r="N226" s="29" t="s">
        <v>23</v>
      </c>
      <c r="O226" s="29" t="s">
        <v>23</v>
      </c>
      <c r="P226" s="29" t="s">
        <v>23</v>
      </c>
      <c r="Q226" s="29" t="s">
        <v>23</v>
      </c>
      <c r="R226" s="29" t="s">
        <v>23</v>
      </c>
      <c r="S226" s="22" t="n">
        <v>226</v>
      </c>
      <c r="T226" s="8"/>
      <c r="U226" s="8"/>
      <c r="V226" s="8"/>
      <c r="W226" s="8"/>
      <c r="X226" s="8"/>
      <c r="Y226" s="8"/>
      <c r="Z226" s="8"/>
    </row>
    <row r="227" customFormat="false" ht="28.5" hidden="false" customHeight="true" outlineLevel="0" collapsed="false">
      <c r="A227" s="24" t="s">
        <v>251</v>
      </c>
      <c r="B227" s="18" t="n">
        <f aca="false">HLOOKUP($B$2,$I$1:L227,S227,0)</f>
        <v>1</v>
      </c>
      <c r="C227" s="25" t="str">
        <f aca="false">IF(B227=1,"Ap Dung","Khong")</f>
        <v>Ap Dung</v>
      </c>
      <c r="D227" s="25" t="str">
        <f aca="false">IF(E227="x","Bat buoc",(IF(E227=1,"khuyen khich","Khong")))</f>
        <v>Khong</v>
      </c>
      <c r="E227" s="26" t="n">
        <f aca="false">HLOOKUP($E$2,$N$1:R227,S227,0)</f>
        <v>0</v>
      </c>
      <c r="F227" s="27"/>
      <c r="G227" s="29" t="str">
        <f aca="false">IF(AND(F227=1,E227=1),1,IF(AND(F227=1,E227="x"),"x",""))</f>
        <v/>
      </c>
      <c r="H227" s="28" t="s">
        <v>15</v>
      </c>
      <c r="I227" s="22" t="n">
        <v>1</v>
      </c>
      <c r="J227" s="22" t="n">
        <v>1</v>
      </c>
      <c r="K227" s="22" t="n">
        <v>1</v>
      </c>
      <c r="L227" s="22" t="n">
        <v>1</v>
      </c>
      <c r="M227" s="23" t="n">
        <v>5</v>
      </c>
      <c r="N227" s="23"/>
      <c r="O227" s="23"/>
      <c r="P227" s="23"/>
      <c r="Q227" s="23"/>
      <c r="R227" s="23" t="n">
        <v>1</v>
      </c>
      <c r="S227" s="22" t="n">
        <v>227</v>
      </c>
      <c r="T227" s="8"/>
      <c r="U227" s="8"/>
      <c r="V227" s="8"/>
      <c r="W227" s="8"/>
      <c r="X227" s="8"/>
      <c r="Y227" s="8"/>
      <c r="Z227" s="8"/>
    </row>
    <row r="228" customFormat="false" ht="28.5" hidden="false" customHeight="true" outlineLevel="0" collapsed="false">
      <c r="A228" s="24" t="s">
        <v>252</v>
      </c>
      <c r="B228" s="18" t="n">
        <f aca="false">HLOOKUP($B$2,$I$1:L228,S228,0)</f>
        <v>1</v>
      </c>
      <c r="C228" s="25" t="str">
        <f aca="false">IF(B228=1,"Ap Dung","Khong")</f>
        <v>Ap Dung</v>
      </c>
      <c r="D228" s="25" t="str">
        <f aca="false">IF(E228="x","Bat buoc",(IF(E228=1,"khuyen khich","Khong")))</f>
        <v>Bat buoc</v>
      </c>
      <c r="E228" s="33" t="str">
        <f aca="false">HLOOKUP($E$2,$N$1:R228,S228,0)</f>
        <v>x</v>
      </c>
      <c r="F228" s="27"/>
      <c r="G228" s="29" t="str">
        <f aca="false">IF(AND(F228=1,E228=1),1,IF(AND(F228=1,E228="x"),"x",""))</f>
        <v/>
      </c>
      <c r="H228" s="28" t="s">
        <v>15</v>
      </c>
      <c r="I228" s="22" t="n">
        <v>1</v>
      </c>
      <c r="J228" s="22" t="n">
        <v>1</v>
      </c>
      <c r="K228" s="22" t="n">
        <v>1</v>
      </c>
      <c r="L228" s="22" t="n">
        <v>1</v>
      </c>
      <c r="M228" s="29" t="s">
        <v>53</v>
      </c>
      <c r="N228" s="23"/>
      <c r="O228" s="23"/>
      <c r="P228" s="29" t="s">
        <v>23</v>
      </c>
      <c r="Q228" s="23"/>
      <c r="R228" s="23"/>
      <c r="S228" s="22" t="n">
        <v>228</v>
      </c>
      <c r="T228" s="8"/>
      <c r="U228" s="8"/>
      <c r="V228" s="8"/>
      <c r="W228" s="8"/>
      <c r="X228" s="8"/>
      <c r="Y228" s="8"/>
      <c r="Z228" s="8"/>
    </row>
    <row r="229" customFormat="false" ht="28.5" hidden="false" customHeight="true" outlineLevel="0" collapsed="false">
      <c r="A229" s="24" t="s">
        <v>253</v>
      </c>
      <c r="B229" s="18" t="n">
        <f aca="false">HLOOKUP($B$2,$I$1:L229,S229,0)</f>
        <v>1</v>
      </c>
      <c r="C229" s="25" t="str">
        <f aca="false">IF(B229=1,"Ap Dung","Khong")</f>
        <v>Ap Dung</v>
      </c>
      <c r="D229" s="25" t="str">
        <f aca="false">IF(E229="x","Bat buoc",(IF(E229=1,"khuyen khich","Khong")))</f>
        <v>Khong</v>
      </c>
      <c r="E229" s="26" t="n">
        <f aca="false">HLOOKUP($E$2,$N$1:R229,S229,0)</f>
        <v>0</v>
      </c>
      <c r="F229" s="27"/>
      <c r="G229" s="29" t="str">
        <f aca="false">IF(AND(F229=1,E229=1),1,IF(AND(F229=1,E229="x"),"x",""))</f>
        <v/>
      </c>
      <c r="H229" s="28" t="s">
        <v>15</v>
      </c>
      <c r="I229" s="22" t="n">
        <v>1</v>
      </c>
      <c r="J229" s="22" t="n">
        <v>1</v>
      </c>
      <c r="K229" s="22" t="n">
        <v>1</v>
      </c>
      <c r="L229" s="22" t="n">
        <v>1</v>
      </c>
      <c r="M229" s="29" t="s">
        <v>56</v>
      </c>
      <c r="N229" s="23"/>
      <c r="O229" s="23"/>
      <c r="P229" s="23"/>
      <c r="Q229" s="29" t="s">
        <v>23</v>
      </c>
      <c r="R229" s="23"/>
      <c r="S229" s="22" t="n">
        <v>229</v>
      </c>
      <c r="T229" s="8"/>
      <c r="U229" s="8"/>
      <c r="V229" s="8"/>
      <c r="W229" s="8"/>
      <c r="X229" s="8"/>
      <c r="Y229" s="8"/>
      <c r="Z229" s="8"/>
    </row>
    <row r="230" customFormat="false" ht="28.5" hidden="false" customHeight="true" outlineLevel="0" collapsed="false">
      <c r="A230" s="24" t="s">
        <v>254</v>
      </c>
      <c r="B230" s="18" t="n">
        <f aca="false">HLOOKUP($B$2,$I$1:L230,S230,0)</f>
        <v>1</v>
      </c>
      <c r="C230" s="25" t="str">
        <f aca="false">IF(B230=1,"Ap Dung","Khong")</f>
        <v>Ap Dung</v>
      </c>
      <c r="D230" s="25" t="str">
        <f aca="false">IF(E230="x","Bat buoc",(IF(E230=1,"khuyen khich","Khong")))</f>
        <v>Khong</v>
      </c>
      <c r="E230" s="26" t="n">
        <f aca="false">HLOOKUP($E$2,$N$1:R230,S230,0)</f>
        <v>0</v>
      </c>
      <c r="F230" s="27"/>
      <c r="G230" s="29" t="str">
        <f aca="false">IF(AND(F230=1,E230=1),1,IF(AND(F230=1,E230="x"),"x",""))</f>
        <v/>
      </c>
      <c r="H230" s="28" t="s">
        <v>15</v>
      </c>
      <c r="I230" s="22" t="n">
        <v>1</v>
      </c>
      <c r="J230" s="22" t="n">
        <v>1</v>
      </c>
      <c r="K230" s="22" t="n">
        <v>1</v>
      </c>
      <c r="L230" s="22" t="n">
        <v>1</v>
      </c>
      <c r="M230" s="29" t="s">
        <v>28</v>
      </c>
      <c r="N230" s="23"/>
      <c r="O230" s="23"/>
      <c r="P230" s="23"/>
      <c r="Q230" s="23"/>
      <c r="R230" s="29" t="s">
        <v>23</v>
      </c>
      <c r="S230" s="22" t="n">
        <v>230</v>
      </c>
      <c r="T230" s="8"/>
      <c r="U230" s="8"/>
      <c r="V230" s="8"/>
      <c r="W230" s="8"/>
      <c r="X230" s="8"/>
      <c r="Y230" s="8"/>
      <c r="Z230" s="8"/>
    </row>
    <row r="231" customFormat="false" ht="28.5" hidden="false" customHeight="true" outlineLevel="0" collapsed="false">
      <c r="A231" s="24" t="s">
        <v>255</v>
      </c>
      <c r="B231" s="18" t="n">
        <f aca="false">HLOOKUP($B$2,$I$1:L231,S231,0)</f>
        <v>1</v>
      </c>
      <c r="C231" s="25" t="str">
        <f aca="false">IF(B231=1,"Ap Dung","Khong")</f>
        <v>Ap Dung</v>
      </c>
      <c r="D231" s="25" t="str">
        <f aca="false">IF(E231="x","Bat buoc",(IF(E231=1,"khuyen khich","Khong")))</f>
        <v>Khong</v>
      </c>
      <c r="E231" s="26" t="n">
        <f aca="false">HLOOKUP($E$2,$N$1:R231,S231,0)</f>
        <v>0</v>
      </c>
      <c r="F231" s="27"/>
      <c r="G231" s="29" t="str">
        <f aca="false">IF(AND(F231=1,E231=1),1,IF(AND(F231=1,E231="x"),"x",""))</f>
        <v/>
      </c>
      <c r="H231" s="28" t="s">
        <v>15</v>
      </c>
      <c r="I231" s="22" t="n">
        <v>1</v>
      </c>
      <c r="J231" s="22" t="n">
        <v>1</v>
      </c>
      <c r="K231" s="22" t="n">
        <v>1</v>
      </c>
      <c r="L231" s="22" t="n">
        <v>1</v>
      </c>
      <c r="M231" s="29" t="s">
        <v>126</v>
      </c>
      <c r="N231" s="23"/>
      <c r="O231" s="23"/>
      <c r="P231" s="23"/>
      <c r="Q231" s="23" t="n">
        <v>1</v>
      </c>
      <c r="R231" s="29" t="s">
        <v>23</v>
      </c>
      <c r="S231" s="22" t="n">
        <v>231</v>
      </c>
      <c r="T231" s="8"/>
      <c r="U231" s="8"/>
      <c r="V231" s="8"/>
      <c r="W231" s="8"/>
      <c r="X231" s="8"/>
      <c r="Y231" s="8"/>
      <c r="Z231" s="8"/>
    </row>
    <row r="232" customFormat="false" ht="28.5" hidden="false" customHeight="true" outlineLevel="0" collapsed="false">
      <c r="A232" s="24" t="s">
        <v>256</v>
      </c>
      <c r="B232" s="18" t="n">
        <f aca="false">HLOOKUP($B$2,$I$1:L232,S232,0)</f>
        <v>1</v>
      </c>
      <c r="C232" s="25" t="str">
        <f aca="false">IF(B232=1,"Ap Dung","Khong")</f>
        <v>Ap Dung</v>
      </c>
      <c r="D232" s="25" t="str">
        <f aca="false">IF(E232="x","Bat buoc",(IF(E232=1,"khuyen khich","Khong")))</f>
        <v>Bat buoc</v>
      </c>
      <c r="E232" s="33" t="str">
        <f aca="false">HLOOKUP($E$2,$N$1:R232,S232,0)</f>
        <v>x</v>
      </c>
      <c r="F232" s="27"/>
      <c r="G232" s="29" t="str">
        <f aca="false">IF(AND(F232=1,E232=1),1,IF(AND(F232=1,E232="x"),"x",""))</f>
        <v/>
      </c>
      <c r="H232" s="28" t="s">
        <v>15</v>
      </c>
      <c r="I232" s="22" t="n">
        <v>1</v>
      </c>
      <c r="J232" s="22" t="n">
        <v>1</v>
      </c>
      <c r="K232" s="22" t="n">
        <v>1</v>
      </c>
      <c r="L232" s="22" t="n">
        <v>1</v>
      </c>
      <c r="M232" s="29" t="s">
        <v>176</v>
      </c>
      <c r="N232" s="23" t="n">
        <v>1</v>
      </c>
      <c r="O232" s="23" t="n">
        <v>1</v>
      </c>
      <c r="P232" s="29" t="s">
        <v>23</v>
      </c>
      <c r="Q232" s="29" t="s">
        <v>23</v>
      </c>
      <c r="R232" s="29" t="s">
        <v>23</v>
      </c>
      <c r="S232" s="22" t="n">
        <v>232</v>
      </c>
      <c r="T232" s="8"/>
      <c r="U232" s="8"/>
      <c r="V232" s="8"/>
      <c r="W232" s="8"/>
      <c r="X232" s="8"/>
      <c r="Y232" s="8"/>
      <c r="Z232" s="8"/>
    </row>
    <row r="233" customFormat="false" ht="28.5" hidden="false" customHeight="true" outlineLevel="0" collapsed="false">
      <c r="A233" s="24" t="s">
        <v>257</v>
      </c>
      <c r="B233" s="18" t="n">
        <f aca="false">HLOOKUP($B$2,$I$1:L233,S233,0)</f>
        <v>1</v>
      </c>
      <c r="C233" s="25" t="str">
        <f aca="false">IF(B233=1,"Ap Dung","Khong")</f>
        <v>Ap Dung</v>
      </c>
      <c r="D233" s="25" t="str">
        <f aca="false">IF(E233="x","Bat buoc",(IF(E233=1,"khuyen khich","Khong")))</f>
        <v>khuyen khich</v>
      </c>
      <c r="E233" s="26" t="n">
        <f aca="false">HLOOKUP($E$2,$N$1:R233,S233,0)</f>
        <v>1</v>
      </c>
      <c r="F233" s="27"/>
      <c r="G233" s="29" t="str">
        <f aca="false">IF(AND(F233=1,E233=1),1,IF(AND(F233=1,E233="x"),"x",""))</f>
        <v/>
      </c>
      <c r="H233" s="28" t="s">
        <v>15</v>
      </c>
      <c r="I233" s="22" t="n">
        <v>1</v>
      </c>
      <c r="J233" s="22" t="n">
        <v>1</v>
      </c>
      <c r="K233" s="22" t="n">
        <v>1</v>
      </c>
      <c r="L233" s="22" t="n">
        <v>1</v>
      </c>
      <c r="M233" s="29" t="s">
        <v>44</v>
      </c>
      <c r="N233" s="23" t="n">
        <v>1</v>
      </c>
      <c r="O233" s="23" t="n">
        <v>1</v>
      </c>
      <c r="P233" s="23" t="n">
        <v>1</v>
      </c>
      <c r="Q233" s="29" t="s">
        <v>23</v>
      </c>
      <c r="R233" s="29" t="s">
        <v>23</v>
      </c>
      <c r="S233" s="22" t="n">
        <v>233</v>
      </c>
      <c r="T233" s="8"/>
      <c r="U233" s="8"/>
      <c r="V233" s="8"/>
      <c r="W233" s="8"/>
      <c r="X233" s="8"/>
      <c r="Y233" s="8"/>
      <c r="Z233" s="8"/>
    </row>
    <row r="234" customFormat="false" ht="28.5" hidden="false" customHeight="true" outlineLevel="0" collapsed="false">
      <c r="A234" s="24" t="s">
        <v>258</v>
      </c>
      <c r="B234" s="18" t="n">
        <f aca="false">HLOOKUP($B$2,$I$1:L234,S234,0)</f>
        <v>1</v>
      </c>
      <c r="C234" s="25" t="str">
        <f aca="false">IF(B234=1,"Ap Dung","Khong")</f>
        <v>Ap Dung</v>
      </c>
      <c r="D234" s="25" t="str">
        <f aca="false">IF(E234="x","Bat buoc",(IF(E234=1,"khuyen khich","Khong")))</f>
        <v>khuyen khich</v>
      </c>
      <c r="E234" s="26" t="n">
        <f aca="false">HLOOKUP($E$2,$N$1:R234,S234,0)</f>
        <v>1</v>
      </c>
      <c r="F234" s="27"/>
      <c r="G234" s="29" t="str">
        <f aca="false">IF(AND(F234=1,E234=1),1,IF(AND(F234=1,E234="x"),"x",""))</f>
        <v/>
      </c>
      <c r="H234" s="28" t="s">
        <v>15</v>
      </c>
      <c r="I234" s="22" t="n">
        <v>1</v>
      </c>
      <c r="J234" s="22" t="n">
        <v>1</v>
      </c>
      <c r="K234" s="22" t="n">
        <v>1</v>
      </c>
      <c r="L234" s="22" t="n">
        <v>1</v>
      </c>
      <c r="M234" s="29" t="s">
        <v>18</v>
      </c>
      <c r="N234" s="23"/>
      <c r="O234" s="23"/>
      <c r="P234" s="23" t="n">
        <v>1</v>
      </c>
      <c r="Q234" s="23" t="n">
        <v>1</v>
      </c>
      <c r="R234" s="23" t="n">
        <v>1</v>
      </c>
      <c r="S234" s="22" t="n">
        <v>234</v>
      </c>
      <c r="T234" s="8"/>
      <c r="U234" s="8"/>
      <c r="V234" s="8"/>
      <c r="W234" s="8"/>
      <c r="X234" s="8"/>
      <c r="Y234" s="8"/>
      <c r="Z234" s="8"/>
    </row>
    <row r="235" customFormat="false" ht="28.5" hidden="false" customHeight="true" outlineLevel="0" collapsed="false">
      <c r="A235" s="24" t="s">
        <v>259</v>
      </c>
      <c r="B235" s="18" t="n">
        <f aca="false">HLOOKUP($B$2,$I$1:L235,S235,0)</f>
        <v>1</v>
      </c>
      <c r="C235" s="25" t="str">
        <f aca="false">IF(B235=1,"Ap Dung","Khong")</f>
        <v>Ap Dung</v>
      </c>
      <c r="D235" s="25" t="str">
        <f aca="false">IF(E235="x","Bat buoc",(IF(E235=1,"khuyen khich","Khong")))</f>
        <v>khuyen khich</v>
      </c>
      <c r="E235" s="26" t="n">
        <f aca="false">HLOOKUP($E$2,$N$1:R235,S235,0)</f>
        <v>1</v>
      </c>
      <c r="F235" s="27"/>
      <c r="G235" s="29" t="str">
        <f aca="false">IF(AND(F235=1,E235=1),1,IF(AND(F235=1,E235="x"),"x",""))</f>
        <v/>
      </c>
      <c r="H235" s="28" t="s">
        <v>15</v>
      </c>
      <c r="I235" s="22" t="n">
        <v>1</v>
      </c>
      <c r="J235" s="22" t="n">
        <v>1</v>
      </c>
      <c r="K235" s="22" t="n">
        <v>1</v>
      </c>
      <c r="L235" s="22" t="n">
        <v>1</v>
      </c>
      <c r="M235" s="29" t="s">
        <v>133</v>
      </c>
      <c r="N235" s="23"/>
      <c r="O235" s="23"/>
      <c r="P235" s="23" t="n">
        <v>1</v>
      </c>
      <c r="Q235" s="23" t="n">
        <v>1</v>
      </c>
      <c r="R235" s="29" t="s">
        <v>23</v>
      </c>
      <c r="S235" s="22" t="n">
        <v>235</v>
      </c>
      <c r="T235" s="8"/>
      <c r="U235" s="8"/>
      <c r="V235" s="8"/>
      <c r="W235" s="8"/>
      <c r="X235" s="8"/>
      <c r="Y235" s="8"/>
      <c r="Z235" s="8"/>
    </row>
    <row r="236" customFormat="false" ht="28.5" hidden="false" customHeight="true" outlineLevel="0" collapsed="false">
      <c r="A236" s="24" t="s">
        <v>260</v>
      </c>
      <c r="B236" s="18" t="n">
        <f aca="false">HLOOKUP($B$2,$I$1:L236,S236,0)</f>
        <v>1</v>
      </c>
      <c r="C236" s="25" t="str">
        <f aca="false">IF(B236=1,"Ap Dung","Khong")</f>
        <v>Ap Dung</v>
      </c>
      <c r="D236" s="25" t="str">
        <f aca="false">IF(E236="x","Bat buoc",(IF(E236=1,"khuyen khich","Khong")))</f>
        <v>Khong</v>
      </c>
      <c r="E236" s="26" t="n">
        <f aca="false">HLOOKUP($E$2,$N$1:R236,S236,0)</f>
        <v>0</v>
      </c>
      <c r="F236" s="27"/>
      <c r="G236" s="29" t="str">
        <f aca="false">IF(AND(F236=1,E236=1),1,IF(AND(F236=1,E236="x"),"x",""))</f>
        <v/>
      </c>
      <c r="H236" s="28" t="s">
        <v>15</v>
      </c>
      <c r="I236" s="22" t="n">
        <v>1</v>
      </c>
      <c r="J236" s="22" t="n">
        <v>1</v>
      </c>
      <c r="K236" s="22" t="n">
        <v>1</v>
      </c>
      <c r="L236" s="22" t="n">
        <v>1</v>
      </c>
      <c r="M236" s="29" t="s">
        <v>223</v>
      </c>
      <c r="N236" s="23" t="n">
        <v>1</v>
      </c>
      <c r="O236" s="29" t="s">
        <v>23</v>
      </c>
      <c r="P236" s="23"/>
      <c r="Q236" s="23"/>
      <c r="R236" s="23"/>
      <c r="S236" s="22" t="n">
        <v>236</v>
      </c>
      <c r="T236" s="8"/>
      <c r="U236" s="8"/>
      <c r="V236" s="8"/>
      <c r="W236" s="8"/>
      <c r="X236" s="8"/>
      <c r="Y236" s="8"/>
      <c r="Z236" s="8"/>
    </row>
    <row r="237" customFormat="false" ht="28.5" hidden="false" customHeight="true" outlineLevel="0" collapsed="false">
      <c r="A237" s="24" t="s">
        <v>261</v>
      </c>
      <c r="B237" s="18" t="n">
        <f aca="false">HLOOKUP($B$2,$I$1:L237,S237,0)</f>
        <v>1</v>
      </c>
      <c r="C237" s="25" t="str">
        <f aca="false">IF(B237=1,"Ap Dung","Khong")</f>
        <v>Ap Dung</v>
      </c>
      <c r="D237" s="25" t="str">
        <f aca="false">IF(E237="x","Bat buoc",(IF(E237=1,"khuyen khich","Khong")))</f>
        <v>Bat buoc</v>
      </c>
      <c r="E237" s="33" t="str">
        <f aca="false">HLOOKUP($E$2,$N$1:R237,S237,0)</f>
        <v>x</v>
      </c>
      <c r="F237" s="27"/>
      <c r="G237" s="29" t="str">
        <f aca="false">IF(AND(F237=1,E237=1),1,IF(AND(F237=1,E237="x"),"x",""))</f>
        <v/>
      </c>
      <c r="H237" s="28" t="s">
        <v>15</v>
      </c>
      <c r="I237" s="22" t="n">
        <v>1</v>
      </c>
      <c r="J237" s="22" t="n">
        <v>1</v>
      </c>
      <c r="K237" s="22" t="n">
        <v>1</v>
      </c>
      <c r="L237" s="22" t="n">
        <v>1</v>
      </c>
      <c r="M237" s="29" t="s">
        <v>25</v>
      </c>
      <c r="N237" s="23"/>
      <c r="O237" s="23"/>
      <c r="P237" s="29" t="s">
        <v>23</v>
      </c>
      <c r="Q237" s="29" t="s">
        <v>23</v>
      </c>
      <c r="R237" s="29" t="s">
        <v>23</v>
      </c>
      <c r="S237" s="22" t="n">
        <v>237</v>
      </c>
      <c r="T237" s="8"/>
      <c r="U237" s="8"/>
      <c r="V237" s="8"/>
      <c r="W237" s="8"/>
      <c r="X237" s="8"/>
      <c r="Y237" s="8"/>
      <c r="Z237" s="8"/>
    </row>
    <row r="238" customFormat="false" ht="28.5" hidden="false" customHeight="true" outlineLevel="0" collapsed="false">
      <c r="A238" s="24" t="s">
        <v>262</v>
      </c>
      <c r="B238" s="18" t="n">
        <f aca="false">HLOOKUP($B$2,$I$1:L238,S238,0)</f>
        <v>1</v>
      </c>
      <c r="C238" s="25" t="str">
        <f aca="false">IF(B238=1,"Ap Dung","Khong")</f>
        <v>Ap Dung</v>
      </c>
      <c r="D238" s="25" t="str">
        <f aca="false">IF(E238="x","Bat buoc",(IF(E238=1,"khuyen khich","Khong")))</f>
        <v>Bat buoc</v>
      </c>
      <c r="E238" s="33" t="str">
        <f aca="false">HLOOKUP($E$2,$N$1:R238,S238,0)</f>
        <v>x</v>
      </c>
      <c r="F238" s="27"/>
      <c r="G238" s="29" t="str">
        <f aca="false">IF(AND(F238=1,E238=1),1,IF(AND(F238=1,E238="x"),"x",""))</f>
        <v/>
      </c>
      <c r="H238" s="28" t="s">
        <v>15</v>
      </c>
      <c r="I238" s="22" t="n">
        <v>1</v>
      </c>
      <c r="J238" s="22" t="n">
        <v>1</v>
      </c>
      <c r="K238" s="22" t="n">
        <v>1</v>
      </c>
      <c r="L238" s="22" t="n">
        <v>1</v>
      </c>
      <c r="M238" s="29" t="s">
        <v>197</v>
      </c>
      <c r="N238" s="23" t="n">
        <v>1</v>
      </c>
      <c r="O238" s="29" t="s">
        <v>23</v>
      </c>
      <c r="P238" s="29" t="s">
        <v>23</v>
      </c>
      <c r="Q238" s="29" t="s">
        <v>23</v>
      </c>
      <c r="R238" s="29" t="s">
        <v>23</v>
      </c>
      <c r="S238" s="22" t="n">
        <v>238</v>
      </c>
      <c r="T238" s="8"/>
      <c r="U238" s="8"/>
      <c r="V238" s="8"/>
      <c r="W238" s="8"/>
      <c r="X238" s="8"/>
      <c r="Y238" s="8"/>
      <c r="Z238" s="8"/>
    </row>
    <row r="239" customFormat="false" ht="28.5" hidden="false" customHeight="true" outlineLevel="0" collapsed="false">
      <c r="A239" s="24" t="s">
        <v>263</v>
      </c>
      <c r="B239" s="18" t="n">
        <f aca="false">HLOOKUP($B$2,$I$1:L239,S239,0)</f>
        <v>1</v>
      </c>
      <c r="C239" s="25" t="str">
        <f aca="false">IF(B239=1,"Ap Dung","Khong")</f>
        <v>Ap Dung</v>
      </c>
      <c r="D239" s="25" t="str">
        <f aca="false">IF(E239="x","Bat buoc",(IF(E239=1,"khuyen khich","Khong")))</f>
        <v>Bat buoc</v>
      </c>
      <c r="E239" s="33" t="str">
        <f aca="false">HLOOKUP($E$2,$N$1:R239,S239,0)</f>
        <v>x</v>
      </c>
      <c r="F239" s="27"/>
      <c r="G239" s="29" t="str">
        <f aca="false">IF(AND(F239=1,E239=1),1,IF(AND(F239=1,E239="x"),"x",""))</f>
        <v/>
      </c>
      <c r="H239" s="28" t="s">
        <v>15</v>
      </c>
      <c r="I239" s="22" t="n">
        <v>1</v>
      </c>
      <c r="J239" s="22" t="n">
        <v>1</v>
      </c>
      <c r="K239" s="22" t="n">
        <v>1</v>
      </c>
      <c r="L239" s="22" t="n">
        <v>1</v>
      </c>
      <c r="M239" s="29" t="s">
        <v>264</v>
      </c>
      <c r="N239" s="23"/>
      <c r="O239" s="23" t="n">
        <v>1</v>
      </c>
      <c r="P239" s="29" t="s">
        <v>23</v>
      </c>
      <c r="Q239" s="29" t="s">
        <v>23</v>
      </c>
      <c r="R239" s="29" t="s">
        <v>23</v>
      </c>
      <c r="S239" s="22" t="n">
        <v>239</v>
      </c>
      <c r="T239" s="8"/>
      <c r="U239" s="8"/>
      <c r="V239" s="8"/>
      <c r="W239" s="8"/>
      <c r="X239" s="8"/>
      <c r="Y239" s="8"/>
      <c r="Z239" s="8"/>
    </row>
    <row r="240" customFormat="false" ht="28.5" hidden="false" customHeight="true" outlineLevel="0" collapsed="false">
      <c r="A240" s="24" t="s">
        <v>265</v>
      </c>
      <c r="B240" s="18" t="n">
        <f aca="false">HLOOKUP($B$2,$I$1:L240,S240,0)</f>
        <v>0</v>
      </c>
      <c r="C240" s="25" t="str">
        <f aca="false">IF(B240=1,"Ap Dung","Khong")</f>
        <v>Khong</v>
      </c>
      <c r="D240" s="25" t="str">
        <f aca="false">IF(E240="x","Bat buoc",(IF(E240=1,"khuyen khich","Khong")))</f>
        <v>khuyen khich</v>
      </c>
      <c r="E240" s="26" t="n">
        <f aca="false">HLOOKUP($E$2,$N$1:R240,S240,0)</f>
        <v>1</v>
      </c>
      <c r="F240" s="27"/>
      <c r="G240" s="29" t="str">
        <f aca="false">IF(AND(F240=1,E240=1),1,IF(AND(F240=1,E240="x"),"x",""))</f>
        <v/>
      </c>
      <c r="H240" s="28" t="s">
        <v>6</v>
      </c>
      <c r="I240" s="22"/>
      <c r="J240" s="22" t="n">
        <v>1</v>
      </c>
      <c r="K240" s="22"/>
      <c r="L240" s="22"/>
      <c r="M240" s="29" t="s">
        <v>85</v>
      </c>
      <c r="N240" s="23" t="n">
        <v>1</v>
      </c>
      <c r="O240" s="23" t="n">
        <v>1</v>
      </c>
      <c r="P240" s="23" t="n">
        <v>1</v>
      </c>
      <c r="Q240" s="23" t="n">
        <v>1</v>
      </c>
      <c r="R240" s="23" t="n">
        <v>1</v>
      </c>
      <c r="S240" s="22" t="n">
        <v>240</v>
      </c>
      <c r="T240" s="8"/>
      <c r="U240" s="8"/>
      <c r="V240" s="8"/>
      <c r="W240" s="8"/>
      <c r="X240" s="8"/>
      <c r="Y240" s="8"/>
      <c r="Z240" s="8"/>
    </row>
    <row r="241" customFormat="false" ht="28.5" hidden="false" customHeight="true" outlineLevel="0" collapsed="false">
      <c r="A241" s="24" t="s">
        <v>265</v>
      </c>
      <c r="B241" s="18" t="n">
        <f aca="false">HLOOKUP($B$2,$I$1:L241,S241,0)</f>
        <v>1</v>
      </c>
      <c r="C241" s="25" t="str">
        <f aca="false">IF(B241=1,"Ap Dung","Khong")</f>
        <v>Ap Dung</v>
      </c>
      <c r="D241" s="25" t="str">
        <f aca="false">IF(E241="x","Bat buoc",(IF(E241=1,"khuyen khich","Khong")))</f>
        <v>Bat buoc</v>
      </c>
      <c r="E241" s="33" t="str">
        <f aca="false">HLOOKUP($E$2,$N$1:R241,S241,0)</f>
        <v>x</v>
      </c>
      <c r="F241" s="27"/>
      <c r="G241" s="29" t="str">
        <f aca="false">IF(AND(F241=1,E241=1),1,IF(AND(F241=1,E241="x"),"x",""))</f>
        <v/>
      </c>
      <c r="H241" s="28" t="s">
        <v>39</v>
      </c>
      <c r="I241" s="22" t="n">
        <v>1</v>
      </c>
      <c r="J241" s="22"/>
      <c r="K241" s="22" t="n">
        <v>1</v>
      </c>
      <c r="L241" s="22" t="n">
        <v>1</v>
      </c>
      <c r="M241" s="29" t="s">
        <v>22</v>
      </c>
      <c r="N241" s="29" t="s">
        <v>23</v>
      </c>
      <c r="O241" s="29" t="s">
        <v>23</v>
      </c>
      <c r="P241" s="29" t="s">
        <v>23</v>
      </c>
      <c r="Q241" s="29" t="s">
        <v>23</v>
      </c>
      <c r="R241" s="29" t="s">
        <v>23</v>
      </c>
      <c r="S241" s="22" t="n">
        <v>241</v>
      </c>
      <c r="T241" s="8"/>
      <c r="U241" s="8"/>
      <c r="V241" s="8"/>
      <c r="W241" s="8"/>
      <c r="X241" s="8"/>
      <c r="Y241" s="8"/>
      <c r="Z241" s="8"/>
    </row>
    <row r="242" customFormat="false" ht="28.5" hidden="false" customHeight="true" outlineLevel="0" collapsed="false">
      <c r="A242" s="24" t="s">
        <v>266</v>
      </c>
      <c r="B242" s="18" t="n">
        <f aca="false">HLOOKUP($B$2,$I$1:L242,S242,0)</f>
        <v>0</v>
      </c>
      <c r="C242" s="25" t="str">
        <f aca="false">IF(B242=1,"Ap Dung","Khong")</f>
        <v>Khong</v>
      </c>
      <c r="D242" s="25" t="str">
        <f aca="false">IF(E242="x","Bat buoc",(IF(E242=1,"khuyen khich","Khong")))</f>
        <v>khuyen khich</v>
      </c>
      <c r="E242" s="26" t="n">
        <f aca="false">HLOOKUP($E$2,$N$1:R242,S242,0)</f>
        <v>1</v>
      </c>
      <c r="F242" s="27"/>
      <c r="G242" s="29" t="str">
        <f aca="false">IF(AND(F242=1,E242=1),1,IF(AND(F242=1,E242="x"),"x",""))</f>
        <v/>
      </c>
      <c r="H242" s="28" t="s">
        <v>6</v>
      </c>
      <c r="I242" s="22"/>
      <c r="J242" s="22" t="n">
        <v>1</v>
      </c>
      <c r="K242" s="22"/>
      <c r="L242" s="22"/>
      <c r="M242" s="29" t="s">
        <v>85</v>
      </c>
      <c r="N242" s="23" t="n">
        <v>1</v>
      </c>
      <c r="O242" s="23" t="n">
        <v>1</v>
      </c>
      <c r="P242" s="23" t="n">
        <v>1</v>
      </c>
      <c r="Q242" s="23" t="n">
        <v>1</v>
      </c>
      <c r="R242" s="23" t="n">
        <v>1</v>
      </c>
      <c r="S242" s="22" t="n">
        <v>242</v>
      </c>
      <c r="T242" s="8"/>
      <c r="U242" s="8"/>
      <c r="V242" s="8"/>
      <c r="W242" s="8"/>
      <c r="X242" s="8"/>
      <c r="Y242" s="8"/>
      <c r="Z242" s="8"/>
    </row>
    <row r="243" customFormat="false" ht="28.5" hidden="false" customHeight="true" outlineLevel="0" collapsed="false">
      <c r="A243" s="24" t="s">
        <v>266</v>
      </c>
      <c r="B243" s="18" t="n">
        <f aca="false">HLOOKUP($B$2,$I$1:L243,S243,0)</f>
        <v>1</v>
      </c>
      <c r="C243" s="25" t="str">
        <f aca="false">IF(B243=1,"Ap Dung","Khong")</f>
        <v>Ap Dung</v>
      </c>
      <c r="D243" s="25" t="str">
        <f aca="false">IF(E243="x","Bat buoc",(IF(E243=1,"khuyen khich","Khong")))</f>
        <v>Bat buoc</v>
      </c>
      <c r="E243" s="33" t="str">
        <f aca="false">HLOOKUP($E$2,$N$1:R243,S243,0)</f>
        <v>x</v>
      </c>
      <c r="F243" s="27"/>
      <c r="G243" s="29" t="str">
        <f aca="false">IF(AND(F243=1,E243=1),1,IF(AND(F243=1,E243="x"),"x",""))</f>
        <v/>
      </c>
      <c r="H243" s="28" t="s">
        <v>39</v>
      </c>
      <c r="I243" s="22" t="n">
        <v>1</v>
      </c>
      <c r="J243" s="22"/>
      <c r="K243" s="22" t="n">
        <v>1</v>
      </c>
      <c r="L243" s="22" t="n">
        <v>1</v>
      </c>
      <c r="M243" s="29" t="s">
        <v>22</v>
      </c>
      <c r="N243" s="29" t="s">
        <v>23</v>
      </c>
      <c r="O243" s="29" t="s">
        <v>23</v>
      </c>
      <c r="P243" s="29" t="s">
        <v>23</v>
      </c>
      <c r="Q243" s="29" t="s">
        <v>23</v>
      </c>
      <c r="R243" s="29" t="s">
        <v>23</v>
      </c>
      <c r="S243" s="22" t="n">
        <v>243</v>
      </c>
      <c r="T243" s="8"/>
      <c r="U243" s="8"/>
      <c r="V243" s="8"/>
      <c r="W243" s="8"/>
      <c r="X243" s="8"/>
      <c r="Y243" s="8"/>
      <c r="Z243" s="8"/>
    </row>
    <row r="244" customFormat="false" ht="28.5" hidden="false" customHeight="true" outlineLevel="0" collapsed="false">
      <c r="A244" s="24" t="s">
        <v>267</v>
      </c>
      <c r="B244" s="18" t="n">
        <f aca="false">HLOOKUP($B$2,$I$1:L244,S244,0)</f>
        <v>0</v>
      </c>
      <c r="C244" s="25" t="str">
        <f aca="false">IF(B244=1,"Ap Dung","Khong")</f>
        <v>Khong</v>
      </c>
      <c r="D244" s="25" t="str">
        <f aca="false">IF(E244="x","Bat buoc",(IF(E244=1,"khuyen khich","Khong")))</f>
        <v>Khong</v>
      </c>
      <c r="E244" s="26" t="n">
        <f aca="false">HLOOKUP($E$2,$N$1:R244,S244,0)</f>
        <v>0</v>
      </c>
      <c r="F244" s="27"/>
      <c r="G244" s="29" t="str">
        <f aca="false">IF(AND(F244=1,E244=1),1,IF(AND(F244=1,E244="x"),"x",""))</f>
        <v/>
      </c>
      <c r="H244" s="28" t="s">
        <v>6</v>
      </c>
      <c r="I244" s="22"/>
      <c r="J244" s="22" t="n">
        <v>1</v>
      </c>
      <c r="K244" s="22"/>
      <c r="L244" s="22"/>
      <c r="M244" s="29" t="s">
        <v>221</v>
      </c>
      <c r="N244" s="23"/>
      <c r="O244" s="23"/>
      <c r="P244" s="23"/>
      <c r="Q244" s="23" t="n">
        <v>1</v>
      </c>
      <c r="R244" s="23" t="n">
        <v>1</v>
      </c>
      <c r="S244" s="22" t="n">
        <v>244</v>
      </c>
      <c r="T244" s="8"/>
      <c r="U244" s="8"/>
      <c r="V244" s="8"/>
      <c r="W244" s="8"/>
      <c r="X244" s="8"/>
      <c r="Y244" s="8"/>
      <c r="Z244" s="8"/>
    </row>
    <row r="245" customFormat="false" ht="28.5" hidden="false" customHeight="true" outlineLevel="0" collapsed="false">
      <c r="A245" s="24" t="s">
        <v>267</v>
      </c>
      <c r="B245" s="18" t="n">
        <f aca="false">HLOOKUP($B$2,$I$1:L245,S245,0)</f>
        <v>1</v>
      </c>
      <c r="C245" s="25" t="str">
        <f aca="false">IF(B245=1,"Ap Dung","Khong")</f>
        <v>Ap Dung</v>
      </c>
      <c r="D245" s="25" t="str">
        <f aca="false">IF(E245="x","Bat buoc",(IF(E245=1,"khuyen khich","Khong")))</f>
        <v>Khong</v>
      </c>
      <c r="E245" s="26" t="n">
        <f aca="false">HLOOKUP($E$2,$N$1:R245,S245,0)</f>
        <v>0</v>
      </c>
      <c r="F245" s="27"/>
      <c r="G245" s="29" t="str">
        <f aca="false">IF(AND(F245=1,E245=1),1,IF(AND(F245=1,E245="x"),"x",""))</f>
        <v/>
      </c>
      <c r="H245" s="28" t="s">
        <v>39</v>
      </c>
      <c r="I245" s="22" t="n">
        <v>1</v>
      </c>
      <c r="J245" s="22"/>
      <c r="K245" s="22" t="n">
        <v>1</v>
      </c>
      <c r="L245" s="22" t="n">
        <v>1</v>
      </c>
      <c r="M245" s="29" t="s">
        <v>41</v>
      </c>
      <c r="N245" s="23"/>
      <c r="O245" s="23"/>
      <c r="P245" s="23"/>
      <c r="Q245" s="29" t="s">
        <v>23</v>
      </c>
      <c r="R245" s="29" t="s">
        <v>23</v>
      </c>
      <c r="S245" s="22" t="n">
        <v>245</v>
      </c>
      <c r="T245" s="8"/>
      <c r="U245" s="8"/>
      <c r="V245" s="8"/>
      <c r="W245" s="8"/>
      <c r="X245" s="8"/>
      <c r="Y245" s="8"/>
      <c r="Z245" s="8"/>
    </row>
    <row r="246" customFormat="false" ht="28.5" hidden="false" customHeight="true" outlineLevel="0" collapsed="false">
      <c r="A246" s="24" t="s">
        <v>268</v>
      </c>
      <c r="B246" s="18" t="n">
        <f aca="false">HLOOKUP($B$2,$I$1:L246,S246,0)</f>
        <v>0</v>
      </c>
      <c r="C246" s="25" t="str">
        <f aca="false">IF(B246=1,"Ap Dung","Khong")</f>
        <v>Khong</v>
      </c>
      <c r="D246" s="25" t="str">
        <f aca="false">IF(E246="x","Bat buoc",(IF(E246=1,"khuyen khich","Khong")))</f>
        <v>khuyen khich</v>
      </c>
      <c r="E246" s="26" t="n">
        <f aca="false">HLOOKUP($E$2,$N$1:R246,S246,0)</f>
        <v>1</v>
      </c>
      <c r="F246" s="27"/>
      <c r="G246" s="29" t="str">
        <f aca="false">IF(AND(F246=1,E246=1),1,IF(AND(F246=1,E246="x"),"x",""))</f>
        <v/>
      </c>
      <c r="H246" s="28" t="s">
        <v>6</v>
      </c>
      <c r="I246" s="22"/>
      <c r="J246" s="22" t="n">
        <v>1</v>
      </c>
      <c r="K246" s="22"/>
      <c r="L246" s="22"/>
      <c r="M246" s="29" t="s">
        <v>85</v>
      </c>
      <c r="N246" s="23" t="n">
        <v>1</v>
      </c>
      <c r="O246" s="23" t="n">
        <v>1</v>
      </c>
      <c r="P246" s="23" t="n">
        <v>1</v>
      </c>
      <c r="Q246" s="23" t="n">
        <v>1</v>
      </c>
      <c r="R246" s="23" t="n">
        <v>1</v>
      </c>
      <c r="S246" s="22" t="n">
        <v>246</v>
      </c>
      <c r="T246" s="8"/>
      <c r="U246" s="8"/>
      <c r="V246" s="8"/>
      <c r="W246" s="8"/>
      <c r="X246" s="8"/>
      <c r="Y246" s="8"/>
      <c r="Z246" s="8"/>
    </row>
    <row r="247" customFormat="false" ht="28.5" hidden="false" customHeight="true" outlineLevel="0" collapsed="false">
      <c r="A247" s="24" t="s">
        <v>268</v>
      </c>
      <c r="B247" s="18" t="n">
        <f aca="false">HLOOKUP($B$2,$I$1:L247,S247,0)</f>
        <v>1</v>
      </c>
      <c r="C247" s="25" t="str">
        <f aca="false">IF(B247=1,"Ap Dung","Khong")</f>
        <v>Ap Dung</v>
      </c>
      <c r="D247" s="25" t="str">
        <f aca="false">IF(E247="x","Bat buoc",(IF(E247=1,"khuyen khich","Khong")))</f>
        <v>Bat buoc</v>
      </c>
      <c r="E247" s="33" t="str">
        <f aca="false">HLOOKUP($E$2,$N$1:R247,S247,0)</f>
        <v>x</v>
      </c>
      <c r="F247" s="27"/>
      <c r="G247" s="29" t="str">
        <f aca="false">IF(AND(F247=1,E247=1),1,IF(AND(F247=1,E247="x"),"x",""))</f>
        <v/>
      </c>
      <c r="H247" s="28" t="s">
        <v>39</v>
      </c>
      <c r="I247" s="22" t="n">
        <v>1</v>
      </c>
      <c r="J247" s="22"/>
      <c r="K247" s="22" t="n">
        <v>1</v>
      </c>
      <c r="L247" s="22" t="n">
        <v>1</v>
      </c>
      <c r="M247" s="29" t="s">
        <v>22</v>
      </c>
      <c r="N247" s="29" t="s">
        <v>23</v>
      </c>
      <c r="O247" s="29" t="s">
        <v>23</v>
      </c>
      <c r="P247" s="29" t="s">
        <v>23</v>
      </c>
      <c r="Q247" s="29" t="s">
        <v>23</v>
      </c>
      <c r="R247" s="29" t="s">
        <v>23</v>
      </c>
      <c r="S247" s="22" t="n">
        <v>247</v>
      </c>
      <c r="T247" s="8"/>
      <c r="U247" s="8"/>
      <c r="V247" s="8"/>
      <c r="W247" s="8"/>
      <c r="X247" s="8"/>
      <c r="Y247" s="8"/>
      <c r="Z247" s="8"/>
    </row>
    <row r="248" customFormat="false" ht="28.5" hidden="false" customHeight="true" outlineLevel="0" collapsed="false">
      <c r="A248" s="24" t="s">
        <v>269</v>
      </c>
      <c r="B248" s="18" t="n">
        <f aca="false">HLOOKUP($B$2,$I$1:L248,S248,0)</f>
        <v>1</v>
      </c>
      <c r="C248" s="25" t="str">
        <f aca="false">IF(B248=1,"Ap Dung","Khong")</f>
        <v>Ap Dung</v>
      </c>
      <c r="D248" s="25" t="str">
        <f aca="false">IF(E248="x","Bat buoc",(IF(E248=1,"khuyen khich","Khong")))</f>
        <v>Bat buoc</v>
      </c>
      <c r="E248" s="33" t="str">
        <f aca="false">HLOOKUP($E$2,$N$1:R248,S248,0)</f>
        <v>x</v>
      </c>
      <c r="F248" s="27"/>
      <c r="G248" s="29" t="str">
        <f aca="false">IF(AND(F248=1,E248=1),1,IF(AND(F248=1,E248="x"),"x",""))</f>
        <v/>
      </c>
      <c r="H248" s="28" t="s">
        <v>15</v>
      </c>
      <c r="I248" s="22" t="n">
        <v>1</v>
      </c>
      <c r="J248" s="22" t="n">
        <v>1</v>
      </c>
      <c r="K248" s="22" t="n">
        <v>1</v>
      </c>
      <c r="L248" s="22" t="n">
        <v>1</v>
      </c>
      <c r="M248" s="29" t="s">
        <v>25</v>
      </c>
      <c r="N248" s="23"/>
      <c r="O248" s="23"/>
      <c r="P248" s="29" t="s">
        <v>23</v>
      </c>
      <c r="Q248" s="29" t="s">
        <v>23</v>
      </c>
      <c r="R248" s="29" t="s">
        <v>23</v>
      </c>
      <c r="S248" s="22" t="n">
        <v>248</v>
      </c>
      <c r="T248" s="8"/>
      <c r="U248" s="8"/>
      <c r="V248" s="8"/>
      <c r="W248" s="8"/>
      <c r="X248" s="8"/>
      <c r="Y248" s="8"/>
      <c r="Z248" s="8"/>
    </row>
    <row r="249" customFormat="false" ht="28.5" hidden="false" customHeight="true" outlineLevel="0" collapsed="false">
      <c r="A249" s="24" t="s">
        <v>270</v>
      </c>
      <c r="B249" s="18" t="n">
        <f aca="false">HLOOKUP($B$2,$I$1:L249,S249,0)</f>
        <v>1</v>
      </c>
      <c r="C249" s="25" t="str">
        <f aca="false">IF(B249=1,"Ap Dung","Khong")</f>
        <v>Ap Dung</v>
      </c>
      <c r="D249" s="25" t="str">
        <f aca="false">IF(E249="x","Bat buoc",(IF(E249=1,"khuyen khich","Khong")))</f>
        <v>Bat buoc</v>
      </c>
      <c r="E249" s="33" t="str">
        <f aca="false">HLOOKUP($E$2,$N$1:R249,S249,0)</f>
        <v>x</v>
      </c>
      <c r="F249" s="27"/>
      <c r="G249" s="29" t="str">
        <f aca="false">IF(AND(F249=1,E249=1),1,IF(AND(F249=1,E249="x"),"x",""))</f>
        <v/>
      </c>
      <c r="H249" s="28" t="s">
        <v>15</v>
      </c>
      <c r="I249" s="22" t="n">
        <v>1</v>
      </c>
      <c r="J249" s="22" t="n">
        <v>1</v>
      </c>
      <c r="K249" s="22" t="n">
        <v>1</v>
      </c>
      <c r="L249" s="22" t="n">
        <v>1</v>
      </c>
      <c r="M249" s="29" t="s">
        <v>176</v>
      </c>
      <c r="N249" s="23" t="n">
        <v>1</v>
      </c>
      <c r="O249" s="23" t="n">
        <v>1</v>
      </c>
      <c r="P249" s="29" t="s">
        <v>23</v>
      </c>
      <c r="Q249" s="29" t="s">
        <v>23</v>
      </c>
      <c r="R249" s="29" t="s">
        <v>23</v>
      </c>
      <c r="S249" s="22" t="n">
        <v>249</v>
      </c>
      <c r="T249" s="8"/>
      <c r="U249" s="8"/>
      <c r="V249" s="8"/>
      <c r="W249" s="8"/>
      <c r="X249" s="8"/>
      <c r="Y249" s="8"/>
      <c r="Z249" s="8"/>
    </row>
    <row r="250" customFormat="false" ht="28.5" hidden="false" customHeight="true" outlineLevel="0" collapsed="false">
      <c r="A250" s="24" t="s">
        <v>271</v>
      </c>
      <c r="B250" s="18" t="n">
        <f aca="false">HLOOKUP($B$2,$I$1:L250,S250,0)</f>
        <v>1</v>
      </c>
      <c r="C250" s="25" t="str">
        <f aca="false">IF(B250=1,"Ap Dung","Khong")</f>
        <v>Ap Dung</v>
      </c>
      <c r="D250" s="25" t="str">
        <f aca="false">IF(E250="x","Bat buoc",(IF(E250=1,"khuyen khich","Khong")))</f>
        <v>Khong</v>
      </c>
      <c r="E250" s="26" t="n">
        <f aca="false">HLOOKUP($E$2,$N$1:R250,S250,0)</f>
        <v>0</v>
      </c>
      <c r="F250" s="27"/>
      <c r="G250" s="29" t="str">
        <f aca="false">IF(AND(F250=1,E250=1),1,IF(AND(F250=1,E250="x"),"x",""))</f>
        <v/>
      </c>
      <c r="H250" s="28" t="s">
        <v>15</v>
      </c>
      <c r="I250" s="22" t="n">
        <v>1</v>
      </c>
      <c r="J250" s="22" t="n">
        <v>1</v>
      </c>
      <c r="K250" s="22" t="n">
        <v>1</v>
      </c>
      <c r="L250" s="22" t="n">
        <v>1</v>
      </c>
      <c r="M250" s="29" t="s">
        <v>221</v>
      </c>
      <c r="N250" s="23"/>
      <c r="O250" s="23"/>
      <c r="P250" s="23"/>
      <c r="Q250" s="23" t="n">
        <v>1</v>
      </c>
      <c r="R250" s="23" t="n">
        <v>1</v>
      </c>
      <c r="S250" s="22" t="n">
        <v>250</v>
      </c>
      <c r="T250" s="8"/>
      <c r="U250" s="8"/>
      <c r="V250" s="8"/>
      <c r="W250" s="8"/>
      <c r="X250" s="8"/>
      <c r="Y250" s="8"/>
      <c r="Z250" s="8"/>
    </row>
    <row r="251" customFormat="false" ht="28.5" hidden="false" customHeight="true" outlineLevel="0" collapsed="false">
      <c r="A251" s="24" t="s">
        <v>272</v>
      </c>
      <c r="B251" s="18" t="n">
        <f aca="false">HLOOKUP($B$2,$I$1:L251,S251,0)</f>
        <v>1</v>
      </c>
      <c r="C251" s="25" t="str">
        <f aca="false">IF(B251=1,"Ap Dung","Khong")</f>
        <v>Ap Dung</v>
      </c>
      <c r="D251" s="25" t="str">
        <f aca="false">IF(E251="x","Bat buoc",(IF(E251=1,"khuyen khich","Khong")))</f>
        <v>khuyen khich</v>
      </c>
      <c r="E251" s="26" t="n">
        <f aca="false">HLOOKUP($E$2,$N$1:R251,S251,0)</f>
        <v>1</v>
      </c>
      <c r="F251" s="27"/>
      <c r="G251" s="29" t="str">
        <f aca="false">IF(AND(F251=1,E251=1),1,IF(AND(F251=1,E251="x"),"x",""))</f>
        <v/>
      </c>
      <c r="H251" s="28" t="s">
        <v>15</v>
      </c>
      <c r="I251" s="22" t="n">
        <v>1</v>
      </c>
      <c r="J251" s="22" t="n">
        <v>1</v>
      </c>
      <c r="K251" s="22" t="n">
        <v>1</v>
      </c>
      <c r="L251" s="22" t="n">
        <v>1</v>
      </c>
      <c r="M251" s="29" t="s">
        <v>85</v>
      </c>
      <c r="N251" s="23" t="n">
        <v>1</v>
      </c>
      <c r="O251" s="23" t="n">
        <v>1</v>
      </c>
      <c r="P251" s="23" t="n">
        <v>1</v>
      </c>
      <c r="Q251" s="23" t="n">
        <v>1</v>
      </c>
      <c r="R251" s="23" t="n">
        <v>1</v>
      </c>
      <c r="S251" s="22" t="n">
        <v>251</v>
      </c>
      <c r="T251" s="8"/>
      <c r="U251" s="8"/>
      <c r="V251" s="8"/>
      <c r="W251" s="8"/>
      <c r="X251" s="8"/>
      <c r="Y251" s="8"/>
      <c r="Z251" s="8"/>
    </row>
    <row r="252" customFormat="false" ht="28.5" hidden="false" customHeight="true" outlineLevel="0" collapsed="false">
      <c r="A252" s="24" t="s">
        <v>273</v>
      </c>
      <c r="B252" s="18" t="n">
        <f aca="false">HLOOKUP($B$2,$I$1:L252,S252,0)</f>
        <v>1</v>
      </c>
      <c r="C252" s="25" t="str">
        <f aca="false">IF(B252=1,"Ap Dung","Khong")</f>
        <v>Ap Dung</v>
      </c>
      <c r="D252" s="25" t="str">
        <f aca="false">IF(E252="x","Bat buoc",(IF(E252=1,"khuyen khich","Khong")))</f>
        <v>khuyen khich</v>
      </c>
      <c r="E252" s="26" t="n">
        <f aca="false">HLOOKUP($E$2,$N$1:R252,S252,0)</f>
        <v>1</v>
      </c>
      <c r="F252" s="27"/>
      <c r="G252" s="29" t="str">
        <f aca="false">IF(AND(F252=1,E252=1),1,IF(AND(F252=1,E252="x"),"x",""))</f>
        <v/>
      </c>
      <c r="H252" s="28" t="s">
        <v>15</v>
      </c>
      <c r="I252" s="22" t="n">
        <v>1</v>
      </c>
      <c r="J252" s="22" t="n">
        <v>1</v>
      </c>
      <c r="K252" s="22" t="n">
        <v>1</v>
      </c>
      <c r="L252" s="22" t="n">
        <v>1</v>
      </c>
      <c r="M252" s="29" t="s">
        <v>85</v>
      </c>
      <c r="N252" s="23" t="n">
        <v>1</v>
      </c>
      <c r="O252" s="23" t="n">
        <v>1</v>
      </c>
      <c r="P252" s="23" t="n">
        <v>1</v>
      </c>
      <c r="Q252" s="23" t="n">
        <v>1</v>
      </c>
      <c r="R252" s="23" t="n">
        <v>1</v>
      </c>
      <c r="S252" s="22" t="n">
        <v>252</v>
      </c>
      <c r="T252" s="8"/>
      <c r="U252" s="8"/>
      <c r="V252" s="8"/>
      <c r="W252" s="8"/>
      <c r="X252" s="8"/>
      <c r="Y252" s="8"/>
      <c r="Z252" s="8"/>
    </row>
    <row r="253" customFormat="false" ht="28.5" hidden="false" customHeight="true" outlineLevel="0" collapsed="false">
      <c r="A253" s="24" t="s">
        <v>274</v>
      </c>
      <c r="B253" s="18" t="n">
        <f aca="false">HLOOKUP($B$2,$I$1:L253,S253,0)</f>
        <v>1</v>
      </c>
      <c r="C253" s="25" t="str">
        <f aca="false">IF(B253=1,"Ap Dung","Khong")</f>
        <v>Ap Dung</v>
      </c>
      <c r="D253" s="25" t="str">
        <f aca="false">IF(E253="x","Bat buoc",(IF(E253=1,"khuyen khich","Khong")))</f>
        <v>Bat buoc</v>
      </c>
      <c r="E253" s="33" t="str">
        <f aca="false">HLOOKUP($E$2,$N$1:R253,S253,0)</f>
        <v>x</v>
      </c>
      <c r="F253" s="27"/>
      <c r="G253" s="29" t="str">
        <f aca="false">IF(AND(F253=1,E253=1),1,IF(AND(F253=1,E253="x"),"x",""))</f>
        <v/>
      </c>
      <c r="H253" s="28" t="s">
        <v>15</v>
      </c>
      <c r="I253" s="22" t="n">
        <v>1</v>
      </c>
      <c r="J253" s="22" t="n">
        <v>1</v>
      </c>
      <c r="K253" s="22" t="n">
        <v>1</v>
      </c>
      <c r="L253" s="22" t="n">
        <v>1</v>
      </c>
      <c r="M253" s="29" t="s">
        <v>22</v>
      </c>
      <c r="N253" s="29" t="s">
        <v>23</v>
      </c>
      <c r="O253" s="29" t="s">
        <v>23</v>
      </c>
      <c r="P253" s="29" t="s">
        <v>23</v>
      </c>
      <c r="Q253" s="29" t="s">
        <v>23</v>
      </c>
      <c r="R253" s="29" t="s">
        <v>23</v>
      </c>
      <c r="S253" s="22" t="n">
        <v>253</v>
      </c>
      <c r="T253" s="8"/>
      <c r="U253" s="8"/>
      <c r="V253" s="8"/>
      <c r="W253" s="8"/>
      <c r="X253" s="8"/>
      <c r="Y253" s="8"/>
      <c r="Z253" s="8"/>
    </row>
    <row r="254" customFormat="false" ht="28.5" hidden="false" customHeight="true" outlineLevel="0" collapsed="false">
      <c r="A254" s="24" t="s">
        <v>275</v>
      </c>
      <c r="B254" s="18" t="n">
        <f aca="false">HLOOKUP($B$2,$I$1:L254,S254,0)</f>
        <v>1</v>
      </c>
      <c r="C254" s="25" t="str">
        <f aca="false">IF(B254=1,"Ap Dung","Khong")</f>
        <v>Ap Dung</v>
      </c>
      <c r="D254" s="25" t="str">
        <f aca="false">IF(E254="x","Bat buoc",(IF(E254=1,"khuyen khich","Khong")))</f>
        <v>Bat buoc</v>
      </c>
      <c r="E254" s="33" t="str">
        <f aca="false">HLOOKUP($E$2,$N$1:R254,S254,0)</f>
        <v>x</v>
      </c>
      <c r="F254" s="27"/>
      <c r="G254" s="29" t="str">
        <f aca="false">IF(AND(F254=1,E254=1),1,IF(AND(F254=1,E254="x"),"x",""))</f>
        <v/>
      </c>
      <c r="H254" s="28" t="s">
        <v>15</v>
      </c>
      <c r="I254" s="22" t="n">
        <v>1</v>
      </c>
      <c r="J254" s="22" t="n">
        <v>1</v>
      </c>
      <c r="K254" s="22" t="n">
        <v>1</v>
      </c>
      <c r="L254" s="22" t="n">
        <v>1</v>
      </c>
      <c r="M254" s="29" t="s">
        <v>22</v>
      </c>
      <c r="N254" s="29" t="s">
        <v>23</v>
      </c>
      <c r="O254" s="29" t="s">
        <v>23</v>
      </c>
      <c r="P254" s="29" t="s">
        <v>23</v>
      </c>
      <c r="Q254" s="29" t="s">
        <v>23</v>
      </c>
      <c r="R254" s="29" t="s">
        <v>23</v>
      </c>
      <c r="S254" s="22" t="n">
        <v>254</v>
      </c>
      <c r="T254" s="8"/>
      <c r="U254" s="8"/>
      <c r="V254" s="8"/>
      <c r="W254" s="8"/>
      <c r="X254" s="8"/>
      <c r="Y254" s="8"/>
      <c r="Z254" s="8"/>
    </row>
    <row r="255" customFormat="false" ht="28.5" hidden="false" customHeight="true" outlineLevel="0" collapsed="false">
      <c r="A255" s="24" t="s">
        <v>276</v>
      </c>
      <c r="B255" s="18" t="n">
        <f aca="false">HLOOKUP($B$2,$I$1:L255,S255,0)</f>
        <v>1</v>
      </c>
      <c r="C255" s="25" t="str">
        <f aca="false">IF(B255=1,"Ap Dung","Khong")</f>
        <v>Ap Dung</v>
      </c>
      <c r="D255" s="25" t="str">
        <f aca="false">IF(E255="x","Bat buoc",(IF(E255=1,"khuyen khich","Khong")))</f>
        <v>Khong</v>
      </c>
      <c r="E255" s="26" t="n">
        <f aca="false">HLOOKUP($E$2,$N$1:R255,S255,0)</f>
        <v>0</v>
      </c>
      <c r="F255" s="27"/>
      <c r="G255" s="29" t="str">
        <f aca="false">IF(AND(F255=1,E255=1),1,IF(AND(F255=1,E255="x"),"x",""))</f>
        <v/>
      </c>
      <c r="H255" s="28" t="s">
        <v>15</v>
      </c>
      <c r="I255" s="22" t="n">
        <v>1</v>
      </c>
      <c r="J255" s="22" t="n">
        <v>1</v>
      </c>
      <c r="K255" s="22" t="n">
        <v>1</v>
      </c>
      <c r="L255" s="22" t="n">
        <v>1</v>
      </c>
      <c r="M255" s="29" t="s">
        <v>221</v>
      </c>
      <c r="N255" s="23"/>
      <c r="O255" s="23"/>
      <c r="P255" s="23"/>
      <c r="Q255" s="23" t="n">
        <v>1</v>
      </c>
      <c r="R255" s="23" t="n">
        <v>1</v>
      </c>
      <c r="S255" s="22" t="n">
        <v>255</v>
      </c>
      <c r="T255" s="8"/>
      <c r="U255" s="8"/>
      <c r="V255" s="8"/>
      <c r="W255" s="8"/>
      <c r="X255" s="8"/>
      <c r="Y255" s="8"/>
      <c r="Z255" s="8"/>
    </row>
    <row r="256" customFormat="false" ht="28.5" hidden="false" customHeight="true" outlineLevel="0" collapsed="false">
      <c r="A256" s="24" t="s">
        <v>277</v>
      </c>
      <c r="B256" s="18" t="n">
        <f aca="false">HLOOKUP($B$2,$I$1:L256,S256,0)</f>
        <v>1</v>
      </c>
      <c r="C256" s="25" t="str">
        <f aca="false">IF(B256=1,"Ap Dung","Khong")</f>
        <v>Ap Dung</v>
      </c>
      <c r="D256" s="25" t="str">
        <f aca="false">IF(E256="x","Bat buoc",(IF(E256=1,"khuyen khich","Khong")))</f>
        <v>Khong</v>
      </c>
      <c r="E256" s="26" t="n">
        <f aca="false">HLOOKUP($E$2,$N$1:R256,S256,0)</f>
        <v>0</v>
      </c>
      <c r="F256" s="27"/>
      <c r="G256" s="29" t="str">
        <f aca="false">IF(AND(F256=1,E256=1),1,IF(AND(F256=1,E256="x"),"x",""))</f>
        <v/>
      </c>
      <c r="H256" s="28" t="s">
        <v>15</v>
      </c>
      <c r="I256" s="22" t="n">
        <v>1</v>
      </c>
      <c r="J256" s="22" t="n">
        <v>1</v>
      </c>
      <c r="K256" s="22" t="n">
        <v>1</v>
      </c>
      <c r="L256" s="22" t="n">
        <v>1</v>
      </c>
      <c r="M256" s="29" t="s">
        <v>221</v>
      </c>
      <c r="N256" s="23"/>
      <c r="O256" s="23"/>
      <c r="P256" s="23"/>
      <c r="Q256" s="23" t="n">
        <v>1</v>
      </c>
      <c r="R256" s="23" t="n">
        <v>1</v>
      </c>
      <c r="S256" s="22" t="n">
        <v>256</v>
      </c>
      <c r="T256" s="8"/>
      <c r="U256" s="8"/>
      <c r="V256" s="8"/>
      <c r="W256" s="8"/>
      <c r="X256" s="8"/>
      <c r="Y256" s="8"/>
      <c r="Z256" s="8"/>
    </row>
    <row r="257" customFormat="false" ht="28.5" hidden="false" customHeight="true" outlineLevel="0" collapsed="false">
      <c r="A257" s="24" t="s">
        <v>278</v>
      </c>
      <c r="B257" s="18" t="n">
        <f aca="false">HLOOKUP($B$2,$I$1:L257,S257,0)</f>
        <v>1</v>
      </c>
      <c r="C257" s="25" t="str">
        <f aca="false">IF(B257=1,"Ap Dung","Khong")</f>
        <v>Ap Dung</v>
      </c>
      <c r="D257" s="25" t="str">
        <f aca="false">IF(E257="x","Bat buoc",(IF(E257=1,"khuyen khich","Khong")))</f>
        <v>khuyen khich</v>
      </c>
      <c r="E257" s="26" t="n">
        <f aca="false">HLOOKUP($E$2,$N$1:R257,S257,0)</f>
        <v>1</v>
      </c>
      <c r="F257" s="27"/>
      <c r="G257" s="29" t="str">
        <f aca="false">IF(AND(F257=1,E257=1),1,IF(AND(F257=1,E257="x"),"x",""))</f>
        <v/>
      </c>
      <c r="H257" s="28" t="s">
        <v>5</v>
      </c>
      <c r="I257" s="22" t="n">
        <v>1</v>
      </c>
      <c r="J257" s="22" t="n">
        <v>1</v>
      </c>
      <c r="K257" s="22" t="n">
        <v>1</v>
      </c>
      <c r="L257" s="22" t="n">
        <v>1</v>
      </c>
      <c r="M257" s="29" t="s">
        <v>18</v>
      </c>
      <c r="N257" s="23"/>
      <c r="O257" s="23"/>
      <c r="P257" s="23" t="n">
        <v>1</v>
      </c>
      <c r="Q257" s="23" t="n">
        <v>1</v>
      </c>
      <c r="R257" s="23" t="n">
        <v>1</v>
      </c>
      <c r="S257" s="22" t="n">
        <v>257</v>
      </c>
      <c r="T257" s="8"/>
      <c r="U257" s="8"/>
      <c r="V257" s="8"/>
      <c r="W257" s="8"/>
      <c r="X257" s="8"/>
      <c r="Y257" s="8"/>
      <c r="Z257" s="8"/>
    </row>
    <row r="258" customFormat="false" ht="28.5" hidden="false" customHeight="true" outlineLevel="0" collapsed="false">
      <c r="A258" s="17" t="s">
        <v>279</v>
      </c>
      <c r="B258" s="18"/>
      <c r="C258" s="31"/>
      <c r="D258" s="31"/>
      <c r="E258" s="32"/>
      <c r="F258" s="32"/>
      <c r="G258" s="23"/>
      <c r="H258" s="22"/>
      <c r="I258" s="22"/>
      <c r="J258" s="22"/>
      <c r="K258" s="22"/>
      <c r="L258" s="22"/>
      <c r="M258" s="23"/>
      <c r="N258" s="23"/>
      <c r="O258" s="23"/>
      <c r="P258" s="23"/>
      <c r="Q258" s="23"/>
      <c r="R258" s="23"/>
      <c r="S258" s="22" t="n">
        <v>258</v>
      </c>
      <c r="T258" s="8"/>
      <c r="U258" s="8"/>
      <c r="V258" s="8"/>
      <c r="W258" s="8"/>
      <c r="X258" s="8"/>
      <c r="Y258" s="8"/>
      <c r="Z258" s="8"/>
    </row>
    <row r="259" customFormat="false" ht="28.5" hidden="false" customHeight="true" outlineLevel="0" collapsed="false">
      <c r="A259" s="24" t="s">
        <v>280</v>
      </c>
      <c r="B259" s="18" t="n">
        <f aca="false">HLOOKUP($B$2,$I$1:L259,S259,0)</f>
        <v>1</v>
      </c>
      <c r="C259" s="25" t="str">
        <f aca="false">IF(B259=1,"Ap Dung","Khong")</f>
        <v>Ap Dung</v>
      </c>
      <c r="D259" s="25" t="str">
        <f aca="false">IF(E259="x","Bat buoc",(IF(E259=1,"khuyen khich","Khong")))</f>
        <v>Bat buoc</v>
      </c>
      <c r="E259" s="33" t="str">
        <f aca="false">HLOOKUP($E$2,$N$1:R259,S259,0)</f>
        <v>x</v>
      </c>
      <c r="F259" s="27"/>
      <c r="G259" s="29" t="str">
        <f aca="false">IF(AND(F259=1,E259=1),1,IF(AND(F259=1,E259="x"),"x",""))</f>
        <v/>
      </c>
      <c r="H259" s="28" t="s">
        <v>70</v>
      </c>
      <c r="I259" s="22" t="n">
        <v>1</v>
      </c>
      <c r="J259" s="22" t="n">
        <v>1</v>
      </c>
      <c r="K259" s="22" t="n">
        <v>1</v>
      </c>
      <c r="L259" s="22" t="n">
        <v>1</v>
      </c>
      <c r="M259" s="29" t="s">
        <v>22</v>
      </c>
      <c r="N259" s="29" t="s">
        <v>23</v>
      </c>
      <c r="O259" s="29" t="s">
        <v>23</v>
      </c>
      <c r="P259" s="29" t="s">
        <v>23</v>
      </c>
      <c r="Q259" s="29" t="s">
        <v>23</v>
      </c>
      <c r="R259" s="29" t="s">
        <v>23</v>
      </c>
      <c r="S259" s="22" t="n">
        <v>259</v>
      </c>
      <c r="T259" s="8"/>
      <c r="U259" s="8"/>
      <c r="V259" s="8"/>
      <c r="W259" s="8"/>
      <c r="X259" s="8"/>
      <c r="Y259" s="8"/>
      <c r="Z259" s="8"/>
    </row>
    <row r="260" customFormat="false" ht="28.5" hidden="false" customHeight="true" outlineLevel="0" collapsed="false">
      <c r="A260" s="24" t="s">
        <v>281</v>
      </c>
      <c r="B260" s="18" t="n">
        <f aca="false">HLOOKUP($B$2,$I$1:L260,S260,0)</f>
        <v>1</v>
      </c>
      <c r="C260" s="25" t="str">
        <f aca="false">IF(B260=1,"Ap Dung","Khong")</f>
        <v>Ap Dung</v>
      </c>
      <c r="D260" s="25" t="str">
        <f aca="false">IF(E260="x","Bat buoc",(IF(E260=1,"khuyen khich","Khong")))</f>
        <v>Bat buoc</v>
      </c>
      <c r="E260" s="33" t="str">
        <f aca="false">HLOOKUP($E$2,$N$1:R260,S260,0)</f>
        <v>x</v>
      </c>
      <c r="F260" s="27"/>
      <c r="G260" s="29" t="str">
        <f aca="false">IF(AND(F260=1,E260=1),1,IF(AND(F260=1,E260="x"),"x",""))</f>
        <v/>
      </c>
      <c r="H260" s="28" t="s">
        <v>15</v>
      </c>
      <c r="I260" s="22" t="n">
        <v>1</v>
      </c>
      <c r="J260" s="22" t="n">
        <v>1</v>
      </c>
      <c r="K260" s="22" t="n">
        <v>1</v>
      </c>
      <c r="L260" s="22" t="n">
        <v>1</v>
      </c>
      <c r="M260" s="29" t="s">
        <v>22</v>
      </c>
      <c r="N260" s="29" t="s">
        <v>23</v>
      </c>
      <c r="O260" s="29" t="s">
        <v>23</v>
      </c>
      <c r="P260" s="29" t="s">
        <v>23</v>
      </c>
      <c r="Q260" s="29" t="s">
        <v>23</v>
      </c>
      <c r="R260" s="29" t="s">
        <v>23</v>
      </c>
      <c r="S260" s="22" t="n">
        <v>260</v>
      </c>
      <c r="T260" s="8"/>
      <c r="U260" s="8"/>
      <c r="V260" s="8"/>
      <c r="W260" s="8"/>
      <c r="X260" s="8"/>
      <c r="Y260" s="8"/>
      <c r="Z260" s="8"/>
    </row>
    <row r="261" customFormat="false" ht="28.5" hidden="false" customHeight="true" outlineLevel="0" collapsed="false">
      <c r="A261" s="24" t="s">
        <v>241</v>
      </c>
      <c r="B261" s="18" t="n">
        <f aca="false">HLOOKUP($B$2,$I$1:L261,S261,0)</f>
        <v>1</v>
      </c>
      <c r="C261" s="25" t="str">
        <f aca="false">IF(B261=1,"Ap Dung","Khong")</f>
        <v>Ap Dung</v>
      </c>
      <c r="D261" s="25" t="str">
        <f aca="false">IF(E261="x","Bat buoc",(IF(E261=1,"khuyen khich","Khong")))</f>
        <v>Bat buoc</v>
      </c>
      <c r="E261" s="33" t="str">
        <f aca="false">HLOOKUP($E$2,$N$1:R261,S261,0)</f>
        <v>x</v>
      </c>
      <c r="F261" s="27"/>
      <c r="G261" s="29" t="str">
        <f aca="false">IF(AND(F261=1,E261=1),1,IF(AND(F261=1,E261="x"),"x",""))</f>
        <v/>
      </c>
      <c r="H261" s="28" t="s">
        <v>15</v>
      </c>
      <c r="I261" s="22" t="n">
        <v>1</v>
      </c>
      <c r="J261" s="22" t="n">
        <v>1</v>
      </c>
      <c r="K261" s="22" t="n">
        <v>1</v>
      </c>
      <c r="L261" s="22" t="n">
        <v>1</v>
      </c>
      <c r="M261" s="29" t="s">
        <v>176</v>
      </c>
      <c r="N261" s="23" t="n">
        <v>1</v>
      </c>
      <c r="O261" s="23" t="n">
        <v>1</v>
      </c>
      <c r="P261" s="29" t="s">
        <v>23</v>
      </c>
      <c r="Q261" s="29" t="s">
        <v>23</v>
      </c>
      <c r="R261" s="29" t="s">
        <v>23</v>
      </c>
      <c r="S261" s="22" t="n">
        <v>261</v>
      </c>
      <c r="T261" s="8"/>
      <c r="U261" s="8"/>
      <c r="V261" s="8"/>
      <c r="W261" s="8"/>
      <c r="X261" s="8"/>
      <c r="Y261" s="8"/>
      <c r="Z261" s="8"/>
    </row>
    <row r="262" customFormat="false" ht="28.5" hidden="false" customHeight="true" outlineLevel="0" collapsed="false">
      <c r="A262" s="24" t="s">
        <v>195</v>
      </c>
      <c r="B262" s="18" t="n">
        <f aca="false">HLOOKUP($B$2,$I$1:L262,S262,0)</f>
        <v>1</v>
      </c>
      <c r="C262" s="25" t="str">
        <f aca="false">IF(B262=1,"Ap Dung","Khong")</f>
        <v>Ap Dung</v>
      </c>
      <c r="D262" s="25" t="str">
        <f aca="false">IF(E262="x","Bat buoc",(IF(E262=1,"khuyen khich","Khong")))</f>
        <v>Bat buoc</v>
      </c>
      <c r="E262" s="33" t="str">
        <f aca="false">HLOOKUP($E$2,$N$1:R262,S262,0)</f>
        <v>x</v>
      </c>
      <c r="F262" s="27"/>
      <c r="G262" s="29" t="str">
        <f aca="false">IF(AND(F262=1,E262=1),1,IF(AND(F262=1,E262="x"),"x",""))</f>
        <v/>
      </c>
      <c r="H262" s="28" t="s">
        <v>15</v>
      </c>
      <c r="I262" s="22" t="n">
        <v>1</v>
      </c>
      <c r="J262" s="22" t="n">
        <v>1</v>
      </c>
      <c r="K262" s="22" t="n">
        <v>1</v>
      </c>
      <c r="L262" s="22" t="n">
        <v>1</v>
      </c>
      <c r="M262" s="29" t="s">
        <v>22</v>
      </c>
      <c r="N262" s="29" t="s">
        <v>23</v>
      </c>
      <c r="O262" s="29" t="s">
        <v>23</v>
      </c>
      <c r="P262" s="29" t="s">
        <v>23</v>
      </c>
      <c r="Q262" s="29" t="s">
        <v>23</v>
      </c>
      <c r="R262" s="29" t="s">
        <v>23</v>
      </c>
      <c r="S262" s="22" t="n">
        <v>262</v>
      </c>
      <c r="T262" s="8"/>
      <c r="U262" s="8"/>
      <c r="V262" s="8"/>
      <c r="W262" s="8"/>
      <c r="X262" s="8"/>
      <c r="Y262" s="8"/>
      <c r="Z262" s="8"/>
    </row>
    <row r="263" customFormat="false" ht="28.5" hidden="false" customHeight="true" outlineLevel="0" collapsed="false">
      <c r="A263" s="24" t="s">
        <v>282</v>
      </c>
      <c r="B263" s="18" t="n">
        <f aca="false">HLOOKUP($B$2,$I$1:L263,S263,0)</f>
        <v>1</v>
      </c>
      <c r="C263" s="25" t="str">
        <f aca="false">IF(B263=1,"Ap Dung","Khong")</f>
        <v>Ap Dung</v>
      </c>
      <c r="D263" s="25" t="str">
        <f aca="false">IF(E263="x","Bat buoc",(IF(E263=1,"khuyen khich","Khong")))</f>
        <v>Bat buoc</v>
      </c>
      <c r="E263" s="33" t="str">
        <f aca="false">HLOOKUP($E$2,$N$1:R263,S263,0)</f>
        <v>x</v>
      </c>
      <c r="F263" s="27"/>
      <c r="G263" s="29" t="str">
        <f aca="false">IF(AND(F263=1,E263=1),1,IF(AND(F263=1,E263="x"),"x",""))</f>
        <v/>
      </c>
      <c r="H263" s="28" t="s">
        <v>15</v>
      </c>
      <c r="I263" s="22" t="n">
        <v>1</v>
      </c>
      <c r="J263" s="22" t="n">
        <v>1</v>
      </c>
      <c r="K263" s="22" t="n">
        <v>1</v>
      </c>
      <c r="L263" s="22" t="n">
        <v>1</v>
      </c>
      <c r="M263" s="29" t="s">
        <v>197</v>
      </c>
      <c r="N263" s="23" t="n">
        <v>1</v>
      </c>
      <c r="O263" s="29" t="s">
        <v>23</v>
      </c>
      <c r="P263" s="29" t="s">
        <v>23</v>
      </c>
      <c r="Q263" s="29" t="s">
        <v>23</v>
      </c>
      <c r="R263" s="29" t="s">
        <v>23</v>
      </c>
      <c r="S263" s="22" t="n">
        <v>263</v>
      </c>
      <c r="T263" s="8"/>
      <c r="U263" s="8"/>
      <c r="V263" s="8"/>
      <c r="W263" s="8"/>
      <c r="X263" s="8"/>
      <c r="Y263" s="8"/>
      <c r="Z263" s="8"/>
    </row>
    <row r="264" customFormat="false" ht="28.5" hidden="false" customHeight="true" outlineLevel="0" collapsed="false">
      <c r="A264" s="24" t="s">
        <v>283</v>
      </c>
      <c r="B264" s="18" t="n">
        <f aca="false">HLOOKUP($B$2,$I$1:L264,S264,0)</f>
        <v>1</v>
      </c>
      <c r="C264" s="25" t="str">
        <f aca="false">IF(B264=1,"Ap Dung","Khong")</f>
        <v>Ap Dung</v>
      </c>
      <c r="D264" s="25" t="str">
        <f aca="false">IF(E264="x","Bat buoc",(IF(E264=1,"khuyen khich","Khong")))</f>
        <v>Khong</v>
      </c>
      <c r="E264" s="26" t="n">
        <f aca="false">HLOOKUP($E$2,$N$1:R264,S264,0)</f>
        <v>0</v>
      </c>
      <c r="F264" s="27"/>
      <c r="G264" s="29" t="str">
        <f aca="false">IF(AND(F264=1,E264=1),1,IF(AND(F264=1,E264="x"),"x",""))</f>
        <v/>
      </c>
      <c r="H264" s="28" t="s">
        <v>15</v>
      </c>
      <c r="I264" s="22" t="n">
        <v>1</v>
      </c>
      <c r="J264" s="22" t="n">
        <v>1</v>
      </c>
      <c r="K264" s="22" t="n">
        <v>1</v>
      </c>
      <c r="L264" s="22" t="n">
        <v>1</v>
      </c>
      <c r="M264" s="29" t="s">
        <v>28</v>
      </c>
      <c r="N264" s="23"/>
      <c r="O264" s="23"/>
      <c r="P264" s="23"/>
      <c r="Q264" s="23"/>
      <c r="R264" s="29" t="s">
        <v>23</v>
      </c>
      <c r="S264" s="22" t="n">
        <v>264</v>
      </c>
      <c r="T264" s="8"/>
      <c r="U264" s="8"/>
      <c r="V264" s="8"/>
      <c r="W264" s="8"/>
      <c r="X264" s="8"/>
      <c r="Y264" s="8"/>
      <c r="Z264" s="8"/>
    </row>
    <row r="265" customFormat="false" ht="28.5" hidden="false" customHeight="true" outlineLevel="0" collapsed="false">
      <c r="A265" s="24" t="s">
        <v>198</v>
      </c>
      <c r="B265" s="18" t="n">
        <f aca="false">HLOOKUP($B$2,$I$1:L265,S265,0)</f>
        <v>1</v>
      </c>
      <c r="C265" s="25" t="str">
        <f aca="false">IF(B265=1,"Ap Dung","Khong")</f>
        <v>Ap Dung</v>
      </c>
      <c r="D265" s="25" t="str">
        <f aca="false">IF(E265="x","Bat buoc",(IF(E265=1,"khuyen khich","Khong")))</f>
        <v>Bat buoc</v>
      </c>
      <c r="E265" s="33" t="str">
        <f aca="false">HLOOKUP($E$2,$N$1:R265,S265,0)</f>
        <v>x</v>
      </c>
      <c r="F265" s="27"/>
      <c r="G265" s="29" t="str">
        <f aca="false">IF(AND(F265=1,E265=1),1,IF(AND(F265=1,E265="x"),"x",""))</f>
        <v/>
      </c>
      <c r="H265" s="28" t="s">
        <v>15</v>
      </c>
      <c r="I265" s="22" t="n">
        <v>1</v>
      </c>
      <c r="J265" s="22" t="n">
        <v>1</v>
      </c>
      <c r="K265" s="22" t="n">
        <v>1</v>
      </c>
      <c r="L265" s="22" t="n">
        <v>1</v>
      </c>
      <c r="M265" s="29" t="s">
        <v>22</v>
      </c>
      <c r="N265" s="29" t="s">
        <v>23</v>
      </c>
      <c r="O265" s="29" t="s">
        <v>23</v>
      </c>
      <c r="P265" s="29" t="s">
        <v>23</v>
      </c>
      <c r="Q265" s="29" t="s">
        <v>23</v>
      </c>
      <c r="R265" s="29" t="s">
        <v>23</v>
      </c>
      <c r="S265" s="22" t="n">
        <v>265</v>
      </c>
      <c r="T265" s="8"/>
      <c r="U265" s="8"/>
      <c r="V265" s="8"/>
      <c r="W265" s="8"/>
      <c r="X265" s="8"/>
      <c r="Y265" s="8"/>
      <c r="Z265" s="8"/>
    </row>
    <row r="266" customFormat="false" ht="28.5" hidden="false" customHeight="true" outlineLevel="0" collapsed="false">
      <c r="A266" s="24" t="s">
        <v>284</v>
      </c>
      <c r="B266" s="18" t="n">
        <f aca="false">HLOOKUP($B$2,$I$1:L266,S266,0)</f>
        <v>1</v>
      </c>
      <c r="C266" s="25" t="str">
        <f aca="false">IF(B266=1,"Ap Dung","Khong")</f>
        <v>Ap Dung</v>
      </c>
      <c r="D266" s="25" t="str">
        <f aca="false">IF(E266="x","Bat buoc",(IF(E266=1,"khuyen khich","Khong")))</f>
        <v>Bat buoc</v>
      </c>
      <c r="E266" s="33" t="str">
        <f aca="false">HLOOKUP($E$2,$N$1:R266,S266,0)</f>
        <v>x</v>
      </c>
      <c r="F266" s="27"/>
      <c r="G266" s="29" t="str">
        <f aca="false">IF(AND(F266=1,E266=1),1,IF(AND(F266=1,E266="x"),"x",""))</f>
        <v/>
      </c>
      <c r="H266" s="28" t="s">
        <v>15</v>
      </c>
      <c r="I266" s="22" t="n">
        <v>1</v>
      </c>
      <c r="J266" s="22" t="n">
        <v>1</v>
      </c>
      <c r="K266" s="22" t="n">
        <v>1</v>
      </c>
      <c r="L266" s="22" t="n">
        <v>1</v>
      </c>
      <c r="M266" s="29" t="s">
        <v>22</v>
      </c>
      <c r="N266" s="29" t="s">
        <v>23</v>
      </c>
      <c r="O266" s="29" t="s">
        <v>23</v>
      </c>
      <c r="P266" s="29" t="s">
        <v>23</v>
      </c>
      <c r="Q266" s="29" t="s">
        <v>23</v>
      </c>
      <c r="R266" s="29" t="s">
        <v>23</v>
      </c>
      <c r="S266" s="22" t="n">
        <v>266</v>
      </c>
      <c r="T266" s="8"/>
      <c r="U266" s="8"/>
      <c r="V266" s="8"/>
      <c r="W266" s="8"/>
      <c r="X266" s="8"/>
      <c r="Y266" s="8"/>
      <c r="Z266" s="8"/>
    </row>
    <row r="267" customFormat="false" ht="28.5" hidden="false" customHeight="true" outlineLevel="0" collapsed="false">
      <c r="A267" s="24" t="s">
        <v>285</v>
      </c>
      <c r="B267" s="18" t="n">
        <f aca="false">HLOOKUP($B$2,$I$1:L267,S267,0)</f>
        <v>1</v>
      </c>
      <c r="C267" s="25" t="str">
        <f aca="false">IF(B267=1,"Ap Dung","Khong")</f>
        <v>Ap Dung</v>
      </c>
      <c r="D267" s="25" t="str">
        <f aca="false">IF(E267="x","Bat buoc",(IF(E267=1,"khuyen khich","Khong")))</f>
        <v>Bat buoc</v>
      </c>
      <c r="E267" s="33" t="str">
        <f aca="false">HLOOKUP($E$2,$N$1:R267,S267,0)</f>
        <v>x</v>
      </c>
      <c r="F267" s="27"/>
      <c r="G267" s="29" t="str">
        <f aca="false">IF(AND(F267=1,E267=1),1,IF(AND(F267=1,E267="x"),"x",""))</f>
        <v/>
      </c>
      <c r="H267" s="28" t="s">
        <v>15</v>
      </c>
      <c r="I267" s="22" t="n">
        <v>1</v>
      </c>
      <c r="J267" s="22" t="n">
        <v>1</v>
      </c>
      <c r="K267" s="22" t="n">
        <v>1</v>
      </c>
      <c r="L267" s="22" t="n">
        <v>1</v>
      </c>
      <c r="M267" s="29" t="s">
        <v>22</v>
      </c>
      <c r="N267" s="29" t="s">
        <v>23</v>
      </c>
      <c r="O267" s="29" t="s">
        <v>23</v>
      </c>
      <c r="P267" s="29" t="s">
        <v>23</v>
      </c>
      <c r="Q267" s="29" t="s">
        <v>23</v>
      </c>
      <c r="R267" s="29" t="s">
        <v>23</v>
      </c>
      <c r="S267" s="22" t="n">
        <v>267</v>
      </c>
      <c r="T267" s="8"/>
      <c r="U267" s="8"/>
      <c r="V267" s="8"/>
      <c r="W267" s="8"/>
      <c r="X267" s="8"/>
      <c r="Y267" s="8"/>
      <c r="Z267" s="8"/>
    </row>
    <row r="268" customFormat="false" ht="28.5" hidden="false" customHeight="true" outlineLevel="0" collapsed="false">
      <c r="A268" s="24" t="s">
        <v>286</v>
      </c>
      <c r="B268" s="18" t="n">
        <f aca="false">HLOOKUP($B$2,$I$1:L268,S268,0)</f>
        <v>1</v>
      </c>
      <c r="C268" s="25" t="str">
        <f aca="false">IF(B268=1,"Ap Dung","Khong")</f>
        <v>Ap Dung</v>
      </c>
      <c r="D268" s="25" t="str">
        <f aca="false">IF(E268="x","Bat buoc",(IF(E268=1,"khuyen khich","Khong")))</f>
        <v>Khong</v>
      </c>
      <c r="E268" s="26" t="n">
        <f aca="false">HLOOKUP($E$2,$N$1:R268,S268,0)</f>
        <v>0</v>
      </c>
      <c r="F268" s="27"/>
      <c r="G268" s="29" t="str">
        <f aca="false">IF(AND(F268=1,E268=1),1,IF(AND(F268=1,E268="x"),"x",""))</f>
        <v/>
      </c>
      <c r="H268" s="28" t="s">
        <v>15</v>
      </c>
      <c r="I268" s="22" t="n">
        <v>1</v>
      </c>
      <c r="J268" s="22" t="n">
        <v>1</v>
      </c>
      <c r="K268" s="22" t="n">
        <v>1</v>
      </c>
      <c r="L268" s="22" t="n">
        <v>1</v>
      </c>
      <c r="M268" s="29" t="s">
        <v>126</v>
      </c>
      <c r="N268" s="23"/>
      <c r="O268" s="23"/>
      <c r="P268" s="23"/>
      <c r="Q268" s="23" t="n">
        <v>1</v>
      </c>
      <c r="R268" s="29" t="s">
        <v>23</v>
      </c>
      <c r="S268" s="22" t="n">
        <v>268</v>
      </c>
      <c r="T268" s="8"/>
      <c r="U268" s="8"/>
      <c r="V268" s="8"/>
      <c r="W268" s="8"/>
      <c r="X268" s="8"/>
      <c r="Y268" s="8"/>
      <c r="Z268" s="8"/>
    </row>
    <row r="269" customFormat="false" ht="28.5" hidden="false" customHeight="true" outlineLevel="0" collapsed="false">
      <c r="A269" s="24" t="s">
        <v>287</v>
      </c>
      <c r="B269" s="18" t="n">
        <f aca="false">HLOOKUP($B$2,$I$1:L269,S269,0)</f>
        <v>1</v>
      </c>
      <c r="C269" s="25" t="str">
        <f aca="false">IF(B269=1,"Ap Dung","Khong")</f>
        <v>Ap Dung</v>
      </c>
      <c r="D269" s="25" t="str">
        <f aca="false">IF(E269="x","Bat buoc",(IF(E269=1,"khuyen khich","Khong")))</f>
        <v>Bat buoc</v>
      </c>
      <c r="E269" s="33" t="str">
        <f aca="false">HLOOKUP($E$2,$N$1:R269,S269,0)</f>
        <v>x</v>
      </c>
      <c r="F269" s="27"/>
      <c r="G269" s="29" t="str">
        <f aca="false">IF(AND(F269=1,E269=1),1,IF(AND(F269=1,E269="x"),"x",""))</f>
        <v/>
      </c>
      <c r="H269" s="28" t="s">
        <v>15</v>
      </c>
      <c r="I269" s="22" t="n">
        <v>1</v>
      </c>
      <c r="J269" s="22" t="n">
        <v>1</v>
      </c>
      <c r="K269" s="22" t="n">
        <v>1</v>
      </c>
      <c r="L269" s="22" t="n">
        <v>1</v>
      </c>
      <c r="M269" s="29" t="s">
        <v>22</v>
      </c>
      <c r="N269" s="29" t="s">
        <v>23</v>
      </c>
      <c r="O269" s="29" t="s">
        <v>23</v>
      </c>
      <c r="P269" s="29" t="s">
        <v>23</v>
      </c>
      <c r="Q269" s="29" t="s">
        <v>23</v>
      </c>
      <c r="R269" s="29" t="s">
        <v>23</v>
      </c>
      <c r="S269" s="22" t="n">
        <v>269</v>
      </c>
      <c r="T269" s="8"/>
      <c r="U269" s="8"/>
      <c r="V269" s="8"/>
      <c r="W269" s="8"/>
      <c r="X269" s="8"/>
      <c r="Y269" s="8"/>
      <c r="Z269" s="8"/>
    </row>
    <row r="270" customFormat="false" ht="28.5" hidden="false" customHeight="true" outlineLevel="0" collapsed="false">
      <c r="A270" s="24" t="s">
        <v>288</v>
      </c>
      <c r="B270" s="18" t="n">
        <f aca="false">HLOOKUP($B$2,$I$1:L270,S270,0)</f>
        <v>1</v>
      </c>
      <c r="C270" s="25" t="str">
        <f aca="false">IF(B270=1,"Ap Dung","Khong")</f>
        <v>Ap Dung</v>
      </c>
      <c r="D270" s="25" t="str">
        <f aca="false">IF(E270="x","Bat buoc",(IF(E270=1,"khuyen khich","Khong")))</f>
        <v>Bat buoc</v>
      </c>
      <c r="E270" s="33" t="str">
        <f aca="false">HLOOKUP($E$2,$N$1:R270,S270,0)</f>
        <v>x</v>
      </c>
      <c r="F270" s="27"/>
      <c r="G270" s="29" t="str">
        <f aca="false">IF(AND(F270=1,E270=1),1,IF(AND(F270=1,E270="x"),"x",""))</f>
        <v/>
      </c>
      <c r="H270" s="28" t="s">
        <v>15</v>
      </c>
      <c r="I270" s="22" t="n">
        <v>1</v>
      </c>
      <c r="J270" s="22" t="n">
        <v>1</v>
      </c>
      <c r="K270" s="22" t="n">
        <v>1</v>
      </c>
      <c r="L270" s="22" t="n">
        <v>1</v>
      </c>
      <c r="M270" s="29" t="s">
        <v>22</v>
      </c>
      <c r="N270" s="29" t="s">
        <v>23</v>
      </c>
      <c r="O270" s="29" t="s">
        <v>23</v>
      </c>
      <c r="P270" s="29" t="s">
        <v>23</v>
      </c>
      <c r="Q270" s="29" t="s">
        <v>23</v>
      </c>
      <c r="R270" s="29" t="s">
        <v>23</v>
      </c>
      <c r="S270" s="22" t="n">
        <v>270</v>
      </c>
      <c r="T270" s="8"/>
      <c r="U270" s="8"/>
      <c r="V270" s="8"/>
      <c r="W270" s="8"/>
      <c r="X270" s="8"/>
      <c r="Y270" s="8"/>
      <c r="Z270" s="8"/>
    </row>
    <row r="271" customFormat="false" ht="28.5" hidden="false" customHeight="true" outlineLevel="0" collapsed="false">
      <c r="A271" s="24" t="s">
        <v>191</v>
      </c>
      <c r="B271" s="18" t="n">
        <f aca="false">HLOOKUP($B$2,$I$1:L271,S271,0)</f>
        <v>1</v>
      </c>
      <c r="C271" s="25" t="str">
        <f aca="false">IF(B271=1,"Ap Dung","Khong")</f>
        <v>Ap Dung</v>
      </c>
      <c r="D271" s="25" t="str">
        <f aca="false">IF(E271="x","Bat buoc",(IF(E271=1,"khuyen khich","Khong")))</f>
        <v>Bat buoc</v>
      </c>
      <c r="E271" s="33" t="str">
        <f aca="false">HLOOKUP($E$2,$N$1:R271,S271,0)</f>
        <v>x</v>
      </c>
      <c r="F271" s="27"/>
      <c r="G271" s="29" t="str">
        <f aca="false">IF(AND(F271=1,E271=1),1,IF(AND(F271=1,E271="x"),"x",""))</f>
        <v/>
      </c>
      <c r="H271" s="28" t="s">
        <v>15</v>
      </c>
      <c r="I271" s="22" t="n">
        <v>1</v>
      </c>
      <c r="J271" s="22" t="n">
        <v>1</v>
      </c>
      <c r="K271" s="22" t="n">
        <v>1</v>
      </c>
      <c r="L271" s="22" t="n">
        <v>1</v>
      </c>
      <c r="M271" s="29" t="s">
        <v>22</v>
      </c>
      <c r="N271" s="29" t="s">
        <v>23</v>
      </c>
      <c r="O271" s="29" t="s">
        <v>23</v>
      </c>
      <c r="P271" s="29" t="s">
        <v>23</v>
      </c>
      <c r="Q271" s="29" t="s">
        <v>23</v>
      </c>
      <c r="R271" s="29" t="s">
        <v>23</v>
      </c>
      <c r="S271" s="22" t="n">
        <v>271</v>
      </c>
      <c r="T271" s="8"/>
      <c r="U271" s="8"/>
      <c r="V271" s="8"/>
      <c r="W271" s="8"/>
      <c r="X271" s="8"/>
      <c r="Y271" s="8"/>
      <c r="Z271" s="8"/>
    </row>
    <row r="272" customFormat="false" ht="28.5" hidden="false" customHeight="true" outlineLevel="0" collapsed="false">
      <c r="A272" s="24" t="s">
        <v>194</v>
      </c>
      <c r="B272" s="18" t="n">
        <f aca="false">HLOOKUP($B$2,$I$1:L272,S272,0)</f>
        <v>1</v>
      </c>
      <c r="C272" s="25" t="str">
        <f aca="false">IF(B272=1,"Ap Dung","Khong")</f>
        <v>Ap Dung</v>
      </c>
      <c r="D272" s="25" t="str">
        <f aca="false">IF(E272="x","Bat buoc",(IF(E272=1,"khuyen khich","Khong")))</f>
        <v>khuyen khich</v>
      </c>
      <c r="E272" s="26" t="n">
        <f aca="false">HLOOKUP($E$2,$N$1:R272,S272,0)</f>
        <v>1</v>
      </c>
      <c r="F272" s="27"/>
      <c r="G272" s="29" t="str">
        <f aca="false">IF(AND(F272=1,E272=1),1,IF(AND(F272=1,E272="x"),"x",""))</f>
        <v/>
      </c>
      <c r="H272" s="28" t="s">
        <v>15</v>
      </c>
      <c r="I272" s="22" t="n">
        <v>1</v>
      </c>
      <c r="J272" s="22" t="n">
        <v>1</v>
      </c>
      <c r="K272" s="22" t="n">
        <v>1</v>
      </c>
      <c r="L272" s="22" t="n">
        <v>1</v>
      </c>
      <c r="M272" s="29" t="s">
        <v>85</v>
      </c>
      <c r="N272" s="23" t="n">
        <v>1</v>
      </c>
      <c r="O272" s="23" t="n">
        <v>1</v>
      </c>
      <c r="P272" s="23" t="n">
        <v>1</v>
      </c>
      <c r="Q272" s="23" t="n">
        <v>1</v>
      </c>
      <c r="R272" s="23" t="n">
        <v>1</v>
      </c>
      <c r="S272" s="22" t="n">
        <v>272</v>
      </c>
      <c r="T272" s="8"/>
      <c r="U272" s="8"/>
      <c r="V272" s="8"/>
      <c r="W272" s="8"/>
      <c r="X272" s="8"/>
      <c r="Y272" s="8"/>
      <c r="Z272" s="8"/>
    </row>
    <row r="273" customFormat="false" ht="28.5" hidden="false" customHeight="true" outlineLevel="0" collapsed="false">
      <c r="A273" s="24" t="s">
        <v>193</v>
      </c>
      <c r="B273" s="18" t="n">
        <f aca="false">HLOOKUP($B$2,$I$1:L273,S273,0)</f>
        <v>1</v>
      </c>
      <c r="C273" s="25" t="str">
        <f aca="false">IF(B273=1,"Ap Dung","Khong")</f>
        <v>Ap Dung</v>
      </c>
      <c r="D273" s="25" t="str">
        <f aca="false">IF(E273="x","Bat buoc",(IF(E273=1,"khuyen khich","Khong")))</f>
        <v>Bat buoc</v>
      </c>
      <c r="E273" s="33" t="str">
        <f aca="false">HLOOKUP($E$2,$N$1:R273,S273,0)</f>
        <v>x</v>
      </c>
      <c r="F273" s="27"/>
      <c r="G273" s="29" t="str">
        <f aca="false">IF(AND(F273=1,E273=1),1,IF(AND(F273=1,E273="x"),"x",""))</f>
        <v/>
      </c>
      <c r="H273" s="28" t="s">
        <v>15</v>
      </c>
      <c r="I273" s="22" t="n">
        <v>1</v>
      </c>
      <c r="J273" s="22" t="n">
        <v>1</v>
      </c>
      <c r="K273" s="22" t="n">
        <v>1</v>
      </c>
      <c r="L273" s="22" t="n">
        <v>1</v>
      </c>
      <c r="M273" s="29" t="s">
        <v>22</v>
      </c>
      <c r="N273" s="29" t="s">
        <v>23</v>
      </c>
      <c r="O273" s="29" t="s">
        <v>23</v>
      </c>
      <c r="P273" s="29" t="s">
        <v>23</v>
      </c>
      <c r="Q273" s="29" t="s">
        <v>23</v>
      </c>
      <c r="R273" s="29" t="s">
        <v>23</v>
      </c>
      <c r="S273" s="22" t="n">
        <v>273</v>
      </c>
      <c r="T273" s="8"/>
      <c r="U273" s="8"/>
      <c r="V273" s="8"/>
      <c r="W273" s="8"/>
      <c r="X273" s="8"/>
      <c r="Y273" s="8"/>
      <c r="Z273" s="8"/>
    </row>
    <row r="274" customFormat="false" ht="28.5" hidden="false" customHeight="true" outlineLevel="0" collapsed="false">
      <c r="A274" s="24" t="s">
        <v>200</v>
      </c>
      <c r="B274" s="18" t="n">
        <f aca="false">HLOOKUP($B$2,$I$1:L274,S274,0)</f>
        <v>1</v>
      </c>
      <c r="C274" s="25" t="str">
        <f aca="false">IF(B274=1,"Ap Dung","Khong")</f>
        <v>Ap Dung</v>
      </c>
      <c r="D274" s="25" t="str">
        <f aca="false">IF(E274="x","Bat buoc",(IF(E274=1,"khuyen khich","Khong")))</f>
        <v>Bat buoc</v>
      </c>
      <c r="E274" s="33" t="str">
        <f aca="false">HLOOKUP($E$2,$N$1:R274,S274,0)</f>
        <v>x</v>
      </c>
      <c r="F274" s="27"/>
      <c r="G274" s="29" t="str">
        <f aca="false">IF(AND(F274=1,E274=1),1,IF(AND(F274=1,E274="x"),"x",""))</f>
        <v/>
      </c>
      <c r="H274" s="28" t="s">
        <v>15</v>
      </c>
      <c r="I274" s="22" t="n">
        <v>1</v>
      </c>
      <c r="J274" s="22" t="n">
        <v>1</v>
      </c>
      <c r="K274" s="22" t="n">
        <v>1</v>
      </c>
      <c r="L274" s="22" t="n">
        <v>1</v>
      </c>
      <c r="M274" s="29" t="s">
        <v>22</v>
      </c>
      <c r="N274" s="29" t="s">
        <v>23</v>
      </c>
      <c r="O274" s="29" t="s">
        <v>23</v>
      </c>
      <c r="P274" s="29" t="s">
        <v>23</v>
      </c>
      <c r="Q274" s="29" t="s">
        <v>23</v>
      </c>
      <c r="R274" s="29" t="s">
        <v>23</v>
      </c>
      <c r="S274" s="22" t="n">
        <v>274</v>
      </c>
      <c r="T274" s="8"/>
      <c r="U274" s="8"/>
      <c r="V274" s="8"/>
      <c r="W274" s="8"/>
      <c r="X274" s="8"/>
      <c r="Y274" s="8"/>
      <c r="Z274" s="8"/>
    </row>
    <row r="275" customFormat="false" ht="28.5" hidden="false" customHeight="true" outlineLevel="0" collapsed="false">
      <c r="A275" s="24" t="s">
        <v>201</v>
      </c>
      <c r="B275" s="18" t="n">
        <f aca="false">HLOOKUP($B$2,$I$1:L275,S275,0)</f>
        <v>1</v>
      </c>
      <c r="C275" s="25" t="str">
        <f aca="false">IF(B275=1,"Ap Dung","Khong")</f>
        <v>Ap Dung</v>
      </c>
      <c r="D275" s="25" t="str">
        <f aca="false">IF(E275="x","Bat buoc",(IF(E275=1,"khuyen khich","Khong")))</f>
        <v>Bat buoc</v>
      </c>
      <c r="E275" s="33" t="str">
        <f aca="false">HLOOKUP($E$2,$N$1:R275,S275,0)</f>
        <v>x</v>
      </c>
      <c r="F275" s="27"/>
      <c r="G275" s="29" t="str">
        <f aca="false">IF(AND(F275=1,E275=1),1,IF(AND(F275=1,E275="x"),"x",""))</f>
        <v/>
      </c>
      <c r="H275" s="28" t="s">
        <v>15</v>
      </c>
      <c r="I275" s="22" t="n">
        <v>1</v>
      </c>
      <c r="J275" s="22" t="n">
        <v>1</v>
      </c>
      <c r="K275" s="22" t="n">
        <v>1</v>
      </c>
      <c r="L275" s="22" t="n">
        <v>1</v>
      </c>
      <c r="M275" s="29" t="s">
        <v>22</v>
      </c>
      <c r="N275" s="29" t="s">
        <v>23</v>
      </c>
      <c r="O275" s="29" t="s">
        <v>23</v>
      </c>
      <c r="P275" s="29" t="s">
        <v>23</v>
      </c>
      <c r="Q275" s="29" t="s">
        <v>23</v>
      </c>
      <c r="R275" s="29" t="s">
        <v>23</v>
      </c>
      <c r="S275" s="22" t="n">
        <v>275</v>
      </c>
      <c r="T275" s="8"/>
      <c r="U275" s="8"/>
      <c r="V275" s="8"/>
      <c r="W275" s="8"/>
      <c r="X275" s="8"/>
      <c r="Y275" s="8"/>
      <c r="Z275" s="8"/>
    </row>
    <row r="276" customFormat="false" ht="28.5" hidden="false" customHeight="true" outlineLevel="0" collapsed="false">
      <c r="A276" s="24" t="s">
        <v>289</v>
      </c>
      <c r="B276" s="18" t="n">
        <f aca="false">HLOOKUP($B$2,$I$1:L276,S276,0)</f>
        <v>1</v>
      </c>
      <c r="C276" s="25" t="str">
        <f aca="false">IF(B276=1,"Ap Dung","Khong")</f>
        <v>Ap Dung</v>
      </c>
      <c r="D276" s="25" t="str">
        <f aca="false">IF(E276="x","Bat buoc",(IF(E276=1,"khuyen khich","Khong")))</f>
        <v>khuyen khich</v>
      </c>
      <c r="E276" s="26" t="n">
        <f aca="false">HLOOKUP($E$2,$N$1:R276,S276,0)</f>
        <v>1</v>
      </c>
      <c r="F276" s="27"/>
      <c r="G276" s="29" t="str">
        <f aca="false">IF(AND(F276=1,E276=1),1,IF(AND(F276=1,E276="x"),"x",""))</f>
        <v/>
      </c>
      <c r="H276" s="28" t="s">
        <v>15</v>
      </c>
      <c r="I276" s="22" t="n">
        <v>1</v>
      </c>
      <c r="J276" s="22" t="n">
        <v>1</v>
      </c>
      <c r="K276" s="22" t="n">
        <v>1</v>
      </c>
      <c r="L276" s="22" t="n">
        <v>1</v>
      </c>
      <c r="M276" s="29" t="s">
        <v>44</v>
      </c>
      <c r="N276" s="23" t="n">
        <v>1</v>
      </c>
      <c r="O276" s="23" t="n">
        <v>1</v>
      </c>
      <c r="P276" s="23" t="n">
        <v>1</v>
      </c>
      <c r="Q276" s="29" t="s">
        <v>23</v>
      </c>
      <c r="R276" s="29" t="s">
        <v>23</v>
      </c>
      <c r="S276" s="22" t="n">
        <v>276</v>
      </c>
      <c r="T276" s="8"/>
      <c r="U276" s="8"/>
      <c r="V276" s="8"/>
      <c r="W276" s="8"/>
      <c r="X276" s="8"/>
      <c r="Y276" s="8"/>
      <c r="Z276" s="8"/>
    </row>
    <row r="277" customFormat="false" ht="28.5" hidden="false" customHeight="true" outlineLevel="0" collapsed="false">
      <c r="A277" s="24" t="s">
        <v>290</v>
      </c>
      <c r="B277" s="18" t="n">
        <f aca="false">HLOOKUP($B$2,$I$1:L277,S277,0)</f>
        <v>1</v>
      </c>
      <c r="C277" s="25" t="str">
        <f aca="false">IF(B277=1,"Ap Dung","Khong")</f>
        <v>Ap Dung</v>
      </c>
      <c r="D277" s="25" t="str">
        <f aca="false">IF(E277="x","Bat buoc",(IF(E277=1,"khuyen khich","Khong")))</f>
        <v>Bat buoc</v>
      </c>
      <c r="E277" s="33" t="str">
        <f aca="false">HLOOKUP($E$2,$N$1:R277,S277,0)</f>
        <v>x</v>
      </c>
      <c r="F277" s="27"/>
      <c r="G277" s="29" t="str">
        <f aca="false">IF(AND(F277=1,E277=1),1,IF(AND(F277=1,E277="x"),"x",""))</f>
        <v/>
      </c>
      <c r="H277" s="28" t="s">
        <v>15</v>
      </c>
      <c r="I277" s="22" t="n">
        <v>1</v>
      </c>
      <c r="J277" s="22" t="n">
        <v>1</v>
      </c>
      <c r="K277" s="22" t="n">
        <v>1</v>
      </c>
      <c r="L277" s="22" t="n">
        <v>1</v>
      </c>
      <c r="M277" s="29" t="s">
        <v>22</v>
      </c>
      <c r="N277" s="29" t="s">
        <v>23</v>
      </c>
      <c r="O277" s="29" t="s">
        <v>23</v>
      </c>
      <c r="P277" s="29" t="s">
        <v>23</v>
      </c>
      <c r="Q277" s="29" t="s">
        <v>23</v>
      </c>
      <c r="R277" s="29" t="s">
        <v>23</v>
      </c>
      <c r="S277" s="22" t="n">
        <v>277</v>
      </c>
      <c r="T277" s="8"/>
      <c r="U277" s="8"/>
      <c r="V277" s="8"/>
      <c r="W277" s="8"/>
      <c r="X277" s="8"/>
      <c r="Y277" s="8"/>
      <c r="Z277" s="8"/>
    </row>
    <row r="278" customFormat="false" ht="28.5" hidden="false" customHeight="true" outlineLevel="0" collapsed="false">
      <c r="A278" s="30" t="s">
        <v>291</v>
      </c>
      <c r="B278" s="18"/>
      <c r="C278" s="31"/>
      <c r="D278" s="31"/>
      <c r="E278" s="32"/>
      <c r="F278" s="32"/>
      <c r="G278" s="23"/>
      <c r="H278" s="22"/>
      <c r="I278" s="22"/>
      <c r="J278" s="22"/>
      <c r="K278" s="22"/>
      <c r="L278" s="22"/>
      <c r="M278" s="23"/>
      <c r="N278" s="23"/>
      <c r="O278" s="23"/>
      <c r="P278" s="23"/>
      <c r="Q278" s="23"/>
      <c r="R278" s="23"/>
      <c r="S278" s="22" t="n">
        <v>278</v>
      </c>
      <c r="T278" s="8"/>
      <c r="U278" s="8"/>
      <c r="V278" s="8"/>
      <c r="W278" s="8"/>
      <c r="X278" s="8"/>
      <c r="Y278" s="8"/>
      <c r="Z278" s="8"/>
    </row>
    <row r="279" customFormat="false" ht="28.5" hidden="false" customHeight="true" outlineLevel="0" collapsed="false">
      <c r="A279" s="24" t="s">
        <v>292</v>
      </c>
      <c r="B279" s="18" t="n">
        <f aca="false">HLOOKUP($B$2,$I$1:L279,S279,0)</f>
        <v>1</v>
      </c>
      <c r="C279" s="25" t="str">
        <f aca="false">IF(B279=1,"Ap Dung","Khong")</f>
        <v>Ap Dung</v>
      </c>
      <c r="D279" s="25" t="str">
        <f aca="false">IF(E279="x","Bat buoc",(IF(E279=1,"khuyen khich","Khong")))</f>
        <v>Bat buoc</v>
      </c>
      <c r="E279" s="33" t="str">
        <f aca="false">HLOOKUP($E$2,$N$1:R279,S279,0)</f>
        <v>x</v>
      </c>
      <c r="F279" s="27"/>
      <c r="G279" s="29" t="str">
        <f aca="false">IF(AND(F279=1,E279=1),1,IF(AND(F279=1,E279="x"),"x",""))</f>
        <v/>
      </c>
      <c r="H279" s="28" t="s">
        <v>15</v>
      </c>
      <c r="I279" s="22" t="n">
        <v>1</v>
      </c>
      <c r="J279" s="22" t="n">
        <v>1</v>
      </c>
      <c r="K279" s="22" t="n">
        <v>1</v>
      </c>
      <c r="L279" s="22" t="n">
        <v>1</v>
      </c>
      <c r="M279" s="29" t="s">
        <v>22</v>
      </c>
      <c r="N279" s="29" t="s">
        <v>23</v>
      </c>
      <c r="O279" s="29" t="s">
        <v>23</v>
      </c>
      <c r="P279" s="29" t="s">
        <v>23</v>
      </c>
      <c r="Q279" s="29" t="s">
        <v>23</v>
      </c>
      <c r="R279" s="29" t="s">
        <v>23</v>
      </c>
      <c r="S279" s="22" t="n">
        <v>279</v>
      </c>
      <c r="T279" s="8"/>
      <c r="U279" s="8"/>
      <c r="V279" s="8"/>
      <c r="W279" s="8"/>
      <c r="X279" s="8"/>
      <c r="Y279" s="8"/>
      <c r="Z279" s="8"/>
    </row>
    <row r="280" customFormat="false" ht="28.5" hidden="false" customHeight="true" outlineLevel="0" collapsed="false">
      <c r="A280" s="24" t="s">
        <v>293</v>
      </c>
      <c r="B280" s="18" t="n">
        <f aca="false">HLOOKUP($B$2,$I$1:L280,S280,0)</f>
        <v>1</v>
      </c>
      <c r="C280" s="25" t="str">
        <f aca="false">IF(B280=1,"Ap Dung","Khong")</f>
        <v>Ap Dung</v>
      </c>
      <c r="D280" s="25" t="str">
        <f aca="false">IF(E280="x","Bat buoc",(IF(E280=1,"khuyen khich","Khong")))</f>
        <v>Bat buoc</v>
      </c>
      <c r="E280" s="33" t="str">
        <f aca="false">HLOOKUP($E$2,$N$1:R280,S280,0)</f>
        <v>x</v>
      </c>
      <c r="F280" s="27"/>
      <c r="G280" s="29" t="str">
        <f aca="false">IF(AND(F280=1,E280=1),1,IF(AND(F280=1,E280="x"),"x",""))</f>
        <v/>
      </c>
      <c r="H280" s="28" t="s">
        <v>15</v>
      </c>
      <c r="I280" s="22" t="n">
        <v>1</v>
      </c>
      <c r="J280" s="22" t="n">
        <v>1</v>
      </c>
      <c r="K280" s="22" t="n">
        <v>1</v>
      </c>
      <c r="L280" s="22" t="n">
        <v>1</v>
      </c>
      <c r="M280" s="29" t="s">
        <v>22</v>
      </c>
      <c r="N280" s="29" t="s">
        <v>23</v>
      </c>
      <c r="O280" s="29" t="s">
        <v>23</v>
      </c>
      <c r="P280" s="29" t="s">
        <v>23</v>
      </c>
      <c r="Q280" s="29" t="s">
        <v>23</v>
      </c>
      <c r="R280" s="29" t="s">
        <v>23</v>
      </c>
      <c r="S280" s="22" t="n">
        <v>280</v>
      </c>
      <c r="T280" s="8"/>
      <c r="U280" s="8"/>
      <c r="V280" s="8"/>
      <c r="W280" s="8"/>
      <c r="X280" s="8"/>
      <c r="Y280" s="8"/>
      <c r="Z280" s="8"/>
    </row>
    <row r="281" customFormat="false" ht="28.5" hidden="false" customHeight="true" outlineLevel="0" collapsed="false">
      <c r="A281" s="24" t="s">
        <v>294</v>
      </c>
      <c r="B281" s="18" t="n">
        <f aca="false">HLOOKUP($B$2,$I$1:L281,S281,0)</f>
        <v>1</v>
      </c>
      <c r="C281" s="25" t="str">
        <f aca="false">IF(B281=1,"Ap Dung","Khong")</f>
        <v>Ap Dung</v>
      </c>
      <c r="D281" s="25" t="str">
        <f aca="false">IF(E281="x","Bat buoc",(IF(E281=1,"khuyen khich","Khong")))</f>
        <v>Khong</v>
      </c>
      <c r="E281" s="26" t="n">
        <f aca="false">HLOOKUP($E$2,$N$1:R281,S281,0)</f>
        <v>0</v>
      </c>
      <c r="F281" s="27"/>
      <c r="G281" s="29" t="str">
        <f aca="false">IF(AND(F281=1,E281=1),1,IF(AND(F281=1,E281="x"),"x",""))</f>
        <v/>
      </c>
      <c r="H281" s="28" t="s">
        <v>15</v>
      </c>
      <c r="I281" s="22" t="n">
        <v>1</v>
      </c>
      <c r="J281" s="22" t="n">
        <v>1</v>
      </c>
      <c r="K281" s="22" t="n">
        <v>1</v>
      </c>
      <c r="L281" s="22" t="n">
        <v>1</v>
      </c>
      <c r="M281" s="29" t="s">
        <v>16</v>
      </c>
      <c r="N281" s="23" t="n">
        <v>1</v>
      </c>
      <c r="O281" s="23" t="n">
        <v>1</v>
      </c>
      <c r="P281" s="23"/>
      <c r="Q281" s="23"/>
      <c r="R281" s="23"/>
      <c r="S281" s="22" t="n">
        <v>281</v>
      </c>
      <c r="T281" s="8"/>
      <c r="U281" s="8"/>
      <c r="V281" s="8"/>
      <c r="W281" s="8"/>
      <c r="X281" s="8"/>
      <c r="Y281" s="8"/>
      <c r="Z281" s="8"/>
    </row>
    <row r="282" customFormat="false" ht="28.5" hidden="false" customHeight="true" outlineLevel="0" collapsed="false">
      <c r="A282" s="24" t="s">
        <v>295</v>
      </c>
      <c r="B282" s="18" t="n">
        <f aca="false">HLOOKUP($B$2,$I$1:L282,S282,0)</f>
        <v>1</v>
      </c>
      <c r="C282" s="25" t="str">
        <f aca="false">IF(B282=1,"Ap Dung","Khong")</f>
        <v>Ap Dung</v>
      </c>
      <c r="D282" s="25" t="str">
        <f aca="false">IF(E282="x","Bat buoc",(IF(E282=1,"khuyen khich","Khong")))</f>
        <v>khuyen khich</v>
      </c>
      <c r="E282" s="26" t="n">
        <f aca="false">HLOOKUP($E$2,$N$1:R282,S282,0)</f>
        <v>1</v>
      </c>
      <c r="F282" s="27"/>
      <c r="G282" s="29" t="str">
        <f aca="false">IF(AND(F282=1,E282=1),1,IF(AND(F282=1,E282="x"),"x",""))</f>
        <v/>
      </c>
      <c r="H282" s="28" t="s">
        <v>15</v>
      </c>
      <c r="I282" s="22" t="n">
        <v>1</v>
      </c>
      <c r="J282" s="22" t="n">
        <v>1</v>
      </c>
      <c r="K282" s="22" t="n">
        <v>1</v>
      </c>
      <c r="L282" s="22" t="n">
        <v>1</v>
      </c>
      <c r="M282" s="29" t="s">
        <v>18</v>
      </c>
      <c r="N282" s="23"/>
      <c r="O282" s="23"/>
      <c r="P282" s="23" t="n">
        <v>1</v>
      </c>
      <c r="Q282" s="23" t="n">
        <v>1</v>
      </c>
      <c r="R282" s="23" t="n">
        <v>1</v>
      </c>
      <c r="S282" s="22" t="n">
        <v>282</v>
      </c>
      <c r="T282" s="8"/>
      <c r="U282" s="8"/>
      <c r="V282" s="8"/>
      <c r="W282" s="8"/>
      <c r="X282" s="8"/>
      <c r="Y282" s="8"/>
      <c r="Z282" s="8"/>
    </row>
    <row r="283" customFormat="false" ht="28.5" hidden="false" customHeight="true" outlineLevel="0" collapsed="false">
      <c r="A283" s="24" t="s">
        <v>296</v>
      </c>
      <c r="B283" s="18" t="n">
        <f aca="false">HLOOKUP($B$2,$I$1:L283,S283,0)</f>
        <v>1</v>
      </c>
      <c r="C283" s="25" t="str">
        <f aca="false">IF(B283=1,"Ap Dung","Khong")</f>
        <v>Ap Dung</v>
      </c>
      <c r="D283" s="25" t="str">
        <f aca="false">IF(E283="x","Bat buoc",(IF(E283=1,"khuyen khich","Khong")))</f>
        <v>Bat buoc</v>
      </c>
      <c r="E283" s="33" t="str">
        <f aca="false">HLOOKUP($E$2,$N$1:R283,S283,0)</f>
        <v>x</v>
      </c>
      <c r="F283" s="27"/>
      <c r="G283" s="29" t="str">
        <f aca="false">IF(AND(F283=1,E283=1),1,IF(AND(F283=1,E283="x"),"x",""))</f>
        <v/>
      </c>
      <c r="H283" s="28" t="s">
        <v>15</v>
      </c>
      <c r="I283" s="22" t="n">
        <v>1</v>
      </c>
      <c r="J283" s="22" t="n">
        <v>1</v>
      </c>
      <c r="K283" s="22" t="n">
        <v>1</v>
      </c>
      <c r="L283" s="22" t="n">
        <v>1</v>
      </c>
      <c r="M283" s="29" t="s">
        <v>22</v>
      </c>
      <c r="N283" s="29" t="s">
        <v>23</v>
      </c>
      <c r="O283" s="29" t="s">
        <v>23</v>
      </c>
      <c r="P283" s="29" t="s">
        <v>23</v>
      </c>
      <c r="Q283" s="29" t="s">
        <v>23</v>
      </c>
      <c r="R283" s="29" t="s">
        <v>23</v>
      </c>
      <c r="S283" s="22" t="n">
        <v>283</v>
      </c>
      <c r="T283" s="8"/>
      <c r="U283" s="8"/>
      <c r="V283" s="8"/>
      <c r="W283" s="8"/>
      <c r="X283" s="8"/>
      <c r="Y283" s="8"/>
      <c r="Z283" s="8"/>
    </row>
    <row r="284" customFormat="false" ht="28.5" hidden="false" customHeight="true" outlineLevel="0" collapsed="false">
      <c r="A284" s="24" t="s">
        <v>297</v>
      </c>
      <c r="B284" s="18" t="n">
        <f aca="false">HLOOKUP($B$2,$I$1:L284,S284,0)</f>
        <v>1</v>
      </c>
      <c r="C284" s="25" t="str">
        <f aca="false">IF(B284=1,"Ap Dung","Khong")</f>
        <v>Ap Dung</v>
      </c>
      <c r="D284" s="25" t="str">
        <f aca="false">IF(E284="x","Bat buoc",(IF(E284=1,"khuyen khich","Khong")))</f>
        <v>Bat buoc</v>
      </c>
      <c r="E284" s="33" t="str">
        <f aca="false">HLOOKUP($E$2,$N$1:R284,S284,0)</f>
        <v>x</v>
      </c>
      <c r="F284" s="27"/>
      <c r="G284" s="29" t="str">
        <f aca="false">IF(AND(F284=1,E284=1),1,IF(AND(F284=1,E284="x"),"x",""))</f>
        <v/>
      </c>
      <c r="H284" s="28" t="s">
        <v>15</v>
      </c>
      <c r="I284" s="22" t="n">
        <v>1</v>
      </c>
      <c r="J284" s="22" t="n">
        <v>1</v>
      </c>
      <c r="K284" s="22" t="n">
        <v>1</v>
      </c>
      <c r="L284" s="22" t="n">
        <v>1</v>
      </c>
      <c r="M284" s="29" t="s">
        <v>22</v>
      </c>
      <c r="N284" s="29" t="s">
        <v>23</v>
      </c>
      <c r="O284" s="29" t="s">
        <v>23</v>
      </c>
      <c r="P284" s="29" t="s">
        <v>23</v>
      </c>
      <c r="Q284" s="29" t="s">
        <v>23</v>
      </c>
      <c r="R284" s="29" t="s">
        <v>23</v>
      </c>
      <c r="S284" s="22" t="n">
        <v>284</v>
      </c>
      <c r="T284" s="8"/>
      <c r="U284" s="8"/>
      <c r="V284" s="8"/>
      <c r="W284" s="8"/>
      <c r="X284" s="8"/>
      <c r="Y284" s="8"/>
      <c r="Z284" s="8"/>
    </row>
    <row r="285" customFormat="false" ht="28.5" hidden="false" customHeight="true" outlineLevel="0" collapsed="false">
      <c r="A285" s="24" t="s">
        <v>298</v>
      </c>
      <c r="B285" s="18" t="n">
        <f aca="false">HLOOKUP($B$2,$I$1:L285,S285,0)</f>
        <v>1</v>
      </c>
      <c r="C285" s="25" t="str">
        <f aca="false">IF(B285=1,"Ap Dung","Khong")</f>
        <v>Ap Dung</v>
      </c>
      <c r="D285" s="25" t="str">
        <f aca="false">IF(E285="x","Bat buoc",(IF(E285=1,"khuyen khich","Khong")))</f>
        <v>Khong</v>
      </c>
      <c r="E285" s="26" t="n">
        <f aca="false">HLOOKUP($E$2,$N$1:R285,S285,0)</f>
        <v>0</v>
      </c>
      <c r="F285" s="27"/>
      <c r="G285" s="29" t="str">
        <f aca="false">IF(AND(F285=1,E285=1),1,IF(AND(F285=1,E285="x"),"x",""))</f>
        <v/>
      </c>
      <c r="H285" s="28" t="s">
        <v>15</v>
      </c>
      <c r="I285" s="22" t="n">
        <v>1</v>
      </c>
      <c r="J285" s="22" t="n">
        <v>1</v>
      </c>
      <c r="K285" s="22" t="n">
        <v>1</v>
      </c>
      <c r="L285" s="22" t="n">
        <v>1</v>
      </c>
      <c r="M285" s="29" t="s">
        <v>41</v>
      </c>
      <c r="N285" s="23"/>
      <c r="O285" s="23"/>
      <c r="P285" s="23"/>
      <c r="Q285" s="29" t="s">
        <v>23</v>
      </c>
      <c r="R285" s="29" t="s">
        <v>23</v>
      </c>
      <c r="S285" s="22" t="n">
        <v>285</v>
      </c>
      <c r="T285" s="8"/>
      <c r="U285" s="8"/>
      <c r="V285" s="8"/>
      <c r="W285" s="8"/>
      <c r="X285" s="8"/>
      <c r="Y285" s="8"/>
      <c r="Z285" s="8"/>
    </row>
    <row r="286" customFormat="false" ht="28.5" hidden="false" customHeight="true" outlineLevel="0" collapsed="false">
      <c r="A286" s="24" t="s">
        <v>299</v>
      </c>
      <c r="B286" s="18" t="n">
        <f aca="false">HLOOKUP($B$2,$I$1:L286,S286,0)</f>
        <v>1</v>
      </c>
      <c r="C286" s="25" t="str">
        <f aca="false">IF(B286=1,"Ap Dung","Khong")</f>
        <v>Ap Dung</v>
      </c>
      <c r="D286" s="25" t="str">
        <f aca="false">IF(E286="x","Bat buoc",(IF(E286=1,"khuyen khich","Khong")))</f>
        <v>Bat buoc</v>
      </c>
      <c r="E286" s="33" t="str">
        <f aca="false">HLOOKUP($E$2,$N$1:R286,S286,0)</f>
        <v>x</v>
      </c>
      <c r="F286" s="27"/>
      <c r="G286" s="29" t="str">
        <f aca="false">IF(AND(F286=1,E286=1),1,IF(AND(F286=1,E286="x"),"x",""))</f>
        <v/>
      </c>
      <c r="H286" s="28" t="s">
        <v>15</v>
      </c>
      <c r="I286" s="22" t="n">
        <v>1</v>
      </c>
      <c r="J286" s="22" t="n">
        <v>1</v>
      </c>
      <c r="K286" s="22" t="n">
        <v>1</v>
      </c>
      <c r="L286" s="22" t="n">
        <v>1</v>
      </c>
      <c r="M286" s="29" t="s">
        <v>25</v>
      </c>
      <c r="N286" s="23"/>
      <c r="O286" s="23"/>
      <c r="P286" s="29" t="s">
        <v>23</v>
      </c>
      <c r="Q286" s="29" t="s">
        <v>23</v>
      </c>
      <c r="R286" s="29" t="s">
        <v>23</v>
      </c>
      <c r="S286" s="22" t="n">
        <v>286</v>
      </c>
      <c r="T286" s="8"/>
      <c r="U286" s="8"/>
      <c r="V286" s="8"/>
      <c r="W286" s="8"/>
      <c r="X286" s="8"/>
      <c r="Y286" s="8"/>
      <c r="Z286" s="8"/>
    </row>
    <row r="287" customFormat="false" ht="28.5" hidden="false" customHeight="true" outlineLevel="0" collapsed="false">
      <c r="A287" s="24" t="s">
        <v>300</v>
      </c>
      <c r="B287" s="18" t="n">
        <f aca="false">HLOOKUP($B$2,$I$1:L287,S287,0)</f>
        <v>1</v>
      </c>
      <c r="C287" s="25" t="str">
        <f aca="false">IF(B287=1,"Ap Dung","Khong")</f>
        <v>Ap Dung</v>
      </c>
      <c r="D287" s="25" t="str">
        <f aca="false">IF(E287="x","Bat buoc",(IF(E287=1,"khuyen khich","Khong")))</f>
        <v>Bat buoc</v>
      </c>
      <c r="E287" s="33" t="str">
        <f aca="false">HLOOKUP($E$2,$N$1:R287,S287,0)</f>
        <v>x</v>
      </c>
      <c r="F287" s="27"/>
      <c r="G287" s="29" t="str">
        <f aca="false">IF(AND(F287=1,E287=1),1,IF(AND(F287=1,E287="x"),"x",""))</f>
        <v/>
      </c>
      <c r="H287" s="28" t="s">
        <v>15</v>
      </c>
      <c r="I287" s="22" t="n">
        <v>1</v>
      </c>
      <c r="J287" s="22" t="n">
        <v>1</v>
      </c>
      <c r="K287" s="22" t="n">
        <v>1</v>
      </c>
      <c r="L287" s="22" t="n">
        <v>1</v>
      </c>
      <c r="M287" s="29" t="s">
        <v>25</v>
      </c>
      <c r="N287" s="23"/>
      <c r="O287" s="23"/>
      <c r="P287" s="29" t="s">
        <v>23</v>
      </c>
      <c r="Q287" s="29" t="s">
        <v>23</v>
      </c>
      <c r="R287" s="29" t="s">
        <v>23</v>
      </c>
      <c r="S287" s="22" t="n">
        <v>287</v>
      </c>
      <c r="T287" s="8"/>
      <c r="U287" s="8"/>
      <c r="V287" s="8"/>
      <c r="W287" s="8"/>
      <c r="X287" s="8"/>
      <c r="Y287" s="8"/>
      <c r="Z287" s="8"/>
    </row>
    <row r="288" customFormat="false" ht="28.5" hidden="false" customHeight="true" outlineLevel="0" collapsed="false">
      <c r="A288" s="24" t="s">
        <v>301</v>
      </c>
      <c r="B288" s="18" t="n">
        <f aca="false">HLOOKUP($B$2,$I$1:L288,S288,0)</f>
        <v>1</v>
      </c>
      <c r="C288" s="25" t="str">
        <f aca="false">IF(B288=1,"Ap Dung","Khong")</f>
        <v>Ap Dung</v>
      </c>
      <c r="D288" s="25" t="str">
        <f aca="false">IF(E288="x","Bat buoc",(IF(E288=1,"khuyen khich","Khong")))</f>
        <v>Bat buoc</v>
      </c>
      <c r="E288" s="33" t="str">
        <f aca="false">HLOOKUP($E$2,$N$1:R288,S288,0)</f>
        <v>x</v>
      </c>
      <c r="F288" s="27"/>
      <c r="G288" s="29" t="str">
        <f aca="false">IF(AND(F288=1,E288=1),1,IF(AND(F288=1,E288="x"),"x",""))</f>
        <v/>
      </c>
      <c r="H288" s="28" t="s">
        <v>15</v>
      </c>
      <c r="I288" s="22" t="n">
        <v>1</v>
      </c>
      <c r="J288" s="22" t="n">
        <v>1</v>
      </c>
      <c r="K288" s="22" t="n">
        <v>1</v>
      </c>
      <c r="L288" s="22" t="n">
        <v>1</v>
      </c>
      <c r="M288" s="29" t="s">
        <v>25</v>
      </c>
      <c r="N288" s="23"/>
      <c r="O288" s="23"/>
      <c r="P288" s="29" t="s">
        <v>23</v>
      </c>
      <c r="Q288" s="29" t="s">
        <v>23</v>
      </c>
      <c r="R288" s="29" t="s">
        <v>23</v>
      </c>
      <c r="S288" s="22" t="n">
        <v>288</v>
      </c>
      <c r="T288" s="8"/>
      <c r="U288" s="8"/>
      <c r="V288" s="8"/>
      <c r="W288" s="8"/>
      <c r="X288" s="8"/>
      <c r="Y288" s="8"/>
      <c r="Z288" s="8"/>
    </row>
    <row r="289" customFormat="false" ht="28.5" hidden="false" customHeight="true" outlineLevel="0" collapsed="false">
      <c r="A289" s="24" t="s">
        <v>302</v>
      </c>
      <c r="B289" s="18" t="n">
        <f aca="false">HLOOKUP($B$2,$I$1:L289,S289,0)</f>
        <v>1</v>
      </c>
      <c r="C289" s="25" t="str">
        <f aca="false">IF(B289=1,"Ap Dung","Khong")</f>
        <v>Ap Dung</v>
      </c>
      <c r="D289" s="25" t="str">
        <f aca="false">IF(E289="x","Bat buoc",(IF(E289=1,"khuyen khich","Khong")))</f>
        <v>khuyen khich</v>
      </c>
      <c r="E289" s="26" t="n">
        <f aca="false">HLOOKUP($E$2,$N$1:R289,S289,0)</f>
        <v>1</v>
      </c>
      <c r="F289" s="27"/>
      <c r="G289" s="29" t="str">
        <f aca="false">IF(AND(F289=1,E289=1),1,IF(AND(F289=1,E289="x"),"x",""))</f>
        <v/>
      </c>
      <c r="H289" s="28" t="s">
        <v>15</v>
      </c>
      <c r="I289" s="22" t="n">
        <v>1</v>
      </c>
      <c r="J289" s="22" t="n">
        <v>1</v>
      </c>
      <c r="K289" s="22" t="n">
        <v>1</v>
      </c>
      <c r="L289" s="22" t="n">
        <v>1</v>
      </c>
      <c r="M289" s="29" t="s">
        <v>85</v>
      </c>
      <c r="N289" s="23" t="n">
        <v>1</v>
      </c>
      <c r="O289" s="23" t="n">
        <v>1</v>
      </c>
      <c r="P289" s="23" t="n">
        <v>1</v>
      </c>
      <c r="Q289" s="23" t="n">
        <v>1</v>
      </c>
      <c r="R289" s="23" t="n">
        <v>1</v>
      </c>
      <c r="S289" s="22" t="n">
        <v>289</v>
      </c>
      <c r="T289" s="8"/>
      <c r="U289" s="8"/>
      <c r="V289" s="8"/>
      <c r="W289" s="8"/>
      <c r="X289" s="8"/>
      <c r="Y289" s="8"/>
      <c r="Z289" s="8"/>
    </row>
    <row r="290" customFormat="false" ht="28.5" hidden="false" customHeight="true" outlineLevel="0" collapsed="false">
      <c r="A290" s="24" t="s">
        <v>303</v>
      </c>
      <c r="B290" s="18" t="n">
        <f aca="false">HLOOKUP($B$2,$I$1:L290,S290,0)</f>
        <v>1</v>
      </c>
      <c r="C290" s="25" t="str">
        <f aca="false">IF(B290=1,"Ap Dung","Khong")</f>
        <v>Ap Dung</v>
      </c>
      <c r="D290" s="25" t="str">
        <f aca="false">IF(E290="x","Bat buoc",(IF(E290=1,"khuyen khich","Khong")))</f>
        <v>khuyen khich</v>
      </c>
      <c r="E290" s="26" t="n">
        <f aca="false">HLOOKUP($E$2,$N$1:R290,S290,0)</f>
        <v>1</v>
      </c>
      <c r="F290" s="27"/>
      <c r="G290" s="29" t="str">
        <f aca="false">IF(AND(F290=1,E290=1),1,IF(AND(F290=1,E290="x"),"x",""))</f>
        <v/>
      </c>
      <c r="H290" s="28" t="s">
        <v>15</v>
      </c>
      <c r="I290" s="22" t="n">
        <v>1</v>
      </c>
      <c r="J290" s="22" t="n">
        <v>1</v>
      </c>
      <c r="K290" s="22" t="n">
        <v>1</v>
      </c>
      <c r="L290" s="22" t="n">
        <v>1</v>
      </c>
      <c r="M290" s="29" t="s">
        <v>85</v>
      </c>
      <c r="N290" s="23" t="n">
        <v>1</v>
      </c>
      <c r="O290" s="23" t="n">
        <v>1</v>
      </c>
      <c r="P290" s="23" t="n">
        <v>1</v>
      </c>
      <c r="Q290" s="23" t="n">
        <v>1</v>
      </c>
      <c r="R290" s="23" t="n">
        <v>1</v>
      </c>
      <c r="S290" s="22" t="n">
        <v>290</v>
      </c>
      <c r="T290" s="8"/>
      <c r="U290" s="8"/>
      <c r="V290" s="8"/>
      <c r="W290" s="8"/>
      <c r="X290" s="8"/>
      <c r="Y290" s="8"/>
      <c r="Z290" s="8"/>
    </row>
    <row r="291" customFormat="false" ht="28.5" hidden="false" customHeight="true" outlineLevel="0" collapsed="false">
      <c r="A291" s="24" t="s">
        <v>304</v>
      </c>
      <c r="B291" s="18" t="n">
        <f aca="false">HLOOKUP($B$2,$I$1:L291,S291,0)</f>
        <v>1</v>
      </c>
      <c r="C291" s="25" t="str">
        <f aca="false">IF(B291=1,"Ap Dung","Khong")</f>
        <v>Ap Dung</v>
      </c>
      <c r="D291" s="25" t="str">
        <f aca="false">IF(E291="x","Bat buoc",(IF(E291=1,"khuyen khich","Khong")))</f>
        <v>Khong</v>
      </c>
      <c r="E291" s="26" t="n">
        <f aca="false">HLOOKUP($E$2,$N$1:R291,S291,0)</f>
        <v>0</v>
      </c>
      <c r="F291" s="27"/>
      <c r="G291" s="29" t="str">
        <f aca="false">IF(AND(F291=1,E291=1),1,IF(AND(F291=1,E291="x"),"x",""))</f>
        <v/>
      </c>
      <c r="H291" s="28" t="s">
        <v>15</v>
      </c>
      <c r="I291" s="22" t="n">
        <v>1</v>
      </c>
      <c r="J291" s="22" t="n">
        <v>1</v>
      </c>
      <c r="K291" s="22" t="n">
        <v>1</v>
      </c>
      <c r="L291" s="22" t="n">
        <v>1</v>
      </c>
      <c r="M291" s="29" t="s">
        <v>221</v>
      </c>
      <c r="N291" s="23"/>
      <c r="O291" s="23"/>
      <c r="P291" s="23"/>
      <c r="Q291" s="23" t="n">
        <v>1</v>
      </c>
      <c r="R291" s="23" t="n">
        <v>1</v>
      </c>
      <c r="S291" s="22" t="n">
        <v>291</v>
      </c>
      <c r="T291" s="8"/>
      <c r="U291" s="8"/>
      <c r="V291" s="8"/>
      <c r="W291" s="8"/>
      <c r="X291" s="8"/>
      <c r="Y291" s="8"/>
      <c r="Z291" s="8"/>
    </row>
    <row r="292" customFormat="false" ht="28.5" hidden="false" customHeight="true" outlineLevel="0" collapsed="false">
      <c r="A292" s="24" t="s">
        <v>305</v>
      </c>
      <c r="B292" s="18" t="n">
        <f aca="false">HLOOKUP($B$2,$I$1:L292,S292,0)</f>
        <v>1</v>
      </c>
      <c r="C292" s="25" t="str">
        <f aca="false">IF(B292=1,"Ap Dung","Khong")</f>
        <v>Ap Dung</v>
      </c>
      <c r="D292" s="25" t="str">
        <f aca="false">IF(E292="x","Bat buoc",(IF(E292=1,"khuyen khich","Khong")))</f>
        <v>khuyen khich</v>
      </c>
      <c r="E292" s="26" t="n">
        <f aca="false">HLOOKUP($E$2,$N$1:R292,S292,0)</f>
        <v>1</v>
      </c>
      <c r="F292" s="27"/>
      <c r="G292" s="29" t="str">
        <f aca="false">IF(AND(F292=1,E292=1),1,IF(AND(F292=1,E292="x"),"x",""))</f>
        <v/>
      </c>
      <c r="H292" s="28" t="s">
        <v>15</v>
      </c>
      <c r="I292" s="22" t="n">
        <v>1</v>
      </c>
      <c r="J292" s="22" t="n">
        <v>1</v>
      </c>
      <c r="K292" s="22" t="n">
        <v>1</v>
      </c>
      <c r="L292" s="22" t="n">
        <v>1</v>
      </c>
      <c r="M292" s="29" t="s">
        <v>35</v>
      </c>
      <c r="N292" s="23"/>
      <c r="O292" s="23"/>
      <c r="P292" s="23" t="n">
        <v>1</v>
      </c>
      <c r="Q292" s="29" t="s">
        <v>23</v>
      </c>
      <c r="R292" s="29" t="s">
        <v>23</v>
      </c>
      <c r="S292" s="22" t="n">
        <v>292</v>
      </c>
      <c r="T292" s="8"/>
      <c r="U292" s="8"/>
      <c r="V292" s="8"/>
      <c r="W292" s="8"/>
      <c r="X292" s="8"/>
      <c r="Y292" s="8"/>
      <c r="Z292" s="8"/>
    </row>
    <row r="293" customFormat="false" ht="28.5" hidden="false" customHeight="true" outlineLevel="0" collapsed="false">
      <c r="A293" s="24" t="s">
        <v>306</v>
      </c>
      <c r="B293" s="18" t="n">
        <f aca="false">HLOOKUP($B$2,$I$1:L293,S293,0)</f>
        <v>1</v>
      </c>
      <c r="C293" s="25" t="str">
        <f aca="false">IF(B293=1,"Ap Dung","Khong")</f>
        <v>Ap Dung</v>
      </c>
      <c r="D293" s="25" t="str">
        <f aca="false">IF(E293="x","Bat buoc",(IF(E293=1,"khuyen khich","Khong")))</f>
        <v>Khong</v>
      </c>
      <c r="E293" s="26" t="n">
        <f aca="false">HLOOKUP($E$2,$N$1:R293,S293,0)</f>
        <v>0</v>
      </c>
      <c r="F293" s="27"/>
      <c r="G293" s="29" t="str">
        <f aca="false">IF(AND(F293=1,E293=1),1,IF(AND(F293=1,E293="x"),"x",""))</f>
        <v/>
      </c>
      <c r="H293" s="28" t="s">
        <v>15</v>
      </c>
      <c r="I293" s="22" t="n">
        <v>1</v>
      </c>
      <c r="J293" s="22" t="n">
        <v>1</v>
      </c>
      <c r="K293" s="22" t="n">
        <v>1</v>
      </c>
      <c r="L293" s="22" t="n">
        <v>1</v>
      </c>
      <c r="M293" s="29" t="s">
        <v>221</v>
      </c>
      <c r="N293" s="23"/>
      <c r="O293" s="23"/>
      <c r="P293" s="23"/>
      <c r="Q293" s="23" t="n">
        <v>1</v>
      </c>
      <c r="R293" s="23" t="n">
        <v>1</v>
      </c>
      <c r="S293" s="22" t="n">
        <v>293</v>
      </c>
      <c r="T293" s="8"/>
      <c r="U293" s="8"/>
      <c r="V293" s="8"/>
      <c r="W293" s="8"/>
      <c r="X293" s="8"/>
      <c r="Y293" s="8"/>
      <c r="Z293" s="8"/>
    </row>
    <row r="294" customFormat="false" ht="28.5" hidden="false" customHeight="true" outlineLevel="0" collapsed="false">
      <c r="A294" s="24" t="s">
        <v>307</v>
      </c>
      <c r="B294" s="18" t="n">
        <f aca="false">HLOOKUP($B$2,$I$1:L294,S294,0)</f>
        <v>1</v>
      </c>
      <c r="C294" s="25" t="str">
        <f aca="false">IF(B294=1,"Ap Dung","Khong")</f>
        <v>Ap Dung</v>
      </c>
      <c r="D294" s="25" t="str">
        <f aca="false">IF(E294="x","Bat buoc",(IF(E294=1,"khuyen khich","Khong")))</f>
        <v>Khong</v>
      </c>
      <c r="E294" s="26" t="n">
        <f aca="false">HLOOKUP($E$2,$N$1:R294,S294,0)</f>
        <v>0</v>
      </c>
      <c r="F294" s="27"/>
      <c r="G294" s="29" t="str">
        <f aca="false">IF(AND(F294=1,E294=1),1,IF(AND(F294=1,E294="x"),"x",""))</f>
        <v/>
      </c>
      <c r="H294" s="28" t="s">
        <v>15</v>
      </c>
      <c r="I294" s="22" t="n">
        <v>1</v>
      </c>
      <c r="J294" s="22" t="n">
        <v>1</v>
      </c>
      <c r="K294" s="22" t="n">
        <v>1</v>
      </c>
      <c r="L294" s="22" t="n">
        <v>1</v>
      </c>
      <c r="M294" s="29" t="s">
        <v>221</v>
      </c>
      <c r="N294" s="23"/>
      <c r="O294" s="23"/>
      <c r="P294" s="23"/>
      <c r="Q294" s="23" t="n">
        <v>1</v>
      </c>
      <c r="R294" s="23" t="n">
        <v>1</v>
      </c>
      <c r="S294" s="22" t="n">
        <v>294</v>
      </c>
      <c r="T294" s="8"/>
      <c r="U294" s="8"/>
      <c r="V294" s="8"/>
      <c r="W294" s="8"/>
      <c r="X294" s="8"/>
      <c r="Y294" s="8"/>
      <c r="Z294" s="8"/>
    </row>
    <row r="295" customFormat="false" ht="28.5" hidden="false" customHeight="true" outlineLevel="0" collapsed="false">
      <c r="A295" s="24" t="s">
        <v>308</v>
      </c>
      <c r="B295" s="18" t="n">
        <f aca="false">HLOOKUP($B$2,$I$1:L295,S295,0)</f>
        <v>1</v>
      </c>
      <c r="C295" s="25" t="str">
        <f aca="false">IF(B295=1,"Ap Dung","Khong")</f>
        <v>Ap Dung</v>
      </c>
      <c r="D295" s="25" t="str">
        <f aca="false">IF(E295="x","Bat buoc",(IF(E295=1,"khuyen khich","Khong")))</f>
        <v>Bat buoc</v>
      </c>
      <c r="E295" s="33" t="str">
        <f aca="false">HLOOKUP($E$2,$N$1:R295,S295,0)</f>
        <v>x</v>
      </c>
      <c r="F295" s="27"/>
      <c r="G295" s="29" t="str">
        <f aca="false">IF(AND(F295=1,E295=1),1,IF(AND(F295=1,E295="x"),"x",""))</f>
        <v/>
      </c>
      <c r="H295" s="28" t="s">
        <v>15</v>
      </c>
      <c r="I295" s="22" t="n">
        <v>1</v>
      </c>
      <c r="J295" s="22" t="n">
        <v>1</v>
      </c>
      <c r="K295" s="22" t="n">
        <v>1</v>
      </c>
      <c r="L295" s="22" t="n">
        <v>1</v>
      </c>
      <c r="M295" s="29" t="s">
        <v>25</v>
      </c>
      <c r="N295" s="23"/>
      <c r="O295" s="23"/>
      <c r="P295" s="29" t="s">
        <v>23</v>
      </c>
      <c r="Q295" s="29" t="s">
        <v>23</v>
      </c>
      <c r="R295" s="29" t="s">
        <v>23</v>
      </c>
      <c r="S295" s="22" t="n">
        <v>295</v>
      </c>
      <c r="T295" s="8"/>
      <c r="U295" s="8"/>
      <c r="V295" s="8"/>
      <c r="W295" s="8"/>
      <c r="X295" s="8"/>
      <c r="Y295" s="8"/>
      <c r="Z295" s="8"/>
    </row>
    <row r="296" customFormat="false" ht="28.5" hidden="false" customHeight="true" outlineLevel="0" collapsed="false">
      <c r="A296" s="24" t="s">
        <v>309</v>
      </c>
      <c r="B296" s="18" t="n">
        <f aca="false">HLOOKUP($B$2,$I$1:L296,S296,0)</f>
        <v>1</v>
      </c>
      <c r="C296" s="25" t="str">
        <f aca="false">IF(B296=1,"Ap Dung","Khong")</f>
        <v>Ap Dung</v>
      </c>
      <c r="D296" s="25" t="str">
        <f aca="false">IF(E296="x","Bat buoc",(IF(E296=1,"khuyen khich","Khong")))</f>
        <v>Bat buoc</v>
      </c>
      <c r="E296" s="33" t="str">
        <f aca="false">HLOOKUP($E$2,$N$1:R296,S296,0)</f>
        <v>x</v>
      </c>
      <c r="F296" s="27"/>
      <c r="G296" s="29" t="str">
        <f aca="false">IF(AND(F296=1,E296=1),1,IF(AND(F296=1,E296="x"),"x",""))</f>
        <v/>
      </c>
      <c r="H296" s="28" t="s">
        <v>15</v>
      </c>
      <c r="I296" s="22" t="n">
        <v>1</v>
      </c>
      <c r="J296" s="22" t="n">
        <v>1</v>
      </c>
      <c r="K296" s="22" t="n">
        <v>1</v>
      </c>
      <c r="L296" s="22" t="n">
        <v>1</v>
      </c>
      <c r="M296" s="29" t="s">
        <v>25</v>
      </c>
      <c r="N296" s="23"/>
      <c r="O296" s="23"/>
      <c r="P296" s="29" t="s">
        <v>23</v>
      </c>
      <c r="Q296" s="29" t="s">
        <v>23</v>
      </c>
      <c r="R296" s="29" t="s">
        <v>23</v>
      </c>
      <c r="S296" s="22" t="n">
        <v>296</v>
      </c>
      <c r="T296" s="8"/>
      <c r="U296" s="8"/>
      <c r="V296" s="8"/>
      <c r="W296" s="8"/>
      <c r="X296" s="8"/>
      <c r="Y296" s="8"/>
      <c r="Z296" s="8"/>
    </row>
    <row r="297" customFormat="false" ht="28.5" hidden="false" customHeight="true" outlineLevel="0" collapsed="false">
      <c r="A297" s="24" t="s">
        <v>310</v>
      </c>
      <c r="B297" s="18" t="n">
        <f aca="false">HLOOKUP($B$2,$I$1:L297,S297,0)</f>
        <v>1</v>
      </c>
      <c r="C297" s="25" t="str">
        <f aca="false">IF(B297=1,"Ap Dung","Khong")</f>
        <v>Ap Dung</v>
      </c>
      <c r="D297" s="25" t="str">
        <f aca="false">IF(E297="x","Bat buoc",(IF(E297=1,"khuyen khich","Khong")))</f>
        <v>Bat buoc</v>
      </c>
      <c r="E297" s="33" t="str">
        <f aca="false">HLOOKUP($E$2,$N$1:R297,S297,0)</f>
        <v>x</v>
      </c>
      <c r="F297" s="27"/>
      <c r="G297" s="29" t="str">
        <f aca="false">IF(AND(F297=1,E297=1),1,IF(AND(F297=1,E297="x"),"x",""))</f>
        <v/>
      </c>
      <c r="H297" s="28" t="s">
        <v>15</v>
      </c>
      <c r="I297" s="22" t="n">
        <v>1</v>
      </c>
      <c r="J297" s="22" t="n">
        <v>1</v>
      </c>
      <c r="K297" s="22" t="n">
        <v>1</v>
      </c>
      <c r="L297" s="22" t="n">
        <v>1</v>
      </c>
      <c r="M297" s="29" t="s">
        <v>53</v>
      </c>
      <c r="N297" s="23"/>
      <c r="O297" s="23"/>
      <c r="P297" s="29" t="s">
        <v>23</v>
      </c>
      <c r="Q297" s="23"/>
      <c r="R297" s="23"/>
      <c r="S297" s="22" t="n">
        <v>297</v>
      </c>
      <c r="T297" s="8"/>
      <c r="U297" s="8"/>
      <c r="V297" s="8"/>
      <c r="W297" s="8"/>
      <c r="X297" s="8"/>
      <c r="Y297" s="8"/>
      <c r="Z297" s="8"/>
    </row>
    <row r="298" customFormat="false" ht="28.5" hidden="false" customHeight="true" outlineLevel="0" collapsed="false">
      <c r="A298" s="24" t="s">
        <v>311</v>
      </c>
      <c r="B298" s="18" t="n">
        <f aca="false">HLOOKUP($B$2,$I$1:L298,S298,0)</f>
        <v>1</v>
      </c>
      <c r="C298" s="25" t="str">
        <f aca="false">IF(B298=1,"Ap Dung","Khong")</f>
        <v>Ap Dung</v>
      </c>
      <c r="D298" s="25" t="str">
        <f aca="false">IF(E298="x","Bat buoc",(IF(E298=1,"khuyen khich","Khong")))</f>
        <v>khuyen khich</v>
      </c>
      <c r="E298" s="26" t="n">
        <f aca="false">HLOOKUP($E$2,$N$1:R298,S298,0)</f>
        <v>1</v>
      </c>
      <c r="F298" s="27"/>
      <c r="G298" s="29" t="str">
        <f aca="false">IF(AND(F298=1,E298=1),1,IF(AND(F298=1,E298="x"),"x",""))</f>
        <v/>
      </c>
      <c r="H298" s="28" t="s">
        <v>15</v>
      </c>
      <c r="I298" s="22" t="n">
        <v>1</v>
      </c>
      <c r="J298" s="22" t="n">
        <v>1</v>
      </c>
      <c r="K298" s="22" t="n">
        <v>1</v>
      </c>
      <c r="L298" s="22" t="n">
        <v>1</v>
      </c>
      <c r="M298" s="29" t="s">
        <v>133</v>
      </c>
      <c r="N298" s="23"/>
      <c r="O298" s="23"/>
      <c r="P298" s="23" t="n">
        <v>1</v>
      </c>
      <c r="Q298" s="23" t="n">
        <v>1</v>
      </c>
      <c r="R298" s="29" t="s">
        <v>23</v>
      </c>
      <c r="S298" s="22" t="n">
        <v>298</v>
      </c>
      <c r="T298" s="8"/>
      <c r="U298" s="8"/>
      <c r="V298" s="8"/>
      <c r="W298" s="8"/>
      <c r="X298" s="8"/>
      <c r="Y298" s="8"/>
      <c r="Z298" s="8"/>
    </row>
    <row r="299" customFormat="false" ht="28.5" hidden="false" customHeight="true" outlineLevel="0" collapsed="false">
      <c r="A299" s="24" t="s">
        <v>312</v>
      </c>
      <c r="B299" s="18" t="n">
        <f aca="false">HLOOKUP($B$2,$I$1:L299,S299,0)</f>
        <v>1</v>
      </c>
      <c r="C299" s="25" t="str">
        <f aca="false">IF(B299=1,"Ap Dung","Khong")</f>
        <v>Ap Dung</v>
      </c>
      <c r="D299" s="25" t="str">
        <f aca="false">IF(E299="x","Bat buoc",(IF(E299=1,"khuyen khich","Khong")))</f>
        <v>Khong</v>
      </c>
      <c r="E299" s="26" t="n">
        <f aca="false">HLOOKUP($E$2,$N$1:R299,S299,0)</f>
        <v>0</v>
      </c>
      <c r="F299" s="27"/>
      <c r="G299" s="29" t="str">
        <f aca="false">IF(AND(F299=1,E299=1),1,IF(AND(F299=1,E299="x"),"x",""))</f>
        <v/>
      </c>
      <c r="H299" s="28" t="s">
        <v>15</v>
      </c>
      <c r="I299" s="22" t="n">
        <v>1</v>
      </c>
      <c r="J299" s="22" t="n">
        <v>1</v>
      </c>
      <c r="K299" s="22" t="n">
        <v>1</v>
      </c>
      <c r="L299" s="22" t="n">
        <v>1</v>
      </c>
      <c r="M299" s="29" t="s">
        <v>56</v>
      </c>
      <c r="N299" s="23"/>
      <c r="O299" s="23"/>
      <c r="P299" s="23"/>
      <c r="Q299" s="29" t="s">
        <v>23</v>
      </c>
      <c r="R299" s="23"/>
      <c r="S299" s="22" t="n">
        <v>299</v>
      </c>
      <c r="T299" s="8"/>
      <c r="U299" s="8"/>
      <c r="V299" s="8"/>
      <c r="W299" s="8"/>
      <c r="X299" s="8"/>
      <c r="Y299" s="8"/>
      <c r="Z299" s="8"/>
    </row>
    <row r="300" customFormat="false" ht="28.5" hidden="false" customHeight="true" outlineLevel="0" collapsed="false">
      <c r="A300" s="24" t="s">
        <v>313</v>
      </c>
      <c r="B300" s="18" t="n">
        <f aca="false">HLOOKUP($B$2,$I$1:L300,S300,0)</f>
        <v>1</v>
      </c>
      <c r="C300" s="25" t="str">
        <f aca="false">IF(B300=1,"Ap Dung","Khong")</f>
        <v>Ap Dung</v>
      </c>
      <c r="D300" s="25" t="str">
        <f aca="false">IF(E300="x","Bat buoc",(IF(E300=1,"khuyen khich","Khong")))</f>
        <v>Khong</v>
      </c>
      <c r="E300" s="26" t="n">
        <f aca="false">HLOOKUP($E$2,$N$1:R300,S300,0)</f>
        <v>0</v>
      </c>
      <c r="F300" s="27"/>
      <c r="G300" s="29" t="str">
        <f aca="false">IF(AND(F300=1,E300=1),1,IF(AND(F300=1,E300="x"),"x",""))</f>
        <v/>
      </c>
      <c r="H300" s="28" t="s">
        <v>15</v>
      </c>
      <c r="I300" s="22" t="n">
        <v>1</v>
      </c>
      <c r="J300" s="22" t="n">
        <v>1</v>
      </c>
      <c r="K300" s="22" t="n">
        <v>1</v>
      </c>
      <c r="L300" s="22" t="n">
        <v>1</v>
      </c>
      <c r="M300" s="23" t="n">
        <v>5</v>
      </c>
      <c r="N300" s="23"/>
      <c r="O300" s="23"/>
      <c r="P300" s="23"/>
      <c r="Q300" s="23"/>
      <c r="R300" s="23" t="n">
        <v>1</v>
      </c>
      <c r="S300" s="22" t="n">
        <v>300</v>
      </c>
      <c r="T300" s="8"/>
      <c r="U300" s="8"/>
      <c r="V300" s="8"/>
      <c r="W300" s="8"/>
      <c r="X300" s="8"/>
      <c r="Y300" s="8"/>
      <c r="Z300" s="8"/>
    </row>
    <row r="301" customFormat="false" ht="28.5" hidden="false" customHeight="true" outlineLevel="0" collapsed="false">
      <c r="A301" s="24" t="s">
        <v>314</v>
      </c>
      <c r="B301" s="18" t="n">
        <f aca="false">HLOOKUP($B$2,$I$1:L301,S301,0)</f>
        <v>1</v>
      </c>
      <c r="C301" s="25" t="str">
        <f aca="false">IF(B301=1,"Ap Dung","Khong")</f>
        <v>Ap Dung</v>
      </c>
      <c r="D301" s="25" t="str">
        <f aca="false">IF(E301="x","Bat buoc",(IF(E301=1,"khuyen khich","Khong")))</f>
        <v>Khong</v>
      </c>
      <c r="E301" s="26" t="n">
        <f aca="false">HLOOKUP($E$2,$N$1:R301,S301,0)</f>
        <v>0</v>
      </c>
      <c r="F301" s="27"/>
      <c r="G301" s="29" t="str">
        <f aca="false">IF(AND(F301=1,E301=1),1,IF(AND(F301=1,E301="x"),"x",""))</f>
        <v/>
      </c>
      <c r="H301" s="28" t="s">
        <v>15</v>
      </c>
      <c r="I301" s="22" t="n">
        <v>1</v>
      </c>
      <c r="J301" s="22" t="n">
        <v>1</v>
      </c>
      <c r="K301" s="22" t="n">
        <v>1</v>
      </c>
      <c r="L301" s="22" t="n">
        <v>1</v>
      </c>
      <c r="M301" s="29" t="s">
        <v>28</v>
      </c>
      <c r="N301" s="23"/>
      <c r="O301" s="23"/>
      <c r="P301" s="23"/>
      <c r="Q301" s="23"/>
      <c r="R301" s="29" t="s">
        <v>23</v>
      </c>
      <c r="S301" s="22" t="n">
        <v>301</v>
      </c>
      <c r="T301" s="8"/>
      <c r="U301" s="8"/>
      <c r="V301" s="8"/>
      <c r="W301" s="8"/>
      <c r="X301" s="8"/>
      <c r="Y301" s="8"/>
      <c r="Z301" s="8"/>
    </row>
    <row r="302" customFormat="false" ht="28.5" hidden="false" customHeight="true" outlineLevel="0" collapsed="false">
      <c r="A302" s="24" t="s">
        <v>315</v>
      </c>
      <c r="B302" s="18" t="n">
        <f aca="false">HLOOKUP($B$2,$I$1:L302,S302,0)</f>
        <v>1</v>
      </c>
      <c r="C302" s="25" t="str">
        <f aca="false">IF(B302=1,"Ap Dung","Khong")</f>
        <v>Ap Dung</v>
      </c>
      <c r="D302" s="25" t="str">
        <f aca="false">IF(E302="x","Bat buoc",(IF(E302=1,"khuyen khich","Khong")))</f>
        <v>Khong</v>
      </c>
      <c r="E302" s="26" t="n">
        <f aca="false">HLOOKUP($E$2,$N$1:R302,S302,0)</f>
        <v>0</v>
      </c>
      <c r="F302" s="27"/>
      <c r="G302" s="29" t="str">
        <f aca="false">IF(AND(F302=1,E302=1),1,IF(AND(F302=1,E302="x"),"x",""))</f>
        <v/>
      </c>
      <c r="H302" s="28" t="s">
        <v>15</v>
      </c>
      <c r="I302" s="22" t="n">
        <v>1</v>
      </c>
      <c r="J302" s="22" t="n">
        <v>1</v>
      </c>
      <c r="K302" s="22" t="n">
        <v>1</v>
      </c>
      <c r="L302" s="22" t="n">
        <v>1</v>
      </c>
      <c r="M302" s="23" t="n">
        <v>5</v>
      </c>
      <c r="N302" s="23"/>
      <c r="O302" s="23"/>
      <c r="P302" s="23"/>
      <c r="Q302" s="23"/>
      <c r="R302" s="23" t="n">
        <v>1</v>
      </c>
      <c r="S302" s="22" t="n">
        <v>302</v>
      </c>
      <c r="T302" s="8"/>
      <c r="U302" s="8"/>
      <c r="V302" s="8"/>
      <c r="W302" s="8"/>
      <c r="X302" s="8"/>
      <c r="Y302" s="8"/>
      <c r="Z302" s="8"/>
    </row>
    <row r="303" customFormat="false" ht="28.5" hidden="false" customHeight="true" outlineLevel="0" collapsed="false">
      <c r="A303" s="24" t="s">
        <v>205</v>
      </c>
      <c r="B303" s="18" t="n">
        <f aca="false">HLOOKUP($B$2,$I$1:L303,S303,0)</f>
        <v>1</v>
      </c>
      <c r="C303" s="25" t="str">
        <f aca="false">IF(B303=1,"Ap Dung","Khong")</f>
        <v>Ap Dung</v>
      </c>
      <c r="D303" s="25" t="str">
        <f aca="false">IF(E303="x","Bat buoc",(IF(E303=1,"khuyen khich","Khong")))</f>
        <v>Bat buoc</v>
      </c>
      <c r="E303" s="33" t="str">
        <f aca="false">HLOOKUP($E$2,$N$1:R303,S303,0)</f>
        <v>x</v>
      </c>
      <c r="F303" s="27"/>
      <c r="G303" s="29" t="str">
        <f aca="false">IF(AND(F303=1,E303=1),1,IF(AND(F303=1,E303="x"),"x",""))</f>
        <v/>
      </c>
      <c r="H303" s="28" t="s">
        <v>15</v>
      </c>
      <c r="I303" s="22" t="n">
        <v>1</v>
      </c>
      <c r="J303" s="22" t="n">
        <v>1</v>
      </c>
      <c r="K303" s="22" t="n">
        <v>1</v>
      </c>
      <c r="L303" s="22" t="n">
        <v>1</v>
      </c>
      <c r="M303" s="29" t="s">
        <v>22</v>
      </c>
      <c r="N303" s="29" t="s">
        <v>23</v>
      </c>
      <c r="O303" s="29" t="s">
        <v>23</v>
      </c>
      <c r="P303" s="29" t="s">
        <v>23</v>
      </c>
      <c r="Q303" s="29" t="s">
        <v>23</v>
      </c>
      <c r="R303" s="29" t="s">
        <v>23</v>
      </c>
      <c r="S303" s="22" t="n">
        <v>303</v>
      </c>
      <c r="T303" s="8"/>
      <c r="U303" s="8"/>
      <c r="V303" s="8"/>
      <c r="W303" s="8"/>
      <c r="X303" s="8"/>
      <c r="Y303" s="8"/>
      <c r="Z303" s="8"/>
    </row>
    <row r="304" customFormat="false" ht="28.5" hidden="false" customHeight="true" outlineLevel="0" collapsed="false">
      <c r="A304" s="17" t="s">
        <v>316</v>
      </c>
      <c r="B304" s="18"/>
      <c r="C304" s="31"/>
      <c r="D304" s="31"/>
      <c r="E304" s="32"/>
      <c r="F304" s="19"/>
      <c r="G304" s="21"/>
      <c r="H304" s="34"/>
      <c r="I304" s="34"/>
      <c r="J304" s="34"/>
      <c r="K304" s="34"/>
      <c r="L304" s="34"/>
      <c r="M304" s="21"/>
      <c r="N304" s="21"/>
      <c r="O304" s="21"/>
      <c r="P304" s="21"/>
      <c r="Q304" s="21"/>
      <c r="R304" s="21"/>
      <c r="S304" s="22" t="n">
        <v>304</v>
      </c>
      <c r="T304" s="8"/>
      <c r="U304" s="8"/>
      <c r="V304" s="8"/>
      <c r="W304" s="8"/>
      <c r="X304" s="8"/>
      <c r="Y304" s="8"/>
      <c r="Z304" s="8"/>
    </row>
    <row r="305" customFormat="false" ht="28.5" hidden="false" customHeight="true" outlineLevel="0" collapsed="false">
      <c r="A305" s="24" t="s">
        <v>317</v>
      </c>
      <c r="B305" s="18" t="n">
        <f aca="false">HLOOKUP($B$2,$I$1:L305,S305,0)</f>
        <v>0</v>
      </c>
      <c r="C305" s="25" t="str">
        <f aca="false">IF(B305=1,"Ap Dung","Khong")</f>
        <v>Khong</v>
      </c>
      <c r="D305" s="25" t="str">
        <f aca="false">IF(E305="x","Bat buoc",(IF(E305=1,"khuyen khich","Khong")))</f>
        <v>Bat buoc</v>
      </c>
      <c r="E305" s="33" t="str">
        <f aca="false">HLOOKUP($E$2,$N$1:R305,S305,0)</f>
        <v>x</v>
      </c>
      <c r="F305" s="27"/>
      <c r="G305" s="29" t="str">
        <f aca="false">IF(AND(F305=1,E305=1),1,IF(AND(F305=1,E305="x"),"x",""))</f>
        <v/>
      </c>
      <c r="H305" s="28" t="s">
        <v>5</v>
      </c>
      <c r="I305" s="22" t="n">
        <v>1</v>
      </c>
      <c r="J305" s="22"/>
      <c r="K305" s="22"/>
      <c r="L305" s="22"/>
      <c r="M305" s="29" t="s">
        <v>25</v>
      </c>
      <c r="N305" s="23"/>
      <c r="O305" s="23"/>
      <c r="P305" s="29" t="s">
        <v>23</v>
      </c>
      <c r="Q305" s="29" t="s">
        <v>23</v>
      </c>
      <c r="R305" s="29" t="s">
        <v>23</v>
      </c>
      <c r="S305" s="22" t="n">
        <v>305</v>
      </c>
      <c r="T305" s="8"/>
      <c r="U305" s="8"/>
      <c r="V305" s="8"/>
      <c r="W305" s="8"/>
      <c r="X305" s="8"/>
      <c r="Y305" s="8"/>
      <c r="Z305" s="8"/>
    </row>
    <row r="306" customFormat="false" ht="28.5" hidden="false" customHeight="true" outlineLevel="0" collapsed="false">
      <c r="A306" s="24" t="s">
        <v>318</v>
      </c>
      <c r="B306" s="18" t="n">
        <f aca="false">HLOOKUP($B$2,$I$1:L306,S306,0)</f>
        <v>0</v>
      </c>
      <c r="C306" s="25" t="str">
        <f aca="false">IF(B306=1,"Ap Dung","Khong")</f>
        <v>Khong</v>
      </c>
      <c r="D306" s="25" t="str">
        <f aca="false">IF(E306="x","Bat buoc",(IF(E306=1,"khuyen khich","Khong")))</f>
        <v>Bat buoc</v>
      </c>
      <c r="E306" s="33" t="str">
        <f aca="false">HLOOKUP($E$2,$N$1:R306,S306,0)</f>
        <v>x</v>
      </c>
      <c r="F306" s="27"/>
      <c r="G306" s="29" t="str">
        <f aca="false">IF(AND(F306=1,E306=1),1,IF(AND(F306=1,E306="x"),"x",""))</f>
        <v/>
      </c>
      <c r="H306" s="28" t="s">
        <v>5</v>
      </c>
      <c r="I306" s="22" t="n">
        <v>1</v>
      </c>
      <c r="J306" s="22"/>
      <c r="K306" s="22"/>
      <c r="L306" s="22"/>
      <c r="M306" s="29" t="s">
        <v>25</v>
      </c>
      <c r="N306" s="23"/>
      <c r="O306" s="23"/>
      <c r="P306" s="29" t="s">
        <v>23</v>
      </c>
      <c r="Q306" s="29" t="s">
        <v>23</v>
      </c>
      <c r="R306" s="29" t="s">
        <v>23</v>
      </c>
      <c r="S306" s="22" t="n">
        <v>306</v>
      </c>
      <c r="T306" s="8"/>
      <c r="U306" s="8"/>
      <c r="V306" s="8"/>
      <c r="W306" s="8"/>
      <c r="X306" s="8"/>
      <c r="Y306" s="8"/>
      <c r="Z306" s="8"/>
    </row>
    <row r="307" customFormat="false" ht="28.5" hidden="false" customHeight="true" outlineLevel="0" collapsed="false">
      <c r="A307" s="24" t="s">
        <v>319</v>
      </c>
      <c r="B307" s="18" t="n">
        <f aca="false">HLOOKUP($B$2,$I$1:L307,S307,0)</f>
        <v>0</v>
      </c>
      <c r="C307" s="25" t="str">
        <f aca="false">IF(B307=1,"Ap Dung","Khong")</f>
        <v>Khong</v>
      </c>
      <c r="D307" s="25" t="str">
        <f aca="false">IF(E307="x","Bat buoc",(IF(E307=1,"khuyen khich","Khong")))</f>
        <v>Bat buoc</v>
      </c>
      <c r="E307" s="33" t="str">
        <f aca="false">HLOOKUP($E$2,$N$1:R307,S307,0)</f>
        <v>x</v>
      </c>
      <c r="F307" s="27"/>
      <c r="G307" s="29" t="str">
        <f aca="false">IF(AND(F307=1,E307=1),1,IF(AND(F307=1,E307="x"),"x",""))</f>
        <v/>
      </c>
      <c r="H307" s="28" t="s">
        <v>5</v>
      </c>
      <c r="I307" s="22" t="n">
        <v>1</v>
      </c>
      <c r="J307" s="22"/>
      <c r="K307" s="22"/>
      <c r="L307" s="22"/>
      <c r="M307" s="29" t="s">
        <v>25</v>
      </c>
      <c r="N307" s="23"/>
      <c r="O307" s="23"/>
      <c r="P307" s="29" t="s">
        <v>23</v>
      </c>
      <c r="Q307" s="29" t="s">
        <v>23</v>
      </c>
      <c r="R307" s="29" t="s">
        <v>23</v>
      </c>
      <c r="S307" s="22" t="n">
        <v>307</v>
      </c>
      <c r="T307" s="8"/>
      <c r="U307" s="8"/>
      <c r="V307" s="8"/>
      <c r="W307" s="8"/>
      <c r="X307" s="8"/>
      <c r="Y307" s="8"/>
      <c r="Z307" s="8"/>
    </row>
    <row r="308" customFormat="false" ht="28.5" hidden="false" customHeight="true" outlineLevel="0" collapsed="false">
      <c r="A308" s="24" t="s">
        <v>320</v>
      </c>
      <c r="B308" s="18" t="n">
        <f aca="false">HLOOKUP($B$2,$I$1:L308,S308,0)</f>
        <v>0</v>
      </c>
      <c r="C308" s="25" t="str">
        <f aca="false">IF(B308=1,"Ap Dung","Khong")</f>
        <v>Khong</v>
      </c>
      <c r="D308" s="25" t="str">
        <f aca="false">IF(E308="x","Bat buoc",(IF(E308=1,"khuyen khich","Khong")))</f>
        <v>Khong</v>
      </c>
      <c r="E308" s="26" t="n">
        <f aca="false">HLOOKUP($E$2,$N$1:R308,S308,0)</f>
        <v>0</v>
      </c>
      <c r="F308" s="27"/>
      <c r="G308" s="29" t="str">
        <f aca="false">IF(AND(F308=1,E308=1),1,IF(AND(F308=1,E308="x"),"x",""))</f>
        <v/>
      </c>
      <c r="H308" s="28" t="s">
        <v>5</v>
      </c>
      <c r="I308" s="22" t="n">
        <v>1</v>
      </c>
      <c r="J308" s="22"/>
      <c r="K308" s="22"/>
      <c r="L308" s="22"/>
      <c r="M308" s="29" t="s">
        <v>41</v>
      </c>
      <c r="N308" s="23"/>
      <c r="O308" s="23"/>
      <c r="P308" s="23"/>
      <c r="Q308" s="29" t="s">
        <v>23</v>
      </c>
      <c r="R308" s="29" t="s">
        <v>23</v>
      </c>
      <c r="S308" s="22" t="n">
        <v>308</v>
      </c>
      <c r="T308" s="8"/>
      <c r="U308" s="8"/>
      <c r="V308" s="8"/>
      <c r="W308" s="8"/>
      <c r="X308" s="8"/>
      <c r="Y308" s="8"/>
      <c r="Z308" s="8"/>
    </row>
    <row r="309" customFormat="false" ht="28.5" hidden="false" customHeight="true" outlineLevel="0" collapsed="false">
      <c r="A309" s="24" t="s">
        <v>321</v>
      </c>
      <c r="B309" s="18" t="n">
        <f aca="false">HLOOKUP($B$2,$I$1:L309,S309,0)</f>
        <v>0</v>
      </c>
      <c r="C309" s="25" t="str">
        <f aca="false">IF(B309=1,"Ap Dung","Khong")</f>
        <v>Khong</v>
      </c>
      <c r="D309" s="25" t="str">
        <f aca="false">IF(E309="x","Bat buoc",(IF(E309=1,"khuyen khich","Khong")))</f>
        <v>Khong</v>
      </c>
      <c r="E309" s="26" t="n">
        <f aca="false">HLOOKUP($E$2,$N$1:R309,S309,0)</f>
        <v>0</v>
      </c>
      <c r="F309" s="27"/>
      <c r="G309" s="29" t="str">
        <f aca="false">IF(AND(F309=1,E309=1),1,IF(AND(F309=1,E309="x"),"x",""))</f>
        <v/>
      </c>
      <c r="H309" s="28" t="s">
        <v>5</v>
      </c>
      <c r="I309" s="22" t="n">
        <v>1</v>
      </c>
      <c r="J309" s="22"/>
      <c r="K309" s="22"/>
      <c r="L309" s="22"/>
      <c r="M309" s="29" t="s">
        <v>41</v>
      </c>
      <c r="N309" s="23"/>
      <c r="O309" s="23"/>
      <c r="P309" s="23"/>
      <c r="Q309" s="29" t="s">
        <v>23</v>
      </c>
      <c r="R309" s="29" t="s">
        <v>23</v>
      </c>
      <c r="S309" s="22" t="n">
        <v>309</v>
      </c>
      <c r="T309" s="8"/>
      <c r="U309" s="8"/>
      <c r="V309" s="8"/>
      <c r="W309" s="8"/>
      <c r="X309" s="8"/>
      <c r="Y309" s="8"/>
      <c r="Z309" s="8"/>
    </row>
    <row r="310" customFormat="false" ht="28.5" hidden="false" customHeight="true" outlineLevel="0" collapsed="false">
      <c r="A310" s="24" t="s">
        <v>265</v>
      </c>
      <c r="B310" s="18" t="n">
        <f aca="false">HLOOKUP($B$2,$I$1:L310,S310,0)</f>
        <v>0</v>
      </c>
      <c r="C310" s="25" t="str">
        <f aca="false">IF(B310=1,"Ap Dung","Khong")</f>
        <v>Khong</v>
      </c>
      <c r="D310" s="25" t="str">
        <f aca="false">IF(E310="x","Bat buoc",(IF(E310=1,"khuyen khich","Khong")))</f>
        <v>Bat buoc</v>
      </c>
      <c r="E310" s="33" t="str">
        <f aca="false">HLOOKUP($E$2,$N$1:R310,S310,0)</f>
        <v>x</v>
      </c>
      <c r="F310" s="27"/>
      <c r="G310" s="29" t="str">
        <f aca="false">IF(AND(F310=1,E310=1),1,IF(AND(F310=1,E310="x"),"x",""))</f>
        <v/>
      </c>
      <c r="H310" s="28" t="s">
        <v>5</v>
      </c>
      <c r="I310" s="22" t="n">
        <v>1</v>
      </c>
      <c r="J310" s="22"/>
      <c r="K310" s="22"/>
      <c r="L310" s="22"/>
      <c r="M310" s="29" t="s">
        <v>25</v>
      </c>
      <c r="N310" s="23"/>
      <c r="O310" s="23"/>
      <c r="P310" s="29" t="s">
        <v>23</v>
      </c>
      <c r="Q310" s="29" t="s">
        <v>23</v>
      </c>
      <c r="R310" s="29" t="s">
        <v>23</v>
      </c>
      <c r="S310" s="22" t="n">
        <v>310</v>
      </c>
      <c r="T310" s="8"/>
      <c r="U310" s="8"/>
      <c r="V310" s="8"/>
      <c r="W310" s="8"/>
      <c r="X310" s="8"/>
      <c r="Y310" s="8"/>
      <c r="Z310" s="8"/>
    </row>
    <row r="311" customFormat="false" ht="28.5" hidden="false" customHeight="true" outlineLevel="0" collapsed="false">
      <c r="A311" s="24" t="s">
        <v>322</v>
      </c>
      <c r="B311" s="18" t="n">
        <f aca="false">HLOOKUP($B$2,$I$1:L311,S311,0)</f>
        <v>0</v>
      </c>
      <c r="C311" s="25" t="str">
        <f aca="false">IF(B311=1,"Ap Dung","Khong")</f>
        <v>Khong</v>
      </c>
      <c r="D311" s="25" t="str">
        <f aca="false">IF(E311="x","Bat buoc",(IF(E311=1,"khuyen khich","Khong")))</f>
        <v>Bat buoc</v>
      </c>
      <c r="E311" s="33" t="str">
        <f aca="false">HLOOKUP($E$2,$N$1:R311,S311,0)</f>
        <v>x</v>
      </c>
      <c r="F311" s="27"/>
      <c r="G311" s="29" t="str">
        <f aca="false">IF(AND(F311=1,E311=1),1,IF(AND(F311=1,E311="x"),"x",""))</f>
        <v/>
      </c>
      <c r="H311" s="28" t="s">
        <v>5</v>
      </c>
      <c r="I311" s="22" t="n">
        <v>1</v>
      </c>
      <c r="J311" s="22"/>
      <c r="K311" s="22"/>
      <c r="L311" s="22"/>
      <c r="M311" s="29" t="s">
        <v>25</v>
      </c>
      <c r="N311" s="23"/>
      <c r="O311" s="23"/>
      <c r="P311" s="29" t="s">
        <v>23</v>
      </c>
      <c r="Q311" s="29" t="s">
        <v>23</v>
      </c>
      <c r="R311" s="29" t="s">
        <v>23</v>
      </c>
      <c r="S311" s="22" t="n">
        <v>311</v>
      </c>
      <c r="T311" s="8"/>
      <c r="U311" s="8"/>
      <c r="V311" s="8"/>
      <c r="W311" s="8"/>
      <c r="X311" s="8"/>
      <c r="Y311" s="8"/>
      <c r="Z311" s="8"/>
    </row>
    <row r="312" customFormat="false" ht="28.5" hidden="false" customHeight="true" outlineLevel="0" collapsed="false">
      <c r="A312" s="24" t="s">
        <v>323</v>
      </c>
      <c r="B312" s="18" t="n">
        <f aca="false">HLOOKUP($B$2,$I$1:L312,S312,0)</f>
        <v>0</v>
      </c>
      <c r="C312" s="25" t="str">
        <f aca="false">IF(B312=1,"Ap Dung","Khong")</f>
        <v>Khong</v>
      </c>
      <c r="D312" s="25" t="str">
        <f aca="false">IF(E312="x","Bat buoc",(IF(E312=1,"khuyen khich","Khong")))</f>
        <v>khuyen khich</v>
      </c>
      <c r="E312" s="26" t="n">
        <f aca="false">HLOOKUP($E$2,$N$1:R312,S312,0)</f>
        <v>1</v>
      </c>
      <c r="F312" s="27"/>
      <c r="G312" s="29" t="str">
        <f aca="false">IF(AND(F312=1,E312=1),1,IF(AND(F312=1,E312="x"),"x",""))</f>
        <v/>
      </c>
      <c r="H312" s="28" t="s">
        <v>5</v>
      </c>
      <c r="I312" s="22" t="n">
        <v>1</v>
      </c>
      <c r="J312" s="22"/>
      <c r="K312" s="22"/>
      <c r="L312" s="22"/>
      <c r="M312" s="29" t="s">
        <v>18</v>
      </c>
      <c r="N312" s="23"/>
      <c r="O312" s="23"/>
      <c r="P312" s="23" t="n">
        <v>1</v>
      </c>
      <c r="Q312" s="23" t="n">
        <v>1</v>
      </c>
      <c r="R312" s="23" t="n">
        <v>1</v>
      </c>
      <c r="S312" s="22" t="n">
        <v>312</v>
      </c>
      <c r="T312" s="8"/>
      <c r="U312" s="8"/>
      <c r="V312" s="8"/>
      <c r="W312" s="8"/>
      <c r="X312" s="8"/>
      <c r="Y312" s="8"/>
      <c r="Z312" s="8"/>
    </row>
    <row r="313" customFormat="false" ht="28.5" hidden="false" customHeight="true" outlineLevel="0" collapsed="false">
      <c r="A313" s="24" t="s">
        <v>324</v>
      </c>
      <c r="B313" s="18" t="n">
        <f aca="false">HLOOKUP($B$2,$I$1:L313,S313,0)</f>
        <v>0</v>
      </c>
      <c r="C313" s="25" t="str">
        <f aca="false">IF(B313=1,"Ap Dung","Khong")</f>
        <v>Khong</v>
      </c>
      <c r="D313" s="25" t="str">
        <f aca="false">IF(E313="x","Bat buoc",(IF(E313=1,"khuyen khich","Khong")))</f>
        <v>Khong</v>
      </c>
      <c r="E313" s="26" t="n">
        <f aca="false">HLOOKUP($E$2,$N$1:R313,S313,0)</f>
        <v>0</v>
      </c>
      <c r="F313" s="27"/>
      <c r="G313" s="29" t="str">
        <f aca="false">IF(AND(F313=1,E313=1),1,IF(AND(F313=1,E313="x"),"x",""))</f>
        <v/>
      </c>
      <c r="H313" s="28" t="s">
        <v>5</v>
      </c>
      <c r="I313" s="22" t="n">
        <v>1</v>
      </c>
      <c r="J313" s="22"/>
      <c r="K313" s="22"/>
      <c r="L313" s="22"/>
      <c r="M313" s="29" t="s">
        <v>221</v>
      </c>
      <c r="N313" s="23"/>
      <c r="O313" s="23"/>
      <c r="P313" s="23"/>
      <c r="Q313" s="23" t="n">
        <v>1</v>
      </c>
      <c r="R313" s="23" t="n">
        <v>1</v>
      </c>
      <c r="S313" s="22" t="n">
        <v>313</v>
      </c>
      <c r="T313" s="8"/>
      <c r="U313" s="8"/>
      <c r="V313" s="8"/>
      <c r="W313" s="8"/>
      <c r="X313" s="8"/>
      <c r="Y313" s="8"/>
      <c r="Z313" s="8"/>
    </row>
    <row r="314" customFormat="false" ht="28.5" hidden="false" customHeight="true" outlineLevel="0" collapsed="false">
      <c r="A314" s="24" t="s">
        <v>325</v>
      </c>
      <c r="B314" s="18" t="n">
        <f aca="false">HLOOKUP($B$2,$I$1:L314,S314,0)</f>
        <v>0</v>
      </c>
      <c r="C314" s="25" t="str">
        <f aca="false">IF(B314=1,"Ap Dung","Khong")</f>
        <v>Khong</v>
      </c>
      <c r="D314" s="25" t="str">
        <f aca="false">IF(E314="x","Bat buoc",(IF(E314=1,"khuyen khich","Khong")))</f>
        <v>Khong</v>
      </c>
      <c r="E314" s="26" t="n">
        <f aca="false">HLOOKUP($E$2,$N$1:R314,S314,0)</f>
        <v>0</v>
      </c>
      <c r="F314" s="27"/>
      <c r="G314" s="29" t="str">
        <f aca="false">IF(AND(F314=1,E314=1),1,IF(AND(F314=1,E314="x"),"x",""))</f>
        <v/>
      </c>
      <c r="H314" s="28" t="s">
        <v>5</v>
      </c>
      <c r="I314" s="22" t="n">
        <v>1</v>
      </c>
      <c r="J314" s="22"/>
      <c r="K314" s="22"/>
      <c r="L314" s="22"/>
      <c r="M314" s="29" t="s">
        <v>221</v>
      </c>
      <c r="N314" s="23"/>
      <c r="O314" s="23"/>
      <c r="P314" s="23"/>
      <c r="Q314" s="23" t="n">
        <v>1</v>
      </c>
      <c r="R314" s="23" t="n">
        <v>1</v>
      </c>
      <c r="S314" s="22" t="n">
        <v>314</v>
      </c>
      <c r="T314" s="8"/>
      <c r="U314" s="8"/>
      <c r="V314" s="8"/>
      <c r="W314" s="8"/>
      <c r="X314" s="8"/>
      <c r="Y314" s="8"/>
      <c r="Z314" s="8"/>
    </row>
    <row r="315" customFormat="false" ht="28.5" hidden="false" customHeight="true" outlineLevel="0" collapsed="false">
      <c r="A315" s="24" t="s">
        <v>326</v>
      </c>
      <c r="B315" s="18" t="n">
        <f aca="false">HLOOKUP($B$2,$I$1:L315,S315,0)</f>
        <v>0</v>
      </c>
      <c r="C315" s="25" t="str">
        <f aca="false">IF(B315=1,"Ap Dung","Khong")</f>
        <v>Khong</v>
      </c>
      <c r="D315" s="25" t="str">
        <f aca="false">IF(E315="x","Bat buoc",(IF(E315=1,"khuyen khich","Khong")))</f>
        <v>Bat buoc</v>
      </c>
      <c r="E315" s="33" t="str">
        <f aca="false">HLOOKUP($E$2,$N$1:R315,S315,0)</f>
        <v>x</v>
      </c>
      <c r="F315" s="27"/>
      <c r="G315" s="29" t="str">
        <f aca="false">IF(AND(F315=1,E315=1),1,IF(AND(F315=1,E315="x"),"x",""))</f>
        <v/>
      </c>
      <c r="H315" s="28" t="s">
        <v>5</v>
      </c>
      <c r="I315" s="22" t="n">
        <v>1</v>
      </c>
      <c r="J315" s="22"/>
      <c r="K315" s="22"/>
      <c r="L315" s="22"/>
      <c r="M315" s="29" t="s">
        <v>25</v>
      </c>
      <c r="N315" s="23"/>
      <c r="O315" s="23"/>
      <c r="P315" s="29" t="s">
        <v>23</v>
      </c>
      <c r="Q315" s="29" t="s">
        <v>23</v>
      </c>
      <c r="R315" s="29" t="s">
        <v>23</v>
      </c>
      <c r="S315" s="22" t="n">
        <v>315</v>
      </c>
      <c r="T315" s="8"/>
      <c r="U315" s="8"/>
      <c r="V315" s="8"/>
      <c r="W315" s="8"/>
      <c r="X315" s="8"/>
      <c r="Y315" s="8"/>
      <c r="Z315" s="8"/>
    </row>
    <row r="316" customFormat="false" ht="28.5" hidden="false" customHeight="true" outlineLevel="0" collapsed="false">
      <c r="A316" s="24" t="s">
        <v>327</v>
      </c>
      <c r="B316" s="18" t="n">
        <f aca="false">HLOOKUP($B$2,$I$1:L316,S316,0)</f>
        <v>0</v>
      </c>
      <c r="C316" s="25" t="str">
        <f aca="false">IF(B316=1,"Ap Dung","Khong")</f>
        <v>Khong</v>
      </c>
      <c r="D316" s="25" t="str">
        <f aca="false">IF(E316="x","Bat buoc",(IF(E316=1,"khuyen khich","Khong")))</f>
        <v>khuyen khich</v>
      </c>
      <c r="E316" s="26" t="n">
        <f aca="false">HLOOKUP($E$2,$N$1:R316,S316,0)</f>
        <v>1</v>
      </c>
      <c r="F316" s="27"/>
      <c r="G316" s="29" t="str">
        <f aca="false">IF(AND(F316=1,E316=1),1,IF(AND(F316=1,E316="x"),"x",""))</f>
        <v/>
      </c>
      <c r="H316" s="28" t="s">
        <v>5</v>
      </c>
      <c r="I316" s="22" t="n">
        <v>1</v>
      </c>
      <c r="J316" s="22"/>
      <c r="K316" s="22"/>
      <c r="L316" s="22"/>
      <c r="M316" s="29" t="s">
        <v>18</v>
      </c>
      <c r="N316" s="23"/>
      <c r="O316" s="23"/>
      <c r="P316" s="23" t="n">
        <v>1</v>
      </c>
      <c r="Q316" s="23" t="n">
        <v>1</v>
      </c>
      <c r="R316" s="23" t="n">
        <v>1</v>
      </c>
      <c r="S316" s="22" t="n">
        <v>316</v>
      </c>
      <c r="T316" s="8"/>
      <c r="U316" s="8"/>
      <c r="V316" s="8"/>
      <c r="W316" s="8"/>
      <c r="X316" s="8"/>
      <c r="Y316" s="8"/>
      <c r="Z316" s="8"/>
    </row>
    <row r="317" customFormat="false" ht="28.5" hidden="false" customHeight="true" outlineLevel="0" collapsed="false">
      <c r="A317" s="24" t="s">
        <v>328</v>
      </c>
      <c r="B317" s="18" t="n">
        <f aca="false">HLOOKUP($B$2,$I$1:L317,S317,0)</f>
        <v>0</v>
      </c>
      <c r="C317" s="25" t="str">
        <f aca="false">IF(B317=1,"Ap Dung","Khong")</f>
        <v>Khong</v>
      </c>
      <c r="D317" s="25" t="str">
        <f aca="false">IF(E317="x","Bat buoc",(IF(E317=1,"khuyen khich","Khong")))</f>
        <v>Khong</v>
      </c>
      <c r="E317" s="26" t="n">
        <f aca="false">HLOOKUP($E$2,$N$1:R317,S317,0)</f>
        <v>0</v>
      </c>
      <c r="F317" s="27"/>
      <c r="G317" s="29" t="str">
        <f aca="false">IF(AND(F317=1,E317=1),1,IF(AND(F317=1,E317="x"),"x",""))</f>
        <v/>
      </c>
      <c r="H317" s="28" t="s">
        <v>5</v>
      </c>
      <c r="I317" s="22" t="n">
        <v>1</v>
      </c>
      <c r="J317" s="22"/>
      <c r="K317" s="22"/>
      <c r="L317" s="22"/>
      <c r="M317" s="29" t="s">
        <v>126</v>
      </c>
      <c r="N317" s="23"/>
      <c r="O317" s="23"/>
      <c r="P317" s="23"/>
      <c r="Q317" s="23" t="n">
        <v>1</v>
      </c>
      <c r="R317" s="29" t="s">
        <v>23</v>
      </c>
      <c r="S317" s="22" t="n">
        <v>317</v>
      </c>
      <c r="T317" s="8"/>
      <c r="U317" s="8"/>
      <c r="V317" s="8"/>
      <c r="W317" s="8"/>
      <c r="X317" s="8"/>
      <c r="Y317" s="8"/>
      <c r="Z317" s="8"/>
    </row>
    <row r="318" customFormat="false" ht="28.5" hidden="false" customHeight="true" outlineLevel="0" collapsed="false">
      <c r="A318" s="24" t="s">
        <v>329</v>
      </c>
      <c r="B318" s="18" t="n">
        <f aca="false">HLOOKUP($B$2,$I$1:L318,S318,0)</f>
        <v>0</v>
      </c>
      <c r="C318" s="25" t="str">
        <f aca="false">IF(B318=1,"Ap Dung","Khong")</f>
        <v>Khong</v>
      </c>
      <c r="D318" s="25" t="str">
        <f aca="false">IF(E318="x","Bat buoc",(IF(E318=1,"khuyen khich","Khong")))</f>
        <v>Khong</v>
      </c>
      <c r="E318" s="26" t="n">
        <f aca="false">HLOOKUP($E$2,$N$1:R318,S318,0)</f>
        <v>0</v>
      </c>
      <c r="F318" s="27"/>
      <c r="G318" s="29" t="str">
        <f aca="false">IF(AND(F318=1,E318=1),1,IF(AND(F318=1,E318="x"),"x",""))</f>
        <v/>
      </c>
      <c r="H318" s="28" t="s">
        <v>5</v>
      </c>
      <c r="I318" s="22" t="n">
        <v>1</v>
      </c>
      <c r="J318" s="22"/>
      <c r="K318" s="22"/>
      <c r="L318" s="22"/>
      <c r="M318" s="29" t="s">
        <v>126</v>
      </c>
      <c r="N318" s="23"/>
      <c r="O318" s="23"/>
      <c r="P318" s="23"/>
      <c r="Q318" s="23" t="n">
        <v>1</v>
      </c>
      <c r="R318" s="29" t="s">
        <v>23</v>
      </c>
      <c r="S318" s="22" t="n">
        <v>318</v>
      </c>
      <c r="T318" s="8"/>
      <c r="U318" s="8"/>
      <c r="V318" s="8"/>
      <c r="W318" s="8"/>
      <c r="X318" s="8"/>
      <c r="Y318" s="8"/>
      <c r="Z318" s="8"/>
    </row>
    <row r="319" customFormat="false" ht="28.5" hidden="false" customHeight="true" outlineLevel="0" collapsed="false">
      <c r="A319" s="24" t="s">
        <v>330</v>
      </c>
      <c r="B319" s="18" t="n">
        <f aca="false">HLOOKUP($B$2,$I$1:L319,S319,0)</f>
        <v>0</v>
      </c>
      <c r="C319" s="25" t="str">
        <f aca="false">IF(B319=1,"Ap Dung","Khong")</f>
        <v>Khong</v>
      </c>
      <c r="D319" s="25" t="str">
        <f aca="false">IF(E319="x","Bat buoc",(IF(E319=1,"khuyen khich","Khong")))</f>
        <v>Khong</v>
      </c>
      <c r="E319" s="26" t="n">
        <f aca="false">HLOOKUP($E$2,$N$1:R319,S319,0)</f>
        <v>0</v>
      </c>
      <c r="F319" s="27"/>
      <c r="G319" s="29" t="str">
        <f aca="false">IF(AND(F319=1,E319=1),1,IF(AND(F319=1,E319="x"),"x",""))</f>
        <v/>
      </c>
      <c r="H319" s="28" t="s">
        <v>5</v>
      </c>
      <c r="I319" s="22" t="n">
        <v>1</v>
      </c>
      <c r="J319" s="22"/>
      <c r="K319" s="22"/>
      <c r="L319" s="22"/>
      <c r="M319" s="29" t="s">
        <v>28</v>
      </c>
      <c r="N319" s="23"/>
      <c r="O319" s="23"/>
      <c r="P319" s="23"/>
      <c r="Q319" s="23"/>
      <c r="R319" s="29" t="s">
        <v>23</v>
      </c>
      <c r="S319" s="22" t="n">
        <v>319</v>
      </c>
      <c r="T319" s="8"/>
      <c r="U319" s="8"/>
      <c r="V319" s="8"/>
      <c r="W319" s="8"/>
      <c r="X319" s="8"/>
      <c r="Y319" s="8"/>
      <c r="Z319" s="8"/>
    </row>
    <row r="320" customFormat="false" ht="28.5" hidden="false" customHeight="true" outlineLevel="0" collapsed="false">
      <c r="A320" s="17" t="s">
        <v>331</v>
      </c>
      <c r="B320" s="18"/>
      <c r="C320" s="31"/>
      <c r="D320" s="31"/>
      <c r="E320" s="32"/>
      <c r="F320" s="19"/>
      <c r="G320" s="21"/>
      <c r="H320" s="34"/>
      <c r="I320" s="34"/>
      <c r="J320" s="34"/>
      <c r="K320" s="34"/>
      <c r="L320" s="34"/>
      <c r="M320" s="21"/>
      <c r="N320" s="21"/>
      <c r="O320" s="21"/>
      <c r="P320" s="21"/>
      <c r="Q320" s="21"/>
      <c r="R320" s="21"/>
      <c r="S320" s="22" t="n">
        <v>320</v>
      </c>
      <c r="T320" s="8"/>
      <c r="U320" s="8"/>
      <c r="V320" s="8"/>
      <c r="W320" s="8"/>
      <c r="X320" s="8"/>
      <c r="Y320" s="8"/>
      <c r="Z320" s="8"/>
    </row>
    <row r="321" customFormat="false" ht="28.5" hidden="false" customHeight="true" outlineLevel="0" collapsed="false">
      <c r="A321" s="24" t="s">
        <v>332</v>
      </c>
      <c r="B321" s="18" t="n">
        <f aca="false">HLOOKUP($B$2,$I$1:L321,S321,0)</f>
        <v>1</v>
      </c>
      <c r="C321" s="25" t="str">
        <f aca="false">IF(B321=1,"Ap Dung","Khong")</f>
        <v>Ap Dung</v>
      </c>
      <c r="D321" s="25" t="str">
        <f aca="false">IF(E321="x","Bat buoc",(IF(E321=1,"khuyen khich","Khong")))</f>
        <v>Bat buoc</v>
      </c>
      <c r="E321" s="33" t="str">
        <f aca="false">HLOOKUP($E$2,$N$1:R321,S321,0)</f>
        <v>x</v>
      </c>
      <c r="F321" s="27"/>
      <c r="G321" s="29" t="str">
        <f aca="false">IF(AND(F321=1,E321=1),1,IF(AND(F321=1,E321="x"),"x",""))</f>
        <v/>
      </c>
      <c r="H321" s="28" t="s">
        <v>15</v>
      </c>
      <c r="I321" s="22" t="n">
        <v>1</v>
      </c>
      <c r="J321" s="22" t="n">
        <v>1</v>
      </c>
      <c r="K321" s="22" t="n">
        <v>1</v>
      </c>
      <c r="L321" s="22" t="n">
        <v>1</v>
      </c>
      <c r="M321" s="29" t="s">
        <v>116</v>
      </c>
      <c r="N321" s="23"/>
      <c r="O321" s="29" t="s">
        <v>23</v>
      </c>
      <c r="P321" s="29" t="s">
        <v>23</v>
      </c>
      <c r="Q321" s="29" t="s">
        <v>23</v>
      </c>
      <c r="R321" s="29" t="s">
        <v>23</v>
      </c>
      <c r="S321" s="22" t="n">
        <v>321</v>
      </c>
      <c r="T321" s="8"/>
      <c r="U321" s="8"/>
      <c r="V321" s="8"/>
      <c r="W321" s="8"/>
      <c r="X321" s="8"/>
      <c r="Y321" s="8"/>
      <c r="Z321" s="8"/>
    </row>
    <row r="322" customFormat="false" ht="28.5" hidden="false" customHeight="true" outlineLevel="0" collapsed="false">
      <c r="A322" s="24" t="s">
        <v>333</v>
      </c>
      <c r="B322" s="18" t="n">
        <f aca="false">HLOOKUP($B$2,$I$1:L322,S322,0)</f>
        <v>1</v>
      </c>
      <c r="C322" s="25" t="str">
        <f aca="false">IF(B322=1,"Ap Dung","Khong")</f>
        <v>Ap Dung</v>
      </c>
      <c r="D322" s="25" t="str">
        <f aca="false">IF(E322="x","Bat buoc",(IF(E322=1,"khuyen khich","Khong")))</f>
        <v>Bat buoc</v>
      </c>
      <c r="E322" s="33" t="str">
        <f aca="false">HLOOKUP($E$2,$N$1:R322,S322,0)</f>
        <v>x</v>
      </c>
      <c r="F322" s="27"/>
      <c r="G322" s="29" t="str">
        <f aca="false">IF(AND(F322=1,E322=1),1,IF(AND(F322=1,E322="x"),"x",""))</f>
        <v/>
      </c>
      <c r="H322" s="28" t="s">
        <v>15</v>
      </c>
      <c r="I322" s="22" t="n">
        <v>1</v>
      </c>
      <c r="J322" s="22" t="n">
        <v>1</v>
      </c>
      <c r="K322" s="22" t="n">
        <v>1</v>
      </c>
      <c r="L322" s="22" t="n">
        <v>1</v>
      </c>
      <c r="M322" s="29" t="s">
        <v>116</v>
      </c>
      <c r="N322" s="23"/>
      <c r="O322" s="29" t="s">
        <v>23</v>
      </c>
      <c r="P322" s="29" t="s">
        <v>23</v>
      </c>
      <c r="Q322" s="29" t="s">
        <v>23</v>
      </c>
      <c r="R322" s="29" t="s">
        <v>23</v>
      </c>
      <c r="S322" s="22" t="n">
        <v>322</v>
      </c>
      <c r="T322" s="8"/>
      <c r="U322" s="8"/>
      <c r="V322" s="8"/>
      <c r="W322" s="8"/>
      <c r="X322" s="8"/>
      <c r="Y322" s="8"/>
      <c r="Z322" s="8"/>
    </row>
    <row r="323" customFormat="false" ht="28.5" hidden="false" customHeight="true" outlineLevel="0" collapsed="false">
      <c r="A323" s="24" t="s">
        <v>334</v>
      </c>
      <c r="B323" s="18" t="n">
        <f aca="false">HLOOKUP($B$2,$I$1:L323,S323,0)</f>
        <v>1</v>
      </c>
      <c r="C323" s="25" t="str">
        <f aca="false">IF(B323=1,"Ap Dung","Khong")</f>
        <v>Ap Dung</v>
      </c>
      <c r="D323" s="25" t="str">
        <f aca="false">IF(E323="x","Bat buoc",(IF(E323=1,"khuyen khich","Khong")))</f>
        <v>Bat buoc</v>
      </c>
      <c r="E323" s="33" t="str">
        <f aca="false">HLOOKUP($E$2,$N$1:R323,S323,0)</f>
        <v>x</v>
      </c>
      <c r="F323" s="27"/>
      <c r="G323" s="29" t="str">
        <f aca="false">IF(AND(F323=1,E323=1),1,IF(AND(F323=1,E323="x"),"x",""))</f>
        <v/>
      </c>
      <c r="H323" s="28" t="s">
        <v>15</v>
      </c>
      <c r="I323" s="22" t="n">
        <v>1</v>
      </c>
      <c r="J323" s="22" t="n">
        <v>1</v>
      </c>
      <c r="K323" s="22" t="n">
        <v>1</v>
      </c>
      <c r="L323" s="22" t="n">
        <v>1</v>
      </c>
      <c r="M323" s="29" t="s">
        <v>116</v>
      </c>
      <c r="N323" s="23"/>
      <c r="O323" s="29" t="s">
        <v>23</v>
      </c>
      <c r="P323" s="29" t="s">
        <v>23</v>
      </c>
      <c r="Q323" s="29" t="s">
        <v>23</v>
      </c>
      <c r="R323" s="29" t="s">
        <v>23</v>
      </c>
      <c r="S323" s="22" t="n">
        <v>323</v>
      </c>
      <c r="T323" s="8"/>
      <c r="U323" s="8"/>
      <c r="V323" s="8"/>
      <c r="W323" s="8"/>
      <c r="X323" s="8"/>
      <c r="Y323" s="8"/>
      <c r="Z323" s="8"/>
    </row>
    <row r="324" customFormat="false" ht="28.5" hidden="false" customHeight="true" outlineLevel="0" collapsed="false">
      <c r="A324" s="24" t="s">
        <v>335</v>
      </c>
      <c r="B324" s="18" t="n">
        <f aca="false">HLOOKUP($B$2,$I$1:L324,S324,0)</f>
        <v>1</v>
      </c>
      <c r="C324" s="25" t="str">
        <f aca="false">IF(B324=1,"Ap Dung","Khong")</f>
        <v>Ap Dung</v>
      </c>
      <c r="D324" s="25" t="str">
        <f aca="false">IF(E324="x","Bat buoc",(IF(E324=1,"khuyen khich","Khong")))</f>
        <v>Bat buoc</v>
      </c>
      <c r="E324" s="33" t="str">
        <f aca="false">HLOOKUP($E$2,$N$1:R324,S324,0)</f>
        <v>x</v>
      </c>
      <c r="F324" s="27"/>
      <c r="G324" s="29" t="str">
        <f aca="false">IF(AND(F324=1,E324=1),1,IF(AND(F324=1,E324="x"),"x",""))</f>
        <v/>
      </c>
      <c r="H324" s="28" t="s">
        <v>15</v>
      </c>
      <c r="I324" s="22" t="n">
        <v>1</v>
      </c>
      <c r="J324" s="22" t="n">
        <v>1</v>
      </c>
      <c r="K324" s="22" t="n">
        <v>1</v>
      </c>
      <c r="L324" s="22" t="n">
        <v>1</v>
      </c>
      <c r="M324" s="29" t="s">
        <v>116</v>
      </c>
      <c r="N324" s="23"/>
      <c r="O324" s="29" t="s">
        <v>23</v>
      </c>
      <c r="P324" s="29" t="s">
        <v>23</v>
      </c>
      <c r="Q324" s="29" t="s">
        <v>23</v>
      </c>
      <c r="R324" s="29" t="s">
        <v>23</v>
      </c>
      <c r="S324" s="22" t="n">
        <v>324</v>
      </c>
      <c r="T324" s="8"/>
      <c r="U324" s="8"/>
      <c r="V324" s="8"/>
      <c r="W324" s="8"/>
      <c r="X324" s="8"/>
      <c r="Y324" s="8"/>
      <c r="Z324" s="8"/>
    </row>
    <row r="325" customFormat="false" ht="28.5" hidden="false" customHeight="true" outlineLevel="0" collapsed="false">
      <c r="A325" s="24" t="s">
        <v>336</v>
      </c>
      <c r="B325" s="18" t="n">
        <f aca="false">HLOOKUP($B$2,$I$1:L325,S325,0)</f>
        <v>1</v>
      </c>
      <c r="C325" s="25" t="str">
        <f aca="false">IF(B325=1,"Ap Dung","Khong")</f>
        <v>Ap Dung</v>
      </c>
      <c r="D325" s="25" t="str">
        <f aca="false">IF(E325="x","Bat buoc",(IF(E325=1,"khuyen khich","Khong")))</f>
        <v>Khong</v>
      </c>
      <c r="E325" s="26" t="n">
        <f aca="false">HLOOKUP($E$2,$N$1:R325,S325,0)</f>
        <v>0</v>
      </c>
      <c r="F325" s="27"/>
      <c r="G325" s="29" t="str">
        <f aca="false">IF(AND(F325=1,E325=1),1,IF(AND(F325=1,E325="x"),"x",""))</f>
        <v/>
      </c>
      <c r="H325" s="28" t="s">
        <v>15</v>
      </c>
      <c r="I325" s="22" t="n">
        <v>1</v>
      </c>
      <c r="J325" s="22" t="n">
        <v>1</v>
      </c>
      <c r="K325" s="22" t="n">
        <v>1</v>
      </c>
      <c r="L325" s="22" t="n">
        <v>1</v>
      </c>
      <c r="M325" s="29" t="s">
        <v>126</v>
      </c>
      <c r="N325" s="23"/>
      <c r="O325" s="23"/>
      <c r="P325" s="23"/>
      <c r="Q325" s="23" t="n">
        <v>1</v>
      </c>
      <c r="R325" s="29" t="s">
        <v>23</v>
      </c>
      <c r="S325" s="22" t="n">
        <v>325</v>
      </c>
      <c r="T325" s="8"/>
      <c r="U325" s="8"/>
      <c r="V325" s="8"/>
      <c r="W325" s="8"/>
      <c r="X325" s="8"/>
      <c r="Y325" s="8"/>
      <c r="Z325" s="8"/>
    </row>
    <row r="326" customFormat="false" ht="28.5" hidden="false" customHeight="true" outlineLevel="0" collapsed="false">
      <c r="A326" s="24" t="s">
        <v>337</v>
      </c>
      <c r="B326" s="18" t="n">
        <f aca="false">HLOOKUP($B$2,$I$1:L326,S326,0)</f>
        <v>1</v>
      </c>
      <c r="C326" s="25" t="str">
        <f aca="false">IF(B326=1,"Ap Dung","Khong")</f>
        <v>Ap Dung</v>
      </c>
      <c r="D326" s="25" t="str">
        <f aca="false">IF(E326="x","Bat buoc",(IF(E326=1,"khuyen khich","Khong")))</f>
        <v>khuyen khich</v>
      </c>
      <c r="E326" s="26" t="n">
        <f aca="false">HLOOKUP($E$2,$N$1:R326,S326,0)</f>
        <v>1</v>
      </c>
      <c r="F326" s="27"/>
      <c r="G326" s="29" t="str">
        <f aca="false">IF(AND(F326=1,E326=1),1,IF(AND(F326=1,E326="x"),"x",""))</f>
        <v/>
      </c>
      <c r="H326" s="28" t="s">
        <v>15</v>
      </c>
      <c r="I326" s="22" t="n">
        <v>1</v>
      </c>
      <c r="J326" s="22" t="n">
        <v>1</v>
      </c>
      <c r="K326" s="22" t="n">
        <v>1</v>
      </c>
      <c r="L326" s="22" t="n">
        <v>1</v>
      </c>
      <c r="M326" s="29" t="s">
        <v>35</v>
      </c>
      <c r="N326" s="23"/>
      <c r="O326" s="23"/>
      <c r="P326" s="23" t="n">
        <v>1</v>
      </c>
      <c r="Q326" s="29" t="s">
        <v>23</v>
      </c>
      <c r="R326" s="29" t="s">
        <v>23</v>
      </c>
      <c r="S326" s="22" t="n">
        <v>326</v>
      </c>
      <c r="T326" s="8"/>
      <c r="U326" s="8"/>
      <c r="V326" s="8"/>
      <c r="W326" s="8"/>
      <c r="X326" s="8"/>
      <c r="Y326" s="8"/>
      <c r="Z326" s="8"/>
    </row>
    <row r="327" customFormat="false" ht="28.5" hidden="false" customHeight="true" outlineLevel="0" collapsed="false">
      <c r="A327" s="24" t="s">
        <v>338</v>
      </c>
      <c r="B327" s="18" t="n">
        <f aca="false">HLOOKUP($B$2,$I$1:L327,S327,0)</f>
        <v>1</v>
      </c>
      <c r="C327" s="25" t="str">
        <f aca="false">IF(B327=1,"Ap Dung","Khong")</f>
        <v>Ap Dung</v>
      </c>
      <c r="D327" s="25" t="str">
        <f aca="false">IF(E327="x","Bat buoc",(IF(E327=1,"khuyen khich","Khong")))</f>
        <v>khuyen khich</v>
      </c>
      <c r="E327" s="26" t="n">
        <f aca="false">HLOOKUP($E$2,$N$1:R327,S327,0)</f>
        <v>1</v>
      </c>
      <c r="F327" s="27"/>
      <c r="G327" s="29" t="str">
        <f aca="false">IF(AND(F327=1,E327=1),1,IF(AND(F327=1,E327="x"),"x",""))</f>
        <v/>
      </c>
      <c r="H327" s="28" t="s">
        <v>15</v>
      </c>
      <c r="I327" s="22" t="n">
        <v>1</v>
      </c>
      <c r="J327" s="22" t="n">
        <v>1</v>
      </c>
      <c r="K327" s="22" t="n">
        <v>1</v>
      </c>
      <c r="L327" s="22" t="n">
        <v>1</v>
      </c>
      <c r="M327" s="29" t="s">
        <v>35</v>
      </c>
      <c r="N327" s="23"/>
      <c r="O327" s="23"/>
      <c r="P327" s="23" t="n">
        <v>1</v>
      </c>
      <c r="Q327" s="29" t="s">
        <v>23</v>
      </c>
      <c r="R327" s="29" t="s">
        <v>23</v>
      </c>
      <c r="S327" s="22" t="n">
        <v>327</v>
      </c>
      <c r="T327" s="8"/>
      <c r="U327" s="8"/>
      <c r="V327" s="8"/>
      <c r="W327" s="8"/>
      <c r="X327" s="8"/>
      <c r="Y327" s="8"/>
      <c r="Z327" s="8"/>
    </row>
    <row r="328" customFormat="false" ht="28.5" hidden="false" customHeight="true" outlineLevel="0" collapsed="false">
      <c r="A328" s="24" t="s">
        <v>339</v>
      </c>
      <c r="B328" s="18" t="n">
        <f aca="false">HLOOKUP($B$2,$I$1:L328,S328,0)</f>
        <v>1</v>
      </c>
      <c r="C328" s="25" t="str">
        <f aca="false">IF(B328=1,"Ap Dung","Khong")</f>
        <v>Ap Dung</v>
      </c>
      <c r="D328" s="25" t="str">
        <f aca="false">IF(E328="x","Bat buoc",(IF(E328=1,"khuyen khich","Khong")))</f>
        <v>Khong</v>
      </c>
      <c r="E328" s="26" t="n">
        <f aca="false">HLOOKUP($E$2,$N$1:R328,S328,0)</f>
        <v>0</v>
      </c>
      <c r="F328" s="27"/>
      <c r="G328" s="29" t="str">
        <f aca="false">IF(AND(F328=1,E328=1),1,IF(AND(F328=1,E328="x"),"x",""))</f>
        <v/>
      </c>
      <c r="H328" s="28" t="s">
        <v>15</v>
      </c>
      <c r="I328" s="22" t="n">
        <v>1</v>
      </c>
      <c r="J328" s="22" t="n">
        <v>1</v>
      </c>
      <c r="K328" s="22" t="n">
        <v>1</v>
      </c>
      <c r="L328" s="22" t="n">
        <v>1</v>
      </c>
      <c r="M328" s="29" t="s">
        <v>41</v>
      </c>
      <c r="N328" s="23"/>
      <c r="O328" s="23"/>
      <c r="P328" s="23"/>
      <c r="Q328" s="29" t="s">
        <v>23</v>
      </c>
      <c r="R328" s="29" t="s">
        <v>23</v>
      </c>
      <c r="S328" s="22" t="n">
        <v>328</v>
      </c>
      <c r="T328" s="8"/>
      <c r="U328" s="8"/>
      <c r="V328" s="8"/>
      <c r="W328" s="8"/>
      <c r="X328" s="8"/>
      <c r="Y328" s="8"/>
      <c r="Z328" s="8"/>
    </row>
    <row r="329" customFormat="false" ht="28.5" hidden="false" customHeight="true" outlineLevel="0" collapsed="false">
      <c r="A329" s="24" t="s">
        <v>340</v>
      </c>
      <c r="B329" s="18" t="n">
        <f aca="false">HLOOKUP($B$2,$I$1:L329,S329,0)</f>
        <v>1</v>
      </c>
      <c r="C329" s="25" t="str">
        <f aca="false">IF(B329=1,"Ap Dung","Khong")</f>
        <v>Ap Dung</v>
      </c>
      <c r="D329" s="25" t="str">
        <f aca="false">IF(E329="x","Bat buoc",(IF(E329=1,"khuyen khich","Khong")))</f>
        <v>Khong</v>
      </c>
      <c r="E329" s="26" t="n">
        <f aca="false">HLOOKUP($E$2,$N$1:R329,S329,0)</f>
        <v>0</v>
      </c>
      <c r="F329" s="27"/>
      <c r="G329" s="29" t="str">
        <f aca="false">IF(AND(F329=1,E329=1),1,IF(AND(F329=1,E329="x"),"x",""))</f>
        <v/>
      </c>
      <c r="H329" s="28" t="s">
        <v>15</v>
      </c>
      <c r="I329" s="22" t="n">
        <v>1</v>
      </c>
      <c r="J329" s="22" t="n">
        <v>1</v>
      </c>
      <c r="K329" s="22" t="n">
        <v>1</v>
      </c>
      <c r="L329" s="22" t="n">
        <v>1</v>
      </c>
      <c r="M329" s="29" t="s">
        <v>41</v>
      </c>
      <c r="N329" s="23"/>
      <c r="O329" s="23"/>
      <c r="P329" s="23"/>
      <c r="Q329" s="29" t="s">
        <v>23</v>
      </c>
      <c r="R329" s="29" t="s">
        <v>23</v>
      </c>
      <c r="S329" s="22" t="n">
        <v>329</v>
      </c>
      <c r="T329" s="8"/>
      <c r="U329" s="8"/>
      <c r="V329" s="8"/>
      <c r="W329" s="8"/>
      <c r="X329" s="8"/>
      <c r="Y329" s="8"/>
      <c r="Z329" s="8"/>
    </row>
    <row r="330" customFormat="false" ht="28.5" hidden="false" customHeight="true" outlineLevel="0" collapsed="false">
      <c r="A330" s="24" t="s">
        <v>341</v>
      </c>
      <c r="B330" s="18" t="n">
        <f aca="false">HLOOKUP($B$2,$I$1:L330,S330,0)</f>
        <v>1</v>
      </c>
      <c r="C330" s="25" t="str">
        <f aca="false">IF(B330=1,"Ap Dung","Khong")</f>
        <v>Ap Dung</v>
      </c>
      <c r="D330" s="25" t="str">
        <f aca="false">IF(E330="x","Bat buoc",(IF(E330=1,"khuyen khich","Khong")))</f>
        <v>Khong</v>
      </c>
      <c r="E330" s="26" t="n">
        <f aca="false">HLOOKUP($E$2,$N$1:R330,S330,0)</f>
        <v>0</v>
      </c>
      <c r="F330" s="27"/>
      <c r="G330" s="29" t="str">
        <f aca="false">IF(AND(F330=1,E330=1),1,IF(AND(F330=1,E330="x"),"x",""))</f>
        <v/>
      </c>
      <c r="H330" s="28" t="s">
        <v>15</v>
      </c>
      <c r="I330" s="22" t="n">
        <v>1</v>
      </c>
      <c r="J330" s="22" t="n">
        <v>1</v>
      </c>
      <c r="K330" s="22" t="n">
        <v>1</v>
      </c>
      <c r="L330" s="22" t="n">
        <v>1</v>
      </c>
      <c r="M330" s="29" t="s">
        <v>41</v>
      </c>
      <c r="N330" s="23"/>
      <c r="O330" s="23"/>
      <c r="P330" s="23"/>
      <c r="Q330" s="29" t="s">
        <v>23</v>
      </c>
      <c r="R330" s="29" t="s">
        <v>23</v>
      </c>
      <c r="S330" s="22" t="n">
        <v>330</v>
      </c>
      <c r="T330" s="8"/>
      <c r="U330" s="8"/>
      <c r="V330" s="8"/>
      <c r="W330" s="8"/>
      <c r="X330" s="8"/>
      <c r="Y330" s="8"/>
      <c r="Z330" s="8"/>
    </row>
    <row r="331" customFormat="false" ht="28.5" hidden="false" customHeight="true" outlineLevel="0" collapsed="false">
      <c r="A331" s="24" t="s">
        <v>342</v>
      </c>
      <c r="B331" s="18" t="n">
        <f aca="false">HLOOKUP($B$2,$I$1:L331,S331,0)</f>
        <v>1</v>
      </c>
      <c r="C331" s="25" t="str">
        <f aca="false">IF(B331=1,"Ap Dung","Khong")</f>
        <v>Ap Dung</v>
      </c>
      <c r="D331" s="25" t="str">
        <f aca="false">IF(E331="x","Bat buoc",(IF(E331=1,"khuyen khich","Khong")))</f>
        <v>Bat buoc</v>
      </c>
      <c r="E331" s="33" t="str">
        <f aca="false">HLOOKUP($E$2,$N$1:R331,S331,0)</f>
        <v>x</v>
      </c>
      <c r="F331" s="27"/>
      <c r="G331" s="29" t="str">
        <f aca="false">IF(AND(F331=1,E331=1),1,IF(AND(F331=1,E331="x"),"x",""))</f>
        <v/>
      </c>
      <c r="H331" s="28" t="s">
        <v>15</v>
      </c>
      <c r="I331" s="22" t="n">
        <v>1</v>
      </c>
      <c r="J331" s="22" t="n">
        <v>1</v>
      </c>
      <c r="K331" s="22" t="n">
        <v>1</v>
      </c>
      <c r="L331" s="22" t="n">
        <v>1</v>
      </c>
      <c r="M331" s="29" t="s">
        <v>116</v>
      </c>
      <c r="N331" s="23"/>
      <c r="O331" s="29" t="s">
        <v>23</v>
      </c>
      <c r="P331" s="29" t="s">
        <v>23</v>
      </c>
      <c r="Q331" s="29" t="s">
        <v>23</v>
      </c>
      <c r="R331" s="29" t="s">
        <v>23</v>
      </c>
      <c r="S331" s="22" t="n">
        <v>331</v>
      </c>
      <c r="T331" s="8"/>
      <c r="U331" s="8"/>
      <c r="V331" s="8"/>
      <c r="W331" s="8"/>
      <c r="X331" s="8"/>
      <c r="Y331" s="8"/>
      <c r="Z331" s="8"/>
    </row>
    <row r="332" customFormat="false" ht="28.5" hidden="false" customHeight="true" outlineLevel="0" collapsed="false">
      <c r="A332" s="24" t="s">
        <v>343</v>
      </c>
      <c r="B332" s="18" t="n">
        <f aca="false">HLOOKUP($B$2,$I$1:L332,S332,0)</f>
        <v>1</v>
      </c>
      <c r="C332" s="25" t="str">
        <f aca="false">IF(B332=1,"Ap Dung","Khong")</f>
        <v>Ap Dung</v>
      </c>
      <c r="D332" s="25" t="str">
        <f aca="false">IF(E332="x","Bat buoc",(IF(E332=1,"khuyen khich","Khong")))</f>
        <v>Bat buoc</v>
      </c>
      <c r="E332" s="33" t="str">
        <f aca="false">HLOOKUP($E$2,$N$1:R332,S332,0)</f>
        <v>x</v>
      </c>
      <c r="F332" s="27"/>
      <c r="G332" s="29" t="str">
        <f aca="false">IF(AND(F332=1,E332=1),1,IF(AND(F332=1,E332="x"),"x",""))</f>
        <v/>
      </c>
      <c r="H332" s="28" t="s">
        <v>15</v>
      </c>
      <c r="I332" s="22" t="n">
        <v>1</v>
      </c>
      <c r="J332" s="22" t="n">
        <v>1</v>
      </c>
      <c r="K332" s="22" t="n">
        <v>1</v>
      </c>
      <c r="L332" s="22" t="n">
        <v>1</v>
      </c>
      <c r="M332" s="29" t="s">
        <v>116</v>
      </c>
      <c r="N332" s="23"/>
      <c r="O332" s="29" t="s">
        <v>23</v>
      </c>
      <c r="P332" s="29" t="s">
        <v>23</v>
      </c>
      <c r="Q332" s="29" t="s">
        <v>23</v>
      </c>
      <c r="R332" s="29" t="s">
        <v>23</v>
      </c>
      <c r="S332" s="22" t="n">
        <v>332</v>
      </c>
      <c r="T332" s="8"/>
      <c r="U332" s="8"/>
      <c r="V332" s="8"/>
      <c r="W332" s="8"/>
      <c r="X332" s="8"/>
      <c r="Y332" s="8"/>
      <c r="Z332" s="8"/>
    </row>
    <row r="333" customFormat="false" ht="28.5" hidden="false" customHeight="true" outlineLevel="0" collapsed="false">
      <c r="A333" s="24" t="s">
        <v>344</v>
      </c>
      <c r="B333" s="18" t="n">
        <f aca="false">HLOOKUP($B$2,$I$1:L333,S333,0)</f>
        <v>1</v>
      </c>
      <c r="C333" s="25" t="str">
        <f aca="false">IF(B333=1,"Ap Dung","Khong")</f>
        <v>Ap Dung</v>
      </c>
      <c r="D333" s="25" t="str">
        <f aca="false">IF(E333="x","Bat buoc",(IF(E333=1,"khuyen khich","Khong")))</f>
        <v>Bat buoc</v>
      </c>
      <c r="E333" s="33" t="str">
        <f aca="false">HLOOKUP($E$2,$N$1:R333,S333,0)</f>
        <v>x</v>
      </c>
      <c r="F333" s="27"/>
      <c r="G333" s="29" t="str">
        <f aca="false">IF(AND(F333=1,E333=1),1,IF(AND(F333=1,E333="x"),"x",""))</f>
        <v/>
      </c>
      <c r="H333" s="28" t="s">
        <v>15</v>
      </c>
      <c r="I333" s="22" t="n">
        <v>1</v>
      </c>
      <c r="J333" s="22" t="n">
        <v>1</v>
      </c>
      <c r="K333" s="22" t="n">
        <v>1</v>
      </c>
      <c r="L333" s="22" t="n">
        <v>1</v>
      </c>
      <c r="M333" s="29" t="s">
        <v>25</v>
      </c>
      <c r="N333" s="23"/>
      <c r="O333" s="23"/>
      <c r="P333" s="29" t="s">
        <v>23</v>
      </c>
      <c r="Q333" s="29" t="s">
        <v>23</v>
      </c>
      <c r="R333" s="29" t="s">
        <v>23</v>
      </c>
      <c r="S333" s="22" t="n">
        <v>333</v>
      </c>
      <c r="T333" s="8"/>
      <c r="U333" s="8"/>
      <c r="V333" s="8"/>
      <c r="W333" s="8"/>
      <c r="X333" s="8"/>
      <c r="Y333" s="8"/>
      <c r="Z333" s="8"/>
    </row>
    <row r="334" customFormat="false" ht="28.5" hidden="false" customHeight="true" outlineLevel="0" collapsed="false">
      <c r="A334" s="24" t="s">
        <v>345</v>
      </c>
      <c r="B334" s="18" t="n">
        <f aca="false">HLOOKUP($B$2,$I$1:L334,S334,0)</f>
        <v>1</v>
      </c>
      <c r="C334" s="25" t="str">
        <f aca="false">IF(B334=1,"Ap Dung","Khong")</f>
        <v>Ap Dung</v>
      </c>
      <c r="D334" s="25" t="str">
        <f aca="false">IF(E334="x","Bat buoc",(IF(E334=1,"khuyen khich","Khong")))</f>
        <v>Bat buoc</v>
      </c>
      <c r="E334" s="33" t="str">
        <f aca="false">HLOOKUP($E$2,$N$1:R334,S334,0)</f>
        <v>x</v>
      </c>
      <c r="F334" s="27"/>
      <c r="G334" s="29" t="str">
        <f aca="false">IF(AND(F334=1,E334=1),1,IF(AND(F334=1,E334="x"),"x",""))</f>
        <v/>
      </c>
      <c r="H334" s="28" t="s">
        <v>15</v>
      </c>
      <c r="I334" s="22" t="n">
        <v>1</v>
      </c>
      <c r="J334" s="22" t="n">
        <v>1</v>
      </c>
      <c r="K334" s="22" t="n">
        <v>1</v>
      </c>
      <c r="L334" s="22" t="n">
        <v>1</v>
      </c>
      <c r="M334" s="29" t="s">
        <v>116</v>
      </c>
      <c r="N334" s="23"/>
      <c r="O334" s="29" t="s">
        <v>23</v>
      </c>
      <c r="P334" s="29" t="s">
        <v>23</v>
      </c>
      <c r="Q334" s="29" t="s">
        <v>23</v>
      </c>
      <c r="R334" s="29" t="s">
        <v>23</v>
      </c>
      <c r="S334" s="22" t="n">
        <v>334</v>
      </c>
      <c r="T334" s="8"/>
      <c r="U334" s="8"/>
      <c r="V334" s="8"/>
      <c r="W334" s="8"/>
      <c r="X334" s="8"/>
      <c r="Y334" s="8"/>
      <c r="Z334" s="8"/>
    </row>
    <row r="335" customFormat="false" ht="28.5" hidden="false" customHeight="true" outlineLevel="0" collapsed="false">
      <c r="A335" s="24" t="s">
        <v>346</v>
      </c>
      <c r="B335" s="18" t="n">
        <f aca="false">HLOOKUP($B$2,$I$1:L335,S335,0)</f>
        <v>1</v>
      </c>
      <c r="C335" s="25" t="str">
        <f aca="false">IF(B335=1,"Ap Dung","Khong")</f>
        <v>Ap Dung</v>
      </c>
      <c r="D335" s="25" t="str">
        <f aca="false">IF(E335="x","Bat buoc",(IF(E335=1,"khuyen khich","Khong")))</f>
        <v>Bat buoc</v>
      </c>
      <c r="E335" s="33" t="str">
        <f aca="false">HLOOKUP($E$2,$N$1:R335,S335,0)</f>
        <v>x</v>
      </c>
      <c r="F335" s="27"/>
      <c r="G335" s="29" t="str">
        <f aca="false">IF(AND(F335=1,E335=1),1,IF(AND(F335=1,E335="x"),"x",""))</f>
        <v/>
      </c>
      <c r="H335" s="28" t="s">
        <v>15</v>
      </c>
      <c r="I335" s="22" t="n">
        <v>1</v>
      </c>
      <c r="J335" s="22" t="n">
        <v>1</v>
      </c>
      <c r="K335" s="22" t="n">
        <v>1</v>
      </c>
      <c r="L335" s="22" t="n">
        <v>1</v>
      </c>
      <c r="M335" s="29" t="s">
        <v>25</v>
      </c>
      <c r="N335" s="23"/>
      <c r="O335" s="23"/>
      <c r="P335" s="29" t="s">
        <v>23</v>
      </c>
      <c r="Q335" s="29" t="s">
        <v>23</v>
      </c>
      <c r="R335" s="29" t="s">
        <v>23</v>
      </c>
      <c r="S335" s="22" t="n">
        <v>335</v>
      </c>
      <c r="T335" s="8"/>
      <c r="U335" s="8"/>
      <c r="V335" s="8"/>
      <c r="W335" s="8"/>
      <c r="X335" s="8"/>
      <c r="Y335" s="8"/>
      <c r="Z335" s="8"/>
    </row>
    <row r="336" customFormat="false" ht="28.5" hidden="false" customHeight="true" outlineLevel="0" collapsed="false">
      <c r="A336" s="24" t="s">
        <v>200</v>
      </c>
      <c r="B336" s="18" t="n">
        <f aca="false">HLOOKUP($B$2,$I$1:L336,S336,0)</f>
        <v>1</v>
      </c>
      <c r="C336" s="25" t="str">
        <f aca="false">IF(B336=1,"Ap Dung","Khong")</f>
        <v>Ap Dung</v>
      </c>
      <c r="D336" s="25" t="str">
        <f aca="false">IF(E336="x","Bat buoc",(IF(E336=1,"khuyen khich","Khong")))</f>
        <v>Bat buoc</v>
      </c>
      <c r="E336" s="33" t="str">
        <f aca="false">HLOOKUP($E$2,$N$1:R336,S336,0)</f>
        <v>x</v>
      </c>
      <c r="F336" s="27"/>
      <c r="G336" s="29" t="str">
        <f aca="false">IF(AND(F336=1,E336=1),1,IF(AND(F336=1,E336="x"),"x",""))</f>
        <v/>
      </c>
      <c r="H336" s="28" t="s">
        <v>15</v>
      </c>
      <c r="I336" s="22" t="n">
        <v>1</v>
      </c>
      <c r="J336" s="22" t="n">
        <v>1</v>
      </c>
      <c r="K336" s="22" t="n">
        <v>1</v>
      </c>
      <c r="L336" s="22" t="n">
        <v>1</v>
      </c>
      <c r="M336" s="29" t="s">
        <v>116</v>
      </c>
      <c r="N336" s="23"/>
      <c r="O336" s="29" t="s">
        <v>23</v>
      </c>
      <c r="P336" s="29" t="s">
        <v>23</v>
      </c>
      <c r="Q336" s="29" t="s">
        <v>23</v>
      </c>
      <c r="R336" s="29" t="s">
        <v>23</v>
      </c>
      <c r="S336" s="22" t="n">
        <v>336</v>
      </c>
      <c r="T336" s="8"/>
      <c r="U336" s="8"/>
      <c r="V336" s="8"/>
      <c r="W336" s="8"/>
      <c r="X336" s="8"/>
      <c r="Y336" s="8"/>
      <c r="Z336" s="8"/>
    </row>
    <row r="337" customFormat="false" ht="28.5" hidden="false" customHeight="true" outlineLevel="0" collapsed="false">
      <c r="A337" s="24" t="s">
        <v>347</v>
      </c>
      <c r="B337" s="18" t="n">
        <f aca="false">HLOOKUP($B$2,$I$1:L337,S337,0)</f>
        <v>1</v>
      </c>
      <c r="C337" s="25" t="str">
        <f aca="false">IF(B337=1,"Ap Dung","Khong")</f>
        <v>Ap Dung</v>
      </c>
      <c r="D337" s="25" t="str">
        <f aca="false">IF(E337="x","Bat buoc",(IF(E337=1,"khuyen khich","Khong")))</f>
        <v>Bat buoc</v>
      </c>
      <c r="E337" s="33" t="str">
        <f aca="false">HLOOKUP($E$2,$N$1:R337,S337,0)</f>
        <v>x</v>
      </c>
      <c r="F337" s="27"/>
      <c r="G337" s="29" t="str">
        <f aca="false">IF(AND(F337=1,E337=1),1,IF(AND(F337=1,E337="x"),"x",""))</f>
        <v/>
      </c>
      <c r="H337" s="28" t="s">
        <v>15</v>
      </c>
      <c r="I337" s="22" t="n">
        <v>1</v>
      </c>
      <c r="J337" s="22" t="n">
        <v>1</v>
      </c>
      <c r="K337" s="22" t="n">
        <v>1</v>
      </c>
      <c r="L337" s="22" t="n">
        <v>1</v>
      </c>
      <c r="M337" s="29" t="s">
        <v>116</v>
      </c>
      <c r="N337" s="23"/>
      <c r="O337" s="29" t="s">
        <v>23</v>
      </c>
      <c r="P337" s="29" t="s">
        <v>23</v>
      </c>
      <c r="Q337" s="29" t="s">
        <v>23</v>
      </c>
      <c r="R337" s="29" t="s">
        <v>23</v>
      </c>
      <c r="S337" s="22" t="n">
        <v>337</v>
      </c>
      <c r="T337" s="8"/>
      <c r="U337" s="8"/>
      <c r="V337" s="8"/>
      <c r="W337" s="8"/>
      <c r="X337" s="8"/>
      <c r="Y337" s="8"/>
      <c r="Z337" s="8"/>
    </row>
    <row r="338" customFormat="false" ht="28.5" hidden="false" customHeight="true" outlineLevel="0" collapsed="false">
      <c r="A338" s="24" t="s">
        <v>348</v>
      </c>
      <c r="B338" s="18" t="n">
        <f aca="false">HLOOKUP($B$2,$I$1:L338,S338,0)</f>
        <v>1</v>
      </c>
      <c r="C338" s="25" t="str">
        <f aca="false">IF(B338=1,"Ap Dung","Khong")</f>
        <v>Ap Dung</v>
      </c>
      <c r="D338" s="25" t="str">
        <f aca="false">IF(E338="x","Bat buoc",(IF(E338=1,"khuyen khich","Khong")))</f>
        <v>Bat buoc</v>
      </c>
      <c r="E338" s="33" t="str">
        <f aca="false">HLOOKUP($E$2,$N$1:R338,S338,0)</f>
        <v>x</v>
      </c>
      <c r="F338" s="27"/>
      <c r="G338" s="29" t="str">
        <f aca="false">IF(AND(F338=1,E338=1),1,IF(AND(F338=1,E338="x"),"x",""))</f>
        <v/>
      </c>
      <c r="H338" s="28" t="s">
        <v>15</v>
      </c>
      <c r="I338" s="22" t="n">
        <v>1</v>
      </c>
      <c r="J338" s="22" t="n">
        <v>1</v>
      </c>
      <c r="K338" s="22" t="n">
        <v>1</v>
      </c>
      <c r="L338" s="22" t="n">
        <v>1</v>
      </c>
      <c r="M338" s="29" t="s">
        <v>25</v>
      </c>
      <c r="N338" s="23"/>
      <c r="O338" s="23"/>
      <c r="P338" s="29" t="s">
        <v>23</v>
      </c>
      <c r="Q338" s="29" t="s">
        <v>23</v>
      </c>
      <c r="R338" s="29" t="s">
        <v>23</v>
      </c>
      <c r="S338" s="22" t="n">
        <v>338</v>
      </c>
      <c r="T338" s="8"/>
      <c r="U338" s="8"/>
      <c r="V338" s="8"/>
      <c r="W338" s="8"/>
      <c r="X338" s="8"/>
      <c r="Y338" s="8"/>
      <c r="Z338" s="8"/>
    </row>
    <row r="339" customFormat="false" ht="28.5" hidden="false" customHeight="true" outlineLevel="0" collapsed="false">
      <c r="A339" s="24" t="s">
        <v>121</v>
      </c>
      <c r="B339" s="18" t="n">
        <f aca="false">HLOOKUP($B$2,$I$1:L339,S339,0)</f>
        <v>1</v>
      </c>
      <c r="C339" s="25" t="str">
        <f aca="false">IF(B339=1,"Ap Dung","Khong")</f>
        <v>Ap Dung</v>
      </c>
      <c r="D339" s="25" t="str">
        <f aca="false">IF(E339="x","Bat buoc",(IF(E339=1,"khuyen khich","Khong")))</f>
        <v>Bat buoc</v>
      </c>
      <c r="E339" s="33" t="str">
        <f aca="false">HLOOKUP($E$2,$N$1:R339,S339,0)</f>
        <v>x</v>
      </c>
      <c r="F339" s="27"/>
      <c r="G339" s="29" t="str">
        <f aca="false">IF(AND(F339=1,E339=1),1,IF(AND(F339=1,E339="x"),"x",""))</f>
        <v/>
      </c>
      <c r="H339" s="28" t="s">
        <v>15</v>
      </c>
      <c r="I339" s="22" t="n">
        <v>1</v>
      </c>
      <c r="J339" s="22" t="n">
        <v>1</v>
      </c>
      <c r="K339" s="22" t="n">
        <v>1</v>
      </c>
      <c r="L339" s="22" t="n">
        <v>1</v>
      </c>
      <c r="M339" s="29" t="s">
        <v>116</v>
      </c>
      <c r="N339" s="23"/>
      <c r="O339" s="29" t="s">
        <v>23</v>
      </c>
      <c r="P339" s="29" t="s">
        <v>23</v>
      </c>
      <c r="Q339" s="29" t="s">
        <v>23</v>
      </c>
      <c r="R339" s="29" t="s">
        <v>23</v>
      </c>
      <c r="S339" s="22" t="n">
        <v>339</v>
      </c>
      <c r="T339" s="8"/>
      <c r="U339" s="8"/>
      <c r="V339" s="8"/>
      <c r="W339" s="8"/>
      <c r="X339" s="8"/>
      <c r="Y339" s="8"/>
      <c r="Z339" s="8"/>
    </row>
    <row r="340" customFormat="false" ht="28.5" hidden="false" customHeight="true" outlineLevel="0" collapsed="false">
      <c r="A340" s="24" t="s">
        <v>349</v>
      </c>
      <c r="B340" s="18" t="n">
        <f aca="false">HLOOKUP($B$2,$I$1:L340,S340,0)</f>
        <v>1</v>
      </c>
      <c r="C340" s="25" t="str">
        <f aca="false">IF(B340=1,"Ap Dung","Khong")</f>
        <v>Ap Dung</v>
      </c>
      <c r="D340" s="25" t="str">
        <f aca="false">IF(E340="x","Bat buoc",(IF(E340=1,"khuyen khich","Khong")))</f>
        <v>Bat buoc</v>
      </c>
      <c r="E340" s="33" t="str">
        <f aca="false">HLOOKUP($E$2,$N$1:R340,S340,0)</f>
        <v>x</v>
      </c>
      <c r="F340" s="27"/>
      <c r="G340" s="29" t="str">
        <f aca="false">IF(AND(F340=1,E340=1),1,IF(AND(F340=1,E340="x"),"x",""))</f>
        <v/>
      </c>
      <c r="H340" s="28" t="s">
        <v>15</v>
      </c>
      <c r="I340" s="22" t="n">
        <v>1</v>
      </c>
      <c r="J340" s="22" t="n">
        <v>1</v>
      </c>
      <c r="K340" s="22" t="n">
        <v>1</v>
      </c>
      <c r="L340" s="22" t="n">
        <v>1</v>
      </c>
      <c r="M340" s="29" t="s">
        <v>116</v>
      </c>
      <c r="N340" s="23"/>
      <c r="O340" s="29" t="s">
        <v>23</v>
      </c>
      <c r="P340" s="29" t="s">
        <v>23</v>
      </c>
      <c r="Q340" s="29" t="s">
        <v>23</v>
      </c>
      <c r="R340" s="29" t="s">
        <v>23</v>
      </c>
      <c r="S340" s="22" t="n">
        <v>340</v>
      </c>
      <c r="T340" s="8"/>
      <c r="U340" s="8"/>
      <c r="V340" s="8"/>
      <c r="W340" s="8"/>
      <c r="X340" s="8"/>
      <c r="Y340" s="8"/>
      <c r="Z340" s="8"/>
    </row>
    <row r="341" customFormat="false" ht="28.5" hidden="false" customHeight="true" outlineLevel="0" collapsed="false">
      <c r="A341" s="24" t="s">
        <v>350</v>
      </c>
      <c r="B341" s="18" t="n">
        <f aca="false">HLOOKUP($B$2,$I$1:L341,S341,0)</f>
        <v>1</v>
      </c>
      <c r="C341" s="25" t="str">
        <f aca="false">IF(B341=1,"Ap Dung","Khong")</f>
        <v>Ap Dung</v>
      </c>
      <c r="D341" s="25" t="str">
        <f aca="false">IF(E341="x","Bat buoc",(IF(E341=1,"khuyen khich","Khong")))</f>
        <v>khuyen khich</v>
      </c>
      <c r="E341" s="26" t="n">
        <f aca="false">HLOOKUP($E$2,$N$1:R341,S341,0)</f>
        <v>1</v>
      </c>
      <c r="F341" s="27"/>
      <c r="G341" s="29" t="str">
        <f aca="false">IF(AND(F341=1,E341=1),1,IF(AND(F341=1,E341="x"),"x",""))</f>
        <v/>
      </c>
      <c r="H341" s="28" t="s">
        <v>15</v>
      </c>
      <c r="I341" s="22" t="n">
        <v>1</v>
      </c>
      <c r="J341" s="22" t="n">
        <v>1</v>
      </c>
      <c r="K341" s="22" t="n">
        <v>1</v>
      </c>
      <c r="L341" s="22" t="n">
        <v>1</v>
      </c>
      <c r="M341" s="29" t="s">
        <v>18</v>
      </c>
      <c r="N341" s="23"/>
      <c r="O341" s="23"/>
      <c r="P341" s="23" t="n">
        <v>1</v>
      </c>
      <c r="Q341" s="23" t="n">
        <v>1</v>
      </c>
      <c r="R341" s="23" t="n">
        <v>1</v>
      </c>
      <c r="S341" s="22" t="n">
        <v>341</v>
      </c>
      <c r="T341" s="8"/>
      <c r="U341" s="8"/>
      <c r="V341" s="8"/>
      <c r="W341" s="8"/>
      <c r="X341" s="8"/>
      <c r="Y341" s="8"/>
      <c r="Z341" s="8"/>
    </row>
    <row r="342" customFormat="false" ht="28.5" hidden="false" customHeight="true" outlineLevel="0" collapsed="false">
      <c r="A342" s="24" t="s">
        <v>326</v>
      </c>
      <c r="B342" s="18" t="n">
        <f aca="false">HLOOKUP($B$2,$I$1:L342,S342,0)</f>
        <v>1</v>
      </c>
      <c r="C342" s="25" t="str">
        <f aca="false">IF(B342=1,"Ap Dung","Khong")</f>
        <v>Ap Dung</v>
      </c>
      <c r="D342" s="25" t="str">
        <f aca="false">IF(E342="x","Bat buoc",(IF(E342=1,"khuyen khich","Khong")))</f>
        <v>Bat buoc</v>
      </c>
      <c r="E342" s="33" t="str">
        <f aca="false">HLOOKUP($E$2,$N$1:R342,S342,0)</f>
        <v>x</v>
      </c>
      <c r="F342" s="27"/>
      <c r="G342" s="29" t="str">
        <f aca="false">IF(AND(F342=1,E342=1),1,IF(AND(F342=1,E342="x"),"x",""))</f>
        <v/>
      </c>
      <c r="H342" s="28" t="s">
        <v>15</v>
      </c>
      <c r="I342" s="22" t="n">
        <v>1</v>
      </c>
      <c r="J342" s="22" t="n">
        <v>1</v>
      </c>
      <c r="K342" s="22" t="n">
        <v>1</v>
      </c>
      <c r="L342" s="22" t="n">
        <v>1</v>
      </c>
      <c r="M342" s="29" t="s">
        <v>116</v>
      </c>
      <c r="N342" s="23"/>
      <c r="O342" s="29" t="s">
        <v>23</v>
      </c>
      <c r="P342" s="29" t="s">
        <v>23</v>
      </c>
      <c r="Q342" s="29" t="s">
        <v>23</v>
      </c>
      <c r="R342" s="29" t="s">
        <v>23</v>
      </c>
      <c r="S342" s="22" t="n">
        <v>342</v>
      </c>
      <c r="T342" s="8"/>
      <c r="U342" s="8"/>
      <c r="V342" s="8"/>
      <c r="W342" s="8"/>
      <c r="X342" s="8"/>
      <c r="Y342" s="8"/>
      <c r="Z342" s="8"/>
    </row>
    <row r="343" customFormat="false" ht="28.5" hidden="false" customHeight="true" outlineLevel="0" collapsed="false">
      <c r="A343" s="24" t="s">
        <v>351</v>
      </c>
      <c r="B343" s="18" t="n">
        <f aca="false">HLOOKUP($B$2,$I$1:L343,S343,0)</f>
        <v>0</v>
      </c>
      <c r="C343" s="25" t="str">
        <f aca="false">IF(B343=1,"Ap Dung","Khong")</f>
        <v>Khong</v>
      </c>
      <c r="D343" s="25" t="str">
        <f aca="false">IF(E343="x","Bat buoc",(IF(E343=1,"khuyen khich","Khong")))</f>
        <v>Khong</v>
      </c>
      <c r="E343" s="26" t="n">
        <f aca="false">HLOOKUP($E$2,$N$1:R343,S343,0)</f>
        <v>0</v>
      </c>
      <c r="F343" s="27"/>
      <c r="G343" s="29" t="str">
        <f aca="false">IF(AND(F343=1,E343=1),1,IF(AND(F343=1,E343="x"),"x",""))</f>
        <v/>
      </c>
      <c r="H343" s="28" t="s">
        <v>5</v>
      </c>
      <c r="I343" s="22" t="n">
        <v>1</v>
      </c>
      <c r="J343" s="22"/>
      <c r="K343" s="22"/>
      <c r="L343" s="22"/>
      <c r="M343" s="23" t="n">
        <v>5</v>
      </c>
      <c r="N343" s="23"/>
      <c r="O343" s="23"/>
      <c r="P343" s="23"/>
      <c r="Q343" s="23"/>
      <c r="R343" s="23" t="n">
        <v>1</v>
      </c>
      <c r="S343" s="22" t="n">
        <v>343</v>
      </c>
      <c r="T343" s="8"/>
      <c r="U343" s="8"/>
      <c r="V343" s="8"/>
      <c r="W343" s="8"/>
      <c r="X343" s="8"/>
      <c r="Y343" s="8"/>
      <c r="Z343" s="8"/>
    </row>
    <row r="344" customFormat="false" ht="28.5" hidden="false" customHeight="true" outlineLevel="0" collapsed="false">
      <c r="A344" s="30" t="s">
        <v>352</v>
      </c>
      <c r="B344" s="18"/>
      <c r="C344" s="31"/>
      <c r="D344" s="31"/>
      <c r="E344" s="32"/>
      <c r="F344" s="32"/>
      <c r="G344" s="23"/>
      <c r="H344" s="22"/>
      <c r="I344" s="22"/>
      <c r="J344" s="22"/>
      <c r="K344" s="22"/>
      <c r="L344" s="22"/>
      <c r="M344" s="23"/>
      <c r="N344" s="23"/>
      <c r="O344" s="23"/>
      <c r="P344" s="23"/>
      <c r="Q344" s="23"/>
      <c r="R344" s="23"/>
      <c r="S344" s="22" t="n">
        <v>344</v>
      </c>
      <c r="T344" s="8"/>
      <c r="U344" s="8"/>
      <c r="V344" s="8"/>
      <c r="W344" s="8"/>
      <c r="X344" s="8"/>
      <c r="Y344" s="8"/>
      <c r="Z344" s="8"/>
    </row>
    <row r="345" customFormat="false" ht="28.5" hidden="false" customHeight="true" outlineLevel="0" collapsed="false">
      <c r="A345" s="24" t="s">
        <v>251</v>
      </c>
      <c r="B345" s="18" t="n">
        <f aca="false">HLOOKUP($B$2,$I$1:L345,S345,0)</f>
        <v>1</v>
      </c>
      <c r="C345" s="25" t="str">
        <f aca="false">IF(B345=1,"Ap Dung","Khong")</f>
        <v>Ap Dung</v>
      </c>
      <c r="D345" s="25" t="str">
        <f aca="false">IF(E345="x","Bat buoc",(IF(E345=1,"khuyen khich","Khong")))</f>
        <v>khuyen khich</v>
      </c>
      <c r="E345" s="26" t="n">
        <f aca="false">HLOOKUP($E$2,$N$1:R345,S345,0)</f>
        <v>1</v>
      </c>
      <c r="F345" s="27"/>
      <c r="G345" s="29" t="str">
        <f aca="false">IF(AND(F345=1,E345=1),1,IF(AND(F345=1,E345="x"),"x",""))</f>
        <v/>
      </c>
      <c r="H345" s="28" t="s">
        <v>15</v>
      </c>
      <c r="I345" s="22" t="n">
        <v>1</v>
      </c>
      <c r="J345" s="22" t="n">
        <v>1</v>
      </c>
      <c r="K345" s="22" t="n">
        <v>1</v>
      </c>
      <c r="L345" s="22" t="n">
        <v>1</v>
      </c>
      <c r="M345" s="29" t="s">
        <v>85</v>
      </c>
      <c r="N345" s="23" t="n">
        <v>1</v>
      </c>
      <c r="O345" s="23" t="n">
        <v>1</v>
      </c>
      <c r="P345" s="23" t="n">
        <v>1</v>
      </c>
      <c r="Q345" s="23" t="n">
        <v>1</v>
      </c>
      <c r="R345" s="23" t="n">
        <v>1</v>
      </c>
      <c r="S345" s="22" t="n">
        <v>345</v>
      </c>
      <c r="T345" s="8"/>
      <c r="U345" s="8"/>
      <c r="V345" s="8"/>
      <c r="W345" s="8"/>
      <c r="X345" s="8"/>
      <c r="Y345" s="8"/>
      <c r="Z345" s="8"/>
    </row>
    <row r="346" customFormat="false" ht="28.5" hidden="false" customHeight="true" outlineLevel="0" collapsed="false">
      <c r="A346" s="24" t="s">
        <v>353</v>
      </c>
      <c r="B346" s="18" t="n">
        <f aca="false">HLOOKUP($B$2,$I$1:L346,S346,0)</f>
        <v>1</v>
      </c>
      <c r="C346" s="25" t="str">
        <f aca="false">IF(B346=1,"Ap Dung","Khong")</f>
        <v>Ap Dung</v>
      </c>
      <c r="D346" s="25" t="str">
        <f aca="false">IF(E346="x","Bat buoc",(IF(E346=1,"khuyen khich","Khong")))</f>
        <v>khuyen khich</v>
      </c>
      <c r="E346" s="26" t="n">
        <f aca="false">HLOOKUP($E$2,$N$1:R346,S346,0)</f>
        <v>1</v>
      </c>
      <c r="F346" s="27"/>
      <c r="G346" s="29" t="str">
        <f aca="false">IF(AND(F346=1,E346=1),1,IF(AND(F346=1,E346="x"),"x",""))</f>
        <v/>
      </c>
      <c r="H346" s="28" t="s">
        <v>15</v>
      </c>
      <c r="I346" s="22" t="n">
        <v>1</v>
      </c>
      <c r="J346" s="22" t="n">
        <v>1</v>
      </c>
      <c r="K346" s="22" t="n">
        <v>1</v>
      </c>
      <c r="L346" s="22" t="n">
        <v>1</v>
      </c>
      <c r="M346" s="29" t="s">
        <v>85</v>
      </c>
      <c r="N346" s="23" t="n">
        <v>1</v>
      </c>
      <c r="O346" s="23" t="n">
        <v>1</v>
      </c>
      <c r="P346" s="23" t="n">
        <v>1</v>
      </c>
      <c r="Q346" s="23" t="n">
        <v>1</v>
      </c>
      <c r="R346" s="23" t="n">
        <v>1</v>
      </c>
      <c r="S346" s="22" t="n">
        <v>346</v>
      </c>
      <c r="T346" s="8"/>
      <c r="U346" s="8"/>
      <c r="V346" s="8"/>
      <c r="W346" s="8"/>
      <c r="X346" s="8"/>
      <c r="Y346" s="8"/>
      <c r="Z346" s="8"/>
    </row>
    <row r="347" customFormat="false" ht="28.5" hidden="false" customHeight="true" outlineLevel="0" collapsed="false">
      <c r="A347" s="24" t="s">
        <v>354</v>
      </c>
      <c r="B347" s="18" t="n">
        <f aca="false">HLOOKUP($B$2,$I$1:L347,S347,0)</f>
        <v>1</v>
      </c>
      <c r="C347" s="25" t="str">
        <f aca="false">IF(B347=1,"Ap Dung","Khong")</f>
        <v>Ap Dung</v>
      </c>
      <c r="D347" s="25" t="str">
        <f aca="false">IF(E347="x","Bat buoc",(IF(E347=1,"khuyen khich","Khong")))</f>
        <v>khuyen khich</v>
      </c>
      <c r="E347" s="26" t="n">
        <f aca="false">HLOOKUP($E$2,$N$1:R347,S347,0)</f>
        <v>1</v>
      </c>
      <c r="F347" s="27"/>
      <c r="G347" s="29" t="str">
        <f aca="false">IF(AND(F347=1,E347=1),1,IF(AND(F347=1,E347="x"),"x",""))</f>
        <v/>
      </c>
      <c r="H347" s="28" t="s">
        <v>15</v>
      </c>
      <c r="I347" s="22" t="n">
        <v>1</v>
      </c>
      <c r="J347" s="22" t="n">
        <v>1</v>
      </c>
      <c r="K347" s="22" t="n">
        <v>1</v>
      </c>
      <c r="L347" s="22" t="n">
        <v>1</v>
      </c>
      <c r="M347" s="29" t="s">
        <v>18</v>
      </c>
      <c r="N347" s="23"/>
      <c r="O347" s="23"/>
      <c r="P347" s="23" t="n">
        <v>1</v>
      </c>
      <c r="Q347" s="23" t="n">
        <v>1</v>
      </c>
      <c r="R347" s="23" t="n">
        <v>1</v>
      </c>
      <c r="S347" s="22" t="n">
        <v>347</v>
      </c>
      <c r="T347" s="8"/>
      <c r="U347" s="8"/>
      <c r="V347" s="8"/>
      <c r="W347" s="8"/>
      <c r="X347" s="8"/>
      <c r="Y347" s="8"/>
      <c r="Z347" s="8"/>
    </row>
    <row r="348" customFormat="false" ht="28.5" hidden="false" customHeight="true" outlineLevel="0" collapsed="false">
      <c r="A348" s="24" t="s">
        <v>355</v>
      </c>
      <c r="B348" s="18" t="n">
        <f aca="false">HLOOKUP($B$2,$I$1:L348,S348,0)</f>
        <v>1</v>
      </c>
      <c r="C348" s="25" t="str">
        <f aca="false">IF(B348=1,"Ap Dung","Khong")</f>
        <v>Ap Dung</v>
      </c>
      <c r="D348" s="25" t="str">
        <f aca="false">IF(E348="x","Bat buoc",(IF(E348=1,"khuyen khich","Khong")))</f>
        <v>Khong</v>
      </c>
      <c r="E348" s="26" t="n">
        <f aca="false">HLOOKUP($E$2,$N$1:R348,S348,0)</f>
        <v>0</v>
      </c>
      <c r="F348" s="27"/>
      <c r="G348" s="29" t="str">
        <f aca="false">IF(AND(F348=1,E348=1),1,IF(AND(F348=1,E348="x"),"x",""))</f>
        <v/>
      </c>
      <c r="H348" s="28" t="s">
        <v>15</v>
      </c>
      <c r="I348" s="22" t="n">
        <v>1</v>
      </c>
      <c r="J348" s="22" t="n">
        <v>1</v>
      </c>
      <c r="K348" s="22" t="n">
        <v>1</v>
      </c>
      <c r="L348" s="22" t="n">
        <v>1</v>
      </c>
      <c r="M348" s="29" t="s">
        <v>221</v>
      </c>
      <c r="N348" s="23"/>
      <c r="O348" s="23"/>
      <c r="P348" s="23"/>
      <c r="Q348" s="23" t="n">
        <v>1</v>
      </c>
      <c r="R348" s="23" t="n">
        <v>1</v>
      </c>
      <c r="S348" s="22" t="n">
        <v>348</v>
      </c>
      <c r="T348" s="8"/>
      <c r="U348" s="8"/>
      <c r="V348" s="8"/>
      <c r="W348" s="8"/>
      <c r="X348" s="8"/>
      <c r="Y348" s="8"/>
      <c r="Z348" s="8"/>
    </row>
    <row r="349" customFormat="false" ht="28.5" hidden="false" customHeight="true" outlineLevel="0" collapsed="false">
      <c r="A349" s="30" t="s">
        <v>356</v>
      </c>
      <c r="B349" s="18"/>
      <c r="C349" s="31"/>
      <c r="D349" s="31"/>
      <c r="E349" s="32"/>
      <c r="F349" s="32"/>
      <c r="G349" s="23"/>
      <c r="H349" s="22"/>
      <c r="I349" s="22"/>
      <c r="J349" s="22"/>
      <c r="K349" s="22"/>
      <c r="L349" s="22"/>
      <c r="M349" s="23"/>
      <c r="N349" s="23"/>
      <c r="O349" s="23"/>
      <c r="P349" s="23"/>
      <c r="Q349" s="23"/>
      <c r="R349" s="23"/>
      <c r="S349" s="22" t="n">
        <v>349</v>
      </c>
      <c r="T349" s="8"/>
      <c r="U349" s="8"/>
      <c r="V349" s="8"/>
      <c r="W349" s="8"/>
      <c r="X349" s="8"/>
      <c r="Y349" s="8"/>
      <c r="Z349" s="8"/>
    </row>
    <row r="350" customFormat="false" ht="28.5" hidden="false" customHeight="true" outlineLevel="0" collapsed="false">
      <c r="A350" s="24" t="s">
        <v>357</v>
      </c>
      <c r="B350" s="18" t="n">
        <f aca="false">HLOOKUP($B$2,$I$1:L350,S350,0)</f>
        <v>1</v>
      </c>
      <c r="C350" s="25" t="str">
        <f aca="false">IF(B350=1,"Ap Dung","Khong")</f>
        <v>Ap Dung</v>
      </c>
      <c r="D350" s="25" t="str">
        <f aca="false">IF(E350="x","Bat buoc",(IF(E350=1,"khuyen khich","Khong")))</f>
        <v>Bat buoc</v>
      </c>
      <c r="E350" s="33" t="str">
        <f aca="false">HLOOKUP($E$2,$N$1:R350,S350,0)</f>
        <v>x</v>
      </c>
      <c r="F350" s="27"/>
      <c r="G350" s="29" t="str">
        <f aca="false">IF(AND(F350=1,E350=1),1,IF(AND(F350=1,E350="x"),"x",""))</f>
        <v/>
      </c>
      <c r="H350" s="28" t="s">
        <v>15</v>
      </c>
      <c r="I350" s="22" t="n">
        <v>1</v>
      </c>
      <c r="J350" s="22" t="n">
        <v>1</v>
      </c>
      <c r="K350" s="22" t="n">
        <v>1</v>
      </c>
      <c r="L350" s="22" t="n">
        <v>1</v>
      </c>
      <c r="M350" s="29" t="s">
        <v>22</v>
      </c>
      <c r="N350" s="29" t="s">
        <v>23</v>
      </c>
      <c r="O350" s="29" t="s">
        <v>23</v>
      </c>
      <c r="P350" s="29" t="s">
        <v>23</v>
      </c>
      <c r="Q350" s="29" t="s">
        <v>23</v>
      </c>
      <c r="R350" s="29" t="s">
        <v>23</v>
      </c>
      <c r="S350" s="22" t="n">
        <v>350</v>
      </c>
      <c r="T350" s="8"/>
      <c r="U350" s="8"/>
      <c r="V350" s="8"/>
      <c r="W350" s="8"/>
      <c r="X350" s="8"/>
      <c r="Y350" s="8"/>
      <c r="Z350" s="8"/>
    </row>
    <row r="351" customFormat="false" ht="28.5" hidden="false" customHeight="true" outlineLevel="0" collapsed="false">
      <c r="A351" s="24" t="s">
        <v>358</v>
      </c>
      <c r="B351" s="18" t="n">
        <f aca="false">HLOOKUP($B$2,$I$1:L351,S351,0)</f>
        <v>1</v>
      </c>
      <c r="C351" s="25" t="str">
        <f aca="false">IF(B351=1,"Ap Dung","Khong")</f>
        <v>Ap Dung</v>
      </c>
      <c r="D351" s="25" t="str">
        <f aca="false">IF(E351="x","Bat buoc",(IF(E351=1,"khuyen khich","Khong")))</f>
        <v>Bat buoc</v>
      </c>
      <c r="E351" s="33" t="str">
        <f aca="false">HLOOKUP($E$2,$N$1:R351,S351,0)</f>
        <v>x</v>
      </c>
      <c r="F351" s="27"/>
      <c r="G351" s="29" t="str">
        <f aca="false">IF(AND(F351=1,E351=1),1,IF(AND(F351=1,E351="x"),"x",""))</f>
        <v/>
      </c>
      <c r="H351" s="28" t="s">
        <v>15</v>
      </c>
      <c r="I351" s="22" t="n">
        <v>1</v>
      </c>
      <c r="J351" s="22" t="n">
        <v>1</v>
      </c>
      <c r="K351" s="22" t="n">
        <v>1</v>
      </c>
      <c r="L351" s="22" t="n">
        <v>1</v>
      </c>
      <c r="M351" s="29" t="s">
        <v>22</v>
      </c>
      <c r="N351" s="29" t="s">
        <v>23</v>
      </c>
      <c r="O351" s="29" t="s">
        <v>23</v>
      </c>
      <c r="P351" s="29" t="s">
        <v>23</v>
      </c>
      <c r="Q351" s="29" t="s">
        <v>23</v>
      </c>
      <c r="R351" s="29" t="s">
        <v>23</v>
      </c>
      <c r="S351" s="22" t="n">
        <v>351</v>
      </c>
      <c r="T351" s="8"/>
      <c r="U351" s="8"/>
      <c r="V351" s="8"/>
      <c r="W351" s="8"/>
      <c r="X351" s="8"/>
      <c r="Y351" s="8"/>
      <c r="Z351" s="8"/>
    </row>
    <row r="352" customFormat="false" ht="28.5" hidden="false" customHeight="true" outlineLevel="0" collapsed="false">
      <c r="A352" s="24" t="s">
        <v>359</v>
      </c>
      <c r="B352" s="18" t="n">
        <f aca="false">HLOOKUP($B$2,$I$1:L352,S352,0)</f>
        <v>1</v>
      </c>
      <c r="C352" s="25" t="str">
        <f aca="false">IF(B352=1,"Ap Dung","Khong")</f>
        <v>Ap Dung</v>
      </c>
      <c r="D352" s="25" t="str">
        <f aca="false">IF(E352="x","Bat buoc",(IF(E352=1,"khuyen khich","Khong")))</f>
        <v>Bat buoc</v>
      </c>
      <c r="E352" s="33" t="str">
        <f aca="false">HLOOKUP($E$2,$N$1:R352,S352,0)</f>
        <v>x</v>
      </c>
      <c r="F352" s="27"/>
      <c r="G352" s="29" t="str">
        <f aca="false">IF(AND(F352=1,E352=1),1,IF(AND(F352=1,E352="x"),"x",""))</f>
        <v/>
      </c>
      <c r="H352" s="28" t="s">
        <v>15</v>
      </c>
      <c r="I352" s="22" t="n">
        <v>1</v>
      </c>
      <c r="J352" s="22" t="n">
        <v>1</v>
      </c>
      <c r="K352" s="22" t="n">
        <v>1</v>
      </c>
      <c r="L352" s="22" t="n">
        <v>1</v>
      </c>
      <c r="M352" s="29" t="s">
        <v>22</v>
      </c>
      <c r="N352" s="29" t="s">
        <v>23</v>
      </c>
      <c r="O352" s="29" t="s">
        <v>23</v>
      </c>
      <c r="P352" s="29" t="s">
        <v>23</v>
      </c>
      <c r="Q352" s="29" t="s">
        <v>23</v>
      </c>
      <c r="R352" s="29" t="s">
        <v>23</v>
      </c>
      <c r="S352" s="22" t="n">
        <v>352</v>
      </c>
      <c r="T352" s="8"/>
      <c r="U352" s="8"/>
      <c r="V352" s="8"/>
      <c r="W352" s="8"/>
      <c r="X352" s="8"/>
      <c r="Y352" s="8"/>
      <c r="Z352" s="8"/>
    </row>
    <row r="353" customFormat="false" ht="28.5" hidden="false" customHeight="true" outlineLevel="0" collapsed="false">
      <c r="A353" s="24" t="s">
        <v>360</v>
      </c>
      <c r="B353" s="18" t="n">
        <f aca="false">HLOOKUP($B$2,$I$1:L353,S353,0)</f>
        <v>1</v>
      </c>
      <c r="C353" s="25" t="str">
        <f aca="false">IF(B353=1,"Ap Dung","Khong")</f>
        <v>Ap Dung</v>
      </c>
      <c r="D353" s="25" t="str">
        <f aca="false">IF(E353="x","Bat buoc",(IF(E353=1,"khuyen khich","Khong")))</f>
        <v>khuyen khich</v>
      </c>
      <c r="E353" s="26" t="n">
        <f aca="false">HLOOKUP($E$2,$N$1:R353,S353,0)</f>
        <v>1</v>
      </c>
      <c r="F353" s="27"/>
      <c r="G353" s="29" t="str">
        <f aca="false">IF(AND(F353=1,E353=1),1,IF(AND(F353=1,E353="x"),"x",""))</f>
        <v/>
      </c>
      <c r="H353" s="28" t="s">
        <v>15</v>
      </c>
      <c r="I353" s="22" t="n">
        <v>1</v>
      </c>
      <c r="J353" s="22" t="n">
        <v>1</v>
      </c>
      <c r="K353" s="22" t="n">
        <v>1</v>
      </c>
      <c r="L353" s="22" t="n">
        <v>1</v>
      </c>
      <c r="M353" s="29" t="s">
        <v>133</v>
      </c>
      <c r="N353" s="23"/>
      <c r="O353" s="23"/>
      <c r="P353" s="23" t="n">
        <v>1</v>
      </c>
      <c r="Q353" s="23" t="n">
        <v>1</v>
      </c>
      <c r="R353" s="29" t="s">
        <v>23</v>
      </c>
      <c r="S353" s="22" t="n">
        <v>353</v>
      </c>
      <c r="T353" s="8"/>
      <c r="U353" s="8"/>
      <c r="V353" s="8"/>
      <c r="W353" s="8"/>
      <c r="X353" s="8"/>
      <c r="Y353" s="8"/>
      <c r="Z353" s="8"/>
    </row>
    <row r="354" customFormat="false" ht="28.5" hidden="false" customHeight="true" outlineLevel="0" collapsed="false">
      <c r="A354" s="24" t="s">
        <v>361</v>
      </c>
      <c r="B354" s="18" t="n">
        <f aca="false">HLOOKUP($B$2,$I$1:L354,S354,0)</f>
        <v>0</v>
      </c>
      <c r="C354" s="25" t="str">
        <f aca="false">IF(B354=1,"Ap Dung","Khong")</f>
        <v>Khong</v>
      </c>
      <c r="D354" s="25" t="str">
        <f aca="false">IF(E354="x","Bat buoc",(IF(E354=1,"khuyen khich","Khong")))</f>
        <v>Khong</v>
      </c>
      <c r="E354" s="26" t="n">
        <f aca="false">HLOOKUP($E$2,$N$1:R354,S354,0)</f>
        <v>0</v>
      </c>
      <c r="F354" s="27"/>
      <c r="G354" s="29" t="str">
        <f aca="false">IF(AND(F354=1,E354=1),1,IF(AND(F354=1,E354="x"),"x",""))</f>
        <v/>
      </c>
      <c r="H354" s="28" t="s">
        <v>5</v>
      </c>
      <c r="I354" s="22" t="n">
        <v>1</v>
      </c>
      <c r="J354" s="22"/>
      <c r="K354" s="22"/>
      <c r="L354" s="22"/>
      <c r="M354" s="29" t="s">
        <v>221</v>
      </c>
      <c r="N354" s="23"/>
      <c r="O354" s="23"/>
      <c r="P354" s="23"/>
      <c r="Q354" s="23" t="n">
        <v>1</v>
      </c>
      <c r="R354" s="23" t="n">
        <v>1</v>
      </c>
      <c r="S354" s="22" t="n">
        <v>354</v>
      </c>
      <c r="T354" s="8"/>
      <c r="U354" s="8"/>
      <c r="V354" s="8"/>
      <c r="W354" s="8"/>
      <c r="X354" s="8"/>
      <c r="Y354" s="8"/>
      <c r="Z354" s="8"/>
    </row>
    <row r="355" customFormat="false" ht="28.5" hidden="false" customHeight="true" outlineLevel="0" collapsed="false">
      <c r="A355" s="24" t="s">
        <v>362</v>
      </c>
      <c r="B355" s="18" t="n">
        <f aca="false">HLOOKUP($B$2,$I$1:L355,S355,0)</f>
        <v>0</v>
      </c>
      <c r="C355" s="25" t="str">
        <f aca="false">IF(B355=1,"Ap Dung","Khong")</f>
        <v>Khong</v>
      </c>
      <c r="D355" s="25" t="str">
        <f aca="false">IF(E355="x","Bat buoc",(IF(E355=1,"khuyen khich","Khong")))</f>
        <v>Khong</v>
      </c>
      <c r="E355" s="26" t="n">
        <f aca="false">HLOOKUP($E$2,$N$1:R355,S355,0)</f>
        <v>0</v>
      </c>
      <c r="F355" s="27"/>
      <c r="G355" s="29" t="str">
        <f aca="false">IF(AND(F355=1,E355=1),1,IF(AND(F355=1,E355="x"),"x",""))</f>
        <v/>
      </c>
      <c r="H355" s="28" t="s">
        <v>5</v>
      </c>
      <c r="I355" s="22" t="n">
        <v>1</v>
      </c>
      <c r="J355" s="22"/>
      <c r="K355" s="22"/>
      <c r="L355" s="22"/>
      <c r="M355" s="29" t="s">
        <v>221</v>
      </c>
      <c r="N355" s="23"/>
      <c r="O355" s="23"/>
      <c r="P355" s="23"/>
      <c r="Q355" s="23" t="n">
        <v>1</v>
      </c>
      <c r="R355" s="23" t="n">
        <v>1</v>
      </c>
      <c r="S355" s="22" t="n">
        <v>355</v>
      </c>
      <c r="T355" s="8"/>
      <c r="U355" s="8"/>
      <c r="V355" s="8"/>
      <c r="W355" s="8"/>
      <c r="X355" s="8"/>
      <c r="Y355" s="8"/>
      <c r="Z355" s="8"/>
    </row>
    <row r="356" customFormat="false" ht="28.5" hidden="false" customHeight="true" outlineLevel="0" collapsed="false">
      <c r="A356" s="24" t="s">
        <v>363</v>
      </c>
      <c r="B356" s="18" t="n">
        <f aca="false">HLOOKUP($B$2,$I$1:L356,S356,0)</f>
        <v>0</v>
      </c>
      <c r="C356" s="25" t="str">
        <f aca="false">IF(B356=1,"Ap Dung","Khong")</f>
        <v>Khong</v>
      </c>
      <c r="D356" s="25" t="str">
        <f aca="false">IF(E356="x","Bat buoc",(IF(E356=1,"khuyen khich","Khong")))</f>
        <v>Khong</v>
      </c>
      <c r="E356" s="26" t="n">
        <f aca="false">HLOOKUP($E$2,$N$1:R356,S356,0)</f>
        <v>0</v>
      </c>
      <c r="F356" s="27"/>
      <c r="G356" s="29" t="str">
        <f aca="false">IF(AND(F356=1,E356=1),1,IF(AND(F356=1,E356="x"),"x",""))</f>
        <v/>
      </c>
      <c r="H356" s="28" t="s">
        <v>5</v>
      </c>
      <c r="I356" s="22" t="n">
        <v>1</v>
      </c>
      <c r="J356" s="22"/>
      <c r="K356" s="22"/>
      <c r="L356" s="22"/>
      <c r="M356" s="29" t="s">
        <v>221</v>
      </c>
      <c r="N356" s="23"/>
      <c r="O356" s="23"/>
      <c r="P356" s="23"/>
      <c r="Q356" s="23" t="n">
        <v>1</v>
      </c>
      <c r="R356" s="23" t="n">
        <v>1</v>
      </c>
      <c r="S356" s="22" t="n">
        <v>356</v>
      </c>
      <c r="T356" s="8"/>
      <c r="U356" s="8"/>
      <c r="V356" s="8"/>
      <c r="W356" s="8"/>
      <c r="X356" s="8"/>
      <c r="Y356" s="8"/>
      <c r="Z356" s="8"/>
    </row>
    <row r="357" customFormat="false" ht="28.5" hidden="false" customHeight="true" outlineLevel="0" collapsed="false">
      <c r="A357" s="30" t="s">
        <v>364</v>
      </c>
      <c r="B357" s="18"/>
      <c r="C357" s="31"/>
      <c r="D357" s="31"/>
      <c r="E357" s="32"/>
      <c r="F357" s="32"/>
      <c r="G357" s="23"/>
      <c r="H357" s="22"/>
      <c r="I357" s="22"/>
      <c r="J357" s="22"/>
      <c r="K357" s="22"/>
      <c r="L357" s="22"/>
      <c r="M357" s="23"/>
      <c r="N357" s="23"/>
      <c r="O357" s="23"/>
      <c r="P357" s="23"/>
      <c r="Q357" s="23"/>
      <c r="R357" s="23"/>
      <c r="S357" s="22" t="n">
        <v>357</v>
      </c>
      <c r="T357" s="8"/>
      <c r="U357" s="8"/>
      <c r="V357" s="8"/>
      <c r="W357" s="8"/>
      <c r="X357" s="8"/>
      <c r="Y357" s="8"/>
      <c r="Z357" s="8"/>
    </row>
    <row r="358" customFormat="false" ht="28.5" hidden="false" customHeight="true" outlineLevel="0" collapsed="false">
      <c r="A358" s="24" t="s">
        <v>365</v>
      </c>
      <c r="B358" s="18" t="n">
        <f aca="false">HLOOKUP($B$2,$I$1:L358,S358,0)</f>
        <v>1</v>
      </c>
      <c r="C358" s="25" t="str">
        <f aca="false">IF(B358=1,"Ap Dung","Khong")</f>
        <v>Ap Dung</v>
      </c>
      <c r="D358" s="25" t="str">
        <f aca="false">IF(E358="x","Bat buoc",(IF(E358=1,"khuyen khich","Khong")))</f>
        <v>Bat buoc</v>
      </c>
      <c r="E358" s="33" t="str">
        <f aca="false">HLOOKUP($E$2,$N$1:R358,S358,0)</f>
        <v>x</v>
      </c>
      <c r="F358" s="27"/>
      <c r="G358" s="29" t="str">
        <f aca="false">IF(AND(F358=1,E358=1),1,IF(AND(F358=1,E358="x"),"x",""))</f>
        <v/>
      </c>
      <c r="H358" s="28" t="s">
        <v>15</v>
      </c>
      <c r="I358" s="22" t="n">
        <v>1</v>
      </c>
      <c r="J358" s="22" t="n">
        <v>1</v>
      </c>
      <c r="K358" s="22" t="n">
        <v>1</v>
      </c>
      <c r="L358" s="22" t="n">
        <v>1</v>
      </c>
      <c r="M358" s="29" t="s">
        <v>22</v>
      </c>
      <c r="N358" s="29" t="s">
        <v>23</v>
      </c>
      <c r="O358" s="29" t="s">
        <v>23</v>
      </c>
      <c r="P358" s="29" t="s">
        <v>23</v>
      </c>
      <c r="Q358" s="29" t="s">
        <v>23</v>
      </c>
      <c r="R358" s="29" t="s">
        <v>23</v>
      </c>
      <c r="S358" s="22" t="n">
        <v>358</v>
      </c>
      <c r="T358" s="8"/>
      <c r="U358" s="8"/>
      <c r="V358" s="8"/>
      <c r="W358" s="8"/>
      <c r="X358" s="8"/>
      <c r="Y358" s="8"/>
      <c r="Z358" s="8"/>
    </row>
    <row r="359" customFormat="false" ht="28.5" hidden="false" customHeight="true" outlineLevel="0" collapsed="false">
      <c r="A359" s="24" t="s">
        <v>366</v>
      </c>
      <c r="B359" s="18" t="n">
        <f aca="false">HLOOKUP($B$2,$I$1:L359,S359,0)</f>
        <v>1</v>
      </c>
      <c r="C359" s="25" t="str">
        <f aca="false">IF(B359=1,"Ap Dung","Khong")</f>
        <v>Ap Dung</v>
      </c>
      <c r="D359" s="25" t="str">
        <f aca="false">IF(E359="x","Bat buoc",(IF(E359=1,"khuyen khich","Khong")))</f>
        <v>Khong</v>
      </c>
      <c r="E359" s="26" t="n">
        <f aca="false">HLOOKUP($E$2,$N$1:R359,S359,0)</f>
        <v>0</v>
      </c>
      <c r="F359" s="27"/>
      <c r="G359" s="29" t="str">
        <f aca="false">IF(AND(F359=1,E359=1),1,IF(AND(F359=1,E359="x"),"x",""))</f>
        <v/>
      </c>
      <c r="H359" s="28" t="s">
        <v>15</v>
      </c>
      <c r="I359" s="22" t="n">
        <v>1</v>
      </c>
      <c r="J359" s="22" t="n">
        <v>1</v>
      </c>
      <c r="K359" s="22" t="n">
        <v>1</v>
      </c>
      <c r="L359" s="22" t="n">
        <v>1</v>
      </c>
      <c r="M359" s="29" t="s">
        <v>85</v>
      </c>
      <c r="N359" s="23"/>
      <c r="O359" s="23"/>
      <c r="P359" s="23"/>
      <c r="Q359" s="23"/>
      <c r="R359" s="23"/>
      <c r="S359" s="22" t="n">
        <v>359</v>
      </c>
      <c r="T359" s="8"/>
      <c r="U359" s="8"/>
      <c r="V359" s="8"/>
      <c r="W359" s="8"/>
      <c r="X359" s="8"/>
      <c r="Y359" s="8"/>
      <c r="Z359" s="8"/>
    </row>
    <row r="360" customFormat="false" ht="28.5" hidden="false" customHeight="true" outlineLevel="0" collapsed="false">
      <c r="A360" s="24" t="s">
        <v>367</v>
      </c>
      <c r="B360" s="18" t="n">
        <f aca="false">HLOOKUP($B$2,$I$1:L360,S360,0)</f>
        <v>1</v>
      </c>
      <c r="C360" s="25" t="str">
        <f aca="false">IF(B360=1,"Ap Dung","Khong")</f>
        <v>Ap Dung</v>
      </c>
      <c r="D360" s="25" t="str">
        <f aca="false">IF(E360="x","Bat buoc",(IF(E360=1,"khuyen khich","Khong")))</f>
        <v>Bat buoc</v>
      </c>
      <c r="E360" s="33" t="str">
        <f aca="false">HLOOKUP($E$2,$N$1:R360,S360,0)</f>
        <v>x</v>
      </c>
      <c r="F360" s="27"/>
      <c r="G360" s="29" t="str">
        <f aca="false">IF(AND(F360=1,E360=1),1,IF(AND(F360=1,E360="x"),"x",""))</f>
        <v/>
      </c>
      <c r="H360" s="28" t="s">
        <v>15</v>
      </c>
      <c r="I360" s="22" t="n">
        <v>1</v>
      </c>
      <c r="J360" s="22" t="n">
        <v>1</v>
      </c>
      <c r="K360" s="22" t="n">
        <v>1</v>
      </c>
      <c r="L360" s="22" t="n">
        <v>1</v>
      </c>
      <c r="M360" s="29" t="s">
        <v>22</v>
      </c>
      <c r="N360" s="29" t="s">
        <v>23</v>
      </c>
      <c r="O360" s="29" t="s">
        <v>23</v>
      </c>
      <c r="P360" s="29" t="s">
        <v>23</v>
      </c>
      <c r="Q360" s="29" t="s">
        <v>23</v>
      </c>
      <c r="R360" s="29" t="s">
        <v>23</v>
      </c>
      <c r="S360" s="22" t="n">
        <v>360</v>
      </c>
      <c r="T360" s="8"/>
      <c r="U360" s="8"/>
      <c r="V360" s="8"/>
      <c r="W360" s="8"/>
      <c r="X360" s="8"/>
      <c r="Y360" s="8"/>
      <c r="Z360" s="8"/>
    </row>
    <row r="361" customFormat="false" ht="28.5" hidden="false" customHeight="true" outlineLevel="0" collapsed="false">
      <c r="A361" s="24" t="s">
        <v>368</v>
      </c>
      <c r="B361" s="18" t="n">
        <f aca="false">HLOOKUP($B$2,$I$1:L361,S361,0)</f>
        <v>1</v>
      </c>
      <c r="C361" s="25" t="str">
        <f aca="false">IF(B361=1,"Ap Dung","Khong")</f>
        <v>Ap Dung</v>
      </c>
      <c r="D361" s="25" t="str">
        <f aca="false">IF(E361="x","Bat buoc",(IF(E361=1,"khuyen khich","Khong")))</f>
        <v>khuyen khich</v>
      </c>
      <c r="E361" s="26" t="n">
        <f aca="false">HLOOKUP($E$2,$N$1:R361,S361,0)</f>
        <v>1</v>
      </c>
      <c r="F361" s="27"/>
      <c r="G361" s="29" t="str">
        <f aca="false">IF(AND(F361=1,E361=1),1,IF(AND(F361=1,E361="x"),"x",""))</f>
        <v/>
      </c>
      <c r="H361" s="28" t="s">
        <v>15</v>
      </c>
      <c r="I361" s="22" t="n">
        <v>1</v>
      </c>
      <c r="J361" s="22" t="n">
        <v>1</v>
      </c>
      <c r="K361" s="22" t="n">
        <v>1</v>
      </c>
      <c r="L361" s="22" t="n">
        <v>1</v>
      </c>
      <c r="M361" s="29" t="s">
        <v>18</v>
      </c>
      <c r="N361" s="23"/>
      <c r="O361" s="23"/>
      <c r="P361" s="23" t="n">
        <v>1</v>
      </c>
      <c r="Q361" s="23" t="n">
        <v>1</v>
      </c>
      <c r="R361" s="23" t="n">
        <v>1</v>
      </c>
      <c r="S361" s="22" t="n">
        <v>361</v>
      </c>
      <c r="T361" s="8"/>
      <c r="U361" s="8"/>
      <c r="V361" s="8"/>
      <c r="W361" s="8"/>
      <c r="X361" s="8"/>
      <c r="Y361" s="8"/>
      <c r="Z361" s="8"/>
    </row>
    <row r="362" customFormat="false" ht="28.5" hidden="false" customHeight="true" outlineLevel="0" collapsed="false">
      <c r="A362" s="30" t="s">
        <v>369</v>
      </c>
      <c r="B362" s="18"/>
      <c r="C362" s="31"/>
      <c r="D362" s="31"/>
      <c r="E362" s="32"/>
      <c r="F362" s="32"/>
      <c r="G362" s="23"/>
      <c r="H362" s="22"/>
      <c r="I362" s="22"/>
      <c r="J362" s="22"/>
      <c r="K362" s="22"/>
      <c r="L362" s="22"/>
      <c r="M362" s="23"/>
      <c r="N362" s="23"/>
      <c r="O362" s="23"/>
      <c r="P362" s="23"/>
      <c r="Q362" s="23"/>
      <c r="R362" s="23"/>
      <c r="S362" s="22" t="n">
        <v>362</v>
      </c>
      <c r="T362" s="8"/>
      <c r="U362" s="8"/>
      <c r="V362" s="8"/>
      <c r="W362" s="8"/>
      <c r="X362" s="8"/>
      <c r="Y362" s="8"/>
      <c r="Z362" s="8"/>
    </row>
    <row r="363" customFormat="false" ht="28.5" hidden="false" customHeight="true" outlineLevel="0" collapsed="false">
      <c r="A363" s="24" t="s">
        <v>370</v>
      </c>
      <c r="B363" s="18" t="n">
        <f aca="false">HLOOKUP($B$2,$I$1:L363,S363,0)</f>
        <v>1</v>
      </c>
      <c r="C363" s="25" t="str">
        <f aca="false">IF(B363=1,"Ap Dung","Khong")</f>
        <v>Ap Dung</v>
      </c>
      <c r="D363" s="25" t="str">
        <f aca="false">IF(E363="x","Bat buoc",(IF(E363=1,"khuyen khich","Khong")))</f>
        <v>Bat buoc</v>
      </c>
      <c r="E363" s="33" t="str">
        <f aca="false">HLOOKUP($E$2,$N$1:R363,S363,0)</f>
        <v>x</v>
      </c>
      <c r="F363" s="27"/>
      <c r="G363" s="29" t="str">
        <f aca="false">IF(AND(F363=1,E363=1),1,IF(AND(F363=1,E363="x"),"x",""))</f>
        <v/>
      </c>
      <c r="H363" s="28" t="s">
        <v>15</v>
      </c>
      <c r="I363" s="22" t="n">
        <v>1</v>
      </c>
      <c r="J363" s="22" t="n">
        <v>1</v>
      </c>
      <c r="K363" s="22" t="n">
        <v>1</v>
      </c>
      <c r="L363" s="22" t="n">
        <v>1</v>
      </c>
      <c r="M363" s="29" t="s">
        <v>22</v>
      </c>
      <c r="N363" s="29" t="s">
        <v>23</v>
      </c>
      <c r="O363" s="29" t="s">
        <v>23</v>
      </c>
      <c r="P363" s="29" t="s">
        <v>23</v>
      </c>
      <c r="Q363" s="29" t="s">
        <v>23</v>
      </c>
      <c r="R363" s="29" t="s">
        <v>23</v>
      </c>
      <c r="S363" s="22" t="n">
        <v>363</v>
      </c>
      <c r="T363" s="8"/>
      <c r="U363" s="8"/>
      <c r="V363" s="8"/>
      <c r="W363" s="8"/>
      <c r="X363" s="8"/>
      <c r="Y363" s="8"/>
      <c r="Z363" s="8"/>
    </row>
    <row r="364" customFormat="false" ht="28.5" hidden="false" customHeight="true" outlineLevel="0" collapsed="false">
      <c r="A364" s="24" t="s">
        <v>371</v>
      </c>
      <c r="B364" s="18" t="n">
        <f aca="false">HLOOKUP($B$2,$I$1:L364,S364,0)</f>
        <v>1</v>
      </c>
      <c r="C364" s="25" t="str">
        <f aca="false">IF(B364=1,"Ap Dung","Khong")</f>
        <v>Ap Dung</v>
      </c>
      <c r="D364" s="25" t="str">
        <f aca="false">IF(E364="x","Bat buoc",(IF(E364=1,"khuyen khich","Khong")))</f>
        <v>Bat buoc</v>
      </c>
      <c r="E364" s="33" t="str">
        <f aca="false">HLOOKUP($E$2,$N$1:R364,S364,0)</f>
        <v>x</v>
      </c>
      <c r="F364" s="27"/>
      <c r="G364" s="29" t="str">
        <f aca="false">IF(AND(F364=1,E364=1),1,IF(AND(F364=1,E364="x"),"x",""))</f>
        <v/>
      </c>
      <c r="H364" s="28" t="s">
        <v>15</v>
      </c>
      <c r="I364" s="22" t="n">
        <v>1</v>
      </c>
      <c r="J364" s="22" t="n">
        <v>1</v>
      </c>
      <c r="K364" s="22" t="n">
        <v>1</v>
      </c>
      <c r="L364" s="22" t="n">
        <v>1</v>
      </c>
      <c r="M364" s="29" t="s">
        <v>22</v>
      </c>
      <c r="N364" s="29" t="s">
        <v>23</v>
      </c>
      <c r="O364" s="29" t="s">
        <v>23</v>
      </c>
      <c r="P364" s="29" t="s">
        <v>23</v>
      </c>
      <c r="Q364" s="29" t="s">
        <v>23</v>
      </c>
      <c r="R364" s="29" t="s">
        <v>23</v>
      </c>
      <c r="S364" s="22" t="n">
        <v>364</v>
      </c>
      <c r="T364" s="8"/>
      <c r="U364" s="8"/>
      <c r="V364" s="8"/>
      <c r="W364" s="8"/>
      <c r="X364" s="8"/>
      <c r="Y364" s="8"/>
      <c r="Z364" s="8"/>
    </row>
    <row r="365" customFormat="false" ht="28.5" hidden="false" customHeight="true" outlineLevel="0" collapsed="false">
      <c r="A365" s="24" t="s">
        <v>372</v>
      </c>
      <c r="B365" s="18" t="n">
        <f aca="false">HLOOKUP($B$2,$I$1:L365,S365,0)</f>
        <v>1</v>
      </c>
      <c r="C365" s="25" t="str">
        <f aca="false">IF(B365=1,"Ap Dung","Khong")</f>
        <v>Ap Dung</v>
      </c>
      <c r="D365" s="25" t="str">
        <f aca="false">IF(E365="x","Bat buoc",(IF(E365=1,"khuyen khich","Khong")))</f>
        <v>Khong</v>
      </c>
      <c r="E365" s="26" t="n">
        <f aca="false">HLOOKUP($E$2,$N$1:R365,S365,0)</f>
        <v>0</v>
      </c>
      <c r="F365" s="27"/>
      <c r="G365" s="29" t="str">
        <f aca="false">IF(AND(F365=1,E365=1),1,IF(AND(F365=1,E365="x"),"x",""))</f>
        <v/>
      </c>
      <c r="H365" s="28" t="s">
        <v>15</v>
      </c>
      <c r="I365" s="22" t="n">
        <v>1</v>
      </c>
      <c r="J365" s="22" t="n">
        <v>1</v>
      </c>
      <c r="K365" s="22" t="n">
        <v>1</v>
      </c>
      <c r="L365" s="22" t="n">
        <v>1</v>
      </c>
      <c r="M365" s="23" t="n">
        <v>5</v>
      </c>
      <c r="N365" s="23"/>
      <c r="O365" s="23"/>
      <c r="P365" s="23"/>
      <c r="Q365" s="23"/>
      <c r="R365" s="23" t="n">
        <v>1</v>
      </c>
      <c r="S365" s="22" t="n">
        <v>365</v>
      </c>
      <c r="T365" s="8"/>
      <c r="U365" s="8"/>
      <c r="V365" s="8"/>
      <c r="W365" s="8"/>
      <c r="X365" s="8"/>
      <c r="Y365" s="8"/>
      <c r="Z365" s="8"/>
    </row>
    <row r="366" customFormat="false" ht="28.5" hidden="false" customHeight="true" outlineLevel="0" collapsed="false">
      <c r="A366" s="30" t="s">
        <v>373</v>
      </c>
      <c r="B366" s="18"/>
      <c r="C366" s="31"/>
      <c r="D366" s="31"/>
      <c r="E366" s="32"/>
      <c r="F366" s="32"/>
      <c r="G366" s="23"/>
      <c r="H366" s="22"/>
      <c r="I366" s="22"/>
      <c r="J366" s="22"/>
      <c r="K366" s="22"/>
      <c r="L366" s="22"/>
      <c r="M366" s="23"/>
      <c r="N366" s="23"/>
      <c r="O366" s="23"/>
      <c r="P366" s="23"/>
      <c r="Q366" s="23"/>
      <c r="R366" s="23"/>
      <c r="S366" s="22" t="n">
        <v>366</v>
      </c>
      <c r="T366" s="8"/>
      <c r="U366" s="8"/>
      <c r="V366" s="8"/>
      <c r="W366" s="8"/>
      <c r="X366" s="8"/>
      <c r="Y366" s="8"/>
      <c r="Z366" s="8"/>
    </row>
    <row r="367" customFormat="false" ht="28.5" hidden="false" customHeight="true" outlineLevel="0" collapsed="false">
      <c r="A367" s="24" t="s">
        <v>374</v>
      </c>
      <c r="B367" s="18" t="n">
        <f aca="false">HLOOKUP($B$2,$I$1:L367,S367,0)</f>
        <v>1</v>
      </c>
      <c r="C367" s="25" t="str">
        <f aca="false">IF(B367=1,"Ap Dung","Khong")</f>
        <v>Ap Dung</v>
      </c>
      <c r="D367" s="25" t="str">
        <f aca="false">IF(E367="x","Bat buoc",(IF(E367=1,"khuyen khich","Khong")))</f>
        <v>Khong</v>
      </c>
      <c r="E367" s="26" t="n">
        <f aca="false">HLOOKUP($E$2,$N$1:R367,S367,0)</f>
        <v>0</v>
      </c>
      <c r="F367" s="27"/>
      <c r="G367" s="29" t="str">
        <f aca="false">IF(AND(F367=1,E367=1),1,IF(AND(F367=1,E367="x"),"x",""))</f>
        <v/>
      </c>
      <c r="H367" s="28" t="s">
        <v>70</v>
      </c>
      <c r="I367" s="22" t="n">
        <v>1</v>
      </c>
      <c r="J367" s="22" t="n">
        <v>1</v>
      </c>
      <c r="K367" s="22" t="n">
        <v>1</v>
      </c>
      <c r="L367" s="22"/>
      <c r="M367" s="23" t="n">
        <v>2</v>
      </c>
      <c r="N367" s="23"/>
      <c r="O367" s="23" t="n">
        <v>1</v>
      </c>
      <c r="P367" s="23"/>
      <c r="Q367" s="23"/>
      <c r="R367" s="23"/>
      <c r="S367" s="22" t="n">
        <v>367</v>
      </c>
      <c r="T367" s="8"/>
      <c r="U367" s="8"/>
      <c r="V367" s="8"/>
      <c r="W367" s="8"/>
      <c r="X367" s="8"/>
      <c r="Y367" s="8"/>
      <c r="Z367" s="8"/>
    </row>
    <row r="368" customFormat="false" ht="28.5" hidden="false" customHeight="true" outlineLevel="0" collapsed="false">
      <c r="A368" s="24" t="s">
        <v>375</v>
      </c>
      <c r="B368" s="18" t="n">
        <f aca="false">HLOOKUP($B$2,$I$1:L368,S368,0)</f>
        <v>1</v>
      </c>
      <c r="C368" s="25" t="str">
        <f aca="false">IF(B368=1,"Ap Dung","Khong")</f>
        <v>Ap Dung</v>
      </c>
      <c r="D368" s="25" t="str">
        <f aca="false">IF(E368="x","Bat buoc",(IF(E368=1,"khuyen khich","Khong")))</f>
        <v>khuyen khich</v>
      </c>
      <c r="E368" s="26" t="n">
        <f aca="false">HLOOKUP($E$2,$N$1:R368,S368,0)</f>
        <v>1</v>
      </c>
      <c r="F368" s="27"/>
      <c r="G368" s="29" t="str">
        <f aca="false">IF(AND(F368=1,E368=1),1,IF(AND(F368=1,E368="x"),"x",""))</f>
        <v/>
      </c>
      <c r="H368" s="28" t="s">
        <v>70</v>
      </c>
      <c r="I368" s="22" t="n">
        <v>1</v>
      </c>
      <c r="J368" s="22" t="n">
        <v>1</v>
      </c>
      <c r="K368" s="22" t="n">
        <v>1</v>
      </c>
      <c r="L368" s="22"/>
      <c r="M368" s="29" t="s">
        <v>35</v>
      </c>
      <c r="N368" s="23"/>
      <c r="O368" s="23"/>
      <c r="P368" s="23" t="n">
        <v>1</v>
      </c>
      <c r="Q368" s="29" t="s">
        <v>23</v>
      </c>
      <c r="R368" s="29" t="s">
        <v>23</v>
      </c>
      <c r="S368" s="22" t="n">
        <v>368</v>
      </c>
      <c r="T368" s="8"/>
      <c r="U368" s="8"/>
      <c r="V368" s="8"/>
      <c r="W368" s="8"/>
      <c r="X368" s="8"/>
      <c r="Y368" s="8"/>
      <c r="Z368" s="8"/>
    </row>
    <row r="369" customFormat="false" ht="28.5" hidden="false" customHeight="true" outlineLevel="0" collapsed="false">
      <c r="A369" s="24" t="s">
        <v>376</v>
      </c>
      <c r="B369" s="18" t="n">
        <f aca="false">HLOOKUP($B$2,$I$1:L369,S369,0)</f>
        <v>1</v>
      </c>
      <c r="C369" s="25" t="str">
        <f aca="false">IF(B369=1,"Ap Dung","Khong")</f>
        <v>Ap Dung</v>
      </c>
      <c r="D369" s="25" t="str">
        <f aca="false">IF(E369="x","Bat buoc",(IF(E369=1,"khuyen khich","Khong")))</f>
        <v>Khong</v>
      </c>
      <c r="E369" s="26" t="n">
        <f aca="false">HLOOKUP($E$2,$N$1:R369,S369,0)</f>
        <v>0</v>
      </c>
      <c r="F369" s="27"/>
      <c r="G369" s="29" t="str">
        <f aca="false">IF(AND(F369=1,E369=1),1,IF(AND(F369=1,E369="x"),"x",""))</f>
        <v/>
      </c>
      <c r="H369" s="28" t="s">
        <v>70</v>
      </c>
      <c r="I369" s="22" t="n">
        <v>1</v>
      </c>
      <c r="J369" s="22" t="n">
        <v>1</v>
      </c>
      <c r="K369" s="22" t="n">
        <v>1</v>
      </c>
      <c r="L369" s="22"/>
      <c r="M369" s="29" t="s">
        <v>126</v>
      </c>
      <c r="N369" s="23"/>
      <c r="O369" s="23"/>
      <c r="P369" s="23"/>
      <c r="Q369" s="23" t="n">
        <v>1</v>
      </c>
      <c r="R369" s="29" t="s">
        <v>23</v>
      </c>
      <c r="S369" s="22" t="n">
        <v>369</v>
      </c>
      <c r="T369" s="8"/>
      <c r="U369" s="8"/>
      <c r="V369" s="8"/>
      <c r="W369" s="8"/>
      <c r="X369" s="8"/>
      <c r="Y369" s="8"/>
      <c r="Z369" s="8"/>
    </row>
    <row r="370" customFormat="false" ht="28.5" hidden="false" customHeight="true" outlineLevel="0" collapsed="false">
      <c r="A370" s="24" t="s">
        <v>377</v>
      </c>
      <c r="B370" s="18" t="n">
        <f aca="false">HLOOKUP($B$2,$I$1:L370,S370,0)</f>
        <v>1</v>
      </c>
      <c r="C370" s="25" t="str">
        <f aca="false">IF(B370=1,"Ap Dung","Khong")</f>
        <v>Ap Dung</v>
      </c>
      <c r="D370" s="25" t="str">
        <f aca="false">IF(E370="x","Bat buoc",(IF(E370=1,"khuyen khich","Khong")))</f>
        <v>Khong</v>
      </c>
      <c r="E370" s="26" t="n">
        <f aca="false">HLOOKUP($E$2,$N$1:R370,S370,0)</f>
        <v>0</v>
      </c>
      <c r="F370" s="27"/>
      <c r="G370" s="29" t="str">
        <f aca="false">IF(AND(F370=1,E370=1),1,IF(AND(F370=1,E370="x"),"x",""))</f>
        <v/>
      </c>
      <c r="H370" s="28" t="s">
        <v>70</v>
      </c>
      <c r="I370" s="22" t="n">
        <v>1</v>
      </c>
      <c r="J370" s="22" t="n">
        <v>1</v>
      </c>
      <c r="K370" s="22" t="n">
        <v>1</v>
      </c>
      <c r="L370" s="22"/>
      <c r="M370" s="29" t="s">
        <v>221</v>
      </c>
      <c r="N370" s="23"/>
      <c r="O370" s="23"/>
      <c r="P370" s="23"/>
      <c r="Q370" s="23" t="n">
        <v>1</v>
      </c>
      <c r="R370" s="23" t="n">
        <v>1</v>
      </c>
      <c r="S370" s="22" t="n">
        <v>370</v>
      </c>
      <c r="T370" s="8"/>
      <c r="U370" s="8"/>
      <c r="V370" s="8"/>
      <c r="W370" s="8"/>
      <c r="X370" s="8"/>
      <c r="Y370" s="8"/>
      <c r="Z370" s="8"/>
    </row>
    <row r="371" customFormat="false" ht="28.5" hidden="false" customHeight="true" outlineLevel="0" collapsed="false">
      <c r="A371" s="24" t="s">
        <v>378</v>
      </c>
      <c r="B371" s="18" t="n">
        <f aca="false">HLOOKUP($B$2,$I$1:L371,S371,0)</f>
        <v>1</v>
      </c>
      <c r="C371" s="25" t="str">
        <f aca="false">IF(B371=1,"Ap Dung","Khong")</f>
        <v>Ap Dung</v>
      </c>
      <c r="D371" s="25" t="str">
        <f aca="false">IF(E371="x","Bat buoc",(IF(E371=1,"khuyen khich","Khong")))</f>
        <v>Khong</v>
      </c>
      <c r="E371" s="26" t="n">
        <f aca="false">HLOOKUP($E$2,$N$1:R371,S371,0)</f>
        <v>0</v>
      </c>
      <c r="F371" s="27"/>
      <c r="G371" s="29" t="str">
        <f aca="false">IF(AND(F371=1,E371=1),1,IF(AND(F371=1,E371="x"),"x",""))</f>
        <v/>
      </c>
      <c r="H371" s="28" t="s">
        <v>70</v>
      </c>
      <c r="I371" s="22" t="n">
        <v>1</v>
      </c>
      <c r="J371" s="22" t="n">
        <v>1</v>
      </c>
      <c r="K371" s="22" t="n">
        <v>1</v>
      </c>
      <c r="L371" s="22"/>
      <c r="M371" s="23" t="n">
        <v>5</v>
      </c>
      <c r="N371" s="23"/>
      <c r="O371" s="23"/>
      <c r="P371" s="23"/>
      <c r="Q371" s="23"/>
      <c r="R371" s="23" t="n">
        <v>1</v>
      </c>
      <c r="S371" s="22" t="n">
        <v>371</v>
      </c>
      <c r="T371" s="8"/>
      <c r="U371" s="8"/>
      <c r="V371" s="8"/>
      <c r="W371" s="8"/>
      <c r="X371" s="8"/>
      <c r="Y371" s="8"/>
      <c r="Z371" s="8"/>
    </row>
    <row r="372" customFormat="false" ht="28.5" hidden="false" customHeight="true" outlineLevel="0" collapsed="false">
      <c r="A372" s="30" t="s">
        <v>379</v>
      </c>
      <c r="B372" s="18"/>
      <c r="C372" s="31"/>
      <c r="D372" s="31"/>
      <c r="E372" s="32"/>
      <c r="F372" s="32"/>
      <c r="G372" s="23"/>
      <c r="H372" s="22"/>
      <c r="I372" s="22"/>
      <c r="J372" s="22"/>
      <c r="K372" s="22"/>
      <c r="L372" s="22"/>
      <c r="M372" s="23"/>
      <c r="N372" s="23"/>
      <c r="O372" s="23"/>
      <c r="P372" s="23"/>
      <c r="Q372" s="23"/>
      <c r="R372" s="23"/>
      <c r="S372" s="22" t="n">
        <v>372</v>
      </c>
      <c r="T372" s="8"/>
      <c r="U372" s="8"/>
      <c r="V372" s="8"/>
      <c r="W372" s="8"/>
      <c r="X372" s="8"/>
      <c r="Y372" s="8"/>
      <c r="Z372" s="8"/>
    </row>
    <row r="373" customFormat="false" ht="28.5" hidden="false" customHeight="true" outlineLevel="0" collapsed="false">
      <c r="A373" s="24" t="s">
        <v>380</v>
      </c>
      <c r="B373" s="18" t="n">
        <f aca="false">HLOOKUP($B$2,$I$1:L373,S373,0)</f>
        <v>1</v>
      </c>
      <c r="C373" s="25" t="str">
        <f aca="false">IF(B373=1,"Ap Dung","Khong")</f>
        <v>Ap Dung</v>
      </c>
      <c r="D373" s="25" t="str">
        <f aca="false">IF(E373="x","Bat buoc",(IF(E373=1,"khuyen khich","Khong")))</f>
        <v>Bat buoc</v>
      </c>
      <c r="E373" s="33" t="str">
        <f aca="false">HLOOKUP($E$2,$N$1:R373,S373,0)</f>
        <v>x</v>
      </c>
      <c r="F373" s="27"/>
      <c r="G373" s="29" t="str">
        <f aca="false">IF(AND(F373=1,E373=1),1,IF(AND(F373=1,E373="x"),"x",""))</f>
        <v/>
      </c>
      <c r="H373" s="28" t="s">
        <v>15</v>
      </c>
      <c r="I373" s="22" t="n">
        <v>1</v>
      </c>
      <c r="J373" s="22" t="n">
        <v>1</v>
      </c>
      <c r="K373" s="22" t="n">
        <v>1</v>
      </c>
      <c r="L373" s="22" t="n">
        <v>1</v>
      </c>
      <c r="M373" s="29" t="s">
        <v>22</v>
      </c>
      <c r="N373" s="29" t="s">
        <v>23</v>
      </c>
      <c r="O373" s="29" t="s">
        <v>23</v>
      </c>
      <c r="P373" s="29" t="s">
        <v>23</v>
      </c>
      <c r="Q373" s="29" t="s">
        <v>23</v>
      </c>
      <c r="R373" s="29" t="s">
        <v>23</v>
      </c>
      <c r="S373" s="22" t="n">
        <v>373</v>
      </c>
      <c r="T373" s="8"/>
      <c r="U373" s="8"/>
      <c r="V373" s="8"/>
      <c r="W373" s="8"/>
      <c r="X373" s="8"/>
      <c r="Y373" s="8"/>
      <c r="Z373" s="8"/>
    </row>
    <row r="374" customFormat="false" ht="28.5" hidden="false" customHeight="true" outlineLevel="0" collapsed="false">
      <c r="A374" s="30" t="s">
        <v>381</v>
      </c>
      <c r="B374" s="18"/>
      <c r="C374" s="31"/>
      <c r="D374" s="31"/>
      <c r="E374" s="32"/>
      <c r="F374" s="32"/>
      <c r="G374" s="23"/>
      <c r="H374" s="22"/>
      <c r="I374" s="22"/>
      <c r="J374" s="22"/>
      <c r="K374" s="22"/>
      <c r="L374" s="22"/>
      <c r="M374" s="23"/>
      <c r="N374" s="23"/>
      <c r="O374" s="23"/>
      <c r="P374" s="23"/>
      <c r="Q374" s="23"/>
      <c r="R374" s="23"/>
      <c r="S374" s="22" t="n">
        <v>374</v>
      </c>
      <c r="T374" s="8"/>
      <c r="U374" s="8"/>
      <c r="V374" s="8"/>
      <c r="W374" s="8"/>
      <c r="X374" s="8"/>
      <c r="Y374" s="8"/>
      <c r="Z374" s="8"/>
    </row>
    <row r="375" customFormat="false" ht="28.5" hidden="false" customHeight="true" outlineLevel="0" collapsed="false">
      <c r="A375" s="24" t="s">
        <v>382</v>
      </c>
      <c r="B375" s="18" t="n">
        <f aca="false">HLOOKUP($B$2,$I$1:L375,S375,0)</f>
        <v>1</v>
      </c>
      <c r="C375" s="25" t="str">
        <f aca="false">IF(B375=1,"Ap Dung","Khong")</f>
        <v>Ap Dung</v>
      </c>
      <c r="D375" s="25" t="str">
        <f aca="false">IF(E375="x","Bat buoc",(IF(E375=1,"khuyen khich","Khong")))</f>
        <v>Bat buoc</v>
      </c>
      <c r="E375" s="33" t="str">
        <f aca="false">HLOOKUP($E$2,$N$1:R375,S375,0)</f>
        <v>x</v>
      </c>
      <c r="F375" s="27"/>
      <c r="G375" s="29" t="str">
        <f aca="false">IF(AND(F375=1,E375=1),1,IF(AND(F375=1,E375="x"),"x",""))</f>
        <v/>
      </c>
      <c r="H375" s="28" t="s">
        <v>15</v>
      </c>
      <c r="I375" s="22" t="n">
        <v>1</v>
      </c>
      <c r="J375" s="22" t="n">
        <v>1</v>
      </c>
      <c r="K375" s="22" t="n">
        <v>1</v>
      </c>
      <c r="L375" s="22" t="n">
        <v>1</v>
      </c>
      <c r="M375" s="29" t="s">
        <v>22</v>
      </c>
      <c r="N375" s="29" t="s">
        <v>23</v>
      </c>
      <c r="O375" s="29" t="s">
        <v>23</v>
      </c>
      <c r="P375" s="29" t="s">
        <v>23</v>
      </c>
      <c r="Q375" s="29" t="s">
        <v>23</v>
      </c>
      <c r="R375" s="29" t="s">
        <v>23</v>
      </c>
      <c r="S375" s="22" t="n">
        <v>375</v>
      </c>
      <c r="T375" s="8"/>
      <c r="U375" s="8"/>
      <c r="V375" s="8"/>
      <c r="W375" s="8"/>
      <c r="X375" s="8"/>
      <c r="Y375" s="8"/>
      <c r="Z375" s="8"/>
    </row>
    <row r="376" customFormat="false" ht="28.5" hidden="false" customHeight="true" outlineLevel="0" collapsed="false">
      <c r="A376" s="24" t="s">
        <v>383</v>
      </c>
      <c r="B376" s="18" t="n">
        <f aca="false">HLOOKUP($B$2,$I$1:L376,S376,0)</f>
        <v>1</v>
      </c>
      <c r="C376" s="25" t="str">
        <f aca="false">IF(B376=1,"Ap Dung","Khong")</f>
        <v>Ap Dung</v>
      </c>
      <c r="D376" s="25" t="str">
        <f aca="false">IF(E376="x","Bat buoc",(IF(E376=1,"khuyen khich","Khong")))</f>
        <v>Bat buoc</v>
      </c>
      <c r="E376" s="33" t="str">
        <f aca="false">HLOOKUP($E$2,$N$1:R376,S376,0)</f>
        <v>x</v>
      </c>
      <c r="F376" s="27"/>
      <c r="G376" s="29" t="str">
        <f aca="false">IF(AND(F376=1,E376=1),1,IF(AND(F376=1,E376="x"),"x",""))</f>
        <v/>
      </c>
      <c r="H376" s="28" t="s">
        <v>15</v>
      </c>
      <c r="I376" s="22" t="n">
        <v>1</v>
      </c>
      <c r="J376" s="22" t="n">
        <v>1</v>
      </c>
      <c r="K376" s="22" t="n">
        <v>1</v>
      </c>
      <c r="L376" s="22" t="n">
        <v>1</v>
      </c>
      <c r="M376" s="29" t="s">
        <v>22</v>
      </c>
      <c r="N376" s="29" t="s">
        <v>23</v>
      </c>
      <c r="O376" s="29" t="s">
        <v>23</v>
      </c>
      <c r="P376" s="29" t="s">
        <v>23</v>
      </c>
      <c r="Q376" s="29" t="s">
        <v>23</v>
      </c>
      <c r="R376" s="29" t="s">
        <v>23</v>
      </c>
      <c r="S376" s="22" t="n">
        <v>376</v>
      </c>
      <c r="T376" s="8"/>
      <c r="U376" s="8"/>
      <c r="V376" s="8"/>
      <c r="W376" s="8"/>
      <c r="X376" s="8"/>
      <c r="Y376" s="8"/>
      <c r="Z376" s="8"/>
    </row>
    <row r="377" customFormat="false" ht="28.5" hidden="false" customHeight="true" outlineLevel="0" collapsed="false">
      <c r="A377" s="24" t="s">
        <v>384</v>
      </c>
      <c r="B377" s="18" t="n">
        <f aca="false">HLOOKUP($B$2,$I$1:L377,S377,0)</f>
        <v>1</v>
      </c>
      <c r="C377" s="25" t="str">
        <f aca="false">IF(B377=1,"Ap Dung","Khong")</f>
        <v>Ap Dung</v>
      </c>
      <c r="D377" s="25" t="str">
        <f aca="false">IF(E377="x","Bat buoc",(IF(E377=1,"khuyen khich","Khong")))</f>
        <v>Bat buoc</v>
      </c>
      <c r="E377" s="33" t="str">
        <f aca="false">HLOOKUP($E$2,$N$1:R377,S377,0)</f>
        <v>x</v>
      </c>
      <c r="F377" s="27"/>
      <c r="G377" s="29" t="str">
        <f aca="false">IF(AND(F377=1,E377=1),1,IF(AND(F377=1,E377="x"),"x",""))</f>
        <v/>
      </c>
      <c r="H377" s="28" t="s">
        <v>15</v>
      </c>
      <c r="I377" s="22" t="n">
        <v>1</v>
      </c>
      <c r="J377" s="22" t="n">
        <v>1</v>
      </c>
      <c r="K377" s="22" t="n">
        <v>1</v>
      </c>
      <c r="L377" s="22" t="n">
        <v>1</v>
      </c>
      <c r="M377" s="29" t="s">
        <v>197</v>
      </c>
      <c r="N377" s="23" t="n">
        <v>1</v>
      </c>
      <c r="O377" s="29" t="s">
        <v>23</v>
      </c>
      <c r="P377" s="29" t="s">
        <v>23</v>
      </c>
      <c r="Q377" s="29" t="s">
        <v>23</v>
      </c>
      <c r="R377" s="29" t="s">
        <v>23</v>
      </c>
      <c r="S377" s="22" t="n">
        <v>377</v>
      </c>
      <c r="T377" s="8"/>
      <c r="U377" s="8"/>
      <c r="V377" s="8"/>
      <c r="W377" s="8"/>
      <c r="X377" s="8"/>
      <c r="Y377" s="8"/>
      <c r="Z377" s="8"/>
    </row>
    <row r="378" customFormat="false" ht="28.5" hidden="false" customHeight="true" outlineLevel="0" collapsed="false">
      <c r="A378" s="17" t="s">
        <v>385</v>
      </c>
      <c r="B378" s="18"/>
      <c r="C378" s="31"/>
      <c r="D378" s="31"/>
      <c r="E378" s="32"/>
      <c r="F378" s="32"/>
      <c r="G378" s="23"/>
      <c r="H378" s="22"/>
      <c r="I378" s="22"/>
      <c r="J378" s="22"/>
      <c r="K378" s="22"/>
      <c r="L378" s="22"/>
      <c r="M378" s="23"/>
      <c r="N378" s="23"/>
      <c r="O378" s="23"/>
      <c r="P378" s="23"/>
      <c r="Q378" s="23"/>
      <c r="R378" s="23"/>
      <c r="S378" s="22"/>
      <c r="T378" s="8"/>
      <c r="U378" s="8"/>
      <c r="V378" s="8"/>
      <c r="W378" s="8"/>
      <c r="X378" s="8"/>
      <c r="Y378" s="8"/>
      <c r="Z378" s="8"/>
    </row>
    <row r="379" customFormat="false" ht="28.5" hidden="false" customHeight="true" outlineLevel="0" collapsed="false">
      <c r="A379" s="35" t="s">
        <v>386</v>
      </c>
      <c r="B379" s="36"/>
      <c r="C379" s="37"/>
      <c r="D379" s="38" t="n">
        <f aca="false">COUNTIF(D5:D377,"bat buoc")-COUNTIFS(D5:D377,"bat buoc",C5:C377,"khong")</f>
        <v>134</v>
      </c>
      <c r="E379" s="39" t="n">
        <v>1</v>
      </c>
      <c r="F379" s="37" t="n">
        <f aca="false">G379</f>
        <v>27</v>
      </c>
      <c r="G379" s="37" t="n">
        <f aca="false">COUNTIF(G5:G377,"x")-COUNTIFS(G5:G377,"x",C5:C377,"khong")</f>
        <v>27</v>
      </c>
      <c r="H379" s="40"/>
      <c r="I379" s="40"/>
      <c r="J379" s="40"/>
      <c r="K379" s="40"/>
      <c r="L379" s="40"/>
      <c r="M379" s="27"/>
      <c r="N379" s="27" t="n">
        <v>1</v>
      </c>
      <c r="O379" s="27" t="n">
        <v>2</v>
      </c>
      <c r="P379" s="27" t="n">
        <v>3</v>
      </c>
      <c r="Q379" s="27" t="n">
        <v>4</v>
      </c>
      <c r="R379" s="27" t="n">
        <v>5</v>
      </c>
      <c r="S379" s="40"/>
      <c r="T379" s="8"/>
      <c r="U379" s="8"/>
      <c r="V379" s="8"/>
      <c r="W379" s="8"/>
      <c r="X379" s="8"/>
      <c r="Y379" s="8"/>
      <c r="Z379" s="8"/>
    </row>
    <row r="380" customFormat="false" ht="28.5" hidden="false" customHeight="true" outlineLevel="0" collapsed="false">
      <c r="A380" s="35" t="s">
        <v>387</v>
      </c>
      <c r="B380" s="36"/>
      <c r="C380" s="37"/>
      <c r="D380" s="38" t="n">
        <f aca="false">COUNTIF(D5:D377,"khuyen khich")-COUNTIFS(D5:D377,"khuyen khich",C5:C377,"khong")</f>
        <v>45</v>
      </c>
      <c r="E380" s="41" t="n">
        <f aca="false">HLOOKUP($E$2,$N$379:R380,2,0)</f>
        <v>0.8</v>
      </c>
      <c r="F380" s="37" t="n">
        <f aca="false">G380</f>
        <v>14</v>
      </c>
      <c r="G380" s="37" t="n">
        <f aca="false">COUNTIF(G5:G377,1)-COUNTIFS(G5:G377,1,C5:C377,"khong")</f>
        <v>14</v>
      </c>
      <c r="H380" s="40"/>
      <c r="I380" s="40"/>
      <c r="J380" s="40"/>
      <c r="K380" s="40"/>
      <c r="L380" s="40"/>
      <c r="M380" s="27"/>
      <c r="N380" s="42" t="n">
        <v>0.75</v>
      </c>
      <c r="O380" s="43" t="n">
        <v>0.8</v>
      </c>
      <c r="P380" s="43" t="n">
        <v>0.8</v>
      </c>
      <c r="Q380" s="43" t="n">
        <v>0.8</v>
      </c>
      <c r="R380" s="43" t="n">
        <v>0.8</v>
      </c>
      <c r="S380" s="40"/>
      <c r="T380" s="8"/>
      <c r="U380" s="8"/>
      <c r="V380" s="8"/>
      <c r="W380" s="8"/>
      <c r="X380" s="8"/>
      <c r="Y380" s="8"/>
      <c r="Z380" s="8"/>
    </row>
    <row r="381" customFormat="false" ht="33" hidden="false" customHeight="true" outlineLevel="0" collapsed="false">
      <c r="A381" s="35" t="s">
        <v>388</v>
      </c>
      <c r="B381" s="36"/>
      <c r="C381" s="37"/>
      <c r="D381" s="38" t="n">
        <f aca="false">G379</f>
        <v>27</v>
      </c>
      <c r="E381" s="41" t="n">
        <f aca="false">F379/D379</f>
        <v>0.201492537313433</v>
      </c>
      <c r="F381" s="41" t="n">
        <f aca="false">G381</f>
        <v>0.7985074627</v>
      </c>
      <c r="G381" s="41" t="n">
        <f aca="false">E379-E381</f>
        <v>0.7985074627</v>
      </c>
      <c r="H381" s="40"/>
      <c r="I381" s="40"/>
      <c r="J381" s="40"/>
      <c r="K381" s="40"/>
      <c r="L381" s="40"/>
      <c r="M381" s="27"/>
      <c r="N381" s="27"/>
      <c r="O381" s="27"/>
      <c r="P381" s="27"/>
      <c r="Q381" s="27"/>
      <c r="R381" s="27"/>
      <c r="S381" s="40"/>
      <c r="T381" s="8"/>
      <c r="U381" s="8"/>
      <c r="V381" s="8"/>
      <c r="W381" s="8"/>
      <c r="X381" s="8"/>
      <c r="Y381" s="8"/>
      <c r="Z381" s="8"/>
    </row>
    <row r="382" customFormat="false" ht="33" hidden="false" customHeight="true" outlineLevel="0" collapsed="false">
      <c r="A382" s="35" t="s">
        <v>389</v>
      </c>
      <c r="B382" s="36"/>
      <c r="C382" s="37"/>
      <c r="D382" s="38" t="n">
        <f aca="false">G380</f>
        <v>14</v>
      </c>
      <c r="E382" s="41" t="n">
        <f aca="false">F380/D380</f>
        <v>0.311111111111111</v>
      </c>
      <c r="F382" s="41" t="n">
        <f aca="false">G382</f>
        <v>0.6888888889</v>
      </c>
      <c r="G382" s="41" t="n">
        <f aca="false">E379-E382</f>
        <v>0.6888888889</v>
      </c>
      <c r="H382" s="40"/>
      <c r="I382" s="40"/>
      <c r="J382" s="40"/>
      <c r="K382" s="40"/>
      <c r="L382" s="40"/>
      <c r="M382" s="27"/>
      <c r="N382" s="27"/>
      <c r="O382" s="27"/>
      <c r="P382" s="27"/>
      <c r="Q382" s="27"/>
      <c r="R382" s="27"/>
      <c r="S382" s="40"/>
      <c r="T382" s="8"/>
      <c r="U382" s="8"/>
      <c r="V382" s="8"/>
      <c r="W382" s="8"/>
      <c r="X382" s="8"/>
      <c r="Y382" s="8"/>
      <c r="Z382" s="8"/>
    </row>
    <row r="383" customFormat="false" ht="21" hidden="false" customHeight="true" outlineLevel="0" collapsed="false">
      <c r="A383" s="35" t="s">
        <v>390</v>
      </c>
      <c r="B383" s="36"/>
      <c r="C383" s="37"/>
      <c r="D383" s="38" t="n">
        <f aca="false">D379-D381</f>
        <v>107</v>
      </c>
      <c r="E383" s="41"/>
      <c r="F383" s="37"/>
      <c r="G383" s="37"/>
      <c r="H383" s="40"/>
      <c r="I383" s="40"/>
      <c r="J383" s="40"/>
      <c r="K383" s="40"/>
      <c r="L383" s="40"/>
      <c r="M383" s="27"/>
      <c r="N383" s="27"/>
      <c r="O383" s="27"/>
      <c r="P383" s="27"/>
      <c r="Q383" s="27"/>
      <c r="R383" s="27"/>
      <c r="S383" s="40"/>
      <c r="T383" s="8"/>
      <c r="U383" s="8"/>
      <c r="V383" s="8"/>
      <c r="W383" s="8"/>
      <c r="X383" s="8"/>
      <c r="Y383" s="8"/>
      <c r="Z383" s="8"/>
    </row>
    <row r="384" customFormat="false" ht="21" hidden="false" customHeight="true" outlineLevel="0" collapsed="false">
      <c r="A384" s="35" t="s">
        <v>391</v>
      </c>
      <c r="B384" s="36"/>
      <c r="C384" s="37"/>
      <c r="D384" s="38" t="n">
        <f aca="false">IF((D380*E380)-D382&lt;0,0,D380*E380-D382)</f>
        <v>22</v>
      </c>
      <c r="E384" s="41"/>
      <c r="F384" s="37"/>
      <c r="G384" s="37"/>
      <c r="H384" s="40"/>
      <c r="I384" s="40"/>
      <c r="J384" s="40"/>
      <c r="K384" s="40"/>
      <c r="L384" s="40"/>
      <c r="M384" s="27"/>
      <c r="N384" s="27"/>
      <c r="O384" s="27"/>
      <c r="P384" s="27"/>
      <c r="Q384" s="27"/>
      <c r="R384" s="27"/>
      <c r="S384" s="40"/>
      <c r="T384" s="8"/>
      <c r="U384" s="8"/>
      <c r="V384" s="8"/>
      <c r="W384" s="8"/>
      <c r="X384" s="8"/>
      <c r="Y384" s="8"/>
      <c r="Z384" s="8"/>
    </row>
    <row r="385" customFormat="false" ht="21" hidden="false" customHeight="true" outlineLevel="0" collapsed="false">
      <c r="A385" s="35" t="s">
        <v>392</v>
      </c>
      <c r="B385" s="36"/>
      <c r="C385" s="37"/>
      <c r="D385" s="37"/>
      <c r="E385" s="44"/>
      <c r="F385" s="45" t="str">
        <f aca="false">IF((E381-E379)&gt;=0,"Dat","Khong dat")</f>
        <v>Khong dat</v>
      </c>
      <c r="G385" s="37"/>
      <c r="H385" s="40"/>
      <c r="I385" s="40"/>
      <c r="J385" s="40"/>
      <c r="K385" s="40"/>
      <c r="L385" s="40"/>
      <c r="M385" s="27"/>
      <c r="N385" s="27"/>
      <c r="O385" s="27"/>
      <c r="P385" s="27"/>
      <c r="Q385" s="27"/>
      <c r="R385" s="27"/>
      <c r="S385" s="40"/>
      <c r="T385" s="8"/>
      <c r="U385" s="8"/>
      <c r="V385" s="8"/>
      <c r="W385" s="8"/>
      <c r="X385" s="8"/>
      <c r="Y385" s="8"/>
      <c r="Z385" s="8"/>
    </row>
    <row r="386" customFormat="false" ht="21" hidden="false" customHeight="true" outlineLevel="0" collapsed="false">
      <c r="A386" s="35" t="s">
        <v>393</v>
      </c>
      <c r="B386" s="36"/>
      <c r="C386" s="37"/>
      <c r="D386" s="37"/>
      <c r="E386" s="44"/>
      <c r="F386" s="45" t="str">
        <f aca="false">IF((E382-E380)&gt;=0,"Dat","Khong dat")</f>
        <v>Khong dat</v>
      </c>
      <c r="G386" s="37"/>
      <c r="H386" s="40"/>
      <c r="I386" s="40"/>
      <c r="J386" s="40"/>
      <c r="K386" s="40"/>
      <c r="L386" s="40"/>
      <c r="M386" s="27"/>
      <c r="N386" s="27"/>
      <c r="O386" s="27"/>
      <c r="P386" s="27"/>
      <c r="Q386" s="27"/>
      <c r="R386" s="27"/>
      <c r="S386" s="40"/>
      <c r="T386" s="8"/>
      <c r="U386" s="8"/>
      <c r="V386" s="8"/>
      <c r="W386" s="8"/>
      <c r="X386" s="8"/>
      <c r="Y386" s="8"/>
      <c r="Z386" s="8"/>
    </row>
    <row r="387" customFormat="false" ht="21" hidden="false" customHeight="true" outlineLevel="0" collapsed="false">
      <c r="A387" s="35" t="s">
        <v>394</v>
      </c>
      <c r="B387" s="36"/>
      <c r="C387" s="37"/>
      <c r="D387" s="37"/>
      <c r="E387" s="44"/>
      <c r="F387" s="45" t="str">
        <f aca="false">IF(OR(F386="khong dat",F385="Khong dat"),"Khong dat","Dat")</f>
        <v>Khong dat</v>
      </c>
      <c r="G387" s="37"/>
      <c r="H387" s="40"/>
      <c r="I387" s="40"/>
      <c r="J387" s="40"/>
      <c r="K387" s="40"/>
      <c r="L387" s="40"/>
      <c r="M387" s="27"/>
      <c r="N387" s="27"/>
      <c r="O387" s="27"/>
      <c r="P387" s="27"/>
      <c r="Q387" s="27"/>
      <c r="R387" s="27"/>
      <c r="S387" s="40"/>
      <c r="T387" s="8"/>
      <c r="U387" s="8"/>
      <c r="V387" s="8"/>
      <c r="W387" s="8"/>
      <c r="X387" s="8"/>
      <c r="Y387" s="8"/>
      <c r="Z387" s="8"/>
    </row>
    <row r="388" customFormat="false" ht="28.5" hidden="false" customHeight="true" outlineLevel="0" collapsed="false">
      <c r="A388" s="46"/>
      <c r="B388" s="36"/>
      <c r="C388" s="27"/>
      <c r="D388" s="47"/>
      <c r="E388" s="27"/>
      <c r="F388" s="27"/>
      <c r="G388" s="27"/>
      <c r="H388" s="40"/>
      <c r="I388" s="40"/>
      <c r="J388" s="40"/>
      <c r="K388" s="40"/>
      <c r="L388" s="40"/>
      <c r="M388" s="27"/>
      <c r="N388" s="27"/>
      <c r="O388" s="27"/>
      <c r="P388" s="27"/>
      <c r="Q388" s="27"/>
      <c r="R388" s="27"/>
      <c r="S388" s="40"/>
      <c r="T388" s="8"/>
      <c r="U388" s="8"/>
      <c r="V388" s="8"/>
      <c r="W388" s="8"/>
      <c r="X388" s="8"/>
      <c r="Y388" s="8"/>
      <c r="Z388" s="8"/>
    </row>
    <row r="389" customFormat="false" ht="28.5" hidden="false" customHeight="true" outlineLevel="0" collapsed="false">
      <c r="A389" s="46"/>
      <c r="B389" s="36"/>
      <c r="C389" s="27"/>
      <c r="D389" s="47"/>
      <c r="E389" s="27"/>
      <c r="F389" s="27"/>
      <c r="G389" s="27"/>
      <c r="H389" s="40"/>
      <c r="I389" s="40"/>
      <c r="J389" s="40"/>
      <c r="K389" s="40"/>
      <c r="L389" s="40"/>
      <c r="M389" s="27"/>
      <c r="N389" s="27"/>
      <c r="O389" s="27"/>
      <c r="P389" s="27"/>
      <c r="Q389" s="27"/>
      <c r="R389" s="27"/>
      <c r="S389" s="40"/>
      <c r="T389" s="8"/>
      <c r="U389" s="8"/>
      <c r="V389" s="8"/>
      <c r="W389" s="8"/>
      <c r="X389" s="8"/>
      <c r="Y389" s="8"/>
      <c r="Z389" s="8"/>
    </row>
    <row r="390" customFormat="false" ht="19.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9.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9.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9.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9.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9.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9.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9.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9.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9.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9.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9.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9.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9.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9.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9.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9.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9.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9.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9.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9.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9.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9.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9.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9.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9.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9.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9.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9.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9.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9.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9.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9.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9.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9.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9.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9.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9.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9.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9.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9.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9.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9.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9.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9.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9.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9.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9.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9.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9.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9.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9.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9.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9.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9.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9.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9.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9.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9.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9.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9.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9.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9.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9.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9.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9.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9.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9.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9.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9.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9.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9.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9.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9.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9.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9.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9.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9.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9.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9.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9.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9.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9.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9.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9.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9.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9.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9.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9.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9.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9.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9.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9.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9.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9.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9.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9.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9.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9.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9.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9.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9.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9.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9.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9.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9.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9.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9.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9.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9.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9.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9.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9.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9.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9.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9.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9.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9.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9.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9.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9.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9.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9.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9.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9.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9.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9.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9.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9.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9.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9.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9.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9.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9.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9.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9.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9.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9.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9.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9.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9.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9.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9.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9.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9.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9.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9.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9.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9.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9.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9.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9.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9.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9.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9.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9.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9.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9.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9.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9.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9.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9.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9.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9.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9.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9.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9.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9.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9.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9.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9.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9.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9.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9.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9.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9.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9.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9.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9.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9.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9.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9.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9.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9.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9.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9.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9.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9.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9.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9.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9.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9.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9.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9.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9.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9.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9.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9.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9.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9.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9.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9.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9.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9.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9.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9.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9.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9.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9.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9.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9.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9.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9.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9.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9.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9.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9.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9.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9.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9.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9.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9.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9.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9.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9.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9.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9.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9.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9.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9.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9.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9.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9.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9.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9.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9.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9.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9.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9.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9.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9.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9.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9.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9.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9.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9.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9.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9.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9.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9.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9.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9.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9.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9.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9.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9.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9.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9.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9.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9.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9.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9.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9.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9.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9.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9.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9.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9.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9.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9.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9.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9.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9.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9.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9.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9.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9.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9.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9.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9.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9.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9.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9.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9.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9.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9.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9.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9.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9.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9.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9.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9.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9.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9.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9.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9.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9.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9.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9.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9.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9.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9.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9.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9.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9.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9.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9.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9.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9.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9.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9.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9.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9.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9.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9.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9.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9.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9.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9.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9.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9.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9.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9.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9.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9.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9.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9.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9.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9.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9.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9.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9.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9.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9.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9.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9.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9.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9.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9.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9.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9.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9.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9.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9.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9.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9.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9.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9.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9.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9.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9.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9.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9.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9.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9.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9.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9.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9.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9.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9.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9.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9.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9.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9.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9.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9.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9.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9.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9.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9.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9.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9.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9.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9.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9.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9.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9.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9.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9.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9.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9.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9.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9.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9.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9.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9.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9.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9.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9.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9.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9.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9.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9.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9.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9.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9.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9.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9.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9.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9.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9.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9.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9.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9.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9.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9.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9.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9.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9.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9.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9.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9.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9.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9.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9.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9.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9.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9.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9.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9.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9.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9.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9.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9.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9.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9.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9.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9.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9.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9.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9.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9.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9.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9.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9.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9.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9.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9.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9.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9.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9.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9.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9.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9.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9.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9.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9.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9.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9.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9.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9.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9.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9.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9.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9.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9.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9.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9.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9.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9.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9.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9.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9.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9.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9.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9.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9.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9.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9.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9.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9.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9.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9.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9.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9.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9.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9.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9.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9.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9.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9.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9.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9.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9.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9.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9.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9.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9.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9.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9.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9.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9.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9.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9.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9.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9.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9.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9.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9.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9.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9.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9.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9.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9.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9.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9.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9.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9.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9.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9.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9.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9.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9.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9.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9.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9.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9.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9.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9.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9.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9.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9.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9.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9.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9.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9.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9.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9.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9.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9.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9.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9.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9.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9.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9.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9.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9.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9.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9.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9.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9.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9.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9.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9.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9.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9.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9.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9.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9.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9.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9.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9.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9.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9.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9.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9.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9.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9.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9.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9.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9.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9.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9.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9.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9.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9.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9.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9.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9.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9.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9.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9.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9.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9.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9.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9.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9.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9.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9.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9.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9.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9.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9.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9.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9.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9.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9.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9.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9.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9.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9.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9.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9.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9.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9.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9.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9.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9.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9.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9.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9.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9.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9.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9.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9.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9.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9.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9.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9.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9.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377">
    <cfRule type="cellIs" priority="2" operator="equal" aboveAverage="0" equalAverage="0" bottom="0" percent="0" rank="0" text="" dxfId="0">
      <formula>"ap dung"</formula>
    </cfRule>
  </conditionalFormatting>
  <conditionalFormatting sqref="D1:D377">
    <cfRule type="cellIs" priority="3" operator="equal" aboveAverage="0" equalAverage="0" bottom="0" percent="0" rank="0" text="" dxfId="0">
      <formula>"khuyen khich"</formula>
    </cfRule>
  </conditionalFormatting>
  <conditionalFormatting sqref="D1:D377">
    <cfRule type="cellIs" priority="4" operator="equal" aboveAverage="0" equalAverage="0" bottom="0" percent="0" rank="0" text="" dxfId="1">
      <formula>"bat buoc"</formula>
    </cfRule>
  </conditionalFormatting>
  <conditionalFormatting sqref="E1:E377">
    <cfRule type="cellIs" priority="5" operator="equal" aboveAverage="0" equalAverage="0" bottom="0" percent="0" rank="0" text="" dxfId="0">
      <formula>1</formula>
    </cfRule>
  </conditionalFormatting>
  <conditionalFormatting sqref="E1:E377">
    <cfRule type="cellIs" priority="6" operator="equal" aboveAverage="0" equalAverage="0" bottom="0" percent="0" rank="0" text="" dxfId="1">
      <formula>"x"</formula>
    </cfRule>
  </conditionalFormatting>
  <conditionalFormatting sqref="F3:F377">
    <cfRule type="expression" priority="7" aboveAverage="0" equalAverage="0" bottom="0" percent="0" rank="0" text="" dxfId="2">
      <formula>LEN(TRIM(F3))&gt;0</formula>
    </cfRule>
  </conditionalFormatting>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1" min="1" style="0" width="2"/>
    <col collapsed="false" customWidth="true" hidden="false" outlineLevel="0" max="4" min="2" style="0" width="33.57"/>
    <col collapsed="false" customWidth="true" hidden="false" outlineLevel="0" max="26" min="5" style="0" width="10"/>
  </cols>
  <sheetData>
    <row r="1" customFormat="false" ht="12.75" hidden="false" customHeight="true" outlineLevel="0" collapsed="false"/>
    <row r="2" customFormat="false" ht="12.75" hidden="false" customHeight="true" outlineLevel="0" collapsed="false"/>
    <row r="3" customFormat="false" ht="49.5" hidden="false" customHeight="true" outlineLevel="0" collapsed="false">
      <c r="B3" s="48" t="s">
        <v>395</v>
      </c>
      <c r="C3" s="48"/>
      <c r="D3" s="48"/>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c r="B7" s="49" t="s">
        <v>396</v>
      </c>
      <c r="C7" s="49" t="s">
        <v>397</v>
      </c>
      <c r="D7" s="49" t="s">
        <v>398</v>
      </c>
    </row>
    <row r="9" customFormat="false" ht="12.75" hidden="false" customHeight="true" outlineLevel="0" collapsed="false">
      <c r="B9" s="50" t="s">
        <v>399</v>
      </c>
      <c r="C9" s="50"/>
      <c r="D9" s="50"/>
    </row>
    <row r="10" customFormat="false" ht="12.75" hidden="false" customHeight="true" outlineLevel="0" collapsed="false">
      <c r="B10" s="51"/>
      <c r="C10" s="51" t="s">
        <v>400</v>
      </c>
      <c r="D10" s="52" t="s">
        <v>401</v>
      </c>
    </row>
    <row r="11" customFormat="false" ht="12.75" hidden="false" customHeight="true" outlineLevel="0" collapsed="false">
      <c r="B11" s="51"/>
      <c r="C11" s="51" t="s">
        <v>402</v>
      </c>
      <c r="D11" s="52" t="s">
        <v>403</v>
      </c>
    </row>
    <row r="12" customFormat="false" ht="12.75" hidden="false" customHeight="true" outlineLevel="0" collapsed="false">
      <c r="B12" s="51"/>
      <c r="C12" s="51" t="s">
        <v>404</v>
      </c>
      <c r="D12" s="52" t="s">
        <v>405</v>
      </c>
    </row>
    <row r="13" customFormat="false" ht="12.75" hidden="false" customHeight="true" outlineLevel="0" collapsed="false">
      <c r="B13" s="50" t="s">
        <v>406</v>
      </c>
      <c r="C13" s="50"/>
      <c r="D13" s="50"/>
    </row>
    <row r="14" customFormat="false" ht="12.75" hidden="false" customHeight="true" outlineLevel="0" collapsed="false">
      <c r="B14" s="51"/>
      <c r="C14" s="51" t="s">
        <v>400</v>
      </c>
      <c r="D14" s="52" t="s">
        <v>407</v>
      </c>
    </row>
    <row r="15" customFormat="false" ht="12.75" hidden="false" customHeight="true" outlineLevel="0" collapsed="false">
      <c r="B15" s="51"/>
      <c r="C15" s="51" t="s">
        <v>402</v>
      </c>
      <c r="D15" s="52" t="s">
        <v>408</v>
      </c>
    </row>
    <row r="16" customFormat="false" ht="12.75" hidden="false" customHeight="true" outlineLevel="0" collapsed="false">
      <c r="B16" s="51"/>
      <c r="C16" s="51" t="s">
        <v>404</v>
      </c>
      <c r="D16" s="52" t="s">
        <v>409</v>
      </c>
    </row>
    <row r="17" customFormat="false" ht="12.75" hidden="false" customHeight="true" outlineLevel="0" collapsed="false">
      <c r="B17" s="50" t="s">
        <v>410</v>
      </c>
      <c r="C17" s="50"/>
      <c r="D17" s="50"/>
    </row>
    <row r="18" customFormat="false" ht="12.75" hidden="false" customHeight="true" outlineLevel="0" collapsed="false">
      <c r="B18" s="51"/>
      <c r="C18" s="51" t="s">
        <v>400</v>
      </c>
      <c r="D18" s="52" t="s">
        <v>411</v>
      </c>
    </row>
    <row r="19" customFormat="false" ht="12.75" hidden="false" customHeight="true" outlineLevel="0" collapsed="false">
      <c r="B19" s="51"/>
      <c r="C19" s="51" t="s">
        <v>402</v>
      </c>
      <c r="D19" s="52" t="s">
        <v>412</v>
      </c>
    </row>
    <row r="20" customFormat="false" ht="12.75" hidden="false" customHeight="true" outlineLevel="0" collapsed="false">
      <c r="B20" s="51"/>
      <c r="C20" s="51" t="s">
        <v>404</v>
      </c>
      <c r="D20" s="52" t="s">
        <v>413</v>
      </c>
    </row>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B3:D3"/>
  </mergeCells>
  <hyperlinks>
    <hyperlink ref="D10" location="'TÍNH SAO - Bảng 1'!R1C1" display="TÍNH SAO - Bảng 1"/>
    <hyperlink ref="D11" location="'TÍNH SAO - Bảng dữ liệu'!R2C1" display="TÍNH SAO - Bảng dữ liệu"/>
    <hyperlink ref="D12" location="'TÍNH SAO - Drawings'!R1C1" display="TÍNH SAO - Drawings"/>
    <hyperlink ref="D14" location="'P1 CƠ SỞ - Bảng 1'!R1C1" display="P1 CƠ SỞ - Bảng 1"/>
    <hyperlink ref="D15" location="'P1 CƠ SỞ - Bảng dữ liệu'!R2C1" display="P1 CƠ SỞ - Bảng dữ liệu"/>
    <hyperlink ref="D16" location="'P1 CƠ SỞ - Drawings'!R1C1" display="P1 CƠ SỞ - Drawings"/>
    <hyperlink ref="D18" location="'P2 DỊCH VỤ - Bảng 1'!R1C1" display="P2 DỊCH VỤ - Bảng 1"/>
    <hyperlink ref="D19" location="'P2 DỊCH VỤ - Bảng dữ liệu'!R2C1" display="P2 DỊCH VỤ - Bảng dữ liệu"/>
    <hyperlink ref="D20" location="'P2 DỊCH VỤ - Drawings'!R1C1" display="P2 DỊCH VỤ - Drawing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2578125" defaultRowHeight="15" zeroHeight="false" outlineLevelRow="0" outlineLevelCol="0"/>
  <cols>
    <col collapsed="false" customWidth="true" hidden="false" outlineLevel="0" max="1" min="1" style="0" width="60.71"/>
    <col collapsed="false" customWidth="true" hidden="true" outlineLevel="0" max="3" min="2" style="0" width="16.29"/>
    <col collapsed="false" customWidth="true" hidden="false" outlineLevel="0" max="4" min="4" style="0" width="16.29"/>
    <col collapsed="false" customWidth="true" hidden="true" outlineLevel="0" max="5" min="5" style="0" width="16.29"/>
    <col collapsed="false" customWidth="true" hidden="false" outlineLevel="0" max="6" min="6" style="0" width="16.29"/>
    <col collapsed="false" customWidth="true" hidden="true" outlineLevel="0" max="19" min="7" style="0" width="16.29"/>
    <col collapsed="false" customWidth="true" hidden="false" outlineLevel="0" max="26" min="20" style="0" width="16.29"/>
  </cols>
  <sheetData>
    <row r="1" customFormat="false" ht="39.75" hidden="false" customHeight="true" outlineLevel="0" collapsed="false">
      <c r="A1" s="1" t="s">
        <v>0</v>
      </c>
      <c r="B1" s="2"/>
      <c r="C1" s="1" t="s">
        <v>1</v>
      </c>
      <c r="D1" s="1" t="s">
        <v>2</v>
      </c>
      <c r="E1" s="3"/>
      <c r="F1" s="1" t="s">
        <v>3</v>
      </c>
      <c r="G1" s="4" t="s">
        <v>3</v>
      </c>
      <c r="H1" s="5" t="s">
        <v>4</v>
      </c>
      <c r="I1" s="5" t="s">
        <v>5</v>
      </c>
      <c r="J1" s="5" t="s">
        <v>6</v>
      </c>
      <c r="K1" s="5" t="s">
        <v>7</v>
      </c>
      <c r="L1" s="5" t="s">
        <v>8</v>
      </c>
      <c r="M1" s="4" t="s">
        <v>9</v>
      </c>
      <c r="N1" s="6" t="n">
        <v>1</v>
      </c>
      <c r="O1" s="6" t="n">
        <v>2</v>
      </c>
      <c r="P1" s="6" t="n">
        <v>3</v>
      </c>
      <c r="Q1" s="6" t="n">
        <v>4</v>
      </c>
      <c r="R1" s="6" t="n">
        <v>5</v>
      </c>
      <c r="S1" s="7"/>
      <c r="T1" s="3"/>
      <c r="U1" s="8"/>
      <c r="V1" s="8"/>
      <c r="W1" s="8"/>
      <c r="X1" s="8"/>
      <c r="Y1" s="8"/>
      <c r="Z1" s="8"/>
    </row>
    <row r="2" customFormat="false" ht="28.5" hidden="false" customHeight="true" outlineLevel="0" collapsed="false">
      <c r="A2" s="9" t="s">
        <v>7</v>
      </c>
      <c r="B2" s="53" t="str">
        <f aca="false">$A2</f>
        <v>M</v>
      </c>
      <c r="C2" s="54"/>
      <c r="D2" s="55" t="n">
        <v>5</v>
      </c>
      <c r="E2" s="12" t="n">
        <f aca="false">D2</f>
        <v>5</v>
      </c>
      <c r="F2" s="13" t="s">
        <v>10</v>
      </c>
      <c r="G2" s="14" t="s">
        <v>11</v>
      </c>
      <c r="H2" s="15"/>
      <c r="I2" s="15"/>
      <c r="J2" s="15"/>
      <c r="K2" s="15"/>
      <c r="L2" s="15"/>
      <c r="M2" s="16"/>
      <c r="N2" s="16"/>
      <c r="O2" s="16"/>
      <c r="P2" s="16"/>
      <c r="Q2" s="16"/>
      <c r="R2" s="16"/>
      <c r="S2" s="15" t="n">
        <v>2</v>
      </c>
      <c r="T2" s="11"/>
      <c r="U2" s="8"/>
      <c r="V2" s="8"/>
      <c r="W2" s="8"/>
      <c r="X2" s="8"/>
      <c r="Y2" s="8"/>
      <c r="Z2" s="8"/>
    </row>
    <row r="3" customFormat="false" ht="28.5" hidden="false" customHeight="true" outlineLevel="0" collapsed="false">
      <c r="A3" s="17" t="s">
        <v>12</v>
      </c>
      <c r="B3" s="56"/>
      <c r="C3" s="57"/>
      <c r="D3" s="58"/>
      <c r="E3" s="19"/>
      <c r="F3" s="19"/>
      <c r="G3" s="21"/>
      <c r="H3" s="22"/>
      <c r="I3" s="22"/>
      <c r="J3" s="22"/>
      <c r="K3" s="22"/>
      <c r="L3" s="22"/>
      <c r="M3" s="23"/>
      <c r="N3" s="23"/>
      <c r="O3" s="23"/>
      <c r="P3" s="23"/>
      <c r="Q3" s="23"/>
      <c r="R3" s="23"/>
      <c r="S3" s="22" t="n">
        <v>3</v>
      </c>
      <c r="T3" s="19"/>
      <c r="U3" s="8"/>
      <c r="V3" s="8"/>
      <c r="W3" s="8"/>
      <c r="X3" s="8"/>
      <c r="Y3" s="8"/>
      <c r="Z3" s="8"/>
    </row>
    <row r="4" customFormat="false" ht="28.5" hidden="false" customHeight="true" outlineLevel="0" collapsed="false">
      <c r="A4" s="17" t="s">
        <v>13</v>
      </c>
      <c r="B4" s="56"/>
      <c r="C4" s="57"/>
      <c r="D4" s="58"/>
      <c r="E4" s="19"/>
      <c r="F4" s="19"/>
      <c r="G4" s="21"/>
      <c r="H4" s="22"/>
      <c r="I4" s="22"/>
      <c r="J4" s="22"/>
      <c r="K4" s="22"/>
      <c r="L4" s="22"/>
      <c r="M4" s="23"/>
      <c r="N4" s="23"/>
      <c r="O4" s="23"/>
      <c r="P4" s="23"/>
      <c r="Q4" s="23"/>
      <c r="R4" s="23"/>
      <c r="S4" s="22" t="n">
        <v>4</v>
      </c>
      <c r="T4" s="19"/>
      <c r="U4" s="8"/>
      <c r="V4" s="8"/>
      <c r="W4" s="8"/>
      <c r="X4" s="8"/>
      <c r="Y4" s="8"/>
      <c r="Z4" s="8"/>
    </row>
    <row r="5" customFormat="false" ht="28.5" hidden="false" customHeight="true" outlineLevel="0" collapsed="false">
      <c r="A5" s="24" t="s">
        <v>14</v>
      </c>
      <c r="B5" s="56" t="n">
        <f aca="false">HLOOKUP($B$2,$I$1:L5,S5,0)</f>
        <v>1</v>
      </c>
      <c r="C5" s="59" t="str">
        <f aca="false">IF(B5=1,"Ap Dung","Khong")</f>
        <v>Ap Dung</v>
      </c>
      <c r="D5" s="60" t="str">
        <f aca="false">IF(E5="x","Bat buoc",(IF(E5=1,"khuyen khich","Khong")))</f>
        <v>Khong</v>
      </c>
      <c r="E5" s="26" t="n">
        <f aca="false">HLOOKUP($E$2,$N$1:R5,S5,0)</f>
        <v>0</v>
      </c>
      <c r="F5" s="27" t="n">
        <v>1</v>
      </c>
      <c r="G5" s="23"/>
      <c r="H5" s="28" t="s">
        <v>15</v>
      </c>
      <c r="I5" s="22" t="n">
        <v>1</v>
      </c>
      <c r="J5" s="22" t="n">
        <v>1</v>
      </c>
      <c r="K5" s="22" t="n">
        <v>1</v>
      </c>
      <c r="L5" s="22" t="n">
        <v>1</v>
      </c>
      <c r="M5" s="29" t="s">
        <v>16</v>
      </c>
      <c r="N5" s="23" t="n">
        <v>1</v>
      </c>
      <c r="O5" s="23" t="n">
        <v>1</v>
      </c>
      <c r="P5" s="23"/>
      <c r="Q5" s="23"/>
      <c r="R5" s="23"/>
      <c r="S5" s="22" t="n">
        <v>5</v>
      </c>
      <c r="T5" s="27"/>
      <c r="U5" s="8"/>
      <c r="V5" s="8"/>
      <c r="W5" s="8"/>
      <c r="X5" s="8"/>
      <c r="Y5" s="8"/>
      <c r="Z5" s="8"/>
    </row>
    <row r="6" customFormat="false" ht="28.5" hidden="false" customHeight="true" outlineLevel="0" collapsed="false">
      <c r="A6" s="24" t="s">
        <v>17</v>
      </c>
      <c r="B6" s="56" t="n">
        <f aca="false">HLOOKUP($B$2,$I$1:L6,S6,0)</f>
        <v>1</v>
      </c>
      <c r="C6" s="59" t="str">
        <f aca="false">IF(B6=1,"Ap Dung","Khong")</f>
        <v>Ap Dung</v>
      </c>
      <c r="D6" s="60" t="str">
        <f aca="false">IF(E6="x","Bat buoc",(IF(E6=1,"khuyen khich","Khong")))</f>
        <v>khuyen khich</v>
      </c>
      <c r="E6" s="26" t="n">
        <f aca="false">HLOOKUP($E$2,$N$1:R6,S6,0)</f>
        <v>1</v>
      </c>
      <c r="F6" s="27"/>
      <c r="G6" s="29" t="str">
        <f aca="false">IF(AND(F6=1,E6=1),1,IF(AND(F6=1,E6="x"),"x",""))</f>
        <v/>
      </c>
      <c r="H6" s="28" t="s">
        <v>15</v>
      </c>
      <c r="I6" s="22" t="n">
        <v>1</v>
      </c>
      <c r="J6" s="22" t="n">
        <v>1</v>
      </c>
      <c r="K6" s="22" t="n">
        <v>1</v>
      </c>
      <c r="L6" s="22" t="n">
        <v>1</v>
      </c>
      <c r="M6" s="29" t="s">
        <v>18</v>
      </c>
      <c r="N6" s="23"/>
      <c r="O6" s="23"/>
      <c r="P6" s="23" t="n">
        <v>1</v>
      </c>
      <c r="Q6" s="23" t="n">
        <v>1</v>
      </c>
      <c r="R6" s="23" t="n">
        <v>1</v>
      </c>
      <c r="S6" s="22" t="n">
        <v>6</v>
      </c>
      <c r="T6" s="27"/>
      <c r="U6" s="8"/>
      <c r="V6" s="8"/>
      <c r="W6" s="8"/>
      <c r="X6" s="8"/>
      <c r="Y6" s="8"/>
      <c r="Z6" s="8"/>
    </row>
    <row r="7" customFormat="false" ht="28.5" hidden="false" customHeight="true" outlineLevel="0" collapsed="false">
      <c r="A7" s="24" t="s">
        <v>19</v>
      </c>
      <c r="B7" s="56" t="n">
        <f aca="false">HLOOKUP($B$2,$I$1:L7,S7,0)</f>
        <v>1</v>
      </c>
      <c r="C7" s="59" t="str">
        <f aca="false">IF(B7=1,"Ap Dung","Khong")</f>
        <v>Ap Dung</v>
      </c>
      <c r="D7" s="60" t="str">
        <f aca="false">IF(E7="x","Bat buoc",(IF(E7=1,"khuyen khich","Khong")))</f>
        <v>khuyen khich</v>
      </c>
      <c r="E7" s="26" t="n">
        <f aca="false">HLOOKUP($E$2,$N$1:R7,S7,0)</f>
        <v>1</v>
      </c>
      <c r="F7" s="27"/>
      <c r="G7" s="29" t="str">
        <f aca="false">IF(AND(F7=1,E7=1),1,IF(AND(F7=1,E7="x"),"x",""))</f>
        <v/>
      </c>
      <c r="H7" s="28" t="s">
        <v>15</v>
      </c>
      <c r="I7" s="22" t="n">
        <v>1</v>
      </c>
      <c r="J7" s="22" t="n">
        <v>1</v>
      </c>
      <c r="K7" s="22" t="n">
        <v>1</v>
      </c>
      <c r="L7" s="22" t="n">
        <v>1</v>
      </c>
      <c r="M7" s="29" t="s">
        <v>18</v>
      </c>
      <c r="N7" s="23"/>
      <c r="O7" s="23"/>
      <c r="P7" s="23" t="n">
        <v>1</v>
      </c>
      <c r="Q7" s="23" t="n">
        <v>1</v>
      </c>
      <c r="R7" s="23" t="n">
        <v>1</v>
      </c>
      <c r="S7" s="22" t="n">
        <v>7</v>
      </c>
      <c r="T7" s="27"/>
      <c r="U7" s="8"/>
      <c r="V7" s="8"/>
      <c r="W7" s="8"/>
      <c r="X7" s="8"/>
      <c r="Y7" s="8"/>
      <c r="Z7" s="8"/>
    </row>
    <row r="8" customFormat="false" ht="28.5" hidden="false" customHeight="true" outlineLevel="0" collapsed="false">
      <c r="A8" s="17" t="s">
        <v>20</v>
      </c>
      <c r="B8" s="56"/>
      <c r="C8" s="61"/>
      <c r="D8" s="62"/>
      <c r="E8" s="32"/>
      <c r="F8" s="32"/>
      <c r="G8" s="23"/>
      <c r="H8" s="22"/>
      <c r="I8" s="22"/>
      <c r="J8" s="22"/>
      <c r="K8" s="22"/>
      <c r="L8" s="22"/>
      <c r="M8" s="23"/>
      <c r="N8" s="23"/>
      <c r="O8" s="23"/>
      <c r="P8" s="23"/>
      <c r="Q8" s="23"/>
      <c r="R8" s="23"/>
      <c r="S8" s="22" t="n">
        <v>8</v>
      </c>
      <c r="T8" s="32"/>
      <c r="U8" s="8"/>
      <c r="V8" s="8"/>
      <c r="W8" s="8"/>
      <c r="X8" s="8"/>
      <c r="Y8" s="8"/>
      <c r="Z8" s="8"/>
    </row>
    <row r="9" customFormat="false" ht="49.5" hidden="false" customHeight="true" outlineLevel="0" collapsed="false">
      <c r="A9" s="24" t="s">
        <v>21</v>
      </c>
      <c r="B9" s="56" t="n">
        <f aca="false">HLOOKUP($B$2,$I$1:L9,S9,0)</f>
        <v>1</v>
      </c>
      <c r="C9" s="59" t="str">
        <f aca="false">IF(B9=1,"Ap Dung","Khong")</f>
        <v>Ap Dung</v>
      </c>
      <c r="D9" s="60" t="str">
        <f aca="false">IF(E9="x","Bat buoc",(IF(E9=1,"khuyen khich","Khong")))</f>
        <v>Bat buoc</v>
      </c>
      <c r="E9" s="33" t="str">
        <f aca="false">HLOOKUP($E$2,$N$1:R9,S9,0)</f>
        <v>x</v>
      </c>
      <c r="F9" s="27"/>
      <c r="G9" s="29" t="str">
        <f aca="false">IF(AND(F9=1,E9=1),1,IF(AND(F9=1,E9="x"),"x",""))</f>
        <v/>
      </c>
      <c r="H9" s="28" t="s">
        <v>15</v>
      </c>
      <c r="I9" s="22" t="n">
        <v>1</v>
      </c>
      <c r="J9" s="22" t="n">
        <v>1</v>
      </c>
      <c r="K9" s="22" t="n">
        <v>1</v>
      </c>
      <c r="L9" s="22" t="n">
        <v>1</v>
      </c>
      <c r="M9" s="29" t="s">
        <v>22</v>
      </c>
      <c r="N9" s="29" t="s">
        <v>23</v>
      </c>
      <c r="O9" s="29" t="s">
        <v>23</v>
      </c>
      <c r="P9" s="29" t="s">
        <v>23</v>
      </c>
      <c r="Q9" s="29" t="s">
        <v>23</v>
      </c>
      <c r="R9" s="29" t="s">
        <v>23</v>
      </c>
      <c r="S9" s="22" t="n">
        <v>9</v>
      </c>
      <c r="T9" s="27"/>
      <c r="U9" s="8"/>
      <c r="V9" s="8"/>
      <c r="W9" s="8"/>
      <c r="X9" s="8"/>
      <c r="Y9" s="8"/>
      <c r="Z9" s="8"/>
    </row>
    <row r="10" customFormat="false" ht="28.5" hidden="false" customHeight="true" outlineLevel="0" collapsed="false">
      <c r="A10" s="24" t="s">
        <v>24</v>
      </c>
      <c r="B10" s="56" t="n">
        <f aca="false">HLOOKUP($B$2,$I$1:L10,S10,0)</f>
        <v>1</v>
      </c>
      <c r="C10" s="59" t="str">
        <f aca="false">IF(B10=1,"Ap Dung","Khong")</f>
        <v>Ap Dung</v>
      </c>
      <c r="D10" s="60" t="str">
        <f aca="false">IF(E10="x","Bat buoc",(IF(E10=1,"khuyen khich","Khong")))</f>
        <v>Bat buoc</v>
      </c>
      <c r="E10" s="33" t="str">
        <f aca="false">HLOOKUP($E$2,$N$1:R10,S10,0)</f>
        <v>x</v>
      </c>
      <c r="F10" s="27"/>
      <c r="G10" s="29" t="str">
        <f aca="false">IF(AND(F10=1,E10=1),1,IF(AND(F10=1,E10="x"),"x",""))</f>
        <v/>
      </c>
      <c r="H10" s="28" t="s">
        <v>15</v>
      </c>
      <c r="I10" s="22" t="n">
        <v>1</v>
      </c>
      <c r="J10" s="22" t="n">
        <v>1</v>
      </c>
      <c r="K10" s="22" t="n">
        <v>1</v>
      </c>
      <c r="L10" s="22" t="n">
        <v>1</v>
      </c>
      <c r="M10" s="29" t="s">
        <v>25</v>
      </c>
      <c r="N10" s="23"/>
      <c r="O10" s="23"/>
      <c r="P10" s="29" t="s">
        <v>23</v>
      </c>
      <c r="Q10" s="29" t="s">
        <v>23</v>
      </c>
      <c r="R10" s="29" t="s">
        <v>23</v>
      </c>
      <c r="S10" s="22" t="n">
        <v>10</v>
      </c>
      <c r="T10" s="27"/>
      <c r="U10" s="8"/>
      <c r="V10" s="8"/>
      <c r="W10" s="8"/>
      <c r="X10" s="8"/>
      <c r="Y10" s="8"/>
      <c r="Z10" s="8"/>
    </row>
    <row r="11" customFormat="false" ht="28.5" hidden="false" customHeight="true" outlineLevel="0" collapsed="false">
      <c r="A11" s="24" t="s">
        <v>26</v>
      </c>
      <c r="B11" s="56" t="n">
        <f aca="false">HLOOKUP($B$2,$I$1:L11,S11,0)</f>
        <v>1</v>
      </c>
      <c r="C11" s="59" t="str">
        <f aca="false">IF(B11=1,"Ap Dung","Khong")</f>
        <v>Ap Dung</v>
      </c>
      <c r="D11" s="60" t="str">
        <f aca="false">IF(E11="x","Bat buoc",(IF(E11=1,"khuyen khich","Khong")))</f>
        <v>khuyen khich</v>
      </c>
      <c r="E11" s="26" t="n">
        <f aca="false">HLOOKUP($E$2,$N$1:R11,S11,0)</f>
        <v>1</v>
      </c>
      <c r="F11" s="27"/>
      <c r="G11" s="29" t="str">
        <f aca="false">IF(AND(F11=1,E11=1),1,IF(AND(F11=1,E11="x"),"x",""))</f>
        <v/>
      </c>
      <c r="H11" s="28" t="s">
        <v>15</v>
      </c>
      <c r="I11" s="22" t="n">
        <v>1</v>
      </c>
      <c r="J11" s="22" t="n">
        <v>1</v>
      </c>
      <c r="K11" s="22" t="n">
        <v>1</v>
      </c>
      <c r="L11" s="22" t="n">
        <v>1</v>
      </c>
      <c r="M11" s="23" t="n">
        <v>5</v>
      </c>
      <c r="N11" s="23"/>
      <c r="O11" s="23"/>
      <c r="P11" s="23"/>
      <c r="Q11" s="23"/>
      <c r="R11" s="23" t="n">
        <v>1</v>
      </c>
      <c r="S11" s="22" t="n">
        <v>11</v>
      </c>
      <c r="T11" s="27"/>
      <c r="U11" s="8"/>
      <c r="V11" s="8"/>
      <c r="W11" s="8"/>
      <c r="X11" s="8"/>
      <c r="Y11" s="8"/>
      <c r="Z11" s="8"/>
    </row>
    <row r="12" customFormat="false" ht="28.5" hidden="false" customHeight="true" outlineLevel="0" collapsed="false">
      <c r="A12" s="24" t="s">
        <v>27</v>
      </c>
      <c r="B12" s="56" t="n">
        <f aca="false">HLOOKUP($B$2,$I$1:L12,S12,0)</f>
        <v>1</v>
      </c>
      <c r="C12" s="59" t="str">
        <f aca="false">IF(B12=1,"Ap Dung","Khong")</f>
        <v>Ap Dung</v>
      </c>
      <c r="D12" s="60" t="str">
        <f aca="false">IF(E12="x","Bat buoc",(IF(E12=1,"khuyen khich","Khong")))</f>
        <v>Bat buoc</v>
      </c>
      <c r="E12" s="33" t="str">
        <f aca="false">HLOOKUP($E$2,$N$1:R12,S12,0)</f>
        <v>x</v>
      </c>
      <c r="F12" s="27"/>
      <c r="G12" s="29" t="str">
        <f aca="false">IF(AND(F12=1,E12=1),1,IF(AND(F12=1,E12="x"),"x",""))</f>
        <v/>
      </c>
      <c r="H12" s="28" t="s">
        <v>15</v>
      </c>
      <c r="I12" s="22" t="n">
        <v>1</v>
      </c>
      <c r="J12" s="22" t="n">
        <v>1</v>
      </c>
      <c r="K12" s="22" t="n">
        <v>1</v>
      </c>
      <c r="L12" s="22" t="n">
        <v>1</v>
      </c>
      <c r="M12" s="29" t="s">
        <v>28</v>
      </c>
      <c r="N12" s="23"/>
      <c r="O12" s="23"/>
      <c r="P12" s="23"/>
      <c r="Q12" s="23"/>
      <c r="R12" s="29" t="s">
        <v>23</v>
      </c>
      <c r="S12" s="22" t="n">
        <v>12</v>
      </c>
      <c r="T12" s="27"/>
      <c r="U12" s="8"/>
      <c r="V12" s="8"/>
      <c r="W12" s="8"/>
      <c r="X12" s="8"/>
      <c r="Y12" s="8"/>
      <c r="Z12" s="8"/>
    </row>
    <row r="13" customFormat="false" ht="28.5" hidden="false" customHeight="true" outlineLevel="0" collapsed="false">
      <c r="A13" s="24" t="s">
        <v>29</v>
      </c>
      <c r="B13" s="56" t="n">
        <f aca="false">HLOOKUP($B$2,$I$1:L13,S13,0)</f>
        <v>1</v>
      </c>
      <c r="C13" s="59" t="str">
        <f aca="false">IF(B13=1,"Ap Dung","Khong")</f>
        <v>Ap Dung</v>
      </c>
      <c r="D13" s="60" t="str">
        <f aca="false">IF(E13="x","Bat buoc",(IF(E13=1,"khuyen khich","Khong")))</f>
        <v>Khong</v>
      </c>
      <c r="E13" s="26" t="n">
        <f aca="false">HLOOKUP($E$2,$N$1:R13,S13,0)</f>
        <v>0</v>
      </c>
      <c r="F13" s="27" t="n">
        <v>1</v>
      </c>
      <c r="G13" s="29" t="str">
        <f aca="false">IF(AND(F13=1,E13=1),1,IF(AND(F13=1,E13="x"),"x",""))</f>
        <v/>
      </c>
      <c r="H13" s="28" t="s">
        <v>15</v>
      </c>
      <c r="I13" s="22" t="n">
        <v>1</v>
      </c>
      <c r="J13" s="22" t="n">
        <v>1</v>
      </c>
      <c r="K13" s="22" t="n">
        <v>1</v>
      </c>
      <c r="L13" s="22" t="n">
        <v>1</v>
      </c>
      <c r="M13" s="29" t="s">
        <v>30</v>
      </c>
      <c r="N13" s="29" t="s">
        <v>23</v>
      </c>
      <c r="O13" s="29" t="s">
        <v>23</v>
      </c>
      <c r="P13" s="23"/>
      <c r="Q13" s="23"/>
      <c r="R13" s="23"/>
      <c r="S13" s="22" t="n">
        <v>13</v>
      </c>
      <c r="T13" s="27"/>
      <c r="U13" s="8"/>
      <c r="V13" s="8"/>
      <c r="W13" s="8"/>
      <c r="X13" s="8"/>
      <c r="Y13" s="8"/>
      <c r="Z13" s="8"/>
    </row>
    <row r="14" customFormat="false" ht="50.25" hidden="false" customHeight="true" outlineLevel="0" collapsed="false">
      <c r="A14" s="24" t="s">
        <v>31</v>
      </c>
      <c r="B14" s="56" t="n">
        <f aca="false">HLOOKUP($B$2,$I$1:L14,S14,0)</f>
        <v>1</v>
      </c>
      <c r="C14" s="59" t="str">
        <f aca="false">IF(B14=1,"Ap Dung","Khong")</f>
        <v>Ap Dung</v>
      </c>
      <c r="D14" s="60" t="str">
        <f aca="false">IF(E14="x","Bat buoc",(IF(E14=1,"khuyen khich","Khong")))</f>
        <v>Bat buoc</v>
      </c>
      <c r="E14" s="33" t="str">
        <f aca="false">HLOOKUP($E$2,$N$1:R14,S14,0)</f>
        <v>x</v>
      </c>
      <c r="F14" s="27" t="n">
        <v>1</v>
      </c>
      <c r="G14" s="29" t="str">
        <f aca="false">IF(AND(F14=1,E14=1),1,IF(AND(F14=1,E14="x"),"x",""))</f>
        <v>x</v>
      </c>
      <c r="H14" s="28" t="s">
        <v>15</v>
      </c>
      <c r="I14" s="22" t="n">
        <v>1</v>
      </c>
      <c r="J14" s="22" t="n">
        <v>1</v>
      </c>
      <c r="K14" s="22" t="n">
        <v>1</v>
      </c>
      <c r="L14" s="22" t="n">
        <v>1</v>
      </c>
      <c r="M14" s="29" t="s">
        <v>25</v>
      </c>
      <c r="N14" s="23"/>
      <c r="O14" s="23"/>
      <c r="P14" s="29" t="s">
        <v>23</v>
      </c>
      <c r="Q14" s="29" t="s">
        <v>23</v>
      </c>
      <c r="R14" s="29" t="s">
        <v>23</v>
      </c>
      <c r="S14" s="22" t="n">
        <v>14</v>
      </c>
      <c r="T14" s="27"/>
      <c r="U14" s="8"/>
      <c r="V14" s="8"/>
      <c r="W14" s="8"/>
      <c r="X14" s="8"/>
      <c r="Y14" s="8"/>
      <c r="Z14" s="8"/>
    </row>
    <row r="15" customFormat="false" ht="28.5" hidden="false" customHeight="true" outlineLevel="0" collapsed="false">
      <c r="A15" s="24" t="s">
        <v>32</v>
      </c>
      <c r="B15" s="56" t="n">
        <f aca="false">HLOOKUP($B$2,$I$1:L15,S15,0)</f>
        <v>0</v>
      </c>
      <c r="C15" s="59" t="str">
        <f aca="false">IF(B15=1,"Ap Dung","Khong")</f>
        <v>Khong</v>
      </c>
      <c r="D15" s="60" t="str">
        <f aca="false">IF(E15="x","Bat buoc",(IF(E15=1,"khuyen khich","Khong")))</f>
        <v>Bat buoc</v>
      </c>
      <c r="E15" s="33" t="str">
        <f aca="false">HLOOKUP($E$2,$N$1:R15,S15,0)</f>
        <v>x</v>
      </c>
      <c r="F15" s="27"/>
      <c r="G15" s="29" t="str">
        <f aca="false">IF(AND(F15=1,E15=1),1,IF(AND(F15=1,E15="x"),"x",""))</f>
        <v/>
      </c>
      <c r="H15" s="28" t="s">
        <v>33</v>
      </c>
      <c r="I15" s="22" t="n">
        <v>1</v>
      </c>
      <c r="J15" s="22" t="n">
        <v>1</v>
      </c>
      <c r="K15" s="22"/>
      <c r="L15" s="22"/>
      <c r="M15" s="29" t="s">
        <v>28</v>
      </c>
      <c r="N15" s="23"/>
      <c r="O15" s="23"/>
      <c r="P15" s="23"/>
      <c r="Q15" s="23"/>
      <c r="R15" s="29" t="s">
        <v>23</v>
      </c>
      <c r="S15" s="22" t="n">
        <v>15</v>
      </c>
      <c r="T15" s="27"/>
      <c r="U15" s="8"/>
      <c r="V15" s="8"/>
      <c r="W15" s="8"/>
      <c r="X15" s="8"/>
      <c r="Y15" s="8"/>
      <c r="Z15" s="8"/>
    </row>
    <row r="16" customFormat="false" ht="28.5" hidden="false" customHeight="true" outlineLevel="0" collapsed="false">
      <c r="A16" s="24" t="s">
        <v>34</v>
      </c>
      <c r="B16" s="56" t="n">
        <f aca="false">HLOOKUP($B$2,$I$1:L16,S16,0)</f>
        <v>0</v>
      </c>
      <c r="C16" s="59" t="str">
        <f aca="false">IF(B16=1,"Ap Dung","Khong")</f>
        <v>Khong</v>
      </c>
      <c r="D16" s="60" t="str">
        <f aca="false">IF(E16="x","Bat buoc",(IF(E16=1,"khuyen khich","Khong")))</f>
        <v>Bat buoc</v>
      </c>
      <c r="E16" s="33" t="str">
        <f aca="false">HLOOKUP($E$2,$N$1:R16,S16,0)</f>
        <v>x</v>
      </c>
      <c r="F16" s="27" t="n">
        <v>1</v>
      </c>
      <c r="G16" s="29" t="str">
        <f aca="false">IF(AND(F16=1,E16=1),1,IF(AND(F16=1,E16="x"),"x",""))</f>
        <v>x</v>
      </c>
      <c r="H16" s="28" t="s">
        <v>5</v>
      </c>
      <c r="I16" s="22" t="n">
        <v>1</v>
      </c>
      <c r="J16" s="22"/>
      <c r="K16" s="22"/>
      <c r="L16" s="22"/>
      <c r="M16" s="29" t="s">
        <v>35</v>
      </c>
      <c r="N16" s="23"/>
      <c r="O16" s="23"/>
      <c r="P16" s="23" t="n">
        <v>1</v>
      </c>
      <c r="Q16" s="29" t="s">
        <v>23</v>
      </c>
      <c r="R16" s="29" t="s">
        <v>23</v>
      </c>
      <c r="S16" s="22" t="n">
        <v>16</v>
      </c>
      <c r="T16" s="27"/>
      <c r="U16" s="8"/>
      <c r="V16" s="8"/>
      <c r="W16" s="8"/>
      <c r="X16" s="8"/>
      <c r="Y16" s="8"/>
      <c r="Z16" s="8"/>
    </row>
    <row r="17" customFormat="false" ht="28.5" hidden="false" customHeight="true" outlineLevel="0" collapsed="false">
      <c r="A17" s="24" t="s">
        <v>36</v>
      </c>
      <c r="B17" s="56" t="n">
        <f aca="false">HLOOKUP($B$2,$I$1:L17,S17,0)</f>
        <v>1</v>
      </c>
      <c r="C17" s="59" t="str">
        <f aca="false">IF(B17=1,"Ap Dung","Khong")</f>
        <v>Ap Dung</v>
      </c>
      <c r="D17" s="60" t="str">
        <f aca="false">IF(E17="x","Bat buoc",(IF(E17=1,"khuyen khich","Khong")))</f>
        <v>Bat buoc</v>
      </c>
      <c r="E17" s="33" t="str">
        <f aca="false">HLOOKUP($E$2,$N$1:R17,S17,0)</f>
        <v>x</v>
      </c>
      <c r="F17" s="27" t="n">
        <v>0</v>
      </c>
      <c r="G17" s="29" t="str">
        <f aca="false">IF(AND(F17=1,E17=1),1,IF(AND(F17=1,E17="x"),"x",""))</f>
        <v/>
      </c>
      <c r="H17" s="28" t="s">
        <v>15</v>
      </c>
      <c r="I17" s="22" t="n">
        <v>1</v>
      </c>
      <c r="J17" s="22" t="n">
        <v>1</v>
      </c>
      <c r="K17" s="22" t="n">
        <v>1</v>
      </c>
      <c r="L17" s="22" t="n">
        <v>1</v>
      </c>
      <c r="M17" s="29" t="s">
        <v>35</v>
      </c>
      <c r="N17" s="23"/>
      <c r="O17" s="23"/>
      <c r="P17" s="23" t="n">
        <v>1</v>
      </c>
      <c r="Q17" s="29" t="s">
        <v>23</v>
      </c>
      <c r="R17" s="29" t="s">
        <v>23</v>
      </c>
      <c r="S17" s="22" t="n">
        <v>17</v>
      </c>
      <c r="T17" s="27"/>
      <c r="U17" s="8"/>
      <c r="V17" s="8"/>
      <c r="W17" s="8"/>
      <c r="X17" s="8"/>
      <c r="Y17" s="8"/>
      <c r="Z17" s="8"/>
    </row>
    <row r="18" customFormat="false" ht="28.5" hidden="false" customHeight="true" outlineLevel="0" collapsed="false">
      <c r="A18" s="24" t="s">
        <v>37</v>
      </c>
      <c r="B18" s="56" t="n">
        <f aca="false">HLOOKUP($B$2,$I$1:L18,S18,0)</f>
        <v>1</v>
      </c>
      <c r="C18" s="59" t="str">
        <f aca="false">IF(B18=1,"Ap Dung","Khong")</f>
        <v>Ap Dung</v>
      </c>
      <c r="D18" s="60" t="str">
        <f aca="false">IF(E18="x","Bat buoc",(IF(E18=1,"khuyen khich","Khong")))</f>
        <v>Khong</v>
      </c>
      <c r="E18" s="26" t="n">
        <f aca="false">HLOOKUP($E$2,$N$1:R18,S18,0)</f>
        <v>0</v>
      </c>
      <c r="F18" s="27" t="n">
        <v>1</v>
      </c>
      <c r="G18" s="29" t="str">
        <f aca="false">IF(AND(F18=1,E18=1),1,IF(AND(F18=1,E18="x"),"x",""))</f>
        <v/>
      </c>
      <c r="H18" s="28" t="s">
        <v>15</v>
      </c>
      <c r="I18" s="22" t="n">
        <v>1</v>
      </c>
      <c r="J18" s="22" t="n">
        <v>1</v>
      </c>
      <c r="K18" s="22" t="n">
        <v>1</v>
      </c>
      <c r="L18" s="22" t="n">
        <v>1</v>
      </c>
      <c r="M18" s="29" t="s">
        <v>38</v>
      </c>
      <c r="N18" s="23" t="n">
        <v>1</v>
      </c>
      <c r="O18" s="23" t="n">
        <v>1</v>
      </c>
      <c r="P18" s="23" t="n">
        <v>1</v>
      </c>
      <c r="Q18" s="23" t="n">
        <v>1</v>
      </c>
      <c r="R18" s="23"/>
      <c r="S18" s="22" t="n">
        <v>18</v>
      </c>
      <c r="T18" s="27"/>
      <c r="U18" s="8"/>
      <c r="V18" s="8"/>
      <c r="W18" s="8"/>
      <c r="X18" s="8"/>
      <c r="Y18" s="8"/>
      <c r="Z18" s="8"/>
    </row>
    <row r="19" customFormat="false" ht="28.5" hidden="false" customHeight="true" outlineLevel="0" collapsed="false">
      <c r="A19" s="24" t="s">
        <v>37</v>
      </c>
      <c r="B19" s="56" t="n">
        <f aca="false">HLOOKUP($B$2,$I$1:L19,S19,0)</f>
        <v>0</v>
      </c>
      <c r="C19" s="59" t="str">
        <f aca="false">IF(B19=1,"Ap Dung","Khong")</f>
        <v>Khong</v>
      </c>
      <c r="D19" s="60" t="str">
        <f aca="false">IF(E19="x","Bat buoc",(IF(E19=1,"khuyen khich","Khong")))</f>
        <v>khuyen khich</v>
      </c>
      <c r="E19" s="26" t="n">
        <f aca="false">HLOOKUP($E$2,$N$1:R19,S19,0)</f>
        <v>1</v>
      </c>
      <c r="F19" s="27"/>
      <c r="G19" s="29" t="str">
        <f aca="false">IF(AND(F19=1,E19=1),1,IF(AND(F19=1,E19="x"),"x",""))</f>
        <v/>
      </c>
      <c r="H19" s="28" t="s">
        <v>6</v>
      </c>
      <c r="I19" s="22"/>
      <c r="J19" s="22" t="n">
        <v>1</v>
      </c>
      <c r="K19" s="22"/>
      <c r="L19" s="22"/>
      <c r="M19" s="23" t="n">
        <v>5</v>
      </c>
      <c r="N19" s="23"/>
      <c r="O19" s="23"/>
      <c r="P19" s="23"/>
      <c r="Q19" s="23"/>
      <c r="R19" s="23" t="n">
        <v>1</v>
      </c>
      <c r="S19" s="22" t="n">
        <v>19</v>
      </c>
      <c r="T19" s="27"/>
      <c r="U19" s="8"/>
      <c r="V19" s="8"/>
      <c r="W19" s="8"/>
      <c r="X19" s="8"/>
      <c r="Y19" s="8"/>
      <c r="Z19" s="8"/>
    </row>
    <row r="20" customFormat="false" ht="28.5" hidden="false" customHeight="true" outlineLevel="0" collapsed="false">
      <c r="A20" s="24" t="s">
        <v>37</v>
      </c>
      <c r="B20" s="56" t="n">
        <f aca="false">HLOOKUP($B$2,$I$1:L20,S20,0)</f>
        <v>1</v>
      </c>
      <c r="C20" s="59" t="str">
        <f aca="false">IF(B20=1,"Ap Dung","Khong")</f>
        <v>Ap Dung</v>
      </c>
      <c r="D20" s="60" t="str">
        <f aca="false">IF(E20="x","Bat buoc",(IF(E20=1,"khuyen khich","Khong")))</f>
        <v>Bat buoc</v>
      </c>
      <c r="E20" s="33" t="str">
        <f aca="false">HLOOKUP($E$2,$N$1:R20,S20,0)</f>
        <v>x</v>
      </c>
      <c r="F20" s="27"/>
      <c r="G20" s="29" t="str">
        <f aca="false">IF(AND(F20=1,E20=1),1,IF(AND(F20=1,E20="x"),"x",""))</f>
        <v/>
      </c>
      <c r="H20" s="28" t="s">
        <v>39</v>
      </c>
      <c r="I20" s="22" t="n">
        <v>1</v>
      </c>
      <c r="J20" s="22"/>
      <c r="K20" s="22" t="n">
        <v>1</v>
      </c>
      <c r="L20" s="22" t="n">
        <v>1</v>
      </c>
      <c r="M20" s="29" t="s">
        <v>28</v>
      </c>
      <c r="N20" s="23"/>
      <c r="O20" s="23"/>
      <c r="P20" s="23"/>
      <c r="Q20" s="23"/>
      <c r="R20" s="29" t="s">
        <v>23</v>
      </c>
      <c r="S20" s="22" t="n">
        <v>20</v>
      </c>
      <c r="T20" s="27"/>
      <c r="U20" s="8"/>
      <c r="V20" s="8"/>
      <c r="W20" s="8"/>
      <c r="X20" s="8"/>
      <c r="Y20" s="8"/>
      <c r="Z20" s="8"/>
    </row>
    <row r="21" customFormat="false" ht="28.5" hidden="false" customHeight="true" outlineLevel="0" collapsed="false">
      <c r="A21" s="24" t="s">
        <v>40</v>
      </c>
      <c r="B21" s="56" t="n">
        <f aca="false">HLOOKUP($B$2,$I$1:L21,S21,0)</f>
        <v>1</v>
      </c>
      <c r="C21" s="59" t="str">
        <f aca="false">IF(B21=1,"Ap Dung","Khong")</f>
        <v>Ap Dung</v>
      </c>
      <c r="D21" s="60" t="str">
        <f aca="false">IF(E21="x","Bat buoc",(IF(E21=1,"khuyen khich","Khong")))</f>
        <v>Bat buoc</v>
      </c>
      <c r="E21" s="33" t="str">
        <f aca="false">HLOOKUP($E$2,$N$1:R21,S21,0)</f>
        <v>x</v>
      </c>
      <c r="F21" s="27"/>
      <c r="G21" s="29" t="str">
        <f aca="false">IF(AND(F21=1,E21=1),1,IF(AND(F21=1,E21="x"),"x",""))</f>
        <v/>
      </c>
      <c r="H21" s="28" t="s">
        <v>15</v>
      </c>
      <c r="I21" s="22" t="n">
        <v>1</v>
      </c>
      <c r="J21" s="22" t="n">
        <v>1</v>
      </c>
      <c r="K21" s="22" t="n">
        <v>1</v>
      </c>
      <c r="L21" s="22" t="n">
        <v>1</v>
      </c>
      <c r="M21" s="29" t="s">
        <v>41</v>
      </c>
      <c r="N21" s="23"/>
      <c r="O21" s="23"/>
      <c r="P21" s="23"/>
      <c r="Q21" s="29" t="s">
        <v>23</v>
      </c>
      <c r="R21" s="29" t="s">
        <v>23</v>
      </c>
      <c r="S21" s="22" t="n">
        <v>21</v>
      </c>
      <c r="T21" s="27"/>
      <c r="U21" s="8"/>
      <c r="V21" s="8"/>
      <c r="W21" s="8"/>
      <c r="X21" s="8"/>
      <c r="Y21" s="8"/>
      <c r="Z21" s="8"/>
    </row>
    <row r="22" customFormat="false" ht="28.5" hidden="false" customHeight="true" outlineLevel="0" collapsed="false">
      <c r="A22" s="24" t="s">
        <v>42</v>
      </c>
      <c r="B22" s="56" t="n">
        <f aca="false">HLOOKUP($B$2,$I$1:L22,S22,0)</f>
        <v>0</v>
      </c>
      <c r="C22" s="59" t="str">
        <f aca="false">IF(B22=1,"Ap Dung","Khong")</f>
        <v>Khong</v>
      </c>
      <c r="D22" s="60" t="str">
        <f aca="false">IF(E22="x","Bat buoc",(IF(E22=1,"khuyen khich","Khong")))</f>
        <v>Bat buoc</v>
      </c>
      <c r="E22" s="33" t="str">
        <f aca="false">HLOOKUP($E$2,$N$1:R22,S22,0)</f>
        <v>x</v>
      </c>
      <c r="F22" s="27"/>
      <c r="G22" s="29" t="str">
        <f aca="false">IF(AND(F22=1,E22=1),1,IF(AND(F22=1,E22="x"),"x",""))</f>
        <v/>
      </c>
      <c r="H22" s="28" t="s">
        <v>5</v>
      </c>
      <c r="I22" s="22" t="n">
        <v>1</v>
      </c>
      <c r="J22" s="22"/>
      <c r="K22" s="22"/>
      <c r="L22" s="22"/>
      <c r="M22" s="29" t="s">
        <v>28</v>
      </c>
      <c r="N22" s="23"/>
      <c r="O22" s="23"/>
      <c r="P22" s="23"/>
      <c r="Q22" s="23"/>
      <c r="R22" s="29" t="s">
        <v>23</v>
      </c>
      <c r="S22" s="22" t="n">
        <v>22</v>
      </c>
      <c r="T22" s="27"/>
      <c r="U22" s="8"/>
      <c r="V22" s="8"/>
      <c r="W22" s="8"/>
      <c r="X22" s="8"/>
      <c r="Y22" s="8"/>
      <c r="Z22" s="8"/>
    </row>
    <row r="23" customFormat="false" ht="28.5" hidden="false" customHeight="true" outlineLevel="0" collapsed="false">
      <c r="A23" s="24" t="s">
        <v>42</v>
      </c>
      <c r="B23" s="56" t="n">
        <f aca="false">HLOOKUP($B$2,$I$1:L23,S23,0)</f>
        <v>1</v>
      </c>
      <c r="C23" s="59" t="str">
        <f aca="false">IF(B23=1,"Ap Dung","Khong")</f>
        <v>Ap Dung</v>
      </c>
      <c r="D23" s="60" t="str">
        <f aca="false">IF(E23="x","Bat buoc",(IF(E23=1,"khuyen khich","Khong")))</f>
        <v>khuyen khich</v>
      </c>
      <c r="E23" s="26" t="n">
        <f aca="false">HLOOKUP($E$2,$N$1:R23,S23,0)</f>
        <v>1</v>
      </c>
      <c r="F23" s="27"/>
      <c r="G23" s="29" t="str">
        <f aca="false">IF(AND(F23=1,E23=1),1,IF(AND(F23=1,E23="x"),"x",""))</f>
        <v/>
      </c>
      <c r="H23" s="28" t="s">
        <v>6</v>
      </c>
      <c r="I23" s="22" t="n">
        <v>1</v>
      </c>
      <c r="J23" s="22" t="n">
        <v>1</v>
      </c>
      <c r="K23" s="22" t="n">
        <v>1</v>
      </c>
      <c r="L23" s="22" t="n">
        <v>1</v>
      </c>
      <c r="M23" s="23" t="n">
        <v>5</v>
      </c>
      <c r="N23" s="23"/>
      <c r="O23" s="23"/>
      <c r="P23" s="23"/>
      <c r="Q23" s="23"/>
      <c r="R23" s="23" t="n">
        <v>1</v>
      </c>
      <c r="S23" s="22" t="n">
        <v>23</v>
      </c>
      <c r="T23" s="27"/>
      <c r="U23" s="8"/>
      <c r="V23" s="8"/>
      <c r="W23" s="8"/>
      <c r="X23" s="8"/>
      <c r="Y23" s="8"/>
      <c r="Z23" s="8"/>
    </row>
    <row r="24" customFormat="false" ht="28.5" hidden="false" customHeight="true" outlineLevel="0" collapsed="false">
      <c r="A24" s="24" t="s">
        <v>43</v>
      </c>
      <c r="B24" s="56" t="n">
        <f aca="false">HLOOKUP($B$2,$I$1:L24,S24,0)</f>
        <v>1</v>
      </c>
      <c r="C24" s="59" t="str">
        <f aca="false">IF(B24=1,"Ap Dung","Khong")</f>
        <v>Ap Dung</v>
      </c>
      <c r="D24" s="60" t="str">
        <f aca="false">IF(E24="x","Bat buoc",(IF(E24=1,"khuyen khich","Khong")))</f>
        <v>Bat buoc</v>
      </c>
      <c r="E24" s="33" t="str">
        <f aca="false">HLOOKUP($E$2,$N$1:R24,S24,0)</f>
        <v>x</v>
      </c>
      <c r="F24" s="27" t="n">
        <v>1</v>
      </c>
      <c r="G24" s="29" t="str">
        <f aca="false">IF(AND(F24=1,E24=1),1,IF(AND(F24=1,E24="x"),"x",""))</f>
        <v>x</v>
      </c>
      <c r="H24" s="28" t="s">
        <v>15</v>
      </c>
      <c r="I24" s="22" t="n">
        <v>1</v>
      </c>
      <c r="J24" s="22" t="n">
        <v>1</v>
      </c>
      <c r="K24" s="22" t="n">
        <v>1</v>
      </c>
      <c r="L24" s="22" t="n">
        <v>1</v>
      </c>
      <c r="M24" s="29" t="s">
        <v>44</v>
      </c>
      <c r="N24" s="23" t="n">
        <v>1</v>
      </c>
      <c r="O24" s="23" t="n">
        <v>1</v>
      </c>
      <c r="P24" s="23" t="n">
        <v>1</v>
      </c>
      <c r="Q24" s="29" t="s">
        <v>23</v>
      </c>
      <c r="R24" s="29" t="s">
        <v>23</v>
      </c>
      <c r="S24" s="22" t="n">
        <v>24</v>
      </c>
      <c r="T24" s="27"/>
      <c r="U24" s="8"/>
      <c r="V24" s="8"/>
      <c r="W24" s="8"/>
      <c r="X24" s="8"/>
      <c r="Y24" s="8"/>
      <c r="Z24" s="8"/>
    </row>
    <row r="25" customFormat="false" ht="28.5" hidden="false" customHeight="true" outlineLevel="0" collapsed="false">
      <c r="A25" s="17" t="s">
        <v>45</v>
      </c>
      <c r="B25" s="56"/>
      <c r="C25" s="61"/>
      <c r="D25" s="62"/>
      <c r="E25" s="32"/>
      <c r="F25" s="32"/>
      <c r="G25" s="23"/>
      <c r="H25" s="22"/>
      <c r="I25" s="22"/>
      <c r="J25" s="22"/>
      <c r="K25" s="22"/>
      <c r="L25" s="22"/>
      <c r="M25" s="23"/>
      <c r="N25" s="23"/>
      <c r="O25" s="23"/>
      <c r="P25" s="23"/>
      <c r="Q25" s="23"/>
      <c r="R25" s="23"/>
      <c r="S25" s="22" t="n">
        <v>25</v>
      </c>
      <c r="T25" s="32"/>
      <c r="U25" s="8"/>
      <c r="V25" s="8"/>
      <c r="W25" s="8"/>
      <c r="X25" s="8"/>
      <c r="Y25" s="8"/>
      <c r="Z25" s="8"/>
    </row>
    <row r="26" customFormat="false" ht="28.5" hidden="false" customHeight="true" outlineLevel="0" collapsed="false">
      <c r="A26" s="24" t="s">
        <v>46</v>
      </c>
      <c r="B26" s="56" t="n">
        <f aca="false">HLOOKUP($B$2,$I$1:L26,S26,0)</f>
        <v>1</v>
      </c>
      <c r="C26" s="59" t="str">
        <f aca="false">IF(B26=1,"Ap Dung","Khong")</f>
        <v>Ap Dung</v>
      </c>
      <c r="D26" s="60" t="str">
        <f aca="false">IF(E26="x","Bat buoc",(IF(E26=1,"khuyen khich","Khong")))</f>
        <v>Khong</v>
      </c>
      <c r="E26" s="26" t="n">
        <f aca="false">HLOOKUP($E$2,$N$1:R26,S26,0)</f>
        <v>0</v>
      </c>
      <c r="F26" s="27"/>
      <c r="G26" s="29" t="str">
        <f aca="false">IF(AND(F26=1,E26=1),1,IF(AND(F26=1,E26="x"),"x",""))</f>
        <v/>
      </c>
      <c r="H26" s="28" t="s">
        <v>15</v>
      </c>
      <c r="I26" s="22" t="n">
        <v>1</v>
      </c>
      <c r="J26" s="22" t="n">
        <v>1</v>
      </c>
      <c r="K26" s="22" t="n">
        <v>1</v>
      </c>
      <c r="L26" s="22" t="n">
        <v>1</v>
      </c>
      <c r="M26" s="29" t="s">
        <v>47</v>
      </c>
      <c r="N26" s="29" t="s">
        <v>23</v>
      </c>
      <c r="O26" s="23"/>
      <c r="P26" s="23"/>
      <c r="Q26" s="23"/>
      <c r="R26" s="23"/>
      <c r="S26" s="22" t="n">
        <v>26</v>
      </c>
      <c r="T26" s="27"/>
      <c r="U26" s="8"/>
      <c r="V26" s="8"/>
      <c r="W26" s="8"/>
      <c r="X26" s="8"/>
      <c r="Y26" s="8"/>
      <c r="Z26" s="8"/>
    </row>
    <row r="27" customFormat="false" ht="28.5" hidden="false" customHeight="true" outlineLevel="0" collapsed="false">
      <c r="A27" s="24" t="s">
        <v>48</v>
      </c>
      <c r="B27" s="56" t="n">
        <f aca="false">HLOOKUP($B$2,$I$1:L27,S27,0)</f>
        <v>0</v>
      </c>
      <c r="C27" s="59" t="str">
        <f aca="false">IF(B27=1,"Ap Dung","Khong")</f>
        <v>Khong</v>
      </c>
      <c r="D27" s="60" t="str">
        <f aca="false">IF(E27="x","Bat buoc",(IF(E27=1,"khuyen khich","Khong")))</f>
        <v>Khong</v>
      </c>
      <c r="E27" s="26" t="n">
        <f aca="false">HLOOKUP($E$2,$N$1:R27,S27,0)</f>
        <v>0</v>
      </c>
      <c r="F27" s="27"/>
      <c r="G27" s="29" t="str">
        <f aca="false">IF(AND(F27=1,E27=1),1,IF(AND(F27=1,E27="x"),"x",""))</f>
        <v/>
      </c>
      <c r="H27" s="28" t="s">
        <v>6</v>
      </c>
      <c r="I27" s="22"/>
      <c r="J27" s="22" t="n">
        <v>1</v>
      </c>
      <c r="K27" s="22"/>
      <c r="L27" s="22"/>
      <c r="M27" s="29" t="s">
        <v>49</v>
      </c>
      <c r="N27" s="23"/>
      <c r="O27" s="29" t="s">
        <v>23</v>
      </c>
      <c r="P27" s="23"/>
      <c r="Q27" s="23"/>
      <c r="R27" s="23"/>
      <c r="S27" s="22" t="n">
        <v>27</v>
      </c>
      <c r="T27" s="27"/>
      <c r="U27" s="8"/>
      <c r="V27" s="8"/>
      <c r="W27" s="8"/>
      <c r="X27" s="8"/>
      <c r="Y27" s="8"/>
      <c r="Z27" s="8"/>
    </row>
    <row r="28" customFormat="false" ht="28.5" hidden="false" customHeight="true" outlineLevel="0" collapsed="false">
      <c r="A28" s="24" t="s">
        <v>50</v>
      </c>
      <c r="B28" s="56" t="n">
        <f aca="false">HLOOKUP($B$2,$I$1:L28,S28,0)</f>
        <v>1</v>
      </c>
      <c r="C28" s="59" t="str">
        <f aca="false">IF(B28=1,"Ap Dung","Khong")</f>
        <v>Ap Dung</v>
      </c>
      <c r="D28" s="60" t="str">
        <f aca="false">IF(E28="x","Bat buoc",(IF(E28=1,"khuyen khich","Khong")))</f>
        <v>Khong</v>
      </c>
      <c r="E28" s="26" t="n">
        <f aca="false">HLOOKUP($E$2,$N$1:R28,S28,0)</f>
        <v>0</v>
      </c>
      <c r="F28" s="27"/>
      <c r="G28" s="29" t="str">
        <f aca="false">IF(AND(F28=1,E28=1),1,IF(AND(F28=1,E28="x"),"x",""))</f>
        <v/>
      </c>
      <c r="H28" s="28" t="s">
        <v>39</v>
      </c>
      <c r="I28" s="22" t="n">
        <v>1</v>
      </c>
      <c r="J28" s="22"/>
      <c r="K28" s="22" t="n">
        <v>1</v>
      </c>
      <c r="L28" s="22" t="n">
        <v>1</v>
      </c>
      <c r="M28" s="29" t="s">
        <v>49</v>
      </c>
      <c r="N28" s="23"/>
      <c r="O28" s="29" t="s">
        <v>23</v>
      </c>
      <c r="P28" s="23"/>
      <c r="Q28" s="23"/>
      <c r="R28" s="23"/>
      <c r="S28" s="22" t="n">
        <v>28</v>
      </c>
      <c r="T28" s="27"/>
      <c r="U28" s="8"/>
      <c r="V28" s="8"/>
      <c r="W28" s="8"/>
      <c r="X28" s="8"/>
      <c r="Y28" s="8"/>
      <c r="Z28" s="8"/>
    </row>
    <row r="29" customFormat="false" ht="28.5" hidden="false" customHeight="true" outlineLevel="0" collapsed="false">
      <c r="A29" s="24" t="s">
        <v>51</v>
      </c>
      <c r="B29" s="56" t="n">
        <f aca="false">HLOOKUP($B$2,$I$1:L29,S29,0)</f>
        <v>1</v>
      </c>
      <c r="C29" s="59" t="str">
        <f aca="false">IF(B29=1,"Ap Dung","Khong")</f>
        <v>Ap Dung</v>
      </c>
      <c r="D29" s="60" t="str">
        <f aca="false">IF(E29="x","Bat buoc",(IF(E29=1,"khuyen khich","Khong")))</f>
        <v>Khong</v>
      </c>
      <c r="E29" s="26" t="n">
        <f aca="false">HLOOKUP($E$2,$N$1:R29,S29,0)</f>
        <v>0</v>
      </c>
      <c r="F29" s="27"/>
      <c r="G29" s="29" t="str">
        <f aca="false">IF(AND(F29=1,E29=1),1,IF(AND(F29=1,E29="x"),"x",""))</f>
        <v/>
      </c>
      <c r="H29" s="28" t="s">
        <v>52</v>
      </c>
      <c r="I29" s="22"/>
      <c r="J29" s="22"/>
      <c r="K29" s="22" t="n">
        <v>1</v>
      </c>
      <c r="L29" s="22" t="n">
        <v>1</v>
      </c>
      <c r="M29" s="29" t="s">
        <v>53</v>
      </c>
      <c r="N29" s="23"/>
      <c r="O29" s="23"/>
      <c r="P29" s="29" t="s">
        <v>23</v>
      </c>
      <c r="Q29" s="23"/>
      <c r="R29" s="23"/>
      <c r="S29" s="22" t="n">
        <v>29</v>
      </c>
      <c r="T29" s="27"/>
      <c r="U29" s="8"/>
      <c r="V29" s="8"/>
      <c r="W29" s="8"/>
      <c r="X29" s="8"/>
      <c r="Y29" s="8"/>
      <c r="Z29" s="8"/>
    </row>
    <row r="30" customFormat="false" ht="28.5" hidden="false" customHeight="true" outlineLevel="0" collapsed="false">
      <c r="A30" s="24" t="s">
        <v>54</v>
      </c>
      <c r="B30" s="56" t="n">
        <f aca="false">HLOOKUP($B$2,$I$1:L30,S30,0)</f>
        <v>0</v>
      </c>
      <c r="C30" s="59" t="str">
        <f aca="false">IF(B30=1,"Ap Dung","Khong")</f>
        <v>Khong</v>
      </c>
      <c r="D30" s="60" t="str">
        <f aca="false">IF(E30="x","Bat buoc",(IF(E30=1,"khuyen khich","Khong")))</f>
        <v>Khong</v>
      </c>
      <c r="E30" s="26" t="n">
        <f aca="false">HLOOKUP($E$2,$N$1:R30,S30,0)</f>
        <v>0</v>
      </c>
      <c r="F30" s="27"/>
      <c r="G30" s="29" t="str">
        <f aca="false">IF(AND(F30=1,E30=1),1,IF(AND(F30=1,E30="x"),"x",""))</f>
        <v/>
      </c>
      <c r="H30" s="28" t="s">
        <v>6</v>
      </c>
      <c r="I30" s="22"/>
      <c r="J30" s="22" t="n">
        <v>1</v>
      </c>
      <c r="K30" s="22"/>
      <c r="L30" s="22"/>
      <c r="M30" s="29" t="s">
        <v>53</v>
      </c>
      <c r="N30" s="23"/>
      <c r="O30" s="23"/>
      <c r="P30" s="29" t="s">
        <v>23</v>
      </c>
      <c r="Q30" s="23"/>
      <c r="R30" s="23"/>
      <c r="S30" s="22" t="n">
        <v>30</v>
      </c>
      <c r="T30" s="27"/>
      <c r="U30" s="8"/>
      <c r="V30" s="8"/>
      <c r="W30" s="8"/>
      <c r="X30" s="8"/>
      <c r="Y30" s="8"/>
      <c r="Z30" s="8"/>
    </row>
    <row r="31" customFormat="false" ht="28.5" hidden="false" customHeight="true" outlineLevel="0" collapsed="false">
      <c r="A31" s="24" t="s">
        <v>55</v>
      </c>
      <c r="B31" s="56" t="n">
        <f aca="false">HLOOKUP($B$2,$I$1:L31,S31,0)</f>
        <v>0</v>
      </c>
      <c r="C31" s="59" t="str">
        <f aca="false">IF(B31=1,"Ap Dung","Khong")</f>
        <v>Khong</v>
      </c>
      <c r="D31" s="60" t="str">
        <f aca="false">IF(E31="x","Bat buoc",(IF(E31=1,"khuyen khich","Khong")))</f>
        <v>Khong</v>
      </c>
      <c r="E31" s="26" t="n">
        <f aca="false">HLOOKUP($E$2,$N$1:R31,S31,0)</f>
        <v>0</v>
      </c>
      <c r="F31" s="27" t="n">
        <v>1</v>
      </c>
      <c r="G31" s="29" t="str">
        <f aca="false">IF(AND(F31=1,E31=1),1,IF(AND(F31=1,E31="x"),"x",""))</f>
        <v/>
      </c>
      <c r="H31" s="28" t="s">
        <v>5</v>
      </c>
      <c r="I31" s="22" t="n">
        <v>1</v>
      </c>
      <c r="J31" s="22"/>
      <c r="K31" s="22"/>
      <c r="L31" s="22"/>
      <c r="M31" s="29" t="s">
        <v>53</v>
      </c>
      <c r="N31" s="23"/>
      <c r="O31" s="23"/>
      <c r="P31" s="29" t="s">
        <v>23</v>
      </c>
      <c r="Q31" s="23"/>
      <c r="R31" s="23"/>
      <c r="S31" s="22" t="n">
        <v>31</v>
      </c>
      <c r="T31" s="27"/>
      <c r="U31" s="8"/>
      <c r="V31" s="8"/>
      <c r="W31" s="8"/>
      <c r="X31" s="8"/>
      <c r="Y31" s="8"/>
      <c r="Z31" s="8"/>
    </row>
    <row r="32" customFormat="false" ht="28.5" hidden="false" customHeight="true" outlineLevel="0" collapsed="false">
      <c r="A32" s="24" t="s">
        <v>55</v>
      </c>
      <c r="B32" s="56" t="n">
        <f aca="false">HLOOKUP($B$2,$I$1:L32,S32,0)</f>
        <v>1</v>
      </c>
      <c r="C32" s="59" t="str">
        <f aca="false">IF(B32=1,"Ap Dung","Khong")</f>
        <v>Ap Dung</v>
      </c>
      <c r="D32" s="60" t="str">
        <f aca="false">IF(E32="x","Bat buoc",(IF(E32=1,"khuyen khich","Khong")))</f>
        <v>Khong</v>
      </c>
      <c r="E32" s="26" t="n">
        <f aca="false">HLOOKUP($E$2,$N$1:R32,S32,0)</f>
        <v>0</v>
      </c>
      <c r="F32" s="27"/>
      <c r="G32" s="29" t="str">
        <f aca="false">IF(AND(F32=1,E32=1),1,IF(AND(F32=1,E32="x"),"x",""))</f>
        <v/>
      </c>
      <c r="H32" s="28" t="s">
        <v>52</v>
      </c>
      <c r="I32" s="22"/>
      <c r="J32" s="22"/>
      <c r="K32" s="22" t="n">
        <v>1</v>
      </c>
      <c r="L32" s="22" t="n">
        <v>1</v>
      </c>
      <c r="M32" s="29" t="s">
        <v>56</v>
      </c>
      <c r="N32" s="23"/>
      <c r="O32" s="23"/>
      <c r="P32" s="23"/>
      <c r="Q32" s="29" t="s">
        <v>23</v>
      </c>
      <c r="R32" s="23"/>
      <c r="S32" s="22" t="n">
        <v>32</v>
      </c>
      <c r="T32" s="27"/>
      <c r="U32" s="8"/>
      <c r="V32" s="8"/>
      <c r="W32" s="8"/>
      <c r="X32" s="8"/>
      <c r="Y32" s="8"/>
      <c r="Z32" s="8"/>
    </row>
    <row r="33" customFormat="false" ht="28.5" hidden="false" customHeight="true" outlineLevel="0" collapsed="false">
      <c r="A33" s="24" t="s">
        <v>57</v>
      </c>
      <c r="B33" s="56" t="n">
        <f aca="false">HLOOKUP($B$2,$I$1:L33,S33,0)</f>
        <v>0</v>
      </c>
      <c r="C33" s="59" t="str">
        <f aca="false">IF(B33=1,"Ap Dung","Khong")</f>
        <v>Khong</v>
      </c>
      <c r="D33" s="60" t="str">
        <f aca="false">IF(E33="x","Bat buoc",(IF(E33=1,"khuyen khich","Khong")))</f>
        <v>Khong</v>
      </c>
      <c r="E33" s="26" t="n">
        <f aca="false">HLOOKUP($E$2,$N$1:R33,S33,0)</f>
        <v>0</v>
      </c>
      <c r="F33" s="27"/>
      <c r="G33" s="29" t="str">
        <f aca="false">IF(AND(F33=1,E33=1),1,IF(AND(F33=1,E33="x"),"x",""))</f>
        <v/>
      </c>
      <c r="H33" s="28" t="s">
        <v>6</v>
      </c>
      <c r="I33" s="22"/>
      <c r="J33" s="22" t="n">
        <v>1</v>
      </c>
      <c r="K33" s="22"/>
      <c r="L33" s="22"/>
      <c r="M33" s="29" t="s">
        <v>56</v>
      </c>
      <c r="N33" s="23"/>
      <c r="O33" s="23"/>
      <c r="P33" s="23"/>
      <c r="Q33" s="29" t="s">
        <v>23</v>
      </c>
      <c r="R33" s="23"/>
      <c r="S33" s="22" t="n">
        <v>33</v>
      </c>
      <c r="T33" s="27"/>
      <c r="U33" s="8"/>
      <c r="V33" s="8"/>
      <c r="W33" s="8"/>
      <c r="X33" s="8"/>
      <c r="Y33" s="8"/>
      <c r="Z33" s="8"/>
    </row>
    <row r="34" customFormat="false" ht="28.5" hidden="false" customHeight="true" outlineLevel="0" collapsed="false">
      <c r="A34" s="24" t="s">
        <v>58</v>
      </c>
      <c r="B34" s="56" t="n">
        <f aca="false">HLOOKUP($B$2,$I$1:L34,S34,0)</f>
        <v>0</v>
      </c>
      <c r="C34" s="59" t="str">
        <f aca="false">IF(B34=1,"Ap Dung","Khong")</f>
        <v>Khong</v>
      </c>
      <c r="D34" s="60" t="str">
        <f aca="false">IF(E34="x","Bat buoc",(IF(E34=1,"khuyen khich","Khong")))</f>
        <v>Khong</v>
      </c>
      <c r="E34" s="26" t="n">
        <f aca="false">HLOOKUP($E$2,$N$1:R34,S34,0)</f>
        <v>0</v>
      </c>
      <c r="F34" s="27"/>
      <c r="G34" s="29" t="str">
        <f aca="false">IF(AND(F34=1,E34=1),1,IF(AND(F34=1,E34="x"),"x",""))</f>
        <v/>
      </c>
      <c r="H34" s="28" t="s">
        <v>5</v>
      </c>
      <c r="I34" s="22" t="n">
        <v>1</v>
      </c>
      <c r="J34" s="22"/>
      <c r="K34" s="22"/>
      <c r="L34" s="22"/>
      <c r="M34" s="29" t="s">
        <v>56</v>
      </c>
      <c r="N34" s="23"/>
      <c r="O34" s="23"/>
      <c r="P34" s="23"/>
      <c r="Q34" s="29" t="s">
        <v>23</v>
      </c>
      <c r="R34" s="23"/>
      <c r="S34" s="22" t="n">
        <v>34</v>
      </c>
      <c r="T34" s="27"/>
      <c r="U34" s="8"/>
      <c r="V34" s="8"/>
      <c r="W34" s="8"/>
      <c r="X34" s="8"/>
      <c r="Y34" s="8"/>
      <c r="Z34" s="8"/>
    </row>
    <row r="35" customFormat="false" ht="28.5" hidden="false" customHeight="true" outlineLevel="0" collapsed="false">
      <c r="A35" s="24" t="s">
        <v>58</v>
      </c>
      <c r="B35" s="56" t="n">
        <f aca="false">HLOOKUP($B$2,$I$1:L35,S35,0)</f>
        <v>1</v>
      </c>
      <c r="C35" s="59" t="str">
        <f aca="false">IF(B35=1,"Ap Dung","Khong")</f>
        <v>Ap Dung</v>
      </c>
      <c r="D35" s="60" t="str">
        <f aca="false">IF(E35="x","Bat buoc",(IF(E35=1,"khuyen khich","Khong")))</f>
        <v>Bat buoc</v>
      </c>
      <c r="E35" s="33" t="str">
        <f aca="false">HLOOKUP($E$2,$N$1:R35,S35,0)</f>
        <v>x</v>
      </c>
      <c r="F35" s="27"/>
      <c r="G35" s="29" t="str">
        <f aca="false">IF(AND(F35=1,E35=1),1,IF(AND(F35=1,E35="x"),"x",""))</f>
        <v/>
      </c>
      <c r="H35" s="28" t="s">
        <v>59</v>
      </c>
      <c r="I35" s="22"/>
      <c r="J35" s="22" t="n">
        <v>1</v>
      </c>
      <c r="K35" s="22" t="n">
        <v>1</v>
      </c>
      <c r="L35" s="22" t="n">
        <v>1</v>
      </c>
      <c r="M35" s="29" t="s">
        <v>28</v>
      </c>
      <c r="N35" s="23"/>
      <c r="O35" s="23"/>
      <c r="P35" s="23"/>
      <c r="Q35" s="23"/>
      <c r="R35" s="29" t="s">
        <v>23</v>
      </c>
      <c r="S35" s="22" t="n">
        <v>35</v>
      </c>
      <c r="T35" s="27"/>
      <c r="U35" s="8"/>
      <c r="V35" s="8"/>
      <c r="W35" s="8"/>
      <c r="X35" s="8"/>
      <c r="Y35" s="8"/>
      <c r="Z35" s="8"/>
    </row>
    <row r="36" customFormat="false" ht="28.5" hidden="false" customHeight="true" outlineLevel="0" collapsed="false">
      <c r="A36" s="24" t="s">
        <v>60</v>
      </c>
      <c r="B36" s="56" t="n">
        <f aca="false">HLOOKUP($B$2,$I$1:L36,S36,0)</f>
        <v>0</v>
      </c>
      <c r="C36" s="59" t="str">
        <f aca="false">IF(B36=1,"Ap Dung","Khong")</f>
        <v>Khong</v>
      </c>
      <c r="D36" s="60" t="str">
        <f aca="false">IF(E36="x","Bat buoc",(IF(E36=1,"khuyen khich","Khong")))</f>
        <v>Bat buoc</v>
      </c>
      <c r="E36" s="33" t="str">
        <f aca="false">HLOOKUP($E$2,$N$1:R36,S36,0)</f>
        <v>x</v>
      </c>
      <c r="F36" s="27"/>
      <c r="G36" s="29" t="str">
        <f aca="false">IF(AND(F36=1,E36=1),1,IF(AND(F36=1,E36="x"),"x",""))</f>
        <v/>
      </c>
      <c r="H36" s="28" t="s">
        <v>5</v>
      </c>
      <c r="I36" s="22" t="n">
        <v>1</v>
      </c>
      <c r="J36" s="22"/>
      <c r="K36" s="22"/>
      <c r="L36" s="22"/>
      <c r="M36" s="29" t="s">
        <v>28</v>
      </c>
      <c r="N36" s="23"/>
      <c r="O36" s="23"/>
      <c r="P36" s="23"/>
      <c r="Q36" s="23"/>
      <c r="R36" s="29" t="s">
        <v>23</v>
      </c>
      <c r="S36" s="22" t="n">
        <v>36</v>
      </c>
      <c r="T36" s="27"/>
      <c r="U36" s="8"/>
      <c r="V36" s="8"/>
      <c r="W36" s="8"/>
      <c r="X36" s="8"/>
      <c r="Y36" s="8"/>
      <c r="Z36" s="8"/>
    </row>
    <row r="37" customFormat="false" ht="28.5" hidden="false" customHeight="true" outlineLevel="0" collapsed="false">
      <c r="A37" s="17" t="s">
        <v>61</v>
      </c>
      <c r="B37" s="56"/>
      <c r="C37" s="61"/>
      <c r="D37" s="62"/>
      <c r="E37" s="32"/>
      <c r="F37" s="32"/>
      <c r="G37" s="23"/>
      <c r="H37" s="22"/>
      <c r="I37" s="22"/>
      <c r="J37" s="22"/>
      <c r="K37" s="22"/>
      <c r="L37" s="22"/>
      <c r="M37" s="23"/>
      <c r="N37" s="23"/>
      <c r="O37" s="23"/>
      <c r="P37" s="23"/>
      <c r="Q37" s="23"/>
      <c r="R37" s="23"/>
      <c r="S37" s="22" t="n">
        <v>37</v>
      </c>
      <c r="T37" s="32"/>
      <c r="U37" s="8"/>
      <c r="V37" s="8"/>
      <c r="W37" s="8"/>
      <c r="X37" s="8"/>
      <c r="Y37" s="8"/>
      <c r="Z37" s="8"/>
    </row>
    <row r="38" customFormat="false" ht="28.5" hidden="false" customHeight="true" outlineLevel="0" collapsed="false">
      <c r="A38" s="17" t="s">
        <v>62</v>
      </c>
      <c r="B38" s="56"/>
      <c r="C38" s="61"/>
      <c r="D38" s="62"/>
      <c r="E38" s="32"/>
      <c r="F38" s="32"/>
      <c r="G38" s="23"/>
      <c r="H38" s="22"/>
      <c r="I38" s="22"/>
      <c r="J38" s="22"/>
      <c r="K38" s="22"/>
      <c r="L38" s="22"/>
      <c r="M38" s="23"/>
      <c r="N38" s="23"/>
      <c r="O38" s="23"/>
      <c r="P38" s="23"/>
      <c r="Q38" s="23"/>
      <c r="R38" s="23"/>
      <c r="S38" s="22" t="n">
        <v>38</v>
      </c>
      <c r="T38" s="32"/>
      <c r="U38" s="8"/>
      <c r="V38" s="8"/>
      <c r="W38" s="8"/>
      <c r="X38" s="8"/>
      <c r="Y38" s="8"/>
      <c r="Z38" s="8"/>
    </row>
    <row r="39" customFormat="false" ht="28.5" hidden="false" customHeight="true" outlineLevel="0" collapsed="false">
      <c r="A39" s="24" t="s">
        <v>63</v>
      </c>
      <c r="B39" s="56" t="n">
        <f aca="false">HLOOKUP($B$2,$I$1:L39,S39,0)</f>
        <v>0</v>
      </c>
      <c r="C39" s="59" t="str">
        <f aca="false">IF(B39=1,"Ap Dung","Khong")</f>
        <v>Khong</v>
      </c>
      <c r="D39" s="60" t="str">
        <f aca="false">IF(E39="x","Bat buoc",(IF(E39=1,"khuyen khich","Khong")))</f>
        <v>Khong</v>
      </c>
      <c r="E39" s="26" t="n">
        <f aca="false">HLOOKUP($E$2,$N$1:R39,S39,0)</f>
        <v>0</v>
      </c>
      <c r="F39" s="27"/>
      <c r="G39" s="29" t="str">
        <f aca="false">IF(AND(F39=1,E39=1),1,IF(AND(F39=1,E39="x"),"x",""))</f>
        <v/>
      </c>
      <c r="H39" s="28" t="s">
        <v>5</v>
      </c>
      <c r="I39" s="22" t="n">
        <v>1</v>
      </c>
      <c r="J39" s="22"/>
      <c r="K39" s="22"/>
      <c r="L39" s="22"/>
      <c r="M39" s="29" t="s">
        <v>16</v>
      </c>
      <c r="N39" s="23" t="n">
        <v>1</v>
      </c>
      <c r="O39" s="23" t="n">
        <v>1</v>
      </c>
      <c r="P39" s="23"/>
      <c r="Q39" s="23"/>
      <c r="R39" s="23"/>
      <c r="S39" s="22" t="n">
        <v>39</v>
      </c>
      <c r="T39" s="27"/>
      <c r="U39" s="8"/>
      <c r="V39" s="8"/>
      <c r="W39" s="8"/>
      <c r="X39" s="8"/>
      <c r="Y39" s="8"/>
      <c r="Z39" s="8"/>
    </row>
    <row r="40" customFormat="false" ht="28.5" hidden="false" customHeight="true" outlineLevel="0" collapsed="false">
      <c r="A40" s="24" t="s">
        <v>64</v>
      </c>
      <c r="B40" s="56" t="n">
        <f aca="false">HLOOKUP($B$2,$I$1:L40,S40,0)</f>
        <v>0</v>
      </c>
      <c r="C40" s="59" t="str">
        <f aca="false">IF(B40=1,"Ap Dung","Khong")</f>
        <v>Khong</v>
      </c>
      <c r="D40" s="60" t="str">
        <f aca="false">IF(E40="x","Bat buoc",(IF(E40=1,"khuyen khich","Khong")))</f>
        <v>Khong</v>
      </c>
      <c r="E40" s="26" t="n">
        <f aca="false">HLOOKUP($E$2,$N$1:R40,S40,0)</f>
        <v>0</v>
      </c>
      <c r="F40" s="27" t="n">
        <v>1</v>
      </c>
      <c r="G40" s="29" t="str">
        <f aca="false">IF(AND(F40=1,E40=1),1,IF(AND(F40=1,E40="x"),"x",""))</f>
        <v/>
      </c>
      <c r="H40" s="28" t="s">
        <v>5</v>
      </c>
      <c r="I40" s="22" t="n">
        <v>1</v>
      </c>
      <c r="J40" s="22"/>
      <c r="K40" s="22"/>
      <c r="L40" s="22"/>
      <c r="M40" s="23" t="n">
        <v>3</v>
      </c>
      <c r="N40" s="23"/>
      <c r="O40" s="23"/>
      <c r="P40" s="23" t="n">
        <v>1</v>
      </c>
      <c r="Q40" s="23"/>
      <c r="R40" s="23"/>
      <c r="S40" s="22" t="n">
        <v>40</v>
      </c>
      <c r="T40" s="27"/>
      <c r="U40" s="8"/>
      <c r="V40" s="8"/>
      <c r="W40" s="8"/>
      <c r="X40" s="8"/>
      <c r="Y40" s="8"/>
      <c r="Z40" s="8"/>
    </row>
    <row r="41" customFormat="false" ht="28.5" hidden="false" customHeight="true" outlineLevel="0" collapsed="false">
      <c r="A41" s="24" t="s">
        <v>65</v>
      </c>
      <c r="B41" s="56" t="n">
        <f aca="false">HLOOKUP($B$2,$I$1:L41,S41,0)</f>
        <v>0</v>
      </c>
      <c r="C41" s="59" t="str">
        <f aca="false">IF(B41=1,"Ap Dung","Khong")</f>
        <v>Khong</v>
      </c>
      <c r="D41" s="60" t="str">
        <f aca="false">IF(E41="x","Bat buoc",(IF(E41=1,"khuyen khich","Khong")))</f>
        <v>Khong</v>
      </c>
      <c r="E41" s="26" t="n">
        <f aca="false">HLOOKUP($E$2,$N$1:R41,S41,0)</f>
        <v>0</v>
      </c>
      <c r="F41" s="27"/>
      <c r="G41" s="29" t="str">
        <f aca="false">IF(AND(F41=1,E41=1),1,IF(AND(F41=1,E41="x"),"x",""))</f>
        <v/>
      </c>
      <c r="H41" s="28" t="s">
        <v>5</v>
      </c>
      <c r="I41" s="22" t="n">
        <v>1</v>
      </c>
      <c r="J41" s="22"/>
      <c r="K41" s="22"/>
      <c r="L41" s="22"/>
      <c r="M41" s="23" t="n">
        <v>4</v>
      </c>
      <c r="N41" s="23"/>
      <c r="O41" s="23"/>
      <c r="P41" s="23"/>
      <c r="Q41" s="23" t="n">
        <v>1</v>
      </c>
      <c r="R41" s="23"/>
      <c r="S41" s="22" t="n">
        <v>41</v>
      </c>
      <c r="T41" s="27"/>
      <c r="U41" s="8"/>
      <c r="V41" s="8"/>
      <c r="W41" s="8"/>
      <c r="X41" s="8"/>
      <c r="Y41" s="8"/>
      <c r="Z41" s="8"/>
    </row>
    <row r="42" customFormat="false" ht="28.5" hidden="false" customHeight="true" outlineLevel="0" collapsed="false">
      <c r="A42" s="24" t="s">
        <v>66</v>
      </c>
      <c r="B42" s="56" t="n">
        <f aca="false">HLOOKUP($B$2,$I$1:L42,S42,0)</f>
        <v>0</v>
      </c>
      <c r="C42" s="59" t="str">
        <f aca="false">IF(B42=1,"Ap Dung","Khong")</f>
        <v>Khong</v>
      </c>
      <c r="D42" s="60" t="str">
        <f aca="false">IF(E42="x","Bat buoc",(IF(E42=1,"khuyen khich","Khong")))</f>
        <v>khuyen khich</v>
      </c>
      <c r="E42" s="26" t="n">
        <f aca="false">HLOOKUP($E$2,$N$1:R42,S42,0)</f>
        <v>1</v>
      </c>
      <c r="F42" s="27"/>
      <c r="G42" s="29" t="str">
        <f aca="false">IF(AND(F42=1,E42=1),1,IF(AND(F42=1,E42="x"),"x",""))</f>
        <v/>
      </c>
      <c r="H42" s="28" t="s">
        <v>5</v>
      </c>
      <c r="I42" s="22" t="n">
        <v>1</v>
      </c>
      <c r="J42" s="22"/>
      <c r="K42" s="22"/>
      <c r="L42" s="22"/>
      <c r="M42" s="23" t="n">
        <v>5</v>
      </c>
      <c r="N42" s="23"/>
      <c r="O42" s="23"/>
      <c r="P42" s="23"/>
      <c r="Q42" s="23"/>
      <c r="R42" s="23" t="n">
        <v>1</v>
      </c>
      <c r="S42" s="22" t="n">
        <v>42</v>
      </c>
      <c r="T42" s="27"/>
      <c r="U42" s="8"/>
      <c r="V42" s="8"/>
      <c r="W42" s="8"/>
      <c r="X42" s="8"/>
      <c r="Y42" s="8"/>
      <c r="Z42" s="8"/>
    </row>
    <row r="43" customFormat="false" ht="28.5" hidden="false" customHeight="true" outlineLevel="0" collapsed="false">
      <c r="A43" s="24" t="s">
        <v>67</v>
      </c>
      <c r="B43" s="56" t="n">
        <f aca="false">HLOOKUP($B$2,$I$1:L43,S43,0)</f>
        <v>0</v>
      </c>
      <c r="C43" s="59" t="str">
        <f aca="false">IF(B43=1,"Ap Dung","Khong")</f>
        <v>Khong</v>
      </c>
      <c r="D43" s="60" t="str">
        <f aca="false">IF(E43="x","Bat buoc",(IF(E43=1,"khuyen khich","Khong")))</f>
        <v>Bat buoc</v>
      </c>
      <c r="E43" s="33" t="str">
        <f aca="false">HLOOKUP($E$2,$N$1:R43,S43,0)</f>
        <v>x</v>
      </c>
      <c r="F43" s="27"/>
      <c r="G43" s="29" t="str">
        <f aca="false">IF(AND(F43=1,E43=1),1,IF(AND(F43=1,E43="x"),"x",""))</f>
        <v/>
      </c>
      <c r="H43" s="28" t="s">
        <v>6</v>
      </c>
      <c r="I43" s="22"/>
      <c r="J43" s="22" t="n">
        <v>1</v>
      </c>
      <c r="K43" s="22"/>
      <c r="L43" s="22"/>
      <c r="M43" s="29" t="s">
        <v>22</v>
      </c>
      <c r="N43" s="29" t="s">
        <v>23</v>
      </c>
      <c r="O43" s="29" t="s">
        <v>23</v>
      </c>
      <c r="P43" s="29" t="s">
        <v>23</v>
      </c>
      <c r="Q43" s="29" t="s">
        <v>23</v>
      </c>
      <c r="R43" s="29" t="s">
        <v>23</v>
      </c>
      <c r="S43" s="22" t="n">
        <v>43</v>
      </c>
      <c r="T43" s="27"/>
      <c r="U43" s="8"/>
      <c r="V43" s="8"/>
      <c r="W43" s="8"/>
      <c r="X43" s="8"/>
      <c r="Y43" s="8"/>
      <c r="Z43" s="8"/>
    </row>
    <row r="44" customFormat="false" ht="28.5" hidden="false" customHeight="true" outlineLevel="0" collapsed="false">
      <c r="A44" s="24" t="s">
        <v>68</v>
      </c>
      <c r="B44" s="56" t="n">
        <f aca="false">HLOOKUP($B$2,$I$1:L44,S44,0)</f>
        <v>1</v>
      </c>
      <c r="C44" s="59" t="str">
        <f aca="false">IF(B44=1,"Ap Dung","Khong")</f>
        <v>Ap Dung</v>
      </c>
      <c r="D44" s="60" t="str">
        <f aca="false">IF(E44="x","Bat buoc",(IF(E44=1,"khuyen khich","Khong")))</f>
        <v>Bat buoc</v>
      </c>
      <c r="E44" s="33" t="str">
        <f aca="false">HLOOKUP($E$2,$N$1:R44,S44,0)</f>
        <v>x</v>
      </c>
      <c r="F44" s="27"/>
      <c r="G44" s="29" t="str">
        <f aca="false">IF(AND(F44=1,E44=1),1,IF(AND(F44=1,E44="x"),"x",""))</f>
        <v/>
      </c>
      <c r="H44" s="28" t="s">
        <v>7</v>
      </c>
      <c r="I44" s="22"/>
      <c r="J44" s="22"/>
      <c r="K44" s="22" t="n">
        <v>1</v>
      </c>
      <c r="L44" s="22"/>
      <c r="M44" s="29" t="s">
        <v>22</v>
      </c>
      <c r="N44" s="29" t="s">
        <v>23</v>
      </c>
      <c r="O44" s="29" t="s">
        <v>23</v>
      </c>
      <c r="P44" s="29" t="s">
        <v>23</v>
      </c>
      <c r="Q44" s="29" t="s">
        <v>23</v>
      </c>
      <c r="R44" s="29" t="s">
        <v>23</v>
      </c>
      <c r="S44" s="22" t="n">
        <v>44</v>
      </c>
      <c r="T44" s="27"/>
      <c r="U44" s="8"/>
      <c r="V44" s="8"/>
      <c r="W44" s="8"/>
      <c r="X44" s="8"/>
      <c r="Y44" s="8"/>
      <c r="Z44" s="8"/>
    </row>
    <row r="45" customFormat="false" ht="28.5" hidden="false" customHeight="true" outlineLevel="0" collapsed="false">
      <c r="A45" s="24" t="s">
        <v>69</v>
      </c>
      <c r="B45" s="56" t="n">
        <f aca="false">HLOOKUP($B$2,$I$1:L45,S45,0)</f>
        <v>1</v>
      </c>
      <c r="C45" s="59" t="str">
        <f aca="false">IF(B45=1,"Ap Dung","Khong")</f>
        <v>Ap Dung</v>
      </c>
      <c r="D45" s="60" t="str">
        <f aca="false">IF(E45="x","Bat buoc",(IF(E45=1,"khuyen khich","Khong")))</f>
        <v>Bat buoc</v>
      </c>
      <c r="E45" s="33" t="str">
        <f aca="false">HLOOKUP($E$2,$N$1:R45,S45,0)</f>
        <v>x</v>
      </c>
      <c r="F45" s="27" t="n">
        <v>1</v>
      </c>
      <c r="G45" s="29" t="str">
        <f aca="false">IF(AND(F45=1,E45=1),1,IF(AND(F45=1,E45="x"),"x",""))</f>
        <v>x</v>
      </c>
      <c r="H45" s="28" t="s">
        <v>70</v>
      </c>
      <c r="I45" s="22" t="n">
        <v>1</v>
      </c>
      <c r="J45" s="22" t="n">
        <v>1</v>
      </c>
      <c r="K45" s="22" t="n">
        <v>1</v>
      </c>
      <c r="L45" s="22"/>
      <c r="M45" s="29" t="s">
        <v>22</v>
      </c>
      <c r="N45" s="29" t="s">
        <v>23</v>
      </c>
      <c r="O45" s="29" t="s">
        <v>23</v>
      </c>
      <c r="P45" s="29" t="s">
        <v>23</v>
      </c>
      <c r="Q45" s="29" t="s">
        <v>23</v>
      </c>
      <c r="R45" s="29" t="s">
        <v>23</v>
      </c>
      <c r="S45" s="22" t="n">
        <v>45</v>
      </c>
      <c r="T45" s="27"/>
      <c r="U45" s="8"/>
      <c r="V45" s="8"/>
      <c r="W45" s="8"/>
      <c r="X45" s="8"/>
      <c r="Y45" s="8"/>
      <c r="Z45" s="8"/>
    </row>
    <row r="46" customFormat="false" ht="28.5" hidden="false" customHeight="true" outlineLevel="0" collapsed="false">
      <c r="A46" s="17" t="s">
        <v>71</v>
      </c>
      <c r="B46" s="56"/>
      <c r="C46" s="61"/>
      <c r="D46" s="62"/>
      <c r="E46" s="32"/>
      <c r="F46" s="32"/>
      <c r="G46" s="23"/>
      <c r="H46" s="22"/>
      <c r="I46" s="22"/>
      <c r="J46" s="22"/>
      <c r="K46" s="22"/>
      <c r="L46" s="22"/>
      <c r="M46" s="23"/>
      <c r="N46" s="23"/>
      <c r="O46" s="23"/>
      <c r="P46" s="23"/>
      <c r="Q46" s="23"/>
      <c r="R46" s="23"/>
      <c r="S46" s="22" t="n">
        <v>46</v>
      </c>
      <c r="T46" s="32"/>
      <c r="U46" s="8"/>
      <c r="V46" s="8"/>
      <c r="W46" s="8"/>
      <c r="X46" s="8"/>
      <c r="Y46" s="8"/>
      <c r="Z46" s="8"/>
    </row>
    <row r="47" customFormat="false" ht="28.5" hidden="false" customHeight="true" outlineLevel="0" collapsed="false">
      <c r="A47" s="24" t="s">
        <v>72</v>
      </c>
      <c r="B47" s="56" t="n">
        <f aca="false">HLOOKUP($B$2,$I$1:L47,S47,0)</f>
        <v>1</v>
      </c>
      <c r="C47" s="59" t="str">
        <f aca="false">IF(B47=1,"Ap Dung","Khong")</f>
        <v>Ap Dung</v>
      </c>
      <c r="D47" s="60" t="str">
        <f aca="false">IF(E47="x","Bat buoc",(IF(E47=1,"khuyen khich","Khong")))</f>
        <v>Bat buoc</v>
      </c>
      <c r="E47" s="33" t="str">
        <f aca="false">HLOOKUP($E$2,$N$1:R47,S47,0)</f>
        <v>x</v>
      </c>
      <c r="F47" s="27" t="n">
        <v>1</v>
      </c>
      <c r="G47" s="29" t="str">
        <f aca="false">IF(AND(F47=1,E47=1),1,IF(AND(F47=1,E47="x"),"x",""))</f>
        <v>x</v>
      </c>
      <c r="H47" s="28" t="s">
        <v>15</v>
      </c>
      <c r="I47" s="22" t="n">
        <v>1</v>
      </c>
      <c r="J47" s="22" t="n">
        <v>1</v>
      </c>
      <c r="K47" s="22" t="n">
        <v>1</v>
      </c>
      <c r="L47" s="22" t="n">
        <v>1</v>
      </c>
      <c r="M47" s="29" t="s">
        <v>22</v>
      </c>
      <c r="N47" s="29" t="s">
        <v>23</v>
      </c>
      <c r="O47" s="29" t="s">
        <v>23</v>
      </c>
      <c r="P47" s="29" t="s">
        <v>23</v>
      </c>
      <c r="Q47" s="29" t="s">
        <v>23</v>
      </c>
      <c r="R47" s="29" t="s">
        <v>23</v>
      </c>
      <c r="S47" s="22" t="n">
        <v>47</v>
      </c>
      <c r="T47" s="27"/>
      <c r="U47" s="8"/>
      <c r="V47" s="8"/>
      <c r="W47" s="8"/>
      <c r="X47" s="8"/>
      <c r="Y47" s="8"/>
      <c r="Z47" s="8"/>
    </row>
    <row r="48" customFormat="false" ht="28.5" hidden="false" customHeight="true" outlineLevel="0" collapsed="false">
      <c r="A48" s="17" t="s">
        <v>73</v>
      </c>
      <c r="B48" s="56"/>
      <c r="C48" s="61"/>
      <c r="D48" s="62"/>
      <c r="E48" s="32"/>
      <c r="F48" s="32"/>
      <c r="G48" s="23"/>
      <c r="H48" s="22"/>
      <c r="I48" s="22"/>
      <c r="J48" s="22"/>
      <c r="K48" s="22"/>
      <c r="L48" s="22"/>
      <c r="M48" s="23"/>
      <c r="N48" s="23"/>
      <c r="O48" s="23"/>
      <c r="P48" s="23"/>
      <c r="Q48" s="23"/>
      <c r="R48" s="23"/>
      <c r="S48" s="22" t="n">
        <v>48</v>
      </c>
      <c r="T48" s="32"/>
      <c r="U48" s="8"/>
      <c r="V48" s="8"/>
      <c r="W48" s="8"/>
      <c r="X48" s="8"/>
      <c r="Y48" s="8"/>
      <c r="Z48" s="8"/>
    </row>
    <row r="49" customFormat="false" ht="28.5" hidden="false" customHeight="true" outlineLevel="0" collapsed="false">
      <c r="A49" s="24" t="s">
        <v>74</v>
      </c>
      <c r="B49" s="56" t="n">
        <f aca="false">HLOOKUP($B$2,$I$1:L49,S49,0)</f>
        <v>1</v>
      </c>
      <c r="C49" s="59" t="str">
        <f aca="false">IF(B49=1,"Ap Dung","Khong")</f>
        <v>Ap Dung</v>
      </c>
      <c r="D49" s="60" t="str">
        <f aca="false">IF(E49="x","Bat buoc",(IF(E49=1,"khuyen khich","Khong")))</f>
        <v>Bat buoc</v>
      </c>
      <c r="E49" s="33" t="str">
        <f aca="false">HLOOKUP($E$2,$N$1:R49,S49,0)</f>
        <v>x</v>
      </c>
      <c r="F49" s="27" t="n">
        <v>1</v>
      </c>
      <c r="G49" s="29" t="str">
        <f aca="false">IF(AND(F49=1,E49=1),1,IF(AND(F49=1,E49="x"),"x",""))</f>
        <v>x</v>
      </c>
      <c r="H49" s="28" t="s">
        <v>15</v>
      </c>
      <c r="I49" s="22" t="n">
        <v>1</v>
      </c>
      <c r="J49" s="22" t="n">
        <v>1</v>
      </c>
      <c r="K49" s="22" t="n">
        <v>1</v>
      </c>
      <c r="L49" s="22" t="n">
        <v>1</v>
      </c>
      <c r="M49" s="29" t="s">
        <v>22</v>
      </c>
      <c r="N49" s="29" t="s">
        <v>23</v>
      </c>
      <c r="O49" s="29" t="s">
        <v>23</v>
      </c>
      <c r="P49" s="29" t="s">
        <v>23</v>
      </c>
      <c r="Q49" s="29" t="s">
        <v>23</v>
      </c>
      <c r="R49" s="29" t="s">
        <v>23</v>
      </c>
      <c r="S49" s="22" t="n">
        <v>49</v>
      </c>
      <c r="T49" s="27"/>
      <c r="U49" s="8"/>
      <c r="V49" s="8"/>
      <c r="W49" s="8"/>
      <c r="X49" s="8"/>
      <c r="Y49" s="8"/>
      <c r="Z49" s="8"/>
    </row>
    <row r="50" customFormat="false" ht="28.5" hidden="false" customHeight="true" outlineLevel="0" collapsed="false">
      <c r="A50" s="24" t="s">
        <v>75</v>
      </c>
      <c r="B50" s="56" t="n">
        <f aca="false">HLOOKUP($B$2,$I$1:L50,S50,0)</f>
        <v>1</v>
      </c>
      <c r="C50" s="59" t="str">
        <f aca="false">IF(B50=1,"Ap Dung","Khong")</f>
        <v>Ap Dung</v>
      </c>
      <c r="D50" s="60" t="str">
        <f aca="false">IF(E50="x","Bat buoc",(IF(E50=1,"khuyen khich","Khong")))</f>
        <v>Khong</v>
      </c>
      <c r="E50" s="26" t="n">
        <f aca="false">HLOOKUP($E$2,$N$1:R50,S50,0)</f>
        <v>0</v>
      </c>
      <c r="F50" s="27"/>
      <c r="G50" s="29" t="str">
        <f aca="false">IF(AND(F50=1,E50=1),1,IF(AND(F50=1,E50="x"),"x",""))</f>
        <v/>
      </c>
      <c r="H50" s="28" t="s">
        <v>70</v>
      </c>
      <c r="I50" s="22" t="n">
        <v>1</v>
      </c>
      <c r="J50" s="22" t="n">
        <v>1</v>
      </c>
      <c r="K50" s="22" t="n">
        <v>1</v>
      </c>
      <c r="L50" s="22"/>
      <c r="M50" s="23" t="n">
        <v>1</v>
      </c>
      <c r="N50" s="23" t="n">
        <v>1</v>
      </c>
      <c r="O50" s="23"/>
      <c r="P50" s="23"/>
      <c r="Q50" s="23"/>
      <c r="R50" s="23"/>
      <c r="S50" s="22" t="n">
        <v>50</v>
      </c>
      <c r="T50" s="27"/>
      <c r="U50" s="8"/>
      <c r="V50" s="8"/>
      <c r="W50" s="8"/>
      <c r="X50" s="8"/>
      <c r="Y50" s="8"/>
      <c r="Z50" s="8"/>
    </row>
    <row r="51" customFormat="false" ht="28.5" hidden="false" customHeight="true" outlineLevel="0" collapsed="false">
      <c r="A51" s="24" t="s">
        <v>75</v>
      </c>
      <c r="B51" s="56" t="n">
        <f aca="false">HLOOKUP($B$2,$I$1:L51,S51,0)</f>
        <v>0</v>
      </c>
      <c r="C51" s="59" t="str">
        <f aca="false">IF(B51=1,"Ap Dung","Khong")</f>
        <v>Khong</v>
      </c>
      <c r="D51" s="60" t="str">
        <f aca="false">IF(E51="x","Bat buoc",(IF(E51=1,"khuyen khich","Khong")))</f>
        <v>Khong</v>
      </c>
      <c r="E51" s="26" t="n">
        <f aca="false">HLOOKUP($E$2,$N$1:R51,S51,0)</f>
        <v>0</v>
      </c>
      <c r="F51" s="27"/>
      <c r="G51" s="29" t="str">
        <f aca="false">IF(AND(F51=1,E51=1),1,IF(AND(F51=1,E51="x"),"x",""))</f>
        <v/>
      </c>
      <c r="H51" s="28" t="s">
        <v>8</v>
      </c>
      <c r="I51" s="22"/>
      <c r="J51" s="22"/>
      <c r="K51" s="22"/>
      <c r="L51" s="22" t="n">
        <v>1</v>
      </c>
      <c r="M51" s="23" t="n">
        <v>3</v>
      </c>
      <c r="N51" s="23"/>
      <c r="O51" s="23"/>
      <c r="P51" s="23" t="n">
        <v>1</v>
      </c>
      <c r="Q51" s="23"/>
      <c r="R51" s="23"/>
      <c r="S51" s="22" t="n">
        <v>51</v>
      </c>
      <c r="T51" s="27"/>
      <c r="U51" s="8"/>
      <c r="V51" s="8"/>
      <c r="W51" s="8"/>
      <c r="X51" s="8"/>
      <c r="Y51" s="8"/>
      <c r="Z51" s="8"/>
    </row>
    <row r="52" customFormat="false" ht="28.5" hidden="false" customHeight="true" outlineLevel="0" collapsed="false">
      <c r="A52" s="24" t="s">
        <v>76</v>
      </c>
      <c r="B52" s="56" t="n">
        <f aca="false">HLOOKUP($B$2,$I$1:L52,S52,0)</f>
        <v>1</v>
      </c>
      <c r="C52" s="59" t="str">
        <f aca="false">IF(B52=1,"Ap Dung","Khong")</f>
        <v>Ap Dung</v>
      </c>
      <c r="D52" s="60" t="str">
        <f aca="false">IF(E52="x","Bat buoc",(IF(E52=1,"khuyen khich","Khong")))</f>
        <v>Khong</v>
      </c>
      <c r="E52" s="26" t="n">
        <f aca="false">HLOOKUP($E$2,$N$1:R52,S52,0)</f>
        <v>0</v>
      </c>
      <c r="F52" s="27"/>
      <c r="G52" s="29" t="str">
        <f aca="false">IF(AND(F52=1,E52=1),1,IF(AND(F52=1,E52="x"),"x",""))</f>
        <v/>
      </c>
      <c r="H52" s="28" t="s">
        <v>70</v>
      </c>
      <c r="I52" s="22" t="n">
        <v>1</v>
      </c>
      <c r="J52" s="22" t="n">
        <v>1</v>
      </c>
      <c r="K52" s="22" t="n">
        <v>1</v>
      </c>
      <c r="L52" s="22"/>
      <c r="M52" s="23" t="n">
        <v>2</v>
      </c>
      <c r="N52" s="23"/>
      <c r="O52" s="23" t="n">
        <v>1</v>
      </c>
      <c r="P52" s="23"/>
      <c r="Q52" s="23"/>
      <c r="R52" s="23"/>
      <c r="S52" s="22" t="n">
        <v>52</v>
      </c>
      <c r="T52" s="27"/>
      <c r="U52" s="8"/>
      <c r="V52" s="8"/>
      <c r="W52" s="8"/>
      <c r="X52" s="8"/>
      <c r="Y52" s="8"/>
      <c r="Z52" s="8"/>
    </row>
    <row r="53" customFormat="false" ht="28.5" hidden="false" customHeight="true" outlineLevel="0" collapsed="false">
      <c r="A53" s="24" t="s">
        <v>76</v>
      </c>
      <c r="B53" s="56" t="n">
        <f aca="false">HLOOKUP($B$2,$I$1:L53,S53,0)</f>
        <v>0</v>
      </c>
      <c r="C53" s="59" t="str">
        <f aca="false">IF(B53=1,"Ap Dung","Khong")</f>
        <v>Khong</v>
      </c>
      <c r="D53" s="60" t="str">
        <f aca="false">IF(E53="x","Bat buoc",(IF(E53=1,"khuyen khich","Khong")))</f>
        <v>Khong</v>
      </c>
      <c r="E53" s="26" t="n">
        <f aca="false">HLOOKUP($E$2,$N$1:R53,S53,0)</f>
        <v>0</v>
      </c>
      <c r="F53" s="27"/>
      <c r="G53" s="29" t="str">
        <f aca="false">IF(AND(F53=1,E53=1),1,IF(AND(F53=1,E53="x"),"x",""))</f>
        <v/>
      </c>
      <c r="H53" s="28" t="s">
        <v>8</v>
      </c>
      <c r="I53" s="22"/>
      <c r="J53" s="22"/>
      <c r="K53" s="22"/>
      <c r="L53" s="22" t="n">
        <v>1</v>
      </c>
      <c r="M53" s="23" t="n">
        <v>4</v>
      </c>
      <c r="N53" s="23"/>
      <c r="O53" s="23"/>
      <c r="P53" s="23"/>
      <c r="Q53" s="23" t="n">
        <v>1</v>
      </c>
      <c r="R53" s="23"/>
      <c r="S53" s="22" t="n">
        <v>53</v>
      </c>
      <c r="T53" s="27"/>
      <c r="U53" s="8"/>
      <c r="V53" s="8"/>
      <c r="W53" s="8"/>
      <c r="X53" s="8"/>
      <c r="Y53" s="8"/>
      <c r="Z53" s="8"/>
    </row>
    <row r="54" customFormat="false" ht="28.5" hidden="false" customHeight="true" outlineLevel="0" collapsed="false">
      <c r="A54" s="24" t="s">
        <v>77</v>
      </c>
      <c r="B54" s="56" t="n">
        <f aca="false">HLOOKUP($B$2,$I$1:L54,S54,0)</f>
        <v>1</v>
      </c>
      <c r="C54" s="59" t="str">
        <f aca="false">IF(B54=1,"Ap Dung","Khong")</f>
        <v>Ap Dung</v>
      </c>
      <c r="D54" s="60" t="str">
        <f aca="false">IF(E54="x","Bat buoc",(IF(E54=1,"khuyen khich","Khong")))</f>
        <v>Khong</v>
      </c>
      <c r="E54" s="26" t="n">
        <f aca="false">HLOOKUP($E$2,$N$1:R54,S54,0)</f>
        <v>0</v>
      </c>
      <c r="F54" s="27" t="n">
        <v>1</v>
      </c>
      <c r="G54" s="29" t="str">
        <f aca="false">IF(AND(F54=1,E54=1),1,IF(AND(F54=1,E54="x"),"x",""))</f>
        <v/>
      </c>
      <c r="H54" s="28" t="s">
        <v>70</v>
      </c>
      <c r="I54" s="22" t="n">
        <v>1</v>
      </c>
      <c r="J54" s="22" t="n">
        <v>1</v>
      </c>
      <c r="K54" s="22" t="n">
        <v>1</v>
      </c>
      <c r="L54" s="22"/>
      <c r="M54" s="23" t="n">
        <v>3</v>
      </c>
      <c r="N54" s="23"/>
      <c r="O54" s="23"/>
      <c r="P54" s="23" t="n">
        <v>1</v>
      </c>
      <c r="Q54" s="23"/>
      <c r="R54" s="23"/>
      <c r="S54" s="22" t="n">
        <v>54</v>
      </c>
      <c r="T54" s="27"/>
      <c r="U54" s="8"/>
      <c r="V54" s="8"/>
      <c r="W54" s="8"/>
      <c r="X54" s="8"/>
      <c r="Y54" s="8"/>
      <c r="Z54" s="8"/>
    </row>
    <row r="55" customFormat="false" ht="28.5" hidden="false" customHeight="true" outlineLevel="0" collapsed="false">
      <c r="A55" s="24" t="s">
        <v>77</v>
      </c>
      <c r="B55" s="56" t="n">
        <f aca="false">HLOOKUP($B$2,$I$1:L55,S55,0)</f>
        <v>0</v>
      </c>
      <c r="C55" s="59" t="str">
        <f aca="false">IF(B55=1,"Ap Dung","Khong")</f>
        <v>Khong</v>
      </c>
      <c r="D55" s="60" t="str">
        <f aca="false">IF(E55="x","Bat buoc",(IF(E55=1,"khuyen khich","Khong")))</f>
        <v>khuyen khich</v>
      </c>
      <c r="E55" s="26" t="n">
        <f aca="false">HLOOKUP($E$2,$N$1:R55,S55,0)</f>
        <v>1</v>
      </c>
      <c r="F55" s="27"/>
      <c r="G55" s="29" t="str">
        <f aca="false">IF(AND(F55=1,E55=1),1,IF(AND(F55=1,E55="x"),"x",""))</f>
        <v/>
      </c>
      <c r="H55" s="28" t="s">
        <v>8</v>
      </c>
      <c r="I55" s="22"/>
      <c r="J55" s="22"/>
      <c r="K55" s="22"/>
      <c r="L55" s="22" t="n">
        <v>1</v>
      </c>
      <c r="M55" s="23" t="n">
        <v>5</v>
      </c>
      <c r="N55" s="23"/>
      <c r="O55" s="23"/>
      <c r="P55" s="23"/>
      <c r="Q55" s="23"/>
      <c r="R55" s="23" t="n">
        <v>1</v>
      </c>
      <c r="S55" s="22" t="n">
        <v>55</v>
      </c>
      <c r="T55" s="27"/>
      <c r="U55" s="8"/>
      <c r="V55" s="8"/>
      <c r="W55" s="8"/>
      <c r="X55" s="8"/>
      <c r="Y55" s="8"/>
      <c r="Z55" s="8"/>
    </row>
    <row r="56" customFormat="false" ht="28.5" hidden="false" customHeight="true" outlineLevel="0" collapsed="false">
      <c r="A56" s="24" t="s">
        <v>78</v>
      </c>
      <c r="B56" s="56" t="n">
        <f aca="false">HLOOKUP($B$2,$I$1:L56,S56,0)</f>
        <v>1</v>
      </c>
      <c r="C56" s="59" t="str">
        <f aca="false">IF(B56=1,"Ap Dung","Khong")</f>
        <v>Ap Dung</v>
      </c>
      <c r="D56" s="60" t="str">
        <f aca="false">IF(E56="x","Bat buoc",(IF(E56=1,"khuyen khich","Khong")))</f>
        <v>Khong</v>
      </c>
      <c r="E56" s="26" t="n">
        <f aca="false">HLOOKUP($E$2,$N$1:R56,S56,0)</f>
        <v>0</v>
      </c>
      <c r="F56" s="27"/>
      <c r="G56" s="29" t="str">
        <f aca="false">IF(AND(F56=1,E56=1),1,IF(AND(F56=1,E56="x"),"x",""))</f>
        <v/>
      </c>
      <c r="H56" s="28" t="s">
        <v>70</v>
      </c>
      <c r="I56" s="22" t="n">
        <v>1</v>
      </c>
      <c r="J56" s="22" t="n">
        <v>1</v>
      </c>
      <c r="K56" s="22" t="n">
        <v>1</v>
      </c>
      <c r="L56" s="22"/>
      <c r="M56" s="23" t="n">
        <v>4</v>
      </c>
      <c r="N56" s="23"/>
      <c r="O56" s="23"/>
      <c r="P56" s="23"/>
      <c r="Q56" s="23" t="n">
        <v>1</v>
      </c>
      <c r="R56" s="23"/>
      <c r="S56" s="22" t="n">
        <v>56</v>
      </c>
      <c r="T56" s="27"/>
      <c r="U56" s="8"/>
      <c r="V56" s="8"/>
      <c r="W56" s="8"/>
      <c r="X56" s="8"/>
      <c r="Y56" s="8"/>
      <c r="Z56" s="8"/>
    </row>
    <row r="57" customFormat="false" ht="28.5" hidden="false" customHeight="true" outlineLevel="0" collapsed="false">
      <c r="A57" s="24" t="s">
        <v>79</v>
      </c>
      <c r="B57" s="56" t="n">
        <f aca="false">HLOOKUP($B$2,$I$1:L57,S57,0)</f>
        <v>1</v>
      </c>
      <c r="C57" s="59" t="str">
        <f aca="false">IF(B57=1,"Ap Dung","Khong")</f>
        <v>Ap Dung</v>
      </c>
      <c r="D57" s="60" t="str">
        <f aca="false">IF(E57="x","Bat buoc",(IF(E57=1,"khuyen khich","Khong")))</f>
        <v>khuyen khich</v>
      </c>
      <c r="E57" s="26" t="n">
        <f aca="false">HLOOKUP($E$2,$N$1:R57,S57,0)</f>
        <v>1</v>
      </c>
      <c r="F57" s="27"/>
      <c r="G57" s="29" t="str">
        <f aca="false">IF(AND(F57=1,E57=1),1,IF(AND(F57=1,E57="x"),"x",""))</f>
        <v/>
      </c>
      <c r="H57" s="28" t="s">
        <v>70</v>
      </c>
      <c r="I57" s="22" t="n">
        <v>1</v>
      </c>
      <c r="J57" s="22" t="n">
        <v>1</v>
      </c>
      <c r="K57" s="22" t="n">
        <v>1</v>
      </c>
      <c r="L57" s="22"/>
      <c r="M57" s="23" t="n">
        <v>5</v>
      </c>
      <c r="N57" s="23"/>
      <c r="O57" s="23"/>
      <c r="P57" s="23"/>
      <c r="Q57" s="23"/>
      <c r="R57" s="23" t="n">
        <v>1</v>
      </c>
      <c r="S57" s="22" t="n">
        <v>57</v>
      </c>
      <c r="T57" s="27"/>
      <c r="U57" s="8"/>
      <c r="V57" s="8"/>
      <c r="W57" s="8"/>
      <c r="X57" s="8"/>
      <c r="Y57" s="8"/>
      <c r="Z57" s="8"/>
    </row>
    <row r="58" customFormat="false" ht="28.5" hidden="false" customHeight="true" outlineLevel="0" collapsed="false">
      <c r="A58" s="24" t="s">
        <v>80</v>
      </c>
      <c r="B58" s="56" t="n">
        <f aca="false">HLOOKUP($B$2,$I$1:L58,S58,0)</f>
        <v>1</v>
      </c>
      <c r="C58" s="59" t="str">
        <f aca="false">IF(B58=1,"Ap Dung","Khong")</f>
        <v>Ap Dung</v>
      </c>
      <c r="D58" s="60" t="str">
        <f aca="false">IF(E58="x","Bat buoc",(IF(E58=1,"khuyen khich","Khong")))</f>
        <v>Khong</v>
      </c>
      <c r="E58" s="26" t="n">
        <f aca="false">HLOOKUP($E$2,$N$1:R58,S58,0)</f>
        <v>0</v>
      </c>
      <c r="F58" s="27"/>
      <c r="G58" s="29" t="str">
        <f aca="false">IF(AND(F58=1,E58=1),1,IF(AND(F58=1,E58="x"),"x",""))</f>
        <v/>
      </c>
      <c r="H58" s="28" t="s">
        <v>15</v>
      </c>
      <c r="I58" s="22" t="n">
        <v>1</v>
      </c>
      <c r="J58" s="22" t="n">
        <v>1</v>
      </c>
      <c r="K58" s="22" t="n">
        <v>1</v>
      </c>
      <c r="L58" s="22" t="n">
        <v>1</v>
      </c>
      <c r="M58" s="29" t="s">
        <v>30</v>
      </c>
      <c r="N58" s="29" t="s">
        <v>23</v>
      </c>
      <c r="O58" s="29" t="s">
        <v>23</v>
      </c>
      <c r="P58" s="23"/>
      <c r="Q58" s="23"/>
      <c r="R58" s="23"/>
      <c r="S58" s="22" t="n">
        <v>58</v>
      </c>
      <c r="T58" s="27"/>
      <c r="U58" s="8"/>
      <c r="V58" s="8"/>
      <c r="W58" s="8"/>
      <c r="X58" s="8"/>
      <c r="Y58" s="8"/>
      <c r="Z58" s="8"/>
    </row>
    <row r="59" customFormat="false" ht="28.5" hidden="false" customHeight="true" outlineLevel="0" collapsed="false">
      <c r="A59" s="24" t="s">
        <v>81</v>
      </c>
      <c r="B59" s="56" t="n">
        <f aca="false">HLOOKUP($B$2,$I$1:L59,S59,0)</f>
        <v>1</v>
      </c>
      <c r="C59" s="59" t="str">
        <f aca="false">IF(B59=1,"Ap Dung","Khong")</f>
        <v>Ap Dung</v>
      </c>
      <c r="D59" s="60" t="str">
        <f aca="false">IF(E59="x","Bat buoc",(IF(E59=1,"khuyen khich","Khong")))</f>
        <v>Khong</v>
      </c>
      <c r="E59" s="26" t="n">
        <f aca="false">HLOOKUP($E$2,$N$1:R59,S59,0)</f>
        <v>0</v>
      </c>
      <c r="F59" s="27" t="n">
        <v>1</v>
      </c>
      <c r="G59" s="29" t="str">
        <f aca="false">IF(AND(F59=1,E59=1),1,IF(AND(F59=1,E59="x"),"x",""))</f>
        <v/>
      </c>
      <c r="H59" s="28" t="s">
        <v>15</v>
      </c>
      <c r="I59" s="22" t="n">
        <v>1</v>
      </c>
      <c r="J59" s="22" t="n">
        <v>1</v>
      </c>
      <c r="K59" s="22" t="n">
        <v>1</v>
      </c>
      <c r="L59" s="22" t="n">
        <v>1</v>
      </c>
      <c r="M59" s="29" t="s">
        <v>82</v>
      </c>
      <c r="N59" s="23"/>
      <c r="O59" s="23"/>
      <c r="P59" s="29" t="s">
        <v>23</v>
      </c>
      <c r="Q59" s="29" t="s">
        <v>23</v>
      </c>
      <c r="R59" s="23"/>
      <c r="S59" s="22" t="n">
        <v>59</v>
      </c>
      <c r="T59" s="27"/>
      <c r="U59" s="8"/>
      <c r="V59" s="8"/>
      <c r="W59" s="8"/>
      <c r="X59" s="8"/>
      <c r="Y59" s="8"/>
      <c r="Z59" s="8"/>
    </row>
    <row r="60" customFormat="false" ht="28.5" hidden="false" customHeight="true" outlineLevel="0" collapsed="false">
      <c r="A60" s="24" t="s">
        <v>83</v>
      </c>
      <c r="B60" s="56" t="n">
        <f aca="false">HLOOKUP($B$2,$I$1:L60,S60,0)</f>
        <v>1</v>
      </c>
      <c r="C60" s="59" t="str">
        <f aca="false">IF(B60=1,"Ap Dung","Khong")</f>
        <v>Ap Dung</v>
      </c>
      <c r="D60" s="60" t="str">
        <f aca="false">IF(E60="x","Bat buoc",(IF(E60=1,"khuyen khich","Khong")))</f>
        <v>Bat buoc</v>
      </c>
      <c r="E60" s="33" t="str">
        <f aca="false">HLOOKUP($E$2,$N$1:R60,S60,0)</f>
        <v>x</v>
      </c>
      <c r="F60" s="27"/>
      <c r="G60" s="29" t="str">
        <f aca="false">IF(AND(F60=1,E60=1),1,IF(AND(F60=1,E60="x"),"x",""))</f>
        <v/>
      </c>
      <c r="H60" s="28" t="s">
        <v>15</v>
      </c>
      <c r="I60" s="22" t="n">
        <v>1</v>
      </c>
      <c r="J60" s="22" t="n">
        <v>1</v>
      </c>
      <c r="K60" s="22" t="n">
        <v>1</v>
      </c>
      <c r="L60" s="22" t="n">
        <v>1</v>
      </c>
      <c r="M60" s="29" t="s">
        <v>28</v>
      </c>
      <c r="N60" s="23"/>
      <c r="O60" s="23"/>
      <c r="P60" s="23"/>
      <c r="Q60" s="23"/>
      <c r="R60" s="29" t="s">
        <v>23</v>
      </c>
      <c r="S60" s="22" t="n">
        <v>60</v>
      </c>
      <c r="T60" s="27"/>
      <c r="U60" s="8"/>
      <c r="V60" s="8"/>
      <c r="W60" s="8"/>
      <c r="X60" s="8"/>
      <c r="Y60" s="8"/>
      <c r="Z60" s="8"/>
    </row>
    <row r="61" customFormat="false" ht="28.5" hidden="false" customHeight="true" outlineLevel="0" collapsed="false">
      <c r="A61" s="24" t="s">
        <v>84</v>
      </c>
      <c r="B61" s="56" t="n">
        <f aca="false">HLOOKUP($B$2,$I$1:L61,S61,0)</f>
        <v>1</v>
      </c>
      <c r="C61" s="59" t="str">
        <f aca="false">IF(B61=1,"Ap Dung","Khong")</f>
        <v>Ap Dung</v>
      </c>
      <c r="D61" s="60" t="str">
        <f aca="false">IF(E61="x","Bat buoc",(IF(E61=1,"khuyen khich","Khong")))</f>
        <v>khuyen khich</v>
      </c>
      <c r="E61" s="26" t="n">
        <f aca="false">HLOOKUP($E$2,$N$1:R61,S61,0)</f>
        <v>1</v>
      </c>
      <c r="F61" s="27" t="n">
        <v>1</v>
      </c>
      <c r="G61" s="23" t="n">
        <f aca="false">IF(AND(F61=1,E61=1),1,IF(AND(F61=1,E61="x"),"x",""))</f>
        <v>1</v>
      </c>
      <c r="H61" s="28" t="s">
        <v>15</v>
      </c>
      <c r="I61" s="22" t="n">
        <v>1</v>
      </c>
      <c r="J61" s="22" t="n">
        <v>1</v>
      </c>
      <c r="K61" s="22" t="n">
        <v>1</v>
      </c>
      <c r="L61" s="22" t="n">
        <v>1</v>
      </c>
      <c r="M61" s="29" t="s">
        <v>85</v>
      </c>
      <c r="N61" s="23" t="n">
        <v>1</v>
      </c>
      <c r="O61" s="23" t="n">
        <v>1</v>
      </c>
      <c r="P61" s="23" t="n">
        <v>1</v>
      </c>
      <c r="Q61" s="23" t="n">
        <v>1</v>
      </c>
      <c r="R61" s="23" t="n">
        <v>1</v>
      </c>
      <c r="S61" s="22" t="n">
        <v>61</v>
      </c>
      <c r="T61" s="27"/>
      <c r="U61" s="8"/>
      <c r="V61" s="8"/>
      <c r="W61" s="8"/>
      <c r="X61" s="8"/>
      <c r="Y61" s="8"/>
      <c r="Z61" s="8"/>
    </row>
    <row r="62" customFormat="false" ht="28.5" hidden="false" customHeight="true" outlineLevel="0" collapsed="false">
      <c r="A62" s="24" t="s">
        <v>86</v>
      </c>
      <c r="B62" s="56" t="n">
        <f aca="false">HLOOKUP($B$2,$I$1:L62,S62,0)</f>
        <v>1</v>
      </c>
      <c r="C62" s="59" t="str">
        <f aca="false">IF(B62=1,"Ap Dung","Khong")</f>
        <v>Ap Dung</v>
      </c>
      <c r="D62" s="60" t="str">
        <f aca="false">IF(E62="x","Bat buoc",(IF(E62=1,"khuyen khich","Khong")))</f>
        <v>khuyen khich</v>
      </c>
      <c r="E62" s="26" t="n">
        <f aca="false">HLOOKUP($E$2,$N$1:R62,S62,0)</f>
        <v>1</v>
      </c>
      <c r="F62" s="27"/>
      <c r="G62" s="29" t="str">
        <f aca="false">IF(AND(F62=1,E62=1),1,IF(AND(F62=1,E62="x"),"x",""))</f>
        <v/>
      </c>
      <c r="H62" s="28" t="s">
        <v>15</v>
      </c>
      <c r="I62" s="22" t="n">
        <v>1</v>
      </c>
      <c r="J62" s="22" t="n">
        <v>1</v>
      </c>
      <c r="K62" s="22" t="n">
        <v>1</v>
      </c>
      <c r="L62" s="22" t="n">
        <v>1</v>
      </c>
      <c r="M62" s="23" t="n">
        <v>5</v>
      </c>
      <c r="N62" s="23"/>
      <c r="O62" s="23"/>
      <c r="P62" s="23"/>
      <c r="Q62" s="23"/>
      <c r="R62" s="23" t="n">
        <v>1</v>
      </c>
      <c r="S62" s="22" t="n">
        <v>62</v>
      </c>
      <c r="T62" s="27"/>
      <c r="U62" s="8"/>
      <c r="V62" s="8"/>
      <c r="W62" s="8"/>
      <c r="X62" s="8"/>
      <c r="Y62" s="8"/>
      <c r="Z62" s="8"/>
    </row>
    <row r="63" customFormat="false" ht="28.5" hidden="false" customHeight="true" outlineLevel="0" collapsed="false">
      <c r="A63" s="24" t="s">
        <v>87</v>
      </c>
      <c r="B63" s="56" t="n">
        <f aca="false">HLOOKUP($B$2,$I$1:L63,S63,0)</f>
        <v>0</v>
      </c>
      <c r="C63" s="59" t="str">
        <f aca="false">IF(B63=1,"Ap Dung","Khong")</f>
        <v>Khong</v>
      </c>
      <c r="D63" s="60" t="str">
        <f aca="false">IF(E63="x","Bat buoc",(IF(E63=1,"khuyen khich","Khong")))</f>
        <v>Bat buoc</v>
      </c>
      <c r="E63" s="33" t="str">
        <f aca="false">HLOOKUP($E$2,$N$1:R63,S63,0)</f>
        <v>x</v>
      </c>
      <c r="F63" s="27"/>
      <c r="G63" s="29" t="str">
        <f aca="false">IF(AND(F63=1,E63=1),1,IF(AND(F63=1,E63="x"),"x",""))</f>
        <v/>
      </c>
      <c r="H63" s="28" t="s">
        <v>6</v>
      </c>
      <c r="I63" s="22"/>
      <c r="J63" s="22" t="n">
        <v>1</v>
      </c>
      <c r="K63" s="22"/>
      <c r="L63" s="22"/>
      <c r="M63" s="29" t="s">
        <v>41</v>
      </c>
      <c r="N63" s="23"/>
      <c r="O63" s="23"/>
      <c r="P63" s="23"/>
      <c r="Q63" s="29" t="s">
        <v>23</v>
      </c>
      <c r="R63" s="29" t="s">
        <v>23</v>
      </c>
      <c r="S63" s="22" t="n">
        <v>63</v>
      </c>
      <c r="T63" s="27"/>
      <c r="U63" s="8"/>
      <c r="V63" s="8"/>
      <c r="W63" s="8"/>
      <c r="X63" s="8"/>
      <c r="Y63" s="8"/>
      <c r="Z63" s="8"/>
    </row>
    <row r="64" customFormat="false" ht="28.5" hidden="false" customHeight="true" outlineLevel="0" collapsed="false">
      <c r="A64" s="24" t="s">
        <v>87</v>
      </c>
      <c r="B64" s="56" t="n">
        <f aca="false">HLOOKUP($B$2,$I$1:L64,S64,0)</f>
        <v>1</v>
      </c>
      <c r="C64" s="59" t="str">
        <f aca="false">IF(B64=1,"Ap Dung","Khong")</f>
        <v>Ap Dung</v>
      </c>
      <c r="D64" s="60" t="str">
        <f aca="false">IF(E64="x","Bat buoc",(IF(E64=1,"khuyen khich","Khong")))</f>
        <v>Bat buoc</v>
      </c>
      <c r="E64" s="33" t="str">
        <f aca="false">HLOOKUP($E$2,$N$1:R64,S64,0)</f>
        <v>x</v>
      </c>
      <c r="F64" s="27"/>
      <c r="G64" s="29" t="str">
        <f aca="false">IF(AND(F64=1,E64=1),1,IF(AND(F64=1,E64="x"),"x",""))</f>
        <v/>
      </c>
      <c r="H64" s="28" t="s">
        <v>39</v>
      </c>
      <c r="I64" s="22" t="n">
        <v>1</v>
      </c>
      <c r="J64" s="22"/>
      <c r="K64" s="22" t="n">
        <v>1</v>
      </c>
      <c r="L64" s="22" t="n">
        <v>1</v>
      </c>
      <c r="M64" s="29" t="s">
        <v>28</v>
      </c>
      <c r="N64" s="23"/>
      <c r="O64" s="23"/>
      <c r="P64" s="23"/>
      <c r="Q64" s="23"/>
      <c r="R64" s="29" t="s">
        <v>23</v>
      </c>
      <c r="S64" s="22" t="n">
        <v>64</v>
      </c>
      <c r="T64" s="27"/>
      <c r="U64" s="8"/>
      <c r="V64" s="8"/>
      <c r="W64" s="8"/>
      <c r="X64" s="8"/>
      <c r="Y64" s="8"/>
      <c r="Z64" s="8"/>
    </row>
    <row r="65" customFormat="false" ht="28.5" hidden="false" customHeight="true" outlineLevel="0" collapsed="false">
      <c r="A65" s="17" t="s">
        <v>88</v>
      </c>
      <c r="B65" s="56"/>
      <c r="C65" s="61"/>
      <c r="D65" s="62"/>
      <c r="E65" s="32"/>
      <c r="F65" s="32"/>
      <c r="G65" s="23"/>
      <c r="H65" s="22"/>
      <c r="I65" s="22"/>
      <c r="J65" s="22"/>
      <c r="K65" s="22"/>
      <c r="L65" s="22"/>
      <c r="M65" s="23"/>
      <c r="N65" s="23"/>
      <c r="O65" s="23"/>
      <c r="P65" s="23"/>
      <c r="Q65" s="23"/>
      <c r="R65" s="23"/>
      <c r="S65" s="22" t="n">
        <v>65</v>
      </c>
      <c r="T65" s="32"/>
      <c r="U65" s="8"/>
      <c r="V65" s="8"/>
      <c r="W65" s="8"/>
      <c r="X65" s="8"/>
      <c r="Y65" s="8"/>
      <c r="Z65" s="8"/>
    </row>
    <row r="66" customFormat="false" ht="28.5" hidden="false" customHeight="true" outlineLevel="0" collapsed="false">
      <c r="A66" s="24" t="s">
        <v>89</v>
      </c>
      <c r="B66" s="56" t="n">
        <f aca="false">HLOOKUP($B$2,$I$1:L66,S66,0)</f>
        <v>1</v>
      </c>
      <c r="C66" s="59" t="str">
        <f aca="false">IF(B66=1,"Ap Dung","Khong")</f>
        <v>Ap Dung</v>
      </c>
      <c r="D66" s="60" t="str">
        <f aca="false">IF(E66="x","Bat buoc",(IF(E66=1,"khuyen khich","Khong")))</f>
        <v>khuyen khich</v>
      </c>
      <c r="E66" s="26" t="n">
        <f aca="false">HLOOKUP($E$2,$N$1:R66,S66,0)</f>
        <v>1</v>
      </c>
      <c r="F66" s="27"/>
      <c r="G66" s="29" t="str">
        <f aca="false">IF(AND(F66=1,E66=1),1,IF(AND(F66=1,E66="x"),"x",""))</f>
        <v/>
      </c>
      <c r="H66" s="28" t="s">
        <v>15</v>
      </c>
      <c r="I66" s="22" t="n">
        <v>1</v>
      </c>
      <c r="J66" s="22" t="n">
        <v>1</v>
      </c>
      <c r="K66" s="22" t="n">
        <v>1</v>
      </c>
      <c r="L66" s="22" t="n">
        <v>1</v>
      </c>
      <c r="M66" s="29" t="s">
        <v>90</v>
      </c>
      <c r="N66" s="23"/>
      <c r="O66" s="23" t="n">
        <v>1</v>
      </c>
      <c r="P66" s="23" t="n">
        <v>1</v>
      </c>
      <c r="Q66" s="23" t="n">
        <v>1</v>
      </c>
      <c r="R66" s="23" t="n">
        <v>1</v>
      </c>
      <c r="S66" s="22" t="n">
        <v>66</v>
      </c>
      <c r="T66" s="27"/>
      <c r="U66" s="8"/>
      <c r="V66" s="8"/>
      <c r="W66" s="8"/>
      <c r="X66" s="8"/>
      <c r="Y66" s="8"/>
      <c r="Z66" s="8"/>
    </row>
    <row r="67" customFormat="false" ht="28.5" hidden="false" customHeight="true" outlineLevel="0" collapsed="false">
      <c r="A67" s="24" t="s">
        <v>91</v>
      </c>
      <c r="B67" s="56" t="n">
        <f aca="false">HLOOKUP($B$2,$I$1:L67,S67,0)</f>
        <v>0</v>
      </c>
      <c r="C67" s="59" t="str">
        <f aca="false">IF(B67=1,"Ap Dung","Khong")</f>
        <v>Khong</v>
      </c>
      <c r="D67" s="60" t="str">
        <f aca="false">IF(E67="x","Bat buoc",(IF(E67=1,"khuyen khich","Khong")))</f>
        <v>Bat buoc</v>
      </c>
      <c r="E67" s="33" t="str">
        <f aca="false">HLOOKUP($E$2,$N$1:R67,S67,0)</f>
        <v>x</v>
      </c>
      <c r="F67" s="27"/>
      <c r="G67" s="29" t="str">
        <f aca="false">IF(AND(F67=1,E67=1),1,IF(AND(F67=1,E67="x"),"x",""))</f>
        <v/>
      </c>
      <c r="H67" s="28" t="s">
        <v>6</v>
      </c>
      <c r="I67" s="22"/>
      <c r="J67" s="22" t="n">
        <v>1</v>
      </c>
      <c r="K67" s="22"/>
      <c r="L67" s="22"/>
      <c r="M67" s="29" t="s">
        <v>22</v>
      </c>
      <c r="N67" s="29" t="s">
        <v>23</v>
      </c>
      <c r="O67" s="29" t="s">
        <v>23</v>
      </c>
      <c r="P67" s="29" t="s">
        <v>23</v>
      </c>
      <c r="Q67" s="29" t="s">
        <v>23</v>
      </c>
      <c r="R67" s="29" t="s">
        <v>23</v>
      </c>
      <c r="S67" s="22" t="n">
        <v>67</v>
      </c>
      <c r="T67" s="27"/>
      <c r="U67" s="8"/>
      <c r="V67" s="8"/>
      <c r="W67" s="8"/>
      <c r="X67" s="8"/>
      <c r="Y67" s="8"/>
      <c r="Z67" s="8"/>
    </row>
    <row r="68" customFormat="false" ht="28.5" hidden="false" customHeight="true" outlineLevel="0" collapsed="false">
      <c r="A68" s="24" t="s">
        <v>91</v>
      </c>
      <c r="B68" s="56" t="n">
        <f aca="false">HLOOKUP($B$2,$I$1:L68,S68,0)</f>
        <v>0</v>
      </c>
      <c r="C68" s="59" t="str">
        <f aca="false">IF(B68=1,"Ap Dung","Khong")</f>
        <v>Khong</v>
      </c>
      <c r="D68" s="60" t="str">
        <f aca="false">IF(E68="x","Bat buoc",(IF(E68=1,"khuyen khich","Khong")))</f>
        <v>Khong</v>
      </c>
      <c r="E68" s="26" t="n">
        <f aca="false">HLOOKUP($E$2,$N$1:R68,S68,0)</f>
        <v>0</v>
      </c>
      <c r="F68" s="27"/>
      <c r="G68" s="29" t="str">
        <f aca="false">IF(AND(F68=1,E68=1),1,IF(AND(F68=1,E68="x"),"x",""))</f>
        <v/>
      </c>
      <c r="H68" s="28" t="s">
        <v>5</v>
      </c>
      <c r="I68" s="22" t="n">
        <v>1</v>
      </c>
      <c r="J68" s="22"/>
      <c r="K68" s="22"/>
      <c r="L68" s="22"/>
      <c r="M68" s="23" t="n">
        <v>5</v>
      </c>
      <c r="N68" s="23"/>
      <c r="O68" s="23"/>
      <c r="P68" s="23"/>
      <c r="Q68" s="23"/>
      <c r="R68" s="23"/>
      <c r="S68" s="22" t="n">
        <v>68</v>
      </c>
      <c r="T68" s="27"/>
      <c r="U68" s="8"/>
      <c r="V68" s="8"/>
      <c r="W68" s="8"/>
      <c r="X68" s="8"/>
      <c r="Y68" s="8"/>
      <c r="Z68" s="8"/>
    </row>
    <row r="69" customFormat="false" ht="28.5" hidden="false" customHeight="true" outlineLevel="0" collapsed="false">
      <c r="A69" s="17" t="s">
        <v>92</v>
      </c>
      <c r="B69" s="56"/>
      <c r="C69" s="61"/>
      <c r="D69" s="62"/>
      <c r="E69" s="32"/>
      <c r="F69" s="32"/>
      <c r="G69" s="23"/>
      <c r="H69" s="22"/>
      <c r="I69" s="22"/>
      <c r="J69" s="22"/>
      <c r="K69" s="22"/>
      <c r="L69" s="22"/>
      <c r="M69" s="23"/>
      <c r="N69" s="23"/>
      <c r="O69" s="23"/>
      <c r="P69" s="23"/>
      <c r="Q69" s="23"/>
      <c r="R69" s="23"/>
      <c r="S69" s="22" t="n">
        <v>69</v>
      </c>
      <c r="T69" s="32"/>
      <c r="U69" s="8"/>
      <c r="V69" s="8"/>
      <c r="W69" s="8"/>
      <c r="X69" s="8"/>
      <c r="Y69" s="8"/>
      <c r="Z69" s="8"/>
    </row>
    <row r="70" customFormat="false" ht="28.5" hidden="false" customHeight="true" outlineLevel="0" collapsed="false">
      <c r="A70" s="24" t="s">
        <v>93</v>
      </c>
      <c r="B70" s="56" t="n">
        <f aca="false">HLOOKUP($B$2,$I$1:L70,S70,0)</f>
        <v>1</v>
      </c>
      <c r="C70" s="59" t="str">
        <f aca="false">IF(B70=1,"Ap Dung","Khong")</f>
        <v>Ap Dung</v>
      </c>
      <c r="D70" s="60" t="str">
        <f aca="false">IF(E70="x","Bat buoc",(IF(E70=1,"khuyen khich","Khong")))</f>
        <v>Khong</v>
      </c>
      <c r="E70" s="26" t="n">
        <f aca="false">HLOOKUP($E$2,$N$1:R70,S70,0)</f>
        <v>0</v>
      </c>
      <c r="F70" s="27"/>
      <c r="G70" s="29" t="str">
        <f aca="false">IF(AND(F70=1,E70=1),1,IF(AND(F70=1,E70="x"),"x",""))</f>
        <v/>
      </c>
      <c r="H70" s="28" t="s">
        <v>70</v>
      </c>
      <c r="I70" s="22" t="n">
        <v>1</v>
      </c>
      <c r="J70" s="22" t="n">
        <v>1</v>
      </c>
      <c r="K70" s="22" t="n">
        <v>1</v>
      </c>
      <c r="L70" s="22"/>
      <c r="M70" s="29" t="s">
        <v>47</v>
      </c>
      <c r="N70" s="29" t="s">
        <v>23</v>
      </c>
      <c r="O70" s="23"/>
      <c r="P70" s="23"/>
      <c r="Q70" s="23"/>
      <c r="R70" s="23"/>
      <c r="S70" s="22" t="n">
        <v>70</v>
      </c>
      <c r="T70" s="27"/>
      <c r="U70" s="8"/>
      <c r="V70" s="8"/>
      <c r="W70" s="8"/>
      <c r="X70" s="8"/>
      <c r="Y70" s="8"/>
      <c r="Z70" s="8"/>
    </row>
    <row r="71" customFormat="false" ht="28.5" hidden="false" customHeight="true" outlineLevel="0" collapsed="false">
      <c r="A71" s="24" t="s">
        <v>94</v>
      </c>
      <c r="B71" s="56" t="n">
        <f aca="false">HLOOKUP($B$2,$I$1:L71,S71,0)</f>
        <v>1</v>
      </c>
      <c r="C71" s="59" t="str">
        <f aca="false">IF(B71=1,"Ap Dung","Khong")</f>
        <v>Ap Dung</v>
      </c>
      <c r="D71" s="60" t="str">
        <f aca="false">IF(E71="x","Bat buoc",(IF(E71=1,"khuyen khich","Khong")))</f>
        <v>Khong</v>
      </c>
      <c r="E71" s="26" t="n">
        <f aca="false">HLOOKUP($E$2,$N$1:R71,S71,0)</f>
        <v>0</v>
      </c>
      <c r="F71" s="27"/>
      <c r="G71" s="29" t="str">
        <f aca="false">IF(AND(F71=1,E71=1),1,IF(AND(F71=1,E71="x"),"x",""))</f>
        <v/>
      </c>
      <c r="H71" s="28" t="s">
        <v>70</v>
      </c>
      <c r="I71" s="22" t="n">
        <v>1</v>
      </c>
      <c r="J71" s="22" t="n">
        <v>1</v>
      </c>
      <c r="K71" s="22" t="n">
        <v>1</v>
      </c>
      <c r="L71" s="22"/>
      <c r="M71" s="29" t="s">
        <v>49</v>
      </c>
      <c r="N71" s="23"/>
      <c r="O71" s="29" t="s">
        <v>23</v>
      </c>
      <c r="P71" s="23"/>
      <c r="Q71" s="23"/>
      <c r="R71" s="23"/>
      <c r="S71" s="22" t="n">
        <v>71</v>
      </c>
      <c r="T71" s="27"/>
      <c r="U71" s="8"/>
      <c r="V71" s="8"/>
      <c r="W71" s="8"/>
      <c r="X71" s="8"/>
      <c r="Y71" s="8"/>
      <c r="Z71" s="8"/>
    </row>
    <row r="72" customFormat="false" ht="53.25" hidden="false" customHeight="true" outlineLevel="0" collapsed="false">
      <c r="A72" s="24" t="s">
        <v>95</v>
      </c>
      <c r="B72" s="56" t="n">
        <f aca="false">HLOOKUP($B$2,$I$1:L72,S72,0)</f>
        <v>1</v>
      </c>
      <c r="C72" s="59" t="str">
        <f aca="false">IF(B72=1,"Ap Dung","Khong")</f>
        <v>Ap Dung</v>
      </c>
      <c r="D72" s="60" t="str">
        <f aca="false">IF(E72="x","Bat buoc",(IF(E72=1,"khuyen khich","Khong")))</f>
        <v>Khong</v>
      </c>
      <c r="E72" s="26" t="n">
        <f aca="false">HLOOKUP($E$2,$N$1:R72,S72,0)</f>
        <v>0</v>
      </c>
      <c r="F72" s="27"/>
      <c r="G72" s="29" t="str">
        <f aca="false">IF(AND(F72=1,E72=1),1,IF(AND(F72=1,E72="x"),"x",""))</f>
        <v/>
      </c>
      <c r="H72" s="28" t="s">
        <v>70</v>
      </c>
      <c r="I72" s="22" t="n">
        <v>1</v>
      </c>
      <c r="J72" s="22" t="n">
        <v>1</v>
      </c>
      <c r="K72" s="22" t="n">
        <v>1</v>
      </c>
      <c r="L72" s="22"/>
      <c r="M72" s="29" t="s">
        <v>53</v>
      </c>
      <c r="N72" s="23"/>
      <c r="O72" s="23"/>
      <c r="P72" s="29" t="s">
        <v>23</v>
      </c>
      <c r="Q72" s="23"/>
      <c r="R72" s="23"/>
      <c r="S72" s="22" t="n">
        <v>72</v>
      </c>
      <c r="T72" s="27"/>
      <c r="U72" s="8"/>
      <c r="V72" s="8"/>
      <c r="W72" s="8"/>
      <c r="X72" s="8"/>
      <c r="Y72" s="8"/>
      <c r="Z72" s="8"/>
    </row>
    <row r="73" customFormat="false" ht="28.5" hidden="false" customHeight="true" outlineLevel="0" collapsed="false">
      <c r="A73" s="24" t="s">
        <v>96</v>
      </c>
      <c r="B73" s="56" t="n">
        <f aca="false">HLOOKUP($B$2,$I$1:L73,S73,0)</f>
        <v>1</v>
      </c>
      <c r="C73" s="59" t="str">
        <f aca="false">IF(B73=1,"Ap Dung","Khong")</f>
        <v>Ap Dung</v>
      </c>
      <c r="D73" s="60" t="str">
        <f aca="false">IF(E73="x","Bat buoc",(IF(E73=1,"khuyen khich","Khong")))</f>
        <v>Khong</v>
      </c>
      <c r="E73" s="26" t="n">
        <f aca="false">HLOOKUP($E$2,$N$1:R73,S73,0)</f>
        <v>0</v>
      </c>
      <c r="F73" s="27"/>
      <c r="G73" s="29" t="str">
        <f aca="false">IF(AND(F73=1,E73=1),1,IF(AND(F73=1,E73="x"),"x",""))</f>
        <v/>
      </c>
      <c r="H73" s="28" t="s">
        <v>70</v>
      </c>
      <c r="I73" s="22" t="n">
        <v>1</v>
      </c>
      <c r="J73" s="22" t="n">
        <v>1</v>
      </c>
      <c r="K73" s="22" t="n">
        <v>1</v>
      </c>
      <c r="L73" s="22"/>
      <c r="M73" s="29" t="s">
        <v>56</v>
      </c>
      <c r="N73" s="23"/>
      <c r="O73" s="23"/>
      <c r="P73" s="23"/>
      <c r="Q73" s="29" t="s">
        <v>23</v>
      </c>
      <c r="R73" s="23"/>
      <c r="S73" s="22" t="n">
        <v>73</v>
      </c>
      <c r="T73" s="27"/>
      <c r="U73" s="8"/>
      <c r="V73" s="8"/>
      <c r="W73" s="8"/>
      <c r="X73" s="8"/>
      <c r="Y73" s="8"/>
      <c r="Z73" s="8"/>
    </row>
    <row r="74" customFormat="false" ht="28.5" hidden="false" customHeight="true" outlineLevel="0" collapsed="false">
      <c r="A74" s="24" t="s">
        <v>97</v>
      </c>
      <c r="B74" s="56" t="n">
        <f aca="false">HLOOKUP($B$2,$I$1:L74,S74,0)</f>
        <v>1</v>
      </c>
      <c r="C74" s="59" t="str">
        <f aca="false">IF(B74=1,"Ap Dung","Khong")</f>
        <v>Ap Dung</v>
      </c>
      <c r="D74" s="60" t="str">
        <f aca="false">IF(E74="x","Bat buoc",(IF(E74=1,"khuyen khich","Khong")))</f>
        <v>Khong</v>
      </c>
      <c r="E74" s="26" t="n">
        <f aca="false">HLOOKUP($E$2,$N$1:R74,S74,0)</f>
        <v>0</v>
      </c>
      <c r="F74" s="27"/>
      <c r="G74" s="29" t="str">
        <f aca="false">IF(AND(F74=1,E74=1),1,IF(AND(F74=1,E74="x"),"x",""))</f>
        <v/>
      </c>
      <c r="H74" s="28" t="s">
        <v>70</v>
      </c>
      <c r="I74" s="22" t="n">
        <v>1</v>
      </c>
      <c r="J74" s="22" t="n">
        <v>1</v>
      </c>
      <c r="K74" s="22" t="n">
        <v>1</v>
      </c>
      <c r="L74" s="22"/>
      <c r="M74" s="23" t="n">
        <v>4</v>
      </c>
      <c r="N74" s="23"/>
      <c r="O74" s="23"/>
      <c r="P74" s="23"/>
      <c r="Q74" s="23" t="n">
        <v>1</v>
      </c>
      <c r="R74" s="23"/>
      <c r="S74" s="22" t="n">
        <v>74</v>
      </c>
      <c r="T74" s="27"/>
      <c r="U74" s="8"/>
      <c r="V74" s="8"/>
      <c r="W74" s="8"/>
      <c r="X74" s="8"/>
      <c r="Y74" s="8"/>
      <c r="Z74" s="8"/>
    </row>
    <row r="75" customFormat="false" ht="28.5" hidden="false" customHeight="true" outlineLevel="0" collapsed="false">
      <c r="A75" s="24" t="s">
        <v>98</v>
      </c>
      <c r="B75" s="56" t="n">
        <f aca="false">HLOOKUP($B$2,$I$1:L75,S75,0)</f>
        <v>1</v>
      </c>
      <c r="C75" s="59" t="str">
        <f aca="false">IF(B75=1,"Ap Dung","Khong")</f>
        <v>Ap Dung</v>
      </c>
      <c r="D75" s="60" t="str">
        <f aca="false">IF(E75="x","Bat buoc",(IF(E75=1,"khuyen khich","Khong")))</f>
        <v>Bat buoc</v>
      </c>
      <c r="E75" s="33" t="str">
        <f aca="false">HLOOKUP($E$2,$N$1:R75,S75,0)</f>
        <v>x</v>
      </c>
      <c r="F75" s="27"/>
      <c r="G75" s="29" t="str">
        <f aca="false">IF(AND(F75=1,E75=1),1,IF(AND(F75=1,E75="x"),"x",""))</f>
        <v/>
      </c>
      <c r="H75" s="28" t="s">
        <v>70</v>
      </c>
      <c r="I75" s="22" t="n">
        <v>1</v>
      </c>
      <c r="J75" s="22" t="n">
        <v>1</v>
      </c>
      <c r="K75" s="22" t="n">
        <v>1</v>
      </c>
      <c r="L75" s="22"/>
      <c r="M75" s="29" t="s">
        <v>28</v>
      </c>
      <c r="N75" s="23"/>
      <c r="O75" s="23"/>
      <c r="P75" s="23"/>
      <c r="Q75" s="23"/>
      <c r="R75" s="29" t="s">
        <v>23</v>
      </c>
      <c r="S75" s="22" t="n">
        <v>75</v>
      </c>
      <c r="T75" s="27"/>
      <c r="U75" s="8"/>
      <c r="V75" s="8"/>
      <c r="W75" s="8"/>
      <c r="X75" s="8"/>
      <c r="Y75" s="8"/>
      <c r="Z75" s="8"/>
    </row>
    <row r="76" customFormat="false" ht="28.5" hidden="false" customHeight="true" outlineLevel="0" collapsed="false">
      <c r="A76" s="24" t="s">
        <v>99</v>
      </c>
      <c r="B76" s="56" t="n">
        <f aca="false">HLOOKUP($B$2,$I$1:L76,S76,0)</f>
        <v>1</v>
      </c>
      <c r="C76" s="59" t="str">
        <f aca="false">IF(B76=1,"Ap Dung","Khong")</f>
        <v>Ap Dung</v>
      </c>
      <c r="D76" s="60" t="str">
        <f aca="false">IF(E76="x","Bat buoc",(IF(E76=1,"khuyen khich","Khong")))</f>
        <v>khuyen khich</v>
      </c>
      <c r="E76" s="26" t="n">
        <f aca="false">HLOOKUP($E$2,$N$1:R76,S76,0)</f>
        <v>1</v>
      </c>
      <c r="F76" s="27"/>
      <c r="G76" s="29" t="str">
        <f aca="false">IF(AND(F76=1,E76=1),1,IF(AND(F76=1,E76="x"),"x",""))</f>
        <v/>
      </c>
      <c r="H76" s="28" t="s">
        <v>70</v>
      </c>
      <c r="I76" s="22" t="n">
        <v>1</v>
      </c>
      <c r="J76" s="22" t="n">
        <v>1</v>
      </c>
      <c r="K76" s="22" t="n">
        <v>1</v>
      </c>
      <c r="L76" s="22"/>
      <c r="M76" s="23" t="n">
        <v>5</v>
      </c>
      <c r="N76" s="23"/>
      <c r="O76" s="23"/>
      <c r="P76" s="23"/>
      <c r="Q76" s="23"/>
      <c r="R76" s="23" t="n">
        <v>1</v>
      </c>
      <c r="S76" s="22" t="n">
        <v>76</v>
      </c>
      <c r="T76" s="27"/>
      <c r="U76" s="8"/>
      <c r="V76" s="8"/>
      <c r="W76" s="8"/>
      <c r="X76" s="8"/>
      <c r="Y76" s="8"/>
      <c r="Z76" s="8"/>
    </row>
    <row r="77" customFormat="false" ht="28.5" hidden="false" customHeight="true" outlineLevel="0" collapsed="false">
      <c r="A77" s="24" t="s">
        <v>100</v>
      </c>
      <c r="B77" s="56" t="n">
        <f aca="false">HLOOKUP($B$2,$I$1:L77,S77,0)</f>
        <v>1</v>
      </c>
      <c r="C77" s="59" t="str">
        <f aca="false">IF(B77=1,"Ap Dung","Khong")</f>
        <v>Ap Dung</v>
      </c>
      <c r="D77" s="60" t="str">
        <f aca="false">IF(E77="x","Bat buoc",(IF(E77=1,"khuyen khich","Khong")))</f>
        <v>khuyen khich</v>
      </c>
      <c r="E77" s="26" t="n">
        <f aca="false">HLOOKUP($E$2,$N$1:R77,S77,0)</f>
        <v>1</v>
      </c>
      <c r="F77" s="27"/>
      <c r="G77" s="29" t="str">
        <f aca="false">IF(AND(F77=1,E77=1),1,IF(AND(F77=1,E77="x"),"x",""))</f>
        <v/>
      </c>
      <c r="H77" s="28" t="s">
        <v>70</v>
      </c>
      <c r="I77" s="22" t="n">
        <v>1</v>
      </c>
      <c r="J77" s="22" t="n">
        <v>1</v>
      </c>
      <c r="K77" s="22" t="n">
        <v>1</v>
      </c>
      <c r="L77" s="22"/>
      <c r="M77" s="23" t="n">
        <v>5</v>
      </c>
      <c r="N77" s="23"/>
      <c r="O77" s="23"/>
      <c r="P77" s="23"/>
      <c r="Q77" s="23"/>
      <c r="R77" s="23" t="n">
        <v>1</v>
      </c>
      <c r="S77" s="22" t="n">
        <v>77</v>
      </c>
      <c r="T77" s="27"/>
      <c r="U77" s="8"/>
      <c r="V77" s="8"/>
      <c r="W77" s="8"/>
      <c r="X77" s="8"/>
      <c r="Y77" s="8"/>
      <c r="Z77" s="8"/>
    </row>
    <row r="78" customFormat="false" ht="28.5" hidden="false" customHeight="true" outlineLevel="0" collapsed="false">
      <c r="A78" s="30" t="s">
        <v>101</v>
      </c>
      <c r="B78" s="56"/>
      <c r="C78" s="61"/>
      <c r="D78" s="62"/>
      <c r="E78" s="32"/>
      <c r="F78" s="32"/>
      <c r="G78" s="23"/>
      <c r="H78" s="22"/>
      <c r="I78" s="22"/>
      <c r="J78" s="22"/>
      <c r="K78" s="22"/>
      <c r="L78" s="22"/>
      <c r="M78" s="23"/>
      <c r="N78" s="23"/>
      <c r="O78" s="23"/>
      <c r="P78" s="23"/>
      <c r="Q78" s="23"/>
      <c r="R78" s="23"/>
      <c r="S78" s="22" t="n">
        <v>78</v>
      </c>
      <c r="T78" s="32"/>
      <c r="U78" s="8"/>
      <c r="V78" s="8"/>
      <c r="W78" s="8"/>
      <c r="X78" s="8"/>
      <c r="Y78" s="8"/>
      <c r="Z78" s="8"/>
    </row>
    <row r="79" customFormat="false" ht="28.5" hidden="false" customHeight="true" outlineLevel="0" collapsed="false">
      <c r="A79" s="24" t="s">
        <v>102</v>
      </c>
      <c r="B79" s="56" t="n">
        <f aca="false">HLOOKUP($B$2,$I$1:L79,S79,0)</f>
        <v>1</v>
      </c>
      <c r="C79" s="59" t="str">
        <f aca="false">IF(B79=1,"Ap Dung","Khong")</f>
        <v>Ap Dung</v>
      </c>
      <c r="D79" s="60" t="str">
        <f aca="false">IF(E79="x","Bat buoc",(IF(E79=1,"khuyen khich","Khong")))</f>
        <v>Khong</v>
      </c>
      <c r="E79" s="26" t="n">
        <f aca="false">HLOOKUP($E$2,$N$1:R79,S79,0)</f>
        <v>0</v>
      </c>
      <c r="F79" s="27"/>
      <c r="G79" s="29" t="str">
        <f aca="false">IF(AND(F79=1,E79=1),1,IF(AND(F79=1,E79="x"),"x",""))</f>
        <v/>
      </c>
      <c r="H79" s="28" t="s">
        <v>15</v>
      </c>
      <c r="I79" s="22" t="n">
        <v>1</v>
      </c>
      <c r="J79" s="22" t="n">
        <v>1</v>
      </c>
      <c r="K79" s="22" t="n">
        <v>1</v>
      </c>
      <c r="L79" s="22" t="n">
        <v>1</v>
      </c>
      <c r="M79" s="29" t="s">
        <v>49</v>
      </c>
      <c r="N79" s="23"/>
      <c r="O79" s="29" t="s">
        <v>23</v>
      </c>
      <c r="P79" s="23"/>
      <c r="Q79" s="23"/>
      <c r="R79" s="23"/>
      <c r="S79" s="22" t="n">
        <v>79</v>
      </c>
      <c r="T79" s="27"/>
      <c r="U79" s="8"/>
      <c r="V79" s="8"/>
      <c r="W79" s="8"/>
      <c r="X79" s="8"/>
      <c r="Y79" s="8"/>
      <c r="Z79" s="8"/>
    </row>
    <row r="80" customFormat="false" ht="28.5" hidden="false" customHeight="true" outlineLevel="0" collapsed="false">
      <c r="A80" s="24" t="s">
        <v>103</v>
      </c>
      <c r="B80" s="56" t="n">
        <f aca="false">HLOOKUP($B$2,$I$1:L80,S80,0)</f>
        <v>1</v>
      </c>
      <c r="C80" s="59" t="str">
        <f aca="false">IF(B80=1,"Ap Dung","Khong")</f>
        <v>Ap Dung</v>
      </c>
      <c r="D80" s="60" t="str">
        <f aca="false">IF(E80="x","Bat buoc",(IF(E80=1,"khuyen khich","Khong")))</f>
        <v>Khong</v>
      </c>
      <c r="E80" s="26" t="n">
        <f aca="false">HLOOKUP($E$2,$N$1:R80,S80,0)</f>
        <v>0</v>
      </c>
      <c r="F80" s="27"/>
      <c r="G80" s="29" t="str">
        <f aca="false">IF(AND(F80=1,E80=1),1,IF(AND(F80=1,E80="x"),"x",""))</f>
        <v/>
      </c>
      <c r="H80" s="28" t="s">
        <v>15</v>
      </c>
      <c r="I80" s="22" t="n">
        <v>1</v>
      </c>
      <c r="J80" s="22" t="n">
        <v>1</v>
      </c>
      <c r="K80" s="22" t="n">
        <v>1</v>
      </c>
      <c r="L80" s="22" t="n">
        <v>1</v>
      </c>
      <c r="M80" s="29" t="s">
        <v>53</v>
      </c>
      <c r="N80" s="23"/>
      <c r="O80" s="23"/>
      <c r="P80" s="29" t="s">
        <v>23</v>
      </c>
      <c r="Q80" s="23"/>
      <c r="R80" s="23"/>
      <c r="S80" s="22" t="n">
        <v>80</v>
      </c>
      <c r="T80" s="27"/>
      <c r="U80" s="8"/>
      <c r="V80" s="8"/>
      <c r="W80" s="8"/>
      <c r="X80" s="8"/>
      <c r="Y80" s="8"/>
      <c r="Z80" s="8"/>
    </row>
    <row r="81" customFormat="false" ht="28.5" hidden="false" customHeight="true" outlineLevel="0" collapsed="false">
      <c r="A81" s="24" t="s">
        <v>104</v>
      </c>
      <c r="B81" s="56" t="n">
        <f aca="false">HLOOKUP($B$2,$I$1:L81,S81,0)</f>
        <v>1</v>
      </c>
      <c r="C81" s="59" t="str">
        <f aca="false">IF(B81=1,"Ap Dung","Khong")</f>
        <v>Ap Dung</v>
      </c>
      <c r="D81" s="60" t="str">
        <f aca="false">IF(E81="x","Bat buoc",(IF(E81=1,"khuyen khich","Khong")))</f>
        <v>Khong</v>
      </c>
      <c r="E81" s="26" t="n">
        <f aca="false">HLOOKUP($E$2,$N$1:R81,S81,0)</f>
        <v>0</v>
      </c>
      <c r="F81" s="27"/>
      <c r="G81" s="29" t="str">
        <f aca="false">IF(AND(F81=1,E81=1),1,IF(AND(F81=1,E81="x"),"x",""))</f>
        <v/>
      </c>
      <c r="H81" s="28" t="s">
        <v>15</v>
      </c>
      <c r="I81" s="22" t="n">
        <v>1</v>
      </c>
      <c r="J81" s="22" t="n">
        <v>1</v>
      </c>
      <c r="K81" s="22" t="n">
        <v>1</v>
      </c>
      <c r="L81" s="22" t="n">
        <v>1</v>
      </c>
      <c r="M81" s="29" t="s">
        <v>56</v>
      </c>
      <c r="N81" s="23"/>
      <c r="O81" s="23"/>
      <c r="P81" s="23"/>
      <c r="Q81" s="29" t="s">
        <v>23</v>
      </c>
      <c r="R81" s="23"/>
      <c r="S81" s="22" t="n">
        <v>81</v>
      </c>
      <c r="T81" s="27"/>
      <c r="U81" s="8"/>
      <c r="V81" s="8"/>
      <c r="W81" s="8"/>
      <c r="X81" s="8"/>
      <c r="Y81" s="8"/>
      <c r="Z81" s="8"/>
    </row>
    <row r="82" customFormat="false" ht="28.5" hidden="false" customHeight="true" outlineLevel="0" collapsed="false">
      <c r="A82" s="24" t="s">
        <v>105</v>
      </c>
      <c r="B82" s="56" t="n">
        <f aca="false">HLOOKUP($B$2,$I$1:L82,S82,0)</f>
        <v>1</v>
      </c>
      <c r="C82" s="59" t="str">
        <f aca="false">IF(B82=1,"Ap Dung","Khong")</f>
        <v>Ap Dung</v>
      </c>
      <c r="D82" s="60" t="str">
        <f aca="false">IF(E82="x","Bat buoc",(IF(E82=1,"khuyen khich","Khong")))</f>
        <v>Bat buoc</v>
      </c>
      <c r="E82" s="33" t="str">
        <f aca="false">HLOOKUP($E$2,$N$1:R82,S82,0)</f>
        <v>x</v>
      </c>
      <c r="F82" s="27"/>
      <c r="G82" s="29" t="str">
        <f aca="false">IF(AND(F82=1,E82=1),1,IF(AND(F82=1,E82="x"),"x",""))</f>
        <v/>
      </c>
      <c r="H82" s="28" t="s">
        <v>15</v>
      </c>
      <c r="I82" s="22" t="n">
        <v>1</v>
      </c>
      <c r="J82" s="22" t="n">
        <v>1</v>
      </c>
      <c r="K82" s="22" t="n">
        <v>1</v>
      </c>
      <c r="L82" s="22" t="n">
        <v>1</v>
      </c>
      <c r="M82" s="29" t="s">
        <v>28</v>
      </c>
      <c r="N82" s="23"/>
      <c r="O82" s="23"/>
      <c r="P82" s="23"/>
      <c r="Q82" s="23"/>
      <c r="R82" s="29" t="s">
        <v>23</v>
      </c>
      <c r="S82" s="22" t="n">
        <v>82</v>
      </c>
      <c r="T82" s="27"/>
      <c r="U82" s="8"/>
      <c r="V82" s="8"/>
      <c r="W82" s="8"/>
      <c r="X82" s="8"/>
      <c r="Y82" s="8"/>
      <c r="Z82" s="8"/>
    </row>
    <row r="83" customFormat="false" ht="28.5" hidden="false" customHeight="true" outlineLevel="0" collapsed="false">
      <c r="A83" s="24" t="s">
        <v>106</v>
      </c>
      <c r="B83" s="56" t="n">
        <f aca="false">HLOOKUP($B$2,$I$1:L83,S83,0)</f>
        <v>1</v>
      </c>
      <c r="C83" s="59" t="str">
        <f aca="false">IF(B83=1,"Ap Dung","Khong")</f>
        <v>Ap Dung</v>
      </c>
      <c r="D83" s="60" t="str">
        <f aca="false">IF(E83="x","Bat buoc",(IF(E83=1,"khuyen khich","Khong")))</f>
        <v>Khong</v>
      </c>
      <c r="E83" s="26" t="n">
        <f aca="false">HLOOKUP($E$2,$N$1:R83,S83,0)</f>
        <v>0</v>
      </c>
      <c r="F83" s="27"/>
      <c r="G83" s="29" t="str">
        <f aca="false">IF(AND(F83=1,E83=1),1,IF(AND(F83=1,E83="x"),"x",""))</f>
        <v/>
      </c>
      <c r="H83" s="28" t="s">
        <v>15</v>
      </c>
      <c r="I83" s="22" t="n">
        <v>1</v>
      </c>
      <c r="J83" s="22" t="n">
        <v>1</v>
      </c>
      <c r="K83" s="22" t="n">
        <v>1</v>
      </c>
      <c r="L83" s="22" t="n">
        <v>1</v>
      </c>
      <c r="M83" s="29" t="s">
        <v>49</v>
      </c>
      <c r="N83" s="23"/>
      <c r="O83" s="29" t="s">
        <v>23</v>
      </c>
      <c r="P83" s="23"/>
      <c r="Q83" s="23"/>
      <c r="R83" s="23"/>
      <c r="S83" s="22" t="n">
        <v>83</v>
      </c>
      <c r="T83" s="27"/>
      <c r="U83" s="8"/>
      <c r="V83" s="8"/>
      <c r="W83" s="8"/>
      <c r="X83" s="8"/>
      <c r="Y83" s="8"/>
      <c r="Z83" s="8"/>
    </row>
    <row r="84" customFormat="false" ht="28.5" hidden="false" customHeight="true" outlineLevel="0" collapsed="false">
      <c r="A84" s="24" t="s">
        <v>107</v>
      </c>
      <c r="B84" s="56" t="n">
        <f aca="false">HLOOKUP($B$2,$I$1:L84,S84,0)</f>
        <v>1</v>
      </c>
      <c r="C84" s="59" t="str">
        <f aca="false">IF(B84=1,"Ap Dung","Khong")</f>
        <v>Ap Dung</v>
      </c>
      <c r="D84" s="60" t="str">
        <f aca="false">IF(E84="x","Bat buoc",(IF(E84=1,"khuyen khich","Khong")))</f>
        <v>Khong</v>
      </c>
      <c r="E84" s="26" t="n">
        <f aca="false">HLOOKUP($E$2,$N$1:R84,S84,0)</f>
        <v>0</v>
      </c>
      <c r="F84" s="27"/>
      <c r="G84" s="29" t="str">
        <f aca="false">IF(AND(F84=1,E84=1),1,IF(AND(F84=1,E84="x"),"x",""))</f>
        <v/>
      </c>
      <c r="H84" s="28" t="s">
        <v>15</v>
      </c>
      <c r="I84" s="22" t="n">
        <v>1</v>
      </c>
      <c r="J84" s="22" t="n">
        <v>1</v>
      </c>
      <c r="K84" s="22" t="n">
        <v>1</v>
      </c>
      <c r="L84" s="22" t="n">
        <v>1</v>
      </c>
      <c r="M84" s="29" t="s">
        <v>53</v>
      </c>
      <c r="N84" s="23"/>
      <c r="O84" s="23"/>
      <c r="P84" s="29" t="s">
        <v>23</v>
      </c>
      <c r="Q84" s="23"/>
      <c r="R84" s="23"/>
      <c r="S84" s="22" t="n">
        <v>84</v>
      </c>
      <c r="T84" s="27"/>
      <c r="U84" s="8"/>
      <c r="V84" s="8"/>
      <c r="W84" s="8"/>
      <c r="X84" s="8"/>
      <c r="Y84" s="8"/>
      <c r="Z84" s="8"/>
    </row>
    <row r="85" customFormat="false" ht="28.5" hidden="false" customHeight="true" outlineLevel="0" collapsed="false">
      <c r="A85" s="24" t="s">
        <v>108</v>
      </c>
      <c r="B85" s="56" t="n">
        <f aca="false">HLOOKUP($B$2,$I$1:L85,S85,0)</f>
        <v>1</v>
      </c>
      <c r="C85" s="59" t="str">
        <f aca="false">IF(B85=1,"Ap Dung","Khong")</f>
        <v>Ap Dung</v>
      </c>
      <c r="D85" s="60" t="str">
        <f aca="false">IF(E85="x","Bat buoc",(IF(E85=1,"khuyen khich","Khong")))</f>
        <v>Bat buoc</v>
      </c>
      <c r="E85" s="33" t="str">
        <f aca="false">HLOOKUP($E$2,$N$1:R85,S85,0)</f>
        <v>x</v>
      </c>
      <c r="F85" s="27"/>
      <c r="G85" s="29" t="str">
        <f aca="false">IF(AND(F85=1,E85=1),1,IF(AND(F85=1,E85="x"),"x",""))</f>
        <v/>
      </c>
      <c r="H85" s="28" t="s">
        <v>15</v>
      </c>
      <c r="I85" s="22" t="n">
        <v>1</v>
      </c>
      <c r="J85" s="22" t="n">
        <v>1</v>
      </c>
      <c r="K85" s="22" t="n">
        <v>1</v>
      </c>
      <c r="L85" s="22" t="n">
        <v>1</v>
      </c>
      <c r="M85" s="29" t="s">
        <v>41</v>
      </c>
      <c r="N85" s="23"/>
      <c r="O85" s="23"/>
      <c r="P85" s="23"/>
      <c r="Q85" s="29" t="s">
        <v>23</v>
      </c>
      <c r="R85" s="29" t="s">
        <v>23</v>
      </c>
      <c r="S85" s="22" t="n">
        <v>85</v>
      </c>
      <c r="T85" s="27"/>
      <c r="U85" s="8"/>
      <c r="V85" s="8"/>
      <c r="W85" s="8"/>
      <c r="X85" s="8"/>
      <c r="Y85" s="8"/>
      <c r="Z85" s="8"/>
    </row>
    <row r="86" customFormat="false" ht="28.5" hidden="false" customHeight="true" outlineLevel="0" collapsed="false">
      <c r="A86" s="24" t="s">
        <v>109</v>
      </c>
      <c r="B86" s="56" t="n">
        <f aca="false">HLOOKUP($B$2,$I$1:L86,S86,0)</f>
        <v>1</v>
      </c>
      <c r="C86" s="59" t="str">
        <f aca="false">IF(B86=1,"Ap Dung","Khong")</f>
        <v>Ap Dung</v>
      </c>
      <c r="D86" s="60" t="str">
        <f aca="false">IF(E86="x","Bat buoc",(IF(E86=1,"khuyen khich","Khong")))</f>
        <v>Khong</v>
      </c>
      <c r="E86" s="26" t="n">
        <f aca="false">HLOOKUP($E$2,$N$1:R86,S86,0)</f>
        <v>0</v>
      </c>
      <c r="F86" s="27"/>
      <c r="G86" s="29" t="str">
        <f aca="false">IF(AND(F86=1,E86=1),1,IF(AND(F86=1,E86="x"),"x",""))</f>
        <v/>
      </c>
      <c r="H86" s="28" t="s">
        <v>39</v>
      </c>
      <c r="I86" s="22" t="n">
        <v>1</v>
      </c>
      <c r="J86" s="22"/>
      <c r="K86" s="22" t="n">
        <v>1</v>
      </c>
      <c r="L86" s="22" t="n">
        <v>1</v>
      </c>
      <c r="M86" s="29" t="s">
        <v>56</v>
      </c>
      <c r="N86" s="23"/>
      <c r="O86" s="23"/>
      <c r="P86" s="23"/>
      <c r="Q86" s="29" t="s">
        <v>23</v>
      </c>
      <c r="R86" s="23"/>
      <c r="S86" s="22" t="n">
        <v>86</v>
      </c>
      <c r="T86" s="27"/>
      <c r="U86" s="8"/>
      <c r="V86" s="8"/>
      <c r="W86" s="8"/>
      <c r="X86" s="8"/>
      <c r="Y86" s="8"/>
      <c r="Z86" s="8"/>
    </row>
    <row r="87" customFormat="false" ht="28.5" hidden="false" customHeight="true" outlineLevel="0" collapsed="false">
      <c r="A87" s="24" t="s">
        <v>110</v>
      </c>
      <c r="B87" s="56" t="n">
        <f aca="false">HLOOKUP($B$2,$I$1:L87,S87,0)</f>
        <v>0</v>
      </c>
      <c r="C87" s="59" t="str">
        <f aca="false">IF(B87=1,"Ap Dung","Khong")</f>
        <v>Khong</v>
      </c>
      <c r="D87" s="60" t="str">
        <f aca="false">IF(E87="x","Bat buoc",(IF(E87=1,"khuyen khich","Khong")))</f>
        <v>Bat buoc</v>
      </c>
      <c r="E87" s="33" t="str">
        <f aca="false">HLOOKUP($E$2,$N$1:R87,S87,0)</f>
        <v>x</v>
      </c>
      <c r="F87" s="27"/>
      <c r="G87" s="29" t="str">
        <f aca="false">IF(AND(F87=1,E87=1),1,IF(AND(F87=1,E87="x"),"x",""))</f>
        <v/>
      </c>
      <c r="H87" s="28" t="s">
        <v>6</v>
      </c>
      <c r="I87" s="22"/>
      <c r="J87" s="22" t="n">
        <v>1</v>
      </c>
      <c r="K87" s="22"/>
      <c r="L87" s="22"/>
      <c r="M87" s="29" t="s">
        <v>41</v>
      </c>
      <c r="N87" s="23"/>
      <c r="O87" s="23"/>
      <c r="P87" s="23"/>
      <c r="Q87" s="29" t="s">
        <v>23</v>
      </c>
      <c r="R87" s="29" t="s">
        <v>23</v>
      </c>
      <c r="S87" s="22" t="n">
        <v>87</v>
      </c>
      <c r="T87" s="27"/>
      <c r="U87" s="8"/>
      <c r="V87" s="8"/>
      <c r="W87" s="8"/>
      <c r="X87" s="8"/>
      <c r="Y87" s="8"/>
      <c r="Z87" s="8"/>
    </row>
    <row r="88" customFormat="false" ht="28.5" hidden="false" customHeight="true" outlineLevel="0" collapsed="false">
      <c r="A88" s="24" t="s">
        <v>110</v>
      </c>
      <c r="B88" s="56" t="n">
        <f aca="false">HLOOKUP($B$2,$I$1:L88,S88,0)</f>
        <v>1</v>
      </c>
      <c r="C88" s="59" t="str">
        <f aca="false">IF(B88=1,"Ap Dung","Khong")</f>
        <v>Ap Dung</v>
      </c>
      <c r="D88" s="60" t="str">
        <f aca="false">IF(E88="x","Bat buoc",(IF(E88=1,"khuyen khich","Khong")))</f>
        <v>Bat buoc</v>
      </c>
      <c r="E88" s="33" t="str">
        <f aca="false">HLOOKUP($E$2,$N$1:R88,S88,0)</f>
        <v>x</v>
      </c>
      <c r="F88" s="27"/>
      <c r="G88" s="29" t="str">
        <f aca="false">IF(AND(F88=1,E88=1),1,IF(AND(F88=1,E88="x"),"x",""))</f>
        <v/>
      </c>
      <c r="H88" s="28" t="s">
        <v>39</v>
      </c>
      <c r="I88" s="22" t="n">
        <v>1</v>
      </c>
      <c r="J88" s="22"/>
      <c r="K88" s="22" t="n">
        <v>1</v>
      </c>
      <c r="L88" s="22" t="n">
        <v>1</v>
      </c>
      <c r="M88" s="29" t="s">
        <v>28</v>
      </c>
      <c r="N88" s="23"/>
      <c r="O88" s="23"/>
      <c r="P88" s="23"/>
      <c r="Q88" s="23"/>
      <c r="R88" s="29" t="s">
        <v>23</v>
      </c>
      <c r="S88" s="22" t="n">
        <v>88</v>
      </c>
      <c r="T88" s="27"/>
      <c r="U88" s="8"/>
      <c r="V88" s="8"/>
      <c r="W88" s="8"/>
      <c r="X88" s="8"/>
      <c r="Y88" s="8"/>
      <c r="Z88" s="8"/>
    </row>
    <row r="89" customFormat="false" ht="28.5" hidden="false" customHeight="true" outlineLevel="0" collapsed="false">
      <c r="A89" s="24" t="s">
        <v>111</v>
      </c>
      <c r="B89" s="56" t="n">
        <f aca="false">HLOOKUP($B$2,$I$1:L89,S89,0)</f>
        <v>1</v>
      </c>
      <c r="C89" s="59" t="str">
        <f aca="false">IF(B89=1,"Ap Dung","Khong")</f>
        <v>Ap Dung</v>
      </c>
      <c r="D89" s="60" t="str">
        <f aca="false">IF(E89="x","Bat buoc",(IF(E89=1,"khuyen khich","Khong")))</f>
        <v>Khong</v>
      </c>
      <c r="E89" s="26" t="n">
        <f aca="false">HLOOKUP($E$2,$N$1:R89,S89,0)</f>
        <v>0</v>
      </c>
      <c r="F89" s="27"/>
      <c r="G89" s="29" t="str">
        <f aca="false">IF(AND(F89=1,E89=1),1,IF(AND(F89=1,E89="x"),"x",""))</f>
        <v/>
      </c>
      <c r="H89" s="28" t="s">
        <v>15</v>
      </c>
      <c r="I89" s="22" t="n">
        <v>1</v>
      </c>
      <c r="J89" s="22" t="n">
        <v>1</v>
      </c>
      <c r="K89" s="22" t="n">
        <v>1</v>
      </c>
      <c r="L89" s="22" t="n">
        <v>1</v>
      </c>
      <c r="M89" s="23" t="n">
        <v>2</v>
      </c>
      <c r="N89" s="23"/>
      <c r="O89" s="23" t="n">
        <v>1</v>
      </c>
      <c r="P89" s="23"/>
      <c r="Q89" s="23"/>
      <c r="R89" s="23"/>
      <c r="S89" s="22" t="n">
        <v>89</v>
      </c>
      <c r="T89" s="27"/>
      <c r="U89" s="8"/>
      <c r="V89" s="8"/>
      <c r="W89" s="8"/>
      <c r="X89" s="8"/>
      <c r="Y89" s="8"/>
      <c r="Z89" s="8"/>
    </row>
    <row r="90" customFormat="false" ht="28.5" hidden="false" customHeight="true" outlineLevel="0" collapsed="false">
      <c r="A90" s="24" t="s">
        <v>112</v>
      </c>
      <c r="B90" s="56" t="n">
        <f aca="false">HLOOKUP($B$2,$I$1:L90,S90,0)</f>
        <v>1</v>
      </c>
      <c r="C90" s="59" t="str">
        <f aca="false">IF(B90=1,"Ap Dung","Khong")</f>
        <v>Ap Dung</v>
      </c>
      <c r="D90" s="60" t="str">
        <f aca="false">IF(E90="x","Bat buoc",(IF(E90=1,"khuyen khich","Khong")))</f>
        <v>Bat buoc</v>
      </c>
      <c r="E90" s="33" t="str">
        <f aca="false">HLOOKUP($E$2,$N$1:R90,S90,0)</f>
        <v>x</v>
      </c>
      <c r="F90" s="27"/>
      <c r="G90" s="29" t="str">
        <f aca="false">IF(AND(F90=1,E90=1),1,IF(AND(F90=1,E90="x"),"x",""))</f>
        <v/>
      </c>
      <c r="H90" s="28" t="s">
        <v>15</v>
      </c>
      <c r="I90" s="22" t="n">
        <v>1</v>
      </c>
      <c r="J90" s="22" t="n">
        <v>1</v>
      </c>
      <c r="K90" s="22" t="n">
        <v>1</v>
      </c>
      <c r="L90" s="22" t="n">
        <v>1</v>
      </c>
      <c r="M90" s="29" t="s">
        <v>25</v>
      </c>
      <c r="N90" s="23"/>
      <c r="O90" s="23"/>
      <c r="P90" s="29" t="s">
        <v>23</v>
      </c>
      <c r="Q90" s="29" t="s">
        <v>23</v>
      </c>
      <c r="R90" s="29" t="s">
        <v>23</v>
      </c>
      <c r="S90" s="22" t="n">
        <v>90</v>
      </c>
      <c r="T90" s="27"/>
      <c r="U90" s="8"/>
      <c r="V90" s="8"/>
      <c r="W90" s="8"/>
      <c r="X90" s="8"/>
      <c r="Y90" s="8"/>
      <c r="Z90" s="8"/>
    </row>
    <row r="91" customFormat="false" ht="28.5" hidden="false" customHeight="true" outlineLevel="0" collapsed="false">
      <c r="A91" s="24" t="s">
        <v>84</v>
      </c>
      <c r="B91" s="56" t="n">
        <f aca="false">HLOOKUP($B$2,$I$1:L91,S91,0)</f>
        <v>1</v>
      </c>
      <c r="C91" s="59" t="str">
        <f aca="false">IF(B91=1,"Ap Dung","Khong")</f>
        <v>Ap Dung</v>
      </c>
      <c r="D91" s="60" t="str">
        <f aca="false">IF(E91="x","Bat buoc",(IF(E91=1,"khuyen khich","Khong")))</f>
        <v>Bat buoc</v>
      </c>
      <c r="E91" s="33" t="str">
        <f aca="false">HLOOKUP($E$2,$N$1:R91,S91,0)</f>
        <v>x</v>
      </c>
      <c r="F91" s="27"/>
      <c r="G91" s="29" t="str">
        <f aca="false">IF(AND(F91=1,E91=1),1,IF(AND(F91=1,E91="x"),"x",""))</f>
        <v/>
      </c>
      <c r="H91" s="28" t="s">
        <v>15</v>
      </c>
      <c r="I91" s="22" t="n">
        <v>1</v>
      </c>
      <c r="J91" s="22" t="n">
        <v>1</v>
      </c>
      <c r="K91" s="22" t="n">
        <v>1</v>
      </c>
      <c r="L91" s="22" t="n">
        <v>1</v>
      </c>
      <c r="M91" s="29" t="s">
        <v>113</v>
      </c>
      <c r="N91" s="23"/>
      <c r="O91" s="23" t="n">
        <v>1</v>
      </c>
      <c r="P91" s="23" t="n">
        <v>1</v>
      </c>
      <c r="Q91" s="29" t="s">
        <v>23</v>
      </c>
      <c r="R91" s="29" t="s">
        <v>23</v>
      </c>
      <c r="S91" s="22" t="n">
        <v>91</v>
      </c>
      <c r="T91" s="27"/>
      <c r="U91" s="8"/>
      <c r="V91" s="8"/>
      <c r="W91" s="8"/>
      <c r="X91" s="8"/>
      <c r="Y91" s="8"/>
      <c r="Z91" s="8"/>
    </row>
    <row r="92" customFormat="false" ht="28.5" hidden="false" customHeight="true" outlineLevel="0" collapsed="false">
      <c r="A92" s="30" t="s">
        <v>114</v>
      </c>
      <c r="B92" s="56"/>
      <c r="C92" s="61"/>
      <c r="D92" s="62"/>
      <c r="E92" s="32"/>
      <c r="F92" s="32"/>
      <c r="G92" s="23"/>
      <c r="H92" s="22"/>
      <c r="I92" s="22"/>
      <c r="J92" s="22"/>
      <c r="K92" s="22"/>
      <c r="L92" s="22"/>
      <c r="M92" s="23"/>
      <c r="N92" s="23"/>
      <c r="O92" s="23"/>
      <c r="P92" s="23"/>
      <c r="Q92" s="23"/>
      <c r="R92" s="23"/>
      <c r="S92" s="22" t="n">
        <v>92</v>
      </c>
      <c r="T92" s="32"/>
      <c r="U92" s="8"/>
      <c r="V92" s="8"/>
      <c r="W92" s="8"/>
      <c r="X92" s="8"/>
      <c r="Y92" s="8"/>
      <c r="Z92" s="8"/>
    </row>
    <row r="93" customFormat="false" ht="28.5" hidden="false" customHeight="true" outlineLevel="0" collapsed="false">
      <c r="A93" s="24" t="s">
        <v>115</v>
      </c>
      <c r="B93" s="56" t="n">
        <f aca="false">HLOOKUP($B$2,$I$1:L93,S93,0)</f>
        <v>1</v>
      </c>
      <c r="C93" s="59" t="str">
        <f aca="false">IF(B93=1,"Ap Dung","Khong")</f>
        <v>Ap Dung</v>
      </c>
      <c r="D93" s="60" t="str">
        <f aca="false">IF(E93="x","Bat buoc",(IF(E93=1,"khuyen khich","Khong")))</f>
        <v>Bat buoc</v>
      </c>
      <c r="E93" s="33" t="str">
        <f aca="false">HLOOKUP($E$2,$N$1:R93,S93,0)</f>
        <v>x</v>
      </c>
      <c r="F93" s="27"/>
      <c r="G93" s="29" t="str">
        <f aca="false">IF(AND(F93=1,E93=1),1,IF(AND(F93=1,E93="x"),"x",""))</f>
        <v/>
      </c>
      <c r="H93" s="28" t="s">
        <v>15</v>
      </c>
      <c r="I93" s="22" t="n">
        <v>1</v>
      </c>
      <c r="J93" s="22" t="n">
        <v>1</v>
      </c>
      <c r="K93" s="22" t="n">
        <v>1</v>
      </c>
      <c r="L93" s="22" t="n">
        <v>1</v>
      </c>
      <c r="M93" s="29" t="s">
        <v>116</v>
      </c>
      <c r="N93" s="23"/>
      <c r="O93" s="29" t="s">
        <v>23</v>
      </c>
      <c r="P93" s="29" t="s">
        <v>23</v>
      </c>
      <c r="Q93" s="29" t="s">
        <v>23</v>
      </c>
      <c r="R93" s="29" t="s">
        <v>23</v>
      </c>
      <c r="S93" s="22" t="n">
        <v>93</v>
      </c>
      <c r="T93" s="27"/>
      <c r="U93" s="8"/>
      <c r="V93" s="8"/>
      <c r="W93" s="8"/>
      <c r="X93" s="8"/>
      <c r="Y93" s="8"/>
      <c r="Z93" s="8"/>
    </row>
    <row r="94" customFormat="false" ht="28.5" hidden="false" customHeight="true" outlineLevel="0" collapsed="false">
      <c r="A94" s="24" t="s">
        <v>117</v>
      </c>
      <c r="B94" s="56" t="n">
        <f aca="false">HLOOKUP($B$2,$I$1:L94,S94,0)</f>
        <v>1</v>
      </c>
      <c r="C94" s="59" t="str">
        <f aca="false">IF(B94=1,"Ap Dung","Khong")</f>
        <v>Ap Dung</v>
      </c>
      <c r="D94" s="60" t="str">
        <f aca="false">IF(E94="x","Bat buoc",(IF(E94=1,"khuyen khich","Khong")))</f>
        <v>Khong</v>
      </c>
      <c r="E94" s="26" t="n">
        <f aca="false">HLOOKUP($E$2,$N$1:R94,S94,0)</f>
        <v>0</v>
      </c>
      <c r="F94" s="27"/>
      <c r="G94" s="29" t="str">
        <f aca="false">IF(AND(F94=1,E94=1),1,IF(AND(F94=1,E94="x"),"x",""))</f>
        <v/>
      </c>
      <c r="H94" s="28" t="s">
        <v>15</v>
      </c>
      <c r="I94" s="22" t="n">
        <v>1</v>
      </c>
      <c r="J94" s="22" t="n">
        <v>1</v>
      </c>
      <c r="K94" s="22" t="n">
        <v>1</v>
      </c>
      <c r="L94" s="22" t="n">
        <v>1</v>
      </c>
      <c r="M94" s="29" t="s">
        <v>118</v>
      </c>
      <c r="N94" s="23"/>
      <c r="O94" s="29" t="s">
        <v>23</v>
      </c>
      <c r="P94" s="29" t="s">
        <v>23</v>
      </c>
      <c r="Q94" s="23"/>
      <c r="R94" s="23"/>
      <c r="S94" s="22" t="n">
        <v>94</v>
      </c>
      <c r="T94" s="27"/>
      <c r="U94" s="8"/>
      <c r="V94" s="8"/>
      <c r="W94" s="8"/>
      <c r="X94" s="8"/>
      <c r="Y94" s="8"/>
      <c r="Z94" s="8"/>
    </row>
    <row r="95" customFormat="false" ht="28.5" hidden="false" customHeight="true" outlineLevel="0" collapsed="false">
      <c r="A95" s="24" t="s">
        <v>119</v>
      </c>
      <c r="B95" s="56" t="n">
        <f aca="false">HLOOKUP($B$2,$I$1:L95,S95,0)</f>
        <v>1</v>
      </c>
      <c r="C95" s="59" t="str">
        <f aca="false">IF(B95=1,"Ap Dung","Khong")</f>
        <v>Ap Dung</v>
      </c>
      <c r="D95" s="60" t="str">
        <f aca="false">IF(E95="x","Bat buoc",(IF(E95=1,"khuyen khich","Khong")))</f>
        <v>Bat buoc</v>
      </c>
      <c r="E95" s="33" t="str">
        <f aca="false">HLOOKUP($E$2,$N$1:R95,S95,0)</f>
        <v>x</v>
      </c>
      <c r="F95" s="27"/>
      <c r="G95" s="29" t="str">
        <f aca="false">IF(AND(F95=1,E95=1),1,IF(AND(F95=1,E95="x"),"x",""))</f>
        <v/>
      </c>
      <c r="H95" s="28" t="s">
        <v>15</v>
      </c>
      <c r="I95" s="22" t="n">
        <v>1</v>
      </c>
      <c r="J95" s="22" t="n">
        <v>1</v>
      </c>
      <c r="K95" s="22" t="n">
        <v>1</v>
      </c>
      <c r="L95" s="22" t="n">
        <v>1</v>
      </c>
      <c r="M95" s="29" t="s">
        <v>41</v>
      </c>
      <c r="N95" s="23"/>
      <c r="O95" s="23"/>
      <c r="P95" s="23"/>
      <c r="Q95" s="29" t="s">
        <v>23</v>
      </c>
      <c r="R95" s="29" t="s">
        <v>23</v>
      </c>
      <c r="S95" s="22" t="n">
        <v>95</v>
      </c>
      <c r="T95" s="27"/>
      <c r="U95" s="8"/>
      <c r="V95" s="8"/>
      <c r="W95" s="8"/>
      <c r="X95" s="8"/>
      <c r="Y95" s="8"/>
      <c r="Z95" s="8"/>
    </row>
    <row r="96" customFormat="false" ht="28.5" hidden="false" customHeight="true" outlineLevel="0" collapsed="false">
      <c r="A96" s="24" t="s">
        <v>120</v>
      </c>
      <c r="B96" s="56" t="n">
        <f aca="false">HLOOKUP($B$2,$I$1:L96,S96,0)</f>
        <v>1</v>
      </c>
      <c r="C96" s="59" t="str">
        <f aca="false">IF(B96=1,"Ap Dung","Khong")</f>
        <v>Ap Dung</v>
      </c>
      <c r="D96" s="60" t="str">
        <f aca="false">IF(E96="x","Bat buoc",(IF(E96=1,"khuyen khich","Khong")))</f>
        <v>Bat buoc</v>
      </c>
      <c r="E96" s="33" t="str">
        <f aca="false">HLOOKUP($E$2,$N$1:R96,S96,0)</f>
        <v>x</v>
      </c>
      <c r="F96" s="27"/>
      <c r="G96" s="29" t="str">
        <f aca="false">IF(AND(F96=1,E96=1),1,IF(AND(F96=1,E96="x"),"x",""))</f>
        <v/>
      </c>
      <c r="H96" s="28" t="s">
        <v>15</v>
      </c>
      <c r="I96" s="22" t="n">
        <v>1</v>
      </c>
      <c r="J96" s="22" t="n">
        <v>1</v>
      </c>
      <c r="K96" s="22" t="n">
        <v>1</v>
      </c>
      <c r="L96" s="22" t="n">
        <v>1</v>
      </c>
      <c r="M96" s="29" t="s">
        <v>41</v>
      </c>
      <c r="N96" s="23"/>
      <c r="O96" s="23"/>
      <c r="P96" s="23"/>
      <c r="Q96" s="29" t="s">
        <v>23</v>
      </c>
      <c r="R96" s="29" t="s">
        <v>23</v>
      </c>
      <c r="S96" s="22" t="n">
        <v>96</v>
      </c>
      <c r="T96" s="27"/>
      <c r="U96" s="8"/>
      <c r="V96" s="8"/>
      <c r="W96" s="8"/>
      <c r="X96" s="8"/>
      <c r="Y96" s="8"/>
      <c r="Z96" s="8"/>
    </row>
    <row r="97" customFormat="false" ht="28.5" hidden="false" customHeight="true" outlineLevel="0" collapsed="false">
      <c r="A97" s="24" t="s">
        <v>121</v>
      </c>
      <c r="B97" s="56" t="n">
        <f aca="false">HLOOKUP($B$2,$I$1:L97,S97,0)</f>
        <v>1</v>
      </c>
      <c r="C97" s="59" t="str">
        <f aca="false">IF(B97=1,"Ap Dung","Khong")</f>
        <v>Ap Dung</v>
      </c>
      <c r="D97" s="60" t="str">
        <f aca="false">IF(E97="x","Bat buoc",(IF(E97=1,"khuyen khich","Khong")))</f>
        <v>Bat buoc</v>
      </c>
      <c r="E97" s="33" t="str">
        <f aca="false">HLOOKUP($E$2,$N$1:R97,S97,0)</f>
        <v>x</v>
      </c>
      <c r="F97" s="27"/>
      <c r="G97" s="29" t="str">
        <f aca="false">IF(AND(F97=1,E97=1),1,IF(AND(F97=1,E97="x"),"x",""))</f>
        <v/>
      </c>
      <c r="H97" s="28" t="s">
        <v>15</v>
      </c>
      <c r="I97" s="22" t="n">
        <v>1</v>
      </c>
      <c r="J97" s="22" t="n">
        <v>1</v>
      </c>
      <c r="K97" s="22" t="n">
        <v>1</v>
      </c>
      <c r="L97" s="22" t="n">
        <v>1</v>
      </c>
      <c r="M97" s="29" t="s">
        <v>116</v>
      </c>
      <c r="N97" s="23"/>
      <c r="O97" s="29" t="s">
        <v>23</v>
      </c>
      <c r="P97" s="29" t="s">
        <v>23</v>
      </c>
      <c r="Q97" s="29" t="s">
        <v>23</v>
      </c>
      <c r="R97" s="29" t="s">
        <v>23</v>
      </c>
      <c r="S97" s="22" t="n">
        <v>97</v>
      </c>
      <c r="T97" s="27"/>
      <c r="U97" s="8"/>
      <c r="V97" s="8"/>
      <c r="W97" s="8"/>
      <c r="X97" s="8"/>
      <c r="Y97" s="8"/>
      <c r="Z97" s="8"/>
    </row>
    <row r="98" customFormat="false" ht="28.5" hidden="false" customHeight="true" outlineLevel="0" collapsed="false">
      <c r="A98" s="24" t="s">
        <v>122</v>
      </c>
      <c r="B98" s="56" t="n">
        <f aca="false">HLOOKUP($B$2,$I$1:L98,S98,0)</f>
        <v>1</v>
      </c>
      <c r="C98" s="59" t="str">
        <f aca="false">IF(B98=1,"Ap Dung","Khong")</f>
        <v>Ap Dung</v>
      </c>
      <c r="D98" s="60" t="str">
        <f aca="false">IF(E98="x","Bat buoc",(IF(E98=1,"khuyen khich","Khong")))</f>
        <v>Bat buoc</v>
      </c>
      <c r="E98" s="33" t="str">
        <f aca="false">HLOOKUP($E$2,$N$1:R98,S98,0)</f>
        <v>x</v>
      </c>
      <c r="F98" s="27"/>
      <c r="G98" s="29" t="str">
        <f aca="false">IF(AND(F98=1,E98=1),1,IF(AND(F98=1,E98="x"),"x",""))</f>
        <v/>
      </c>
      <c r="H98" s="28" t="s">
        <v>15</v>
      </c>
      <c r="I98" s="22" t="n">
        <v>1</v>
      </c>
      <c r="J98" s="22" t="n">
        <v>1</v>
      </c>
      <c r="K98" s="22" t="n">
        <v>1</v>
      </c>
      <c r="L98" s="22" t="n">
        <v>1</v>
      </c>
      <c r="M98" s="29" t="s">
        <v>116</v>
      </c>
      <c r="N98" s="23"/>
      <c r="O98" s="29" t="s">
        <v>23</v>
      </c>
      <c r="P98" s="29" t="s">
        <v>23</v>
      </c>
      <c r="Q98" s="29" t="s">
        <v>23</v>
      </c>
      <c r="R98" s="29" t="s">
        <v>23</v>
      </c>
      <c r="S98" s="22" t="n">
        <v>98</v>
      </c>
      <c r="T98" s="27"/>
      <c r="U98" s="8"/>
      <c r="V98" s="8"/>
      <c r="W98" s="8"/>
      <c r="X98" s="8"/>
      <c r="Y98" s="8"/>
      <c r="Z98" s="8"/>
    </row>
    <row r="99" customFormat="false" ht="28.5" hidden="false" customHeight="true" outlineLevel="0" collapsed="false">
      <c r="A99" s="24" t="s">
        <v>123</v>
      </c>
      <c r="B99" s="56" t="n">
        <f aca="false">HLOOKUP($B$2,$I$1:L99,S99,0)</f>
        <v>1</v>
      </c>
      <c r="C99" s="59" t="str">
        <f aca="false">IF(B99=1,"Ap Dung","Khong")</f>
        <v>Ap Dung</v>
      </c>
      <c r="D99" s="60" t="str">
        <f aca="false">IF(E99="x","Bat buoc",(IF(E99=1,"khuyen khich","Khong")))</f>
        <v>Bat buoc</v>
      </c>
      <c r="E99" s="33" t="str">
        <f aca="false">HLOOKUP($E$2,$N$1:R99,S99,0)</f>
        <v>x</v>
      </c>
      <c r="F99" s="27"/>
      <c r="G99" s="29" t="str">
        <f aca="false">IF(AND(F99=1,E99=1),1,IF(AND(F99=1,E99="x"),"x",""))</f>
        <v/>
      </c>
      <c r="H99" s="28" t="s">
        <v>15</v>
      </c>
      <c r="I99" s="22" t="n">
        <v>1</v>
      </c>
      <c r="J99" s="22" t="n">
        <v>1</v>
      </c>
      <c r="K99" s="22" t="n">
        <v>1</v>
      </c>
      <c r="L99" s="22" t="n">
        <v>1</v>
      </c>
      <c r="M99" s="29" t="s">
        <v>25</v>
      </c>
      <c r="N99" s="23"/>
      <c r="O99" s="23"/>
      <c r="P99" s="29" t="s">
        <v>23</v>
      </c>
      <c r="Q99" s="29" t="s">
        <v>23</v>
      </c>
      <c r="R99" s="29" t="s">
        <v>23</v>
      </c>
      <c r="S99" s="22" t="n">
        <v>99</v>
      </c>
      <c r="T99" s="27"/>
      <c r="U99" s="8"/>
      <c r="V99" s="8"/>
      <c r="W99" s="8"/>
      <c r="X99" s="8"/>
      <c r="Y99" s="8"/>
      <c r="Z99" s="8"/>
    </row>
    <row r="100" customFormat="false" ht="28.5" hidden="false" customHeight="true" outlineLevel="0" collapsed="false">
      <c r="A100" s="24" t="s">
        <v>124</v>
      </c>
      <c r="B100" s="56" t="n">
        <f aca="false">HLOOKUP($B$2,$I$1:L100,S100,0)</f>
        <v>1</v>
      </c>
      <c r="C100" s="59" t="str">
        <f aca="false">IF(B100=1,"Ap Dung","Khong")</f>
        <v>Ap Dung</v>
      </c>
      <c r="D100" s="60" t="str">
        <f aca="false">IF(E100="x","Bat buoc",(IF(E100=1,"khuyen khich","Khong")))</f>
        <v>Bat buoc</v>
      </c>
      <c r="E100" s="33" t="str">
        <f aca="false">HLOOKUP($E$2,$N$1:R100,S100,0)</f>
        <v>x</v>
      </c>
      <c r="F100" s="27"/>
      <c r="G100" s="29" t="str">
        <f aca="false">IF(AND(F100=1,E100=1),1,IF(AND(F100=1,E100="x"),"x",""))</f>
        <v/>
      </c>
      <c r="H100" s="28" t="s">
        <v>15</v>
      </c>
      <c r="I100" s="22" t="n">
        <v>1</v>
      </c>
      <c r="J100" s="22" t="n">
        <v>1</v>
      </c>
      <c r="K100" s="22" t="n">
        <v>1</v>
      </c>
      <c r="L100" s="22" t="n">
        <v>1</v>
      </c>
      <c r="M100" s="29" t="s">
        <v>41</v>
      </c>
      <c r="N100" s="23"/>
      <c r="O100" s="23"/>
      <c r="P100" s="23"/>
      <c r="Q100" s="29" t="s">
        <v>23</v>
      </c>
      <c r="R100" s="29" t="s">
        <v>23</v>
      </c>
      <c r="S100" s="22" t="n">
        <v>100</v>
      </c>
      <c r="T100" s="27"/>
      <c r="U100" s="8"/>
      <c r="V100" s="8"/>
      <c r="W100" s="8"/>
      <c r="X100" s="8"/>
      <c r="Y100" s="8"/>
      <c r="Z100" s="8"/>
    </row>
    <row r="101" customFormat="false" ht="28.5" hidden="false" customHeight="true" outlineLevel="0" collapsed="false">
      <c r="A101" s="24" t="s">
        <v>125</v>
      </c>
      <c r="B101" s="56" t="n">
        <f aca="false">HLOOKUP($B$2,$I$1:L101,S101,0)</f>
        <v>1</v>
      </c>
      <c r="C101" s="59" t="str">
        <f aca="false">IF(B101=1,"Ap Dung","Khong")</f>
        <v>Ap Dung</v>
      </c>
      <c r="D101" s="60" t="str">
        <f aca="false">IF(E101="x","Bat buoc",(IF(E101=1,"khuyen khich","Khong")))</f>
        <v>Bat buoc</v>
      </c>
      <c r="E101" s="33" t="str">
        <f aca="false">HLOOKUP($E$2,$N$1:R101,S101,0)</f>
        <v>x</v>
      </c>
      <c r="F101" s="27"/>
      <c r="G101" s="29" t="str">
        <f aca="false">IF(AND(F101=1,E101=1),1,IF(AND(F101=1,E101="x"),"x",""))</f>
        <v/>
      </c>
      <c r="H101" s="28" t="s">
        <v>15</v>
      </c>
      <c r="I101" s="22" t="n">
        <v>1</v>
      </c>
      <c r="J101" s="22" t="n">
        <v>1</v>
      </c>
      <c r="K101" s="22" t="n">
        <v>1</v>
      </c>
      <c r="L101" s="22" t="n">
        <v>1</v>
      </c>
      <c r="M101" s="29" t="s">
        <v>126</v>
      </c>
      <c r="N101" s="23"/>
      <c r="O101" s="23"/>
      <c r="P101" s="23"/>
      <c r="Q101" s="23" t="n">
        <v>1</v>
      </c>
      <c r="R101" s="29" t="s">
        <v>23</v>
      </c>
      <c r="S101" s="22" t="n">
        <v>101</v>
      </c>
      <c r="T101" s="27"/>
      <c r="U101" s="8"/>
      <c r="V101" s="8"/>
      <c r="W101" s="8"/>
      <c r="X101" s="8"/>
      <c r="Y101" s="8"/>
      <c r="Z101" s="8"/>
    </row>
    <row r="102" customFormat="false" ht="28.5" hidden="false" customHeight="true" outlineLevel="0" collapsed="false">
      <c r="A102" s="24" t="s">
        <v>127</v>
      </c>
      <c r="B102" s="56" t="n">
        <f aca="false">HLOOKUP($B$2,$I$1:L102,S102,0)</f>
        <v>1</v>
      </c>
      <c r="C102" s="59" t="str">
        <f aca="false">IF(B102=1,"Ap Dung","Khong")</f>
        <v>Ap Dung</v>
      </c>
      <c r="D102" s="60" t="str">
        <f aca="false">IF(E102="x","Bat buoc",(IF(E102=1,"khuyen khich","Khong")))</f>
        <v>Bat buoc</v>
      </c>
      <c r="E102" s="33" t="str">
        <f aca="false">HLOOKUP($E$2,$N$1:R102,S102,0)</f>
        <v>x</v>
      </c>
      <c r="F102" s="27"/>
      <c r="G102" s="29" t="str">
        <f aca="false">IF(AND(F102=1,E102=1),1,IF(AND(F102=1,E102="x"),"x",""))</f>
        <v/>
      </c>
      <c r="H102" s="28" t="s">
        <v>15</v>
      </c>
      <c r="I102" s="22" t="n">
        <v>1</v>
      </c>
      <c r="J102" s="22" t="n">
        <v>1</v>
      </c>
      <c r="K102" s="22" t="n">
        <v>1</v>
      </c>
      <c r="L102" s="22" t="n">
        <v>1</v>
      </c>
      <c r="M102" s="29" t="s">
        <v>35</v>
      </c>
      <c r="N102" s="23"/>
      <c r="O102" s="23"/>
      <c r="P102" s="23" t="n">
        <v>1</v>
      </c>
      <c r="Q102" s="29" t="s">
        <v>23</v>
      </c>
      <c r="R102" s="29" t="s">
        <v>23</v>
      </c>
      <c r="S102" s="22" t="n">
        <v>102</v>
      </c>
      <c r="T102" s="27"/>
      <c r="U102" s="8"/>
      <c r="V102" s="8"/>
      <c r="W102" s="8"/>
      <c r="X102" s="8"/>
      <c r="Y102" s="8"/>
      <c r="Z102" s="8"/>
    </row>
    <row r="103" customFormat="false" ht="28.5" hidden="false" customHeight="true" outlineLevel="0" collapsed="false">
      <c r="A103" s="24" t="s">
        <v>128</v>
      </c>
      <c r="B103" s="56" t="n">
        <f aca="false">HLOOKUP($B$2,$I$1:L103,S103,0)</f>
        <v>1</v>
      </c>
      <c r="C103" s="59" t="str">
        <f aca="false">IF(B103=1,"Ap Dung","Khong")</f>
        <v>Ap Dung</v>
      </c>
      <c r="D103" s="60" t="str">
        <f aca="false">IF(E103="x","Bat buoc",(IF(E103=1,"khuyen khich","Khong")))</f>
        <v>Bat buoc</v>
      </c>
      <c r="E103" s="33" t="str">
        <f aca="false">HLOOKUP($E$2,$N$1:R103,S103,0)</f>
        <v>x</v>
      </c>
      <c r="F103" s="27"/>
      <c r="G103" s="29" t="str">
        <f aca="false">IF(AND(F103=1,E103=1),1,IF(AND(F103=1,E103="x"),"x",""))</f>
        <v/>
      </c>
      <c r="H103" s="28" t="s">
        <v>15</v>
      </c>
      <c r="I103" s="22" t="n">
        <v>1</v>
      </c>
      <c r="J103" s="22" t="n">
        <v>1</v>
      </c>
      <c r="K103" s="22" t="n">
        <v>1</v>
      </c>
      <c r="L103" s="22" t="n">
        <v>1</v>
      </c>
      <c r="M103" s="29" t="s">
        <v>116</v>
      </c>
      <c r="N103" s="23"/>
      <c r="O103" s="29" t="s">
        <v>23</v>
      </c>
      <c r="P103" s="29" t="s">
        <v>23</v>
      </c>
      <c r="Q103" s="29" t="s">
        <v>23</v>
      </c>
      <c r="R103" s="29" t="s">
        <v>23</v>
      </c>
      <c r="S103" s="22" t="n">
        <v>103</v>
      </c>
      <c r="T103" s="27"/>
      <c r="U103" s="8"/>
      <c r="V103" s="8"/>
      <c r="W103" s="8"/>
      <c r="X103" s="8"/>
      <c r="Y103" s="8"/>
      <c r="Z103" s="8"/>
    </row>
    <row r="104" customFormat="false" ht="28.5" hidden="false" customHeight="true" outlineLevel="0" collapsed="false">
      <c r="A104" s="24" t="s">
        <v>129</v>
      </c>
      <c r="B104" s="56" t="n">
        <f aca="false">HLOOKUP($B$2,$I$1:L104,S104,0)</f>
        <v>1</v>
      </c>
      <c r="C104" s="59" t="str">
        <f aca="false">IF(B104=1,"Ap Dung","Khong")</f>
        <v>Ap Dung</v>
      </c>
      <c r="D104" s="60" t="str">
        <f aca="false">IF(E104="x","Bat buoc",(IF(E104=1,"khuyen khich","Khong")))</f>
        <v>Bat buoc</v>
      </c>
      <c r="E104" s="33" t="str">
        <f aca="false">HLOOKUP($E$2,$N$1:R104,S104,0)</f>
        <v>x</v>
      </c>
      <c r="F104" s="27"/>
      <c r="G104" s="29" t="str">
        <f aca="false">IF(AND(F104=1,E104=1),1,IF(AND(F104=1,E104="x"),"x",""))</f>
        <v/>
      </c>
      <c r="H104" s="28" t="s">
        <v>15</v>
      </c>
      <c r="I104" s="22" t="n">
        <v>1</v>
      </c>
      <c r="J104" s="22" t="n">
        <v>1</v>
      </c>
      <c r="K104" s="22" t="n">
        <v>1</v>
      </c>
      <c r="L104" s="22" t="n">
        <v>1</v>
      </c>
      <c r="M104" s="29" t="s">
        <v>116</v>
      </c>
      <c r="N104" s="23"/>
      <c r="O104" s="29" t="s">
        <v>23</v>
      </c>
      <c r="P104" s="29" t="s">
        <v>23</v>
      </c>
      <c r="Q104" s="29" t="s">
        <v>23</v>
      </c>
      <c r="R104" s="29" t="s">
        <v>23</v>
      </c>
      <c r="S104" s="22" t="n">
        <v>104</v>
      </c>
      <c r="T104" s="27"/>
      <c r="U104" s="8"/>
      <c r="V104" s="8"/>
      <c r="W104" s="8"/>
      <c r="X104" s="8"/>
      <c r="Y104" s="8"/>
      <c r="Z104" s="8"/>
    </row>
    <row r="105" customFormat="false" ht="28.5" hidden="false" customHeight="true" outlineLevel="0" collapsed="false">
      <c r="A105" s="24" t="s">
        <v>130</v>
      </c>
      <c r="B105" s="56" t="n">
        <f aca="false">HLOOKUP($B$2,$I$1:L105,S105,0)</f>
        <v>1</v>
      </c>
      <c r="C105" s="59" t="str">
        <f aca="false">IF(B105=1,"Ap Dung","Khong")</f>
        <v>Ap Dung</v>
      </c>
      <c r="D105" s="60" t="str">
        <f aca="false">IF(E105="x","Bat buoc",(IF(E105=1,"khuyen khich","Khong")))</f>
        <v>Bat buoc</v>
      </c>
      <c r="E105" s="33" t="str">
        <f aca="false">HLOOKUP($E$2,$N$1:R105,S105,0)</f>
        <v>x</v>
      </c>
      <c r="F105" s="27"/>
      <c r="G105" s="29" t="str">
        <f aca="false">IF(AND(F105=1,E105=1),1,IF(AND(F105=1,E105="x"),"x",""))</f>
        <v/>
      </c>
      <c r="H105" s="28" t="s">
        <v>15</v>
      </c>
      <c r="I105" s="22" t="n">
        <v>1</v>
      </c>
      <c r="J105" s="22" t="n">
        <v>1</v>
      </c>
      <c r="K105" s="22" t="n">
        <v>1</v>
      </c>
      <c r="L105" s="22" t="n">
        <v>1</v>
      </c>
      <c r="M105" s="29" t="s">
        <v>116</v>
      </c>
      <c r="N105" s="23"/>
      <c r="O105" s="29" t="s">
        <v>23</v>
      </c>
      <c r="P105" s="29" t="s">
        <v>23</v>
      </c>
      <c r="Q105" s="29" t="s">
        <v>23</v>
      </c>
      <c r="R105" s="29" t="s">
        <v>23</v>
      </c>
      <c r="S105" s="22" t="n">
        <v>105</v>
      </c>
      <c r="T105" s="27"/>
      <c r="U105" s="8"/>
      <c r="V105" s="8"/>
      <c r="W105" s="8"/>
      <c r="X105" s="8"/>
      <c r="Y105" s="8"/>
      <c r="Z105" s="8"/>
    </row>
    <row r="106" customFormat="false" ht="28.5" hidden="false" customHeight="true" outlineLevel="0" collapsed="false">
      <c r="A106" s="24" t="s">
        <v>131</v>
      </c>
      <c r="B106" s="56" t="n">
        <f aca="false">HLOOKUP($B$2,$I$1:L106,S106,0)</f>
        <v>1</v>
      </c>
      <c r="C106" s="59" t="str">
        <f aca="false">IF(B106=1,"Ap Dung","Khong")</f>
        <v>Ap Dung</v>
      </c>
      <c r="D106" s="60" t="str">
        <f aca="false">IF(E106="x","Bat buoc",(IF(E106=1,"khuyen khich","Khong")))</f>
        <v>Bat buoc</v>
      </c>
      <c r="E106" s="33" t="str">
        <f aca="false">HLOOKUP($E$2,$N$1:R106,S106,0)</f>
        <v>x</v>
      </c>
      <c r="F106" s="27"/>
      <c r="G106" s="29" t="str">
        <f aca="false">IF(AND(F106=1,E106=1),1,IF(AND(F106=1,E106="x"),"x",""))</f>
        <v/>
      </c>
      <c r="H106" s="28" t="s">
        <v>15</v>
      </c>
      <c r="I106" s="22" t="n">
        <v>1</v>
      </c>
      <c r="J106" s="22" t="n">
        <v>1</v>
      </c>
      <c r="K106" s="22" t="n">
        <v>1</v>
      </c>
      <c r="L106" s="22" t="n">
        <v>1</v>
      </c>
      <c r="M106" s="29" t="s">
        <v>116</v>
      </c>
      <c r="N106" s="23"/>
      <c r="O106" s="29" t="s">
        <v>23</v>
      </c>
      <c r="P106" s="29" t="s">
        <v>23</v>
      </c>
      <c r="Q106" s="29" t="s">
        <v>23</v>
      </c>
      <c r="R106" s="29" t="s">
        <v>23</v>
      </c>
      <c r="S106" s="22" t="n">
        <v>106</v>
      </c>
      <c r="T106" s="27"/>
      <c r="U106" s="8"/>
      <c r="V106" s="8"/>
      <c r="W106" s="8"/>
      <c r="X106" s="8"/>
      <c r="Y106" s="8"/>
      <c r="Z106" s="8"/>
    </row>
    <row r="107" customFormat="false" ht="28.5" hidden="false" customHeight="true" outlineLevel="0" collapsed="false">
      <c r="A107" s="24" t="s">
        <v>132</v>
      </c>
      <c r="B107" s="56" t="n">
        <f aca="false">HLOOKUP($B$2,$I$1:L107,S107,0)</f>
        <v>1</v>
      </c>
      <c r="C107" s="59" t="str">
        <f aca="false">IF(B107=1,"Ap Dung","Khong")</f>
        <v>Ap Dung</v>
      </c>
      <c r="D107" s="60" t="str">
        <f aca="false">IF(E107="x","Bat buoc",(IF(E107=1,"khuyen khich","Khong")))</f>
        <v>Bat buoc</v>
      </c>
      <c r="E107" s="33" t="str">
        <f aca="false">HLOOKUP($E$2,$N$1:R107,S107,0)</f>
        <v>x</v>
      </c>
      <c r="F107" s="27"/>
      <c r="G107" s="29" t="str">
        <f aca="false">IF(AND(F107=1,E107=1),1,IF(AND(F107=1,E107="x"),"x",""))</f>
        <v/>
      </c>
      <c r="H107" s="28" t="s">
        <v>15</v>
      </c>
      <c r="I107" s="22" t="n">
        <v>1</v>
      </c>
      <c r="J107" s="22" t="n">
        <v>1</v>
      </c>
      <c r="K107" s="22" t="n">
        <v>1</v>
      </c>
      <c r="L107" s="22" t="n">
        <v>1</v>
      </c>
      <c r="M107" s="29" t="s">
        <v>133</v>
      </c>
      <c r="N107" s="23"/>
      <c r="O107" s="23"/>
      <c r="P107" s="23" t="n">
        <v>1</v>
      </c>
      <c r="Q107" s="23" t="n">
        <v>1</v>
      </c>
      <c r="R107" s="29" t="s">
        <v>23</v>
      </c>
      <c r="S107" s="22" t="n">
        <v>107</v>
      </c>
      <c r="T107" s="27"/>
      <c r="U107" s="8"/>
      <c r="V107" s="8"/>
      <c r="W107" s="8"/>
      <c r="X107" s="8"/>
      <c r="Y107" s="8"/>
      <c r="Z107" s="8"/>
    </row>
    <row r="108" customFormat="false" ht="28.5" hidden="false" customHeight="true" outlineLevel="0" collapsed="false">
      <c r="A108" s="17" t="s">
        <v>134</v>
      </c>
      <c r="B108" s="56"/>
      <c r="C108" s="61"/>
      <c r="D108" s="62"/>
      <c r="E108" s="32"/>
      <c r="F108" s="19"/>
      <c r="G108" s="21"/>
      <c r="H108" s="34"/>
      <c r="I108" s="34"/>
      <c r="J108" s="34"/>
      <c r="K108" s="34"/>
      <c r="L108" s="34"/>
      <c r="M108" s="21"/>
      <c r="N108" s="21"/>
      <c r="O108" s="21"/>
      <c r="P108" s="21"/>
      <c r="Q108" s="21"/>
      <c r="R108" s="21"/>
      <c r="S108" s="22" t="n">
        <v>108</v>
      </c>
      <c r="T108" s="19"/>
      <c r="U108" s="8"/>
      <c r="V108" s="8"/>
      <c r="W108" s="8"/>
      <c r="X108" s="8"/>
      <c r="Y108" s="8"/>
      <c r="Z108" s="8"/>
    </row>
    <row r="109" customFormat="false" ht="28.5" hidden="false" customHeight="true" outlineLevel="0" collapsed="false">
      <c r="A109" s="24" t="s">
        <v>135</v>
      </c>
      <c r="B109" s="56" t="n">
        <f aca="false">HLOOKUP($B$2,$I$1:L109,S109,0)</f>
        <v>1</v>
      </c>
      <c r="C109" s="59" t="str">
        <f aca="false">IF(B109=1,"Ap Dung","Khong")</f>
        <v>Ap Dung</v>
      </c>
      <c r="D109" s="60" t="str">
        <f aca="false">IF(E109="x","Bat buoc",(IF(E109=1,"khuyen khich","Khong")))</f>
        <v>Bat buoc</v>
      </c>
      <c r="E109" s="33" t="str">
        <f aca="false">HLOOKUP($E$2,$N$1:R109,S109,0)</f>
        <v>x</v>
      </c>
      <c r="F109" s="27"/>
      <c r="G109" s="29" t="str">
        <f aca="false">IF(AND(F109=1,E109=1),1,IF(AND(F109=1,E109="x"),"x",""))</f>
        <v/>
      </c>
      <c r="H109" s="28" t="s">
        <v>15</v>
      </c>
      <c r="I109" s="22" t="n">
        <v>1</v>
      </c>
      <c r="J109" s="22" t="n">
        <v>1</v>
      </c>
      <c r="K109" s="22" t="n">
        <v>1</v>
      </c>
      <c r="L109" s="22" t="n">
        <v>1</v>
      </c>
      <c r="M109" s="29" t="s">
        <v>113</v>
      </c>
      <c r="N109" s="23"/>
      <c r="O109" s="23" t="n">
        <v>1</v>
      </c>
      <c r="P109" s="23" t="n">
        <v>1</v>
      </c>
      <c r="Q109" s="29" t="s">
        <v>23</v>
      </c>
      <c r="R109" s="29" t="s">
        <v>23</v>
      </c>
      <c r="S109" s="22" t="n">
        <v>109</v>
      </c>
      <c r="T109" s="27"/>
      <c r="U109" s="8"/>
      <c r="V109" s="8"/>
      <c r="W109" s="8"/>
      <c r="X109" s="8"/>
      <c r="Y109" s="8"/>
      <c r="Z109" s="8"/>
    </row>
    <row r="110" customFormat="false" ht="28.5" hidden="false" customHeight="true" outlineLevel="0" collapsed="false">
      <c r="A110" s="24" t="s">
        <v>136</v>
      </c>
      <c r="B110" s="56" t="n">
        <f aca="false">HLOOKUP($B$2,$I$1:L110,S110,0)</f>
        <v>1</v>
      </c>
      <c r="C110" s="59" t="str">
        <f aca="false">IF(B110=1,"Ap Dung","Khong")</f>
        <v>Ap Dung</v>
      </c>
      <c r="D110" s="60" t="str">
        <f aca="false">IF(E110="x","Bat buoc",(IF(E110=1,"khuyen khich","Khong")))</f>
        <v>Bat buoc</v>
      </c>
      <c r="E110" s="33" t="str">
        <f aca="false">HLOOKUP($E$2,$N$1:R110,S110,0)</f>
        <v>x</v>
      </c>
      <c r="F110" s="27"/>
      <c r="G110" s="29" t="str">
        <f aca="false">IF(AND(F110=1,E110=1),1,IF(AND(F110=1,E110="x"),"x",""))</f>
        <v/>
      </c>
      <c r="H110" s="28" t="s">
        <v>15</v>
      </c>
      <c r="I110" s="22" t="n">
        <v>1</v>
      </c>
      <c r="J110" s="22" t="n">
        <v>1</v>
      </c>
      <c r="K110" s="22" t="n">
        <v>1</v>
      </c>
      <c r="L110" s="22" t="n">
        <v>1</v>
      </c>
      <c r="M110" s="29" t="s">
        <v>116</v>
      </c>
      <c r="N110" s="23"/>
      <c r="O110" s="29" t="s">
        <v>23</v>
      </c>
      <c r="P110" s="29" t="s">
        <v>23</v>
      </c>
      <c r="Q110" s="29" t="s">
        <v>23</v>
      </c>
      <c r="R110" s="29" t="s">
        <v>23</v>
      </c>
      <c r="S110" s="22" t="n">
        <v>110</v>
      </c>
      <c r="T110" s="27"/>
      <c r="U110" s="8"/>
      <c r="V110" s="8"/>
      <c r="W110" s="8"/>
      <c r="X110" s="8"/>
      <c r="Y110" s="8"/>
      <c r="Z110" s="8"/>
    </row>
    <row r="111" customFormat="false" ht="28.5" hidden="false" customHeight="true" outlineLevel="0" collapsed="false">
      <c r="A111" s="24" t="s">
        <v>137</v>
      </c>
      <c r="B111" s="56" t="n">
        <f aca="false">HLOOKUP($B$2,$I$1:L111,S111,0)</f>
        <v>1</v>
      </c>
      <c r="C111" s="59" t="str">
        <f aca="false">IF(B111=1,"Ap Dung","Khong")</f>
        <v>Ap Dung</v>
      </c>
      <c r="D111" s="60" t="str">
        <f aca="false">IF(E111="x","Bat buoc",(IF(E111=1,"khuyen khich","Khong")))</f>
        <v>Bat buoc</v>
      </c>
      <c r="E111" s="33" t="str">
        <f aca="false">HLOOKUP($E$2,$N$1:R111,S111,0)</f>
        <v>x</v>
      </c>
      <c r="F111" s="27"/>
      <c r="G111" s="29" t="str">
        <f aca="false">IF(AND(F111=1,E111=1),1,IF(AND(F111=1,E111="x"),"x",""))</f>
        <v/>
      </c>
      <c r="H111" s="28" t="s">
        <v>15</v>
      </c>
      <c r="I111" s="22" t="n">
        <v>1</v>
      </c>
      <c r="J111" s="22" t="n">
        <v>1</v>
      </c>
      <c r="K111" s="22" t="n">
        <v>1</v>
      </c>
      <c r="L111" s="22" t="n">
        <v>1</v>
      </c>
      <c r="M111" s="29" t="s">
        <v>41</v>
      </c>
      <c r="N111" s="23"/>
      <c r="O111" s="23"/>
      <c r="P111" s="23"/>
      <c r="Q111" s="29" t="s">
        <v>23</v>
      </c>
      <c r="R111" s="29" t="s">
        <v>23</v>
      </c>
      <c r="S111" s="22" t="n">
        <v>111</v>
      </c>
      <c r="T111" s="27"/>
      <c r="U111" s="8"/>
      <c r="V111" s="8"/>
      <c r="W111" s="8"/>
      <c r="X111" s="8"/>
      <c r="Y111" s="8"/>
      <c r="Z111" s="8"/>
    </row>
    <row r="112" customFormat="false" ht="28.5" hidden="false" customHeight="true" outlineLevel="0" collapsed="false">
      <c r="A112" s="17" t="s">
        <v>138</v>
      </c>
      <c r="B112" s="56"/>
      <c r="C112" s="63"/>
      <c r="D112" s="58"/>
      <c r="E112" s="19"/>
      <c r="F112" s="19"/>
      <c r="G112" s="21"/>
      <c r="H112" s="22"/>
      <c r="I112" s="22"/>
      <c r="J112" s="22"/>
      <c r="K112" s="22"/>
      <c r="L112" s="22"/>
      <c r="M112" s="23"/>
      <c r="N112" s="23"/>
      <c r="O112" s="23"/>
      <c r="P112" s="23"/>
      <c r="Q112" s="23"/>
      <c r="R112" s="23"/>
      <c r="S112" s="22" t="n">
        <v>112</v>
      </c>
      <c r="T112" s="19"/>
      <c r="U112" s="8"/>
      <c r="V112" s="8"/>
      <c r="W112" s="8"/>
      <c r="X112" s="8"/>
      <c r="Y112" s="8"/>
      <c r="Z112" s="8"/>
    </row>
    <row r="113" customFormat="false" ht="28.5" hidden="false" customHeight="true" outlineLevel="0" collapsed="false">
      <c r="A113" s="24" t="s">
        <v>139</v>
      </c>
      <c r="B113" s="56" t="n">
        <f aca="false">HLOOKUP($B$2,$I$1:L113,S113,0)</f>
        <v>0</v>
      </c>
      <c r="C113" s="59" t="str">
        <f aca="false">IF(B113=1,"Ap Dung","Khong")</f>
        <v>Khong</v>
      </c>
      <c r="D113" s="60" t="str">
        <f aca="false">IF(E113="x","Bat buoc",(IF(E113=1,"khuyen khich","Khong")))</f>
        <v>Khong</v>
      </c>
      <c r="E113" s="26" t="n">
        <f aca="false">HLOOKUP($E$2,$N$1:R113,S113,0)</f>
        <v>0</v>
      </c>
      <c r="F113" s="27"/>
      <c r="G113" s="29" t="str">
        <f aca="false">IF(AND(F113=1,E113=1),1,IF(AND(F113=1,E113="x"),"x",""))</f>
        <v/>
      </c>
      <c r="H113" s="28" t="s">
        <v>5</v>
      </c>
      <c r="I113" s="22" t="n">
        <v>1</v>
      </c>
      <c r="J113" s="22"/>
      <c r="K113" s="22"/>
      <c r="L113" s="22"/>
      <c r="M113" s="29" t="s">
        <v>53</v>
      </c>
      <c r="N113" s="23"/>
      <c r="O113" s="23"/>
      <c r="P113" s="29" t="s">
        <v>23</v>
      </c>
      <c r="Q113" s="23"/>
      <c r="R113" s="23"/>
      <c r="S113" s="22" t="n">
        <v>113</v>
      </c>
      <c r="T113" s="27"/>
      <c r="U113" s="8"/>
      <c r="V113" s="8"/>
      <c r="W113" s="8"/>
      <c r="X113" s="8"/>
      <c r="Y113" s="8"/>
      <c r="Z113" s="8"/>
    </row>
    <row r="114" customFormat="false" ht="28.5" hidden="false" customHeight="true" outlineLevel="0" collapsed="false">
      <c r="A114" s="24" t="s">
        <v>140</v>
      </c>
      <c r="B114" s="56" t="n">
        <f aca="false">HLOOKUP($B$2,$I$1:L114,S114,0)</f>
        <v>0</v>
      </c>
      <c r="C114" s="59" t="str">
        <f aca="false">IF(B114=1,"Ap Dung","Khong")</f>
        <v>Khong</v>
      </c>
      <c r="D114" s="60" t="str">
        <f aca="false">IF(E114="x","Bat buoc",(IF(E114=1,"khuyen khich","Khong")))</f>
        <v>Khong</v>
      </c>
      <c r="E114" s="26" t="n">
        <f aca="false">HLOOKUP($E$2,$N$1:R114,S114,0)</f>
        <v>0</v>
      </c>
      <c r="F114" s="27"/>
      <c r="G114" s="29" t="str">
        <f aca="false">IF(AND(F114=1,E114=1),1,IF(AND(F114=1,E114="x"),"x",""))</f>
        <v/>
      </c>
      <c r="H114" s="28" t="s">
        <v>5</v>
      </c>
      <c r="I114" s="22" t="n">
        <v>1</v>
      </c>
      <c r="J114" s="22"/>
      <c r="K114" s="22"/>
      <c r="L114" s="22"/>
      <c r="M114" s="29" t="s">
        <v>56</v>
      </c>
      <c r="N114" s="23"/>
      <c r="O114" s="23"/>
      <c r="P114" s="23"/>
      <c r="Q114" s="29" t="s">
        <v>23</v>
      </c>
      <c r="R114" s="23"/>
      <c r="S114" s="22" t="n">
        <v>114</v>
      </c>
      <c r="T114" s="27"/>
      <c r="U114" s="8"/>
      <c r="V114" s="8"/>
      <c r="W114" s="8"/>
      <c r="X114" s="8"/>
      <c r="Y114" s="8"/>
      <c r="Z114" s="8"/>
    </row>
    <row r="115" customFormat="false" ht="28.5" hidden="false" customHeight="true" outlineLevel="0" collapsed="false">
      <c r="A115" s="24" t="s">
        <v>141</v>
      </c>
      <c r="B115" s="56" t="n">
        <f aca="false">HLOOKUP($B$2,$I$1:L115,S115,0)</f>
        <v>0</v>
      </c>
      <c r="C115" s="59" t="str">
        <f aca="false">IF(B115=1,"Ap Dung","Khong")</f>
        <v>Khong</v>
      </c>
      <c r="D115" s="60" t="str">
        <f aca="false">IF(E115="x","Bat buoc",(IF(E115=1,"khuyen khich","Khong")))</f>
        <v>Khong</v>
      </c>
      <c r="E115" s="26" t="n">
        <f aca="false">HLOOKUP($E$2,$N$1:R115,S115,0)</f>
        <v>0</v>
      </c>
      <c r="F115" s="27"/>
      <c r="G115" s="29" t="str">
        <f aca="false">IF(AND(F115=1,E115=1),1,IF(AND(F115=1,E115="x"),"x",""))</f>
        <v/>
      </c>
      <c r="H115" s="28" t="s">
        <v>5</v>
      </c>
      <c r="I115" s="22" t="n">
        <v>1</v>
      </c>
      <c r="J115" s="22"/>
      <c r="K115" s="22"/>
      <c r="L115" s="22"/>
      <c r="M115" s="29" t="s">
        <v>56</v>
      </c>
      <c r="N115" s="23"/>
      <c r="O115" s="23"/>
      <c r="P115" s="23"/>
      <c r="Q115" s="29" t="s">
        <v>23</v>
      </c>
      <c r="R115" s="23"/>
      <c r="S115" s="22" t="n">
        <v>115</v>
      </c>
      <c r="T115" s="27"/>
      <c r="U115" s="8"/>
      <c r="V115" s="8"/>
      <c r="W115" s="8"/>
      <c r="X115" s="8"/>
      <c r="Y115" s="8"/>
      <c r="Z115" s="8"/>
    </row>
    <row r="116" customFormat="false" ht="28.5" hidden="false" customHeight="true" outlineLevel="0" collapsed="false">
      <c r="A116" s="24" t="s">
        <v>142</v>
      </c>
      <c r="B116" s="56" t="n">
        <f aca="false">HLOOKUP($B$2,$I$1:L116,S116,0)</f>
        <v>0</v>
      </c>
      <c r="C116" s="59" t="str">
        <f aca="false">IF(B116=1,"Ap Dung","Khong")</f>
        <v>Khong</v>
      </c>
      <c r="D116" s="60" t="str">
        <f aca="false">IF(E116="x","Bat buoc",(IF(E116=1,"khuyen khich","Khong")))</f>
        <v>Bat buoc</v>
      </c>
      <c r="E116" s="33" t="str">
        <f aca="false">HLOOKUP($E$2,$N$1:R116,S116,0)</f>
        <v>x</v>
      </c>
      <c r="F116" s="27"/>
      <c r="G116" s="29" t="str">
        <f aca="false">IF(AND(F116=1,E116=1),1,IF(AND(F116=1,E116="x"),"x",""))</f>
        <v/>
      </c>
      <c r="H116" s="28" t="s">
        <v>5</v>
      </c>
      <c r="I116" s="22" t="n">
        <v>1</v>
      </c>
      <c r="J116" s="22"/>
      <c r="K116" s="22"/>
      <c r="L116" s="22"/>
      <c r="M116" s="29" t="s">
        <v>41</v>
      </c>
      <c r="N116" s="23"/>
      <c r="O116" s="23"/>
      <c r="P116" s="23"/>
      <c r="Q116" s="29" t="s">
        <v>23</v>
      </c>
      <c r="R116" s="29" t="s">
        <v>23</v>
      </c>
      <c r="S116" s="22" t="n">
        <v>116</v>
      </c>
      <c r="T116" s="27"/>
      <c r="U116" s="8"/>
      <c r="V116" s="8"/>
      <c r="W116" s="8"/>
      <c r="X116" s="8"/>
      <c r="Y116" s="8"/>
      <c r="Z116" s="8"/>
    </row>
    <row r="117" customFormat="false" ht="28.5" hidden="false" customHeight="true" outlineLevel="0" collapsed="false">
      <c r="A117" s="24" t="s">
        <v>143</v>
      </c>
      <c r="B117" s="56" t="n">
        <f aca="false">HLOOKUP($B$2,$I$1:L117,S117,0)</f>
        <v>0</v>
      </c>
      <c r="C117" s="59" t="str">
        <f aca="false">IF(B117=1,"Ap Dung","Khong")</f>
        <v>Khong</v>
      </c>
      <c r="D117" s="60" t="str">
        <f aca="false">IF(E117="x","Bat buoc",(IF(E117=1,"khuyen khich","Khong")))</f>
        <v>Bat buoc</v>
      </c>
      <c r="E117" s="33" t="str">
        <f aca="false">HLOOKUP($E$2,$N$1:R117,S117,0)</f>
        <v>x</v>
      </c>
      <c r="F117" s="27"/>
      <c r="G117" s="29" t="str">
        <f aca="false">IF(AND(F117=1,E117=1),1,IF(AND(F117=1,E117="x"),"x",""))</f>
        <v/>
      </c>
      <c r="H117" s="28" t="s">
        <v>5</v>
      </c>
      <c r="I117" s="22" t="n">
        <v>1</v>
      </c>
      <c r="J117" s="22"/>
      <c r="K117" s="22"/>
      <c r="L117" s="22"/>
      <c r="M117" s="29" t="s">
        <v>28</v>
      </c>
      <c r="N117" s="23"/>
      <c r="O117" s="23"/>
      <c r="P117" s="23"/>
      <c r="Q117" s="23"/>
      <c r="R117" s="29" t="s">
        <v>23</v>
      </c>
      <c r="S117" s="22" t="n">
        <v>117</v>
      </c>
      <c r="T117" s="27"/>
      <c r="U117" s="8"/>
      <c r="V117" s="8"/>
      <c r="W117" s="8"/>
      <c r="X117" s="8"/>
      <c r="Y117" s="8"/>
      <c r="Z117" s="8"/>
    </row>
    <row r="118" customFormat="false" ht="28.5" hidden="false" customHeight="true" outlineLevel="0" collapsed="false">
      <c r="A118" s="24" t="s">
        <v>144</v>
      </c>
      <c r="B118" s="56" t="n">
        <f aca="false">HLOOKUP($B$2,$I$1:L118,S118,0)</f>
        <v>0</v>
      </c>
      <c r="C118" s="59" t="str">
        <f aca="false">IF(B118=1,"Ap Dung","Khong")</f>
        <v>Khong</v>
      </c>
      <c r="D118" s="60" t="str">
        <f aca="false">IF(E118="x","Bat buoc",(IF(E118=1,"khuyen khich","Khong")))</f>
        <v>Bat buoc</v>
      </c>
      <c r="E118" s="33" t="str">
        <f aca="false">HLOOKUP($E$2,$N$1:R118,S118,0)</f>
        <v>x</v>
      </c>
      <c r="F118" s="27"/>
      <c r="G118" s="29" t="str">
        <f aca="false">IF(AND(F118=1,E118=1),1,IF(AND(F118=1,E118="x"),"x",""))</f>
        <v/>
      </c>
      <c r="H118" s="28" t="s">
        <v>5</v>
      </c>
      <c r="I118" s="22" t="n">
        <v>1</v>
      </c>
      <c r="J118" s="22"/>
      <c r="K118" s="22"/>
      <c r="L118" s="22"/>
      <c r="M118" s="29" t="s">
        <v>28</v>
      </c>
      <c r="N118" s="23"/>
      <c r="O118" s="23"/>
      <c r="P118" s="23"/>
      <c r="Q118" s="23"/>
      <c r="R118" s="29" t="s">
        <v>23</v>
      </c>
      <c r="S118" s="22" t="n">
        <v>118</v>
      </c>
      <c r="T118" s="27"/>
      <c r="U118" s="8"/>
      <c r="V118" s="8"/>
      <c r="W118" s="8"/>
      <c r="X118" s="8"/>
      <c r="Y118" s="8"/>
      <c r="Z118" s="8"/>
    </row>
    <row r="119" customFormat="false" ht="28.5" hidden="false" customHeight="true" outlineLevel="0" collapsed="false">
      <c r="A119" s="24" t="s">
        <v>145</v>
      </c>
      <c r="B119" s="56" t="n">
        <f aca="false">HLOOKUP($B$2,$I$1:L119,S119,0)</f>
        <v>0</v>
      </c>
      <c r="C119" s="59" t="str">
        <f aca="false">IF(B119=1,"Ap Dung","Khong")</f>
        <v>Khong</v>
      </c>
      <c r="D119" s="60" t="str">
        <f aca="false">IF(E119="x","Bat buoc",(IF(E119=1,"khuyen khich","Khong")))</f>
        <v>Bat buoc</v>
      </c>
      <c r="E119" s="33" t="str">
        <f aca="false">HLOOKUP($E$2,$N$1:R119,S119,0)</f>
        <v>x</v>
      </c>
      <c r="F119" s="27"/>
      <c r="G119" s="29" t="str">
        <f aca="false">IF(AND(F119=1,E119=1),1,IF(AND(F119=1,E119="x"),"x",""))</f>
        <v/>
      </c>
      <c r="H119" s="28" t="s">
        <v>5</v>
      </c>
      <c r="I119" s="22" t="n">
        <v>1</v>
      </c>
      <c r="J119" s="22"/>
      <c r="K119" s="22"/>
      <c r="L119" s="22"/>
      <c r="M119" s="29" t="s">
        <v>41</v>
      </c>
      <c r="N119" s="23"/>
      <c r="O119" s="23"/>
      <c r="P119" s="23"/>
      <c r="Q119" s="29" t="s">
        <v>23</v>
      </c>
      <c r="R119" s="29" t="s">
        <v>23</v>
      </c>
      <c r="S119" s="22" t="n">
        <v>119</v>
      </c>
      <c r="T119" s="27"/>
      <c r="U119" s="8"/>
      <c r="V119" s="8"/>
      <c r="W119" s="8"/>
      <c r="X119" s="8"/>
      <c r="Y119" s="8"/>
      <c r="Z119" s="8"/>
    </row>
    <row r="120" customFormat="false" ht="26.25" hidden="false" customHeight="true" outlineLevel="0" collapsed="false">
      <c r="A120" s="24" t="s">
        <v>146</v>
      </c>
      <c r="B120" s="56" t="n">
        <f aca="false">HLOOKUP($B$2,$I$1:L120,S120,0)</f>
        <v>0</v>
      </c>
      <c r="C120" s="59" t="str">
        <f aca="false">IF(B120=1,"Ap Dung","Khong")</f>
        <v>Khong</v>
      </c>
      <c r="D120" s="60" t="str">
        <f aca="false">IF(E120="x","Bat buoc",(IF(E120=1,"khuyen khich","Khong")))</f>
        <v>Bat buoc</v>
      </c>
      <c r="E120" s="33" t="str">
        <f aca="false">HLOOKUP($E$2,$N$1:R120,S120,0)</f>
        <v>x</v>
      </c>
      <c r="F120" s="27"/>
      <c r="G120" s="29" t="str">
        <f aca="false">IF(AND(F120=1,E120=1),1,IF(AND(F120=1,E120="x"),"x",""))</f>
        <v/>
      </c>
      <c r="H120" s="28" t="s">
        <v>5</v>
      </c>
      <c r="I120" s="22" t="n">
        <v>1</v>
      </c>
      <c r="J120" s="22"/>
      <c r="K120" s="22"/>
      <c r="L120" s="22"/>
      <c r="M120" s="29" t="s">
        <v>25</v>
      </c>
      <c r="N120" s="23"/>
      <c r="O120" s="23"/>
      <c r="P120" s="29" t="s">
        <v>23</v>
      </c>
      <c r="Q120" s="29" t="s">
        <v>23</v>
      </c>
      <c r="R120" s="29" t="s">
        <v>23</v>
      </c>
      <c r="S120" s="22" t="n">
        <v>120</v>
      </c>
      <c r="T120" s="27"/>
      <c r="U120" s="8"/>
      <c r="V120" s="8"/>
      <c r="W120" s="8"/>
      <c r="X120" s="8"/>
      <c r="Y120" s="8"/>
      <c r="Z120" s="8"/>
    </row>
    <row r="121" customFormat="false" ht="28.5" hidden="false" customHeight="true" outlineLevel="0" collapsed="false">
      <c r="A121" s="24" t="s">
        <v>147</v>
      </c>
      <c r="B121" s="56" t="n">
        <f aca="false">HLOOKUP($B$2,$I$1:L121,S121,0)</f>
        <v>0</v>
      </c>
      <c r="C121" s="59" t="str">
        <f aca="false">IF(B121=1,"Ap Dung","Khong")</f>
        <v>Khong</v>
      </c>
      <c r="D121" s="60" t="str">
        <f aca="false">IF(E121="x","Bat buoc",(IF(E121=1,"khuyen khich","Khong")))</f>
        <v>Bat buoc</v>
      </c>
      <c r="E121" s="33" t="str">
        <f aca="false">HLOOKUP($E$2,$N$1:R121,S121,0)</f>
        <v>x</v>
      </c>
      <c r="F121" s="27"/>
      <c r="G121" s="29" t="str">
        <f aca="false">IF(AND(F121=1,E121=1),1,IF(AND(F121=1,E121="x"),"x",""))</f>
        <v/>
      </c>
      <c r="H121" s="28" t="s">
        <v>5</v>
      </c>
      <c r="I121" s="22" t="n">
        <v>1</v>
      </c>
      <c r="J121" s="22"/>
      <c r="K121" s="22"/>
      <c r="L121" s="22"/>
      <c r="M121" s="29" t="s">
        <v>41</v>
      </c>
      <c r="N121" s="23"/>
      <c r="O121" s="23"/>
      <c r="P121" s="23"/>
      <c r="Q121" s="29" t="s">
        <v>23</v>
      </c>
      <c r="R121" s="29" t="s">
        <v>23</v>
      </c>
      <c r="S121" s="22" t="n">
        <v>121</v>
      </c>
      <c r="T121" s="27"/>
      <c r="U121" s="8"/>
      <c r="V121" s="8"/>
      <c r="W121" s="8"/>
      <c r="X121" s="8"/>
      <c r="Y121" s="8"/>
      <c r="Z121" s="8"/>
    </row>
    <row r="122" customFormat="false" ht="28.5" hidden="false" customHeight="true" outlineLevel="0" collapsed="false">
      <c r="A122" s="17" t="s">
        <v>148</v>
      </c>
      <c r="B122" s="56"/>
      <c r="C122" s="61"/>
      <c r="D122" s="62"/>
      <c r="E122" s="32"/>
      <c r="F122" s="19"/>
      <c r="G122" s="21"/>
      <c r="H122" s="34"/>
      <c r="I122" s="34"/>
      <c r="J122" s="34"/>
      <c r="K122" s="34"/>
      <c r="L122" s="34"/>
      <c r="M122" s="21"/>
      <c r="N122" s="21"/>
      <c r="O122" s="21"/>
      <c r="P122" s="21"/>
      <c r="Q122" s="21"/>
      <c r="R122" s="21"/>
      <c r="S122" s="22" t="n">
        <v>122</v>
      </c>
      <c r="T122" s="19"/>
      <c r="U122" s="8"/>
      <c r="V122" s="8"/>
      <c r="W122" s="8"/>
      <c r="X122" s="8"/>
      <c r="Y122" s="8"/>
      <c r="Z122" s="8"/>
    </row>
    <row r="123" customFormat="false" ht="12" hidden="false" customHeight="true" outlineLevel="0" collapsed="false">
      <c r="A123" s="24" t="s">
        <v>149</v>
      </c>
      <c r="B123" s="56" t="n">
        <f aca="false">HLOOKUP($B$2,$I$1:L123,S123,0)</f>
        <v>1</v>
      </c>
      <c r="C123" s="59" t="str">
        <f aca="false">IF(B123=1,"Ap Dung","Khong")</f>
        <v>Ap Dung</v>
      </c>
      <c r="D123" s="60" t="str">
        <f aca="false">IF(E123="x","Bat buoc",(IF(E123=1,"khuyen khich","Khong")))</f>
        <v>Bat buoc</v>
      </c>
      <c r="E123" s="33" t="str">
        <f aca="false">HLOOKUP($E$2,$N$1:R123,S123,0)</f>
        <v>x</v>
      </c>
      <c r="F123" s="27"/>
      <c r="G123" s="29" t="str">
        <f aca="false">IF(AND(F123=1,E123=1),1,IF(AND(F123=1,E123="x"),"x",""))</f>
        <v/>
      </c>
      <c r="H123" s="28" t="s">
        <v>15</v>
      </c>
      <c r="I123" s="22" t="n">
        <v>1</v>
      </c>
      <c r="J123" s="22" t="n">
        <v>1</v>
      </c>
      <c r="K123" s="22" t="n">
        <v>1</v>
      </c>
      <c r="L123" s="22" t="n">
        <v>1</v>
      </c>
      <c r="M123" s="29" t="s">
        <v>116</v>
      </c>
      <c r="N123" s="23"/>
      <c r="O123" s="29" t="s">
        <v>23</v>
      </c>
      <c r="P123" s="29" t="s">
        <v>23</v>
      </c>
      <c r="Q123" s="29" t="s">
        <v>23</v>
      </c>
      <c r="R123" s="29" t="s">
        <v>23</v>
      </c>
      <c r="S123" s="22" t="n">
        <v>123</v>
      </c>
      <c r="T123" s="27"/>
      <c r="U123" s="8"/>
      <c r="V123" s="8"/>
      <c r="W123" s="8"/>
      <c r="X123" s="8"/>
      <c r="Y123" s="8"/>
      <c r="Z123" s="8"/>
    </row>
    <row r="124" customFormat="false" ht="28.5" hidden="false" customHeight="true" outlineLevel="0" collapsed="false">
      <c r="A124" s="24" t="s">
        <v>150</v>
      </c>
      <c r="B124" s="56" t="n">
        <f aca="false">HLOOKUP($B$2,$I$1:L124,S124,0)</f>
        <v>1</v>
      </c>
      <c r="C124" s="59" t="str">
        <f aca="false">IF(B124=1,"Ap Dung","Khong")</f>
        <v>Ap Dung</v>
      </c>
      <c r="D124" s="60" t="str">
        <f aca="false">IF(E124="x","Bat buoc",(IF(E124=1,"khuyen khich","Khong")))</f>
        <v>Bat buoc</v>
      </c>
      <c r="E124" s="33" t="str">
        <f aca="false">HLOOKUP($E$2,$N$1:R124,S124,0)</f>
        <v>x</v>
      </c>
      <c r="F124" s="27"/>
      <c r="G124" s="29" t="str">
        <f aca="false">IF(AND(F124=1,E124=1),1,IF(AND(F124=1,E124="x"),"x",""))</f>
        <v/>
      </c>
      <c r="H124" s="28" t="s">
        <v>15</v>
      </c>
      <c r="I124" s="22" t="n">
        <v>1</v>
      </c>
      <c r="J124" s="22" t="n">
        <v>1</v>
      </c>
      <c r="K124" s="22" t="n">
        <v>1</v>
      </c>
      <c r="L124" s="22" t="n">
        <v>1</v>
      </c>
      <c r="M124" s="29" t="s">
        <v>113</v>
      </c>
      <c r="N124" s="23"/>
      <c r="O124" s="23" t="n">
        <v>1</v>
      </c>
      <c r="P124" s="23" t="n">
        <v>1</v>
      </c>
      <c r="Q124" s="29" t="s">
        <v>23</v>
      </c>
      <c r="R124" s="29" t="s">
        <v>23</v>
      </c>
      <c r="S124" s="22" t="n">
        <v>124</v>
      </c>
      <c r="T124" s="27"/>
      <c r="U124" s="8"/>
      <c r="V124" s="8"/>
      <c r="W124" s="8"/>
      <c r="X124" s="8"/>
      <c r="Y124" s="8"/>
      <c r="Z124" s="8"/>
    </row>
    <row r="125" customFormat="false" ht="28.5" hidden="false" customHeight="true" outlineLevel="0" collapsed="false">
      <c r="A125" s="24" t="s">
        <v>151</v>
      </c>
      <c r="B125" s="56" t="n">
        <f aca="false">HLOOKUP($B$2,$I$1:L125,S125,0)</f>
        <v>1</v>
      </c>
      <c r="C125" s="59" t="str">
        <f aca="false">IF(B125=1,"Ap Dung","Khong")</f>
        <v>Ap Dung</v>
      </c>
      <c r="D125" s="60" t="str">
        <f aca="false">IF(E125="x","Bat buoc",(IF(E125=1,"khuyen khich","Khong")))</f>
        <v>Bat buoc</v>
      </c>
      <c r="E125" s="33" t="str">
        <f aca="false">HLOOKUP($E$2,$N$1:R125,S125,0)</f>
        <v>x</v>
      </c>
      <c r="F125" s="27"/>
      <c r="G125" s="29" t="str">
        <f aca="false">IF(AND(F125=1,E125=1),1,IF(AND(F125=1,E125="x"),"x",""))</f>
        <v/>
      </c>
      <c r="H125" s="28" t="s">
        <v>15</v>
      </c>
      <c r="I125" s="22" t="n">
        <v>1</v>
      </c>
      <c r="J125" s="22" t="n">
        <v>1</v>
      </c>
      <c r="K125" s="22" t="n">
        <v>1</v>
      </c>
      <c r="L125" s="22" t="n">
        <v>1</v>
      </c>
      <c r="M125" s="29" t="s">
        <v>35</v>
      </c>
      <c r="N125" s="23"/>
      <c r="O125" s="23"/>
      <c r="P125" s="23" t="n">
        <v>1</v>
      </c>
      <c r="Q125" s="29" t="s">
        <v>23</v>
      </c>
      <c r="R125" s="29" t="s">
        <v>23</v>
      </c>
      <c r="S125" s="22" t="n">
        <v>125</v>
      </c>
      <c r="T125" s="27"/>
      <c r="U125" s="8"/>
      <c r="V125" s="8"/>
      <c r="W125" s="8"/>
      <c r="X125" s="8"/>
      <c r="Y125" s="8"/>
      <c r="Z125" s="8"/>
    </row>
    <row r="126" customFormat="false" ht="28.5" hidden="false" customHeight="true" outlineLevel="0" collapsed="false">
      <c r="A126" s="24" t="s">
        <v>152</v>
      </c>
      <c r="B126" s="56" t="n">
        <f aca="false">HLOOKUP($B$2,$I$1:L126,S126,0)</f>
        <v>1</v>
      </c>
      <c r="C126" s="59" t="str">
        <f aca="false">IF(B126=1,"Ap Dung","Khong")</f>
        <v>Ap Dung</v>
      </c>
      <c r="D126" s="60" t="str">
        <f aca="false">IF(E126="x","Bat buoc",(IF(E126=1,"khuyen khich","Khong")))</f>
        <v>Bat buoc</v>
      </c>
      <c r="E126" s="33" t="str">
        <f aca="false">HLOOKUP($E$2,$N$1:R126,S126,0)</f>
        <v>x</v>
      </c>
      <c r="F126" s="27"/>
      <c r="G126" s="29" t="str">
        <f aca="false">IF(AND(F126=1,E126=1),1,IF(AND(F126=1,E126="x"),"x",""))</f>
        <v/>
      </c>
      <c r="H126" s="28" t="s">
        <v>15</v>
      </c>
      <c r="I126" s="22" t="n">
        <v>1</v>
      </c>
      <c r="J126" s="22" t="n">
        <v>1</v>
      </c>
      <c r="K126" s="22" t="n">
        <v>1</v>
      </c>
      <c r="L126" s="22" t="n">
        <v>1</v>
      </c>
      <c r="M126" s="29" t="s">
        <v>25</v>
      </c>
      <c r="N126" s="23"/>
      <c r="O126" s="23"/>
      <c r="P126" s="29" t="s">
        <v>23</v>
      </c>
      <c r="Q126" s="29" t="s">
        <v>23</v>
      </c>
      <c r="R126" s="29" t="s">
        <v>23</v>
      </c>
      <c r="S126" s="22" t="n">
        <v>126</v>
      </c>
      <c r="T126" s="27"/>
      <c r="U126" s="8"/>
      <c r="V126" s="8"/>
      <c r="W126" s="8"/>
      <c r="X126" s="8"/>
      <c r="Y126" s="8"/>
      <c r="Z126" s="8"/>
    </row>
    <row r="127" customFormat="false" ht="28.5" hidden="false" customHeight="true" outlineLevel="0" collapsed="false">
      <c r="A127" s="24" t="s">
        <v>153</v>
      </c>
      <c r="B127" s="56" t="n">
        <f aca="false">HLOOKUP($B$2,$I$1:L127,S127,0)</f>
        <v>1</v>
      </c>
      <c r="C127" s="59" t="str">
        <f aca="false">IF(B127=1,"Ap Dung","Khong")</f>
        <v>Ap Dung</v>
      </c>
      <c r="D127" s="60" t="str">
        <f aca="false">IF(E127="x","Bat buoc",(IF(E127=1,"khuyen khich","Khong")))</f>
        <v>Bat buoc</v>
      </c>
      <c r="E127" s="33" t="str">
        <f aca="false">HLOOKUP($E$2,$N$1:R127,S127,0)</f>
        <v>x</v>
      </c>
      <c r="F127" s="27"/>
      <c r="G127" s="29" t="str">
        <f aca="false">IF(AND(F127=1,E127=1),1,IF(AND(F127=1,E127="x"),"x",""))</f>
        <v/>
      </c>
      <c r="H127" s="28" t="s">
        <v>15</v>
      </c>
      <c r="I127" s="22" t="n">
        <v>1</v>
      </c>
      <c r="J127" s="22" t="n">
        <v>1</v>
      </c>
      <c r="K127" s="22" t="n">
        <v>1</v>
      </c>
      <c r="L127" s="22" t="n">
        <v>1</v>
      </c>
      <c r="M127" s="29" t="s">
        <v>41</v>
      </c>
      <c r="N127" s="23"/>
      <c r="O127" s="23"/>
      <c r="P127" s="23"/>
      <c r="Q127" s="29" t="s">
        <v>23</v>
      </c>
      <c r="R127" s="29" t="s">
        <v>23</v>
      </c>
      <c r="S127" s="22" t="n">
        <v>127</v>
      </c>
      <c r="T127" s="27"/>
      <c r="U127" s="8"/>
      <c r="V127" s="8"/>
      <c r="W127" s="8"/>
      <c r="X127" s="8"/>
      <c r="Y127" s="8"/>
      <c r="Z127" s="8"/>
    </row>
    <row r="128" customFormat="false" ht="28.5" hidden="false" customHeight="true" outlineLevel="0" collapsed="false">
      <c r="A128" s="24" t="s">
        <v>154</v>
      </c>
      <c r="B128" s="56" t="n">
        <f aca="false">HLOOKUP($B$2,$I$1:L128,S128,0)</f>
        <v>1</v>
      </c>
      <c r="C128" s="59" t="str">
        <f aca="false">IF(B128=1,"Ap Dung","Khong")</f>
        <v>Ap Dung</v>
      </c>
      <c r="D128" s="60" t="str">
        <f aca="false">IF(E128="x","Bat buoc",(IF(E128=1,"khuyen khich","Khong")))</f>
        <v>Bat buoc</v>
      </c>
      <c r="E128" s="33" t="str">
        <f aca="false">HLOOKUP($E$2,$N$1:R128,S128,0)</f>
        <v>x</v>
      </c>
      <c r="F128" s="27"/>
      <c r="G128" s="29" t="str">
        <f aca="false">IF(AND(F128=1,E128=1),1,IF(AND(F128=1,E128="x"),"x",""))</f>
        <v/>
      </c>
      <c r="H128" s="28" t="s">
        <v>15</v>
      </c>
      <c r="I128" s="22" t="n">
        <v>1</v>
      </c>
      <c r="J128" s="22" t="n">
        <v>1</v>
      </c>
      <c r="K128" s="22" t="n">
        <v>1</v>
      </c>
      <c r="L128" s="22" t="n">
        <v>1</v>
      </c>
      <c r="M128" s="29" t="s">
        <v>41</v>
      </c>
      <c r="N128" s="23"/>
      <c r="O128" s="23"/>
      <c r="P128" s="23"/>
      <c r="Q128" s="29" t="s">
        <v>23</v>
      </c>
      <c r="R128" s="29" t="s">
        <v>23</v>
      </c>
      <c r="S128" s="22" t="n">
        <v>128</v>
      </c>
      <c r="T128" s="27"/>
      <c r="U128" s="8"/>
      <c r="V128" s="8"/>
      <c r="W128" s="8"/>
      <c r="X128" s="8"/>
      <c r="Y128" s="8"/>
      <c r="Z128" s="8"/>
    </row>
    <row r="129" customFormat="false" ht="28.5" hidden="false" customHeight="true" outlineLevel="0" collapsed="false">
      <c r="A129" s="17" t="s">
        <v>155</v>
      </c>
      <c r="B129" s="56"/>
      <c r="C129" s="61"/>
      <c r="D129" s="62"/>
      <c r="E129" s="32"/>
      <c r="F129" s="32"/>
      <c r="G129" s="23"/>
      <c r="H129" s="22"/>
      <c r="I129" s="22"/>
      <c r="J129" s="22"/>
      <c r="K129" s="22"/>
      <c r="L129" s="22"/>
      <c r="M129" s="23"/>
      <c r="N129" s="23"/>
      <c r="O129" s="23"/>
      <c r="P129" s="23"/>
      <c r="Q129" s="23"/>
      <c r="R129" s="23"/>
      <c r="S129" s="22" t="n">
        <v>129</v>
      </c>
      <c r="T129" s="32"/>
      <c r="U129" s="8"/>
      <c r="V129" s="8"/>
      <c r="W129" s="8"/>
      <c r="X129" s="8"/>
      <c r="Y129" s="8"/>
      <c r="Z129" s="8"/>
    </row>
    <row r="130" customFormat="false" ht="28.5" hidden="false" customHeight="true" outlineLevel="0" collapsed="false">
      <c r="A130" s="24" t="s">
        <v>156</v>
      </c>
      <c r="B130" s="56" t="n">
        <f aca="false">HLOOKUP($B$2,$I$1:L130,S130,0)</f>
        <v>1</v>
      </c>
      <c r="C130" s="59" t="str">
        <f aca="false">IF(B130=1,"Ap Dung","Khong")</f>
        <v>Ap Dung</v>
      </c>
      <c r="D130" s="60" t="str">
        <f aca="false">IF(E130="x","Bat buoc",(IF(E130=1,"khuyen khich","Khong")))</f>
        <v>Bat buoc</v>
      </c>
      <c r="E130" s="33" t="str">
        <f aca="false">HLOOKUP($E$2,$N$1:R130,S130,0)</f>
        <v>x</v>
      </c>
      <c r="F130" s="27" t="n">
        <v>1</v>
      </c>
      <c r="G130" s="29" t="str">
        <f aca="false">IF(AND(F130=1,E130=1),1,IF(AND(F130=1,E130="x"),"x",""))</f>
        <v>x</v>
      </c>
      <c r="H130" s="28" t="s">
        <v>15</v>
      </c>
      <c r="I130" s="22" t="n">
        <v>1</v>
      </c>
      <c r="J130" s="22" t="n">
        <v>1</v>
      </c>
      <c r="K130" s="22" t="n">
        <v>1</v>
      </c>
      <c r="L130" s="22" t="n">
        <v>1</v>
      </c>
      <c r="M130" s="29" t="s">
        <v>22</v>
      </c>
      <c r="N130" s="29" t="s">
        <v>23</v>
      </c>
      <c r="O130" s="29" t="s">
        <v>23</v>
      </c>
      <c r="P130" s="29" t="s">
        <v>23</v>
      </c>
      <c r="Q130" s="29" t="s">
        <v>23</v>
      </c>
      <c r="R130" s="29" t="s">
        <v>23</v>
      </c>
      <c r="S130" s="22" t="n">
        <v>130</v>
      </c>
      <c r="T130" s="27"/>
      <c r="U130" s="8"/>
      <c r="V130" s="8"/>
      <c r="W130" s="8"/>
      <c r="X130" s="8"/>
      <c r="Y130" s="8"/>
      <c r="Z130" s="8"/>
    </row>
    <row r="131" customFormat="false" ht="28.5" hidden="false" customHeight="true" outlineLevel="0" collapsed="false">
      <c r="A131" s="17" t="s">
        <v>157</v>
      </c>
      <c r="B131" s="56"/>
      <c r="C131" s="61"/>
      <c r="D131" s="62"/>
      <c r="E131" s="32"/>
      <c r="F131" s="19"/>
      <c r="G131" s="21"/>
      <c r="H131" s="34"/>
      <c r="I131" s="34"/>
      <c r="J131" s="34"/>
      <c r="K131" s="34"/>
      <c r="L131" s="34"/>
      <c r="M131" s="21"/>
      <c r="N131" s="21"/>
      <c r="O131" s="21"/>
      <c r="P131" s="21"/>
      <c r="Q131" s="21"/>
      <c r="R131" s="21"/>
      <c r="S131" s="22" t="n">
        <v>131</v>
      </c>
      <c r="T131" s="19"/>
      <c r="U131" s="8"/>
      <c r="V131" s="8"/>
      <c r="W131" s="8"/>
      <c r="X131" s="8"/>
      <c r="Y131" s="8"/>
      <c r="Z131" s="8"/>
    </row>
    <row r="132" customFormat="false" ht="28.5" hidden="false" customHeight="true" outlineLevel="0" collapsed="false">
      <c r="A132" s="17" t="s">
        <v>158</v>
      </c>
      <c r="B132" s="56"/>
      <c r="C132" s="61"/>
      <c r="D132" s="62"/>
      <c r="E132" s="32"/>
      <c r="F132" s="19"/>
      <c r="G132" s="21"/>
      <c r="H132" s="34"/>
      <c r="I132" s="34"/>
      <c r="J132" s="34"/>
      <c r="K132" s="34"/>
      <c r="L132" s="34"/>
      <c r="M132" s="21"/>
      <c r="N132" s="21"/>
      <c r="O132" s="21"/>
      <c r="P132" s="21"/>
      <c r="Q132" s="21"/>
      <c r="R132" s="21"/>
      <c r="S132" s="22" t="n">
        <v>132</v>
      </c>
      <c r="T132" s="19"/>
      <c r="U132" s="8"/>
      <c r="V132" s="8"/>
      <c r="W132" s="8"/>
      <c r="X132" s="8"/>
      <c r="Y132" s="8"/>
      <c r="Z132" s="8"/>
    </row>
    <row r="133" customFormat="false" ht="28.5" hidden="false" customHeight="true" outlineLevel="0" collapsed="false">
      <c r="A133" s="24" t="s">
        <v>159</v>
      </c>
      <c r="B133" s="56" t="n">
        <f aca="false">HLOOKUP($B$2,$I$1:L133,S133,0)</f>
        <v>1</v>
      </c>
      <c r="C133" s="59" t="str">
        <f aca="false">IF(B133=1,"Ap Dung","Khong")</f>
        <v>Ap Dung</v>
      </c>
      <c r="D133" s="60" t="str">
        <f aca="false">IF(E133="x","Bat buoc",(IF(E133=1,"khuyen khich","Khong")))</f>
        <v>Khong</v>
      </c>
      <c r="E133" s="26" t="n">
        <f aca="false">HLOOKUP($E$2,$N$1:R133,S133,0)</f>
        <v>0</v>
      </c>
      <c r="F133" s="27"/>
      <c r="G133" s="29" t="str">
        <f aca="false">IF(AND(F133=1,E133=1),1,IF(AND(F133=1,E133="x"),"x",""))</f>
        <v/>
      </c>
      <c r="H133" s="28" t="s">
        <v>15</v>
      </c>
      <c r="I133" s="22" t="n">
        <v>1</v>
      </c>
      <c r="J133" s="22" t="n">
        <v>1</v>
      </c>
      <c r="K133" s="22" t="n">
        <v>1</v>
      </c>
      <c r="L133" s="22" t="n">
        <v>1</v>
      </c>
      <c r="M133" s="29" t="s">
        <v>30</v>
      </c>
      <c r="N133" s="29" t="s">
        <v>23</v>
      </c>
      <c r="O133" s="29" t="s">
        <v>23</v>
      </c>
      <c r="P133" s="23"/>
      <c r="Q133" s="23"/>
      <c r="R133" s="23"/>
      <c r="S133" s="22" t="n">
        <v>133</v>
      </c>
      <c r="T133" s="27"/>
      <c r="U133" s="8"/>
      <c r="V133" s="8"/>
      <c r="W133" s="8"/>
      <c r="X133" s="8"/>
      <c r="Y133" s="8"/>
      <c r="Z133" s="8"/>
    </row>
    <row r="134" customFormat="false" ht="28.5" hidden="false" customHeight="true" outlineLevel="0" collapsed="false">
      <c r="A134" s="24" t="s">
        <v>160</v>
      </c>
      <c r="B134" s="56" t="n">
        <f aca="false">HLOOKUP($B$2,$I$1:L134,S134,0)</f>
        <v>1</v>
      </c>
      <c r="C134" s="59" t="str">
        <f aca="false">IF(B134=1,"Ap Dung","Khong")</f>
        <v>Ap Dung</v>
      </c>
      <c r="D134" s="60" t="str">
        <f aca="false">IF(E134="x","Bat buoc",(IF(E134=1,"khuyen khich","Khong")))</f>
        <v>Khong</v>
      </c>
      <c r="E134" s="26" t="n">
        <f aca="false">HLOOKUP($E$2,$N$1:R134,S134,0)</f>
        <v>0</v>
      </c>
      <c r="F134" s="27"/>
      <c r="G134" s="29" t="str">
        <f aca="false">IF(AND(F134=1,E134=1),1,IF(AND(F134=1,E134="x"),"x",""))</f>
        <v/>
      </c>
      <c r="H134" s="28" t="s">
        <v>15</v>
      </c>
      <c r="I134" s="22" t="n">
        <v>1</v>
      </c>
      <c r="J134" s="22" t="n">
        <v>1</v>
      </c>
      <c r="K134" s="22" t="n">
        <v>1</v>
      </c>
      <c r="L134" s="22" t="n">
        <v>1</v>
      </c>
      <c r="M134" s="29" t="s">
        <v>53</v>
      </c>
      <c r="N134" s="23"/>
      <c r="O134" s="23"/>
      <c r="P134" s="29" t="s">
        <v>23</v>
      </c>
      <c r="Q134" s="23"/>
      <c r="R134" s="23"/>
      <c r="S134" s="22" t="n">
        <v>134</v>
      </c>
      <c r="T134" s="27"/>
      <c r="U134" s="8"/>
      <c r="V134" s="8"/>
      <c r="W134" s="8"/>
      <c r="X134" s="8"/>
      <c r="Y134" s="8"/>
      <c r="Z134" s="8"/>
    </row>
    <row r="135" customFormat="false" ht="28.5" hidden="false" customHeight="true" outlineLevel="0" collapsed="false">
      <c r="A135" s="24" t="s">
        <v>161</v>
      </c>
      <c r="B135" s="56" t="n">
        <f aca="false">HLOOKUP($B$2,$I$1:L135,S135,0)</f>
        <v>1</v>
      </c>
      <c r="C135" s="59" t="str">
        <f aca="false">IF(B135=1,"Ap Dung","Khong")</f>
        <v>Ap Dung</v>
      </c>
      <c r="D135" s="60" t="str">
        <f aca="false">IF(E135="x","Bat buoc",(IF(E135=1,"khuyen khich","Khong")))</f>
        <v>Bat buoc</v>
      </c>
      <c r="E135" s="33" t="str">
        <f aca="false">HLOOKUP($E$2,$N$1:R135,S135,0)</f>
        <v>x</v>
      </c>
      <c r="F135" s="27"/>
      <c r="G135" s="29" t="str">
        <f aca="false">IF(AND(F135=1,E135=1),1,IF(AND(F135=1,E135="x"),"x",""))</f>
        <v/>
      </c>
      <c r="H135" s="28" t="s">
        <v>15</v>
      </c>
      <c r="I135" s="22" t="n">
        <v>1</v>
      </c>
      <c r="J135" s="22" t="n">
        <v>1</v>
      </c>
      <c r="K135" s="22" t="n">
        <v>1</v>
      </c>
      <c r="L135" s="22" t="n">
        <v>1</v>
      </c>
      <c r="M135" s="29" t="s">
        <v>41</v>
      </c>
      <c r="N135" s="23"/>
      <c r="O135" s="23"/>
      <c r="P135" s="23"/>
      <c r="Q135" s="29" t="s">
        <v>23</v>
      </c>
      <c r="R135" s="29" t="s">
        <v>23</v>
      </c>
      <c r="S135" s="22" t="n">
        <v>135</v>
      </c>
      <c r="T135" s="27"/>
      <c r="U135" s="8"/>
      <c r="V135" s="8"/>
      <c r="W135" s="8"/>
      <c r="X135" s="8"/>
      <c r="Y135" s="8"/>
      <c r="Z135" s="8"/>
    </row>
    <row r="136" customFormat="false" ht="28.5" hidden="false" customHeight="true" outlineLevel="0" collapsed="false">
      <c r="A136" s="24" t="s">
        <v>162</v>
      </c>
      <c r="B136" s="56" t="n">
        <f aca="false">HLOOKUP($B$2,$I$1:L136,S136,0)</f>
        <v>1</v>
      </c>
      <c r="C136" s="59" t="str">
        <f aca="false">IF(B136=1,"Ap Dung","Khong")</f>
        <v>Ap Dung</v>
      </c>
      <c r="D136" s="60" t="str">
        <f aca="false">IF(E136="x","Bat buoc",(IF(E136=1,"khuyen khich","Khong")))</f>
        <v>Bat buoc</v>
      </c>
      <c r="E136" s="33" t="str">
        <f aca="false">HLOOKUP($E$2,$N$1:R136,S136,0)</f>
        <v>x</v>
      </c>
      <c r="F136" s="27"/>
      <c r="G136" s="29" t="str">
        <f aca="false">IF(AND(F136=1,E136=1),1,IF(AND(F136=1,E136="x"),"x",""))</f>
        <v/>
      </c>
      <c r="H136" s="28" t="s">
        <v>15</v>
      </c>
      <c r="I136" s="22" t="n">
        <v>1</v>
      </c>
      <c r="J136" s="22" t="n">
        <v>1</v>
      </c>
      <c r="K136" s="22" t="n">
        <v>1</v>
      </c>
      <c r="L136" s="22" t="n">
        <v>1</v>
      </c>
      <c r="M136" s="29" t="s">
        <v>22</v>
      </c>
      <c r="N136" s="29" t="s">
        <v>23</v>
      </c>
      <c r="O136" s="29" t="s">
        <v>23</v>
      </c>
      <c r="P136" s="29" t="s">
        <v>23</v>
      </c>
      <c r="Q136" s="29" t="s">
        <v>23</v>
      </c>
      <c r="R136" s="29" t="s">
        <v>23</v>
      </c>
      <c r="S136" s="22" t="n">
        <v>136</v>
      </c>
      <c r="T136" s="27"/>
      <c r="U136" s="8"/>
      <c r="V136" s="8"/>
      <c r="W136" s="8"/>
      <c r="X136" s="8"/>
      <c r="Y136" s="8"/>
      <c r="Z136" s="8"/>
    </row>
    <row r="137" customFormat="false" ht="28.5" hidden="false" customHeight="true" outlineLevel="0" collapsed="false">
      <c r="A137" s="24" t="s">
        <v>163</v>
      </c>
      <c r="B137" s="56" t="n">
        <f aca="false">HLOOKUP($B$2,$I$1:L137,S137,0)</f>
        <v>1</v>
      </c>
      <c r="C137" s="59" t="str">
        <f aca="false">IF(B137=1,"Ap Dung","Khong")</f>
        <v>Ap Dung</v>
      </c>
      <c r="D137" s="60" t="str">
        <f aca="false">IF(E137="x","Bat buoc",(IF(E137=1,"khuyen khich","Khong")))</f>
        <v>Bat buoc</v>
      </c>
      <c r="E137" s="33" t="str">
        <f aca="false">HLOOKUP($E$2,$N$1:R137,S137,0)</f>
        <v>x</v>
      </c>
      <c r="F137" s="27"/>
      <c r="G137" s="29" t="str">
        <f aca="false">IF(AND(F137=1,E137=1),1,IF(AND(F137=1,E137="x"),"x",""))</f>
        <v/>
      </c>
      <c r="H137" s="28" t="s">
        <v>15</v>
      </c>
      <c r="I137" s="22" t="n">
        <v>1</v>
      </c>
      <c r="J137" s="22" t="n">
        <v>1</v>
      </c>
      <c r="K137" s="22" t="n">
        <v>1</v>
      </c>
      <c r="L137" s="22" t="n">
        <v>1</v>
      </c>
      <c r="M137" s="29" t="s">
        <v>22</v>
      </c>
      <c r="N137" s="29" t="s">
        <v>23</v>
      </c>
      <c r="O137" s="29" t="s">
        <v>23</v>
      </c>
      <c r="P137" s="29" t="s">
        <v>23</v>
      </c>
      <c r="Q137" s="29" t="s">
        <v>23</v>
      </c>
      <c r="R137" s="29" t="s">
        <v>23</v>
      </c>
      <c r="S137" s="22" t="n">
        <v>137</v>
      </c>
      <c r="T137" s="27"/>
      <c r="U137" s="8"/>
      <c r="V137" s="8"/>
      <c r="W137" s="8"/>
      <c r="X137" s="8"/>
      <c r="Y137" s="8"/>
      <c r="Z137" s="8"/>
    </row>
    <row r="138" customFormat="false" ht="28.5" hidden="false" customHeight="true" outlineLevel="0" collapsed="false">
      <c r="A138" s="24" t="s">
        <v>164</v>
      </c>
      <c r="B138" s="56" t="n">
        <f aca="false">HLOOKUP($B$2,$I$1:L138,S138,0)</f>
        <v>1</v>
      </c>
      <c r="C138" s="59" t="str">
        <f aca="false">IF(B138=1,"Ap Dung","Khong")</f>
        <v>Ap Dung</v>
      </c>
      <c r="D138" s="60" t="str">
        <f aca="false">IF(E138="x","Bat buoc",(IF(E138=1,"khuyen khich","Khong")))</f>
        <v>Bat buoc</v>
      </c>
      <c r="E138" s="33" t="str">
        <f aca="false">HLOOKUP($E$2,$N$1:R138,S138,0)</f>
        <v>x</v>
      </c>
      <c r="F138" s="27"/>
      <c r="G138" s="29" t="str">
        <f aca="false">IF(AND(F138=1,E138=1),1,IF(AND(F138=1,E138="x"),"x",""))</f>
        <v/>
      </c>
      <c r="H138" s="28" t="s">
        <v>15</v>
      </c>
      <c r="I138" s="22" t="n">
        <v>1</v>
      </c>
      <c r="J138" s="22" t="n">
        <v>1</v>
      </c>
      <c r="K138" s="22" t="n">
        <v>1</v>
      </c>
      <c r="L138" s="22" t="n">
        <v>1</v>
      </c>
      <c r="M138" s="29" t="s">
        <v>22</v>
      </c>
      <c r="N138" s="29" t="s">
        <v>23</v>
      </c>
      <c r="O138" s="29" t="s">
        <v>23</v>
      </c>
      <c r="P138" s="29" t="s">
        <v>23</v>
      </c>
      <c r="Q138" s="29" t="s">
        <v>23</v>
      </c>
      <c r="R138" s="29" t="s">
        <v>23</v>
      </c>
      <c r="S138" s="22" t="n">
        <v>138</v>
      </c>
      <c r="T138" s="27"/>
      <c r="U138" s="8"/>
      <c r="V138" s="8"/>
      <c r="W138" s="8"/>
      <c r="X138" s="8"/>
      <c r="Y138" s="8"/>
      <c r="Z138" s="8"/>
    </row>
    <row r="139" customFormat="false" ht="28.5" hidden="false" customHeight="true" outlineLevel="0" collapsed="false">
      <c r="A139" s="24" t="s">
        <v>165</v>
      </c>
      <c r="B139" s="56" t="n">
        <f aca="false">HLOOKUP($B$2,$I$1:L139,S139,0)</f>
        <v>1</v>
      </c>
      <c r="C139" s="59" t="str">
        <f aca="false">IF(B139=1,"Ap Dung","Khong")</f>
        <v>Ap Dung</v>
      </c>
      <c r="D139" s="60" t="str">
        <f aca="false">IF(E139="x","Bat buoc",(IF(E139=1,"khuyen khich","Khong")))</f>
        <v>Bat buoc</v>
      </c>
      <c r="E139" s="33" t="str">
        <f aca="false">HLOOKUP($E$2,$N$1:R139,S139,0)</f>
        <v>x</v>
      </c>
      <c r="F139" s="27"/>
      <c r="G139" s="29" t="str">
        <f aca="false">IF(AND(F139=1,E139=1),1,IF(AND(F139=1,E139="x"),"x",""))</f>
        <v/>
      </c>
      <c r="H139" s="28" t="s">
        <v>15</v>
      </c>
      <c r="I139" s="22" t="n">
        <v>1</v>
      </c>
      <c r="J139" s="22" t="n">
        <v>1</v>
      </c>
      <c r="K139" s="22" t="n">
        <v>1</v>
      </c>
      <c r="L139" s="22" t="n">
        <v>1</v>
      </c>
      <c r="M139" s="29" t="s">
        <v>25</v>
      </c>
      <c r="N139" s="23"/>
      <c r="O139" s="23"/>
      <c r="P139" s="29" t="s">
        <v>23</v>
      </c>
      <c r="Q139" s="29" t="s">
        <v>23</v>
      </c>
      <c r="R139" s="29" t="s">
        <v>23</v>
      </c>
      <c r="S139" s="22" t="n">
        <v>139</v>
      </c>
      <c r="T139" s="27"/>
      <c r="U139" s="8"/>
      <c r="V139" s="8"/>
      <c r="W139" s="8"/>
      <c r="X139" s="8"/>
      <c r="Y139" s="8"/>
      <c r="Z139" s="8"/>
    </row>
    <row r="140" customFormat="false" ht="28.5" hidden="false" customHeight="true" outlineLevel="0" collapsed="false">
      <c r="A140" s="24" t="s">
        <v>166</v>
      </c>
      <c r="B140" s="56" t="n">
        <f aca="false">HLOOKUP($B$2,$I$1:L140,S140,0)</f>
        <v>1</v>
      </c>
      <c r="C140" s="59" t="str">
        <f aca="false">IF(B140=1,"Ap Dung","Khong")</f>
        <v>Ap Dung</v>
      </c>
      <c r="D140" s="60" t="str">
        <f aca="false">IF(E140="x","Bat buoc",(IF(E140=1,"khuyen khich","Khong")))</f>
        <v>Khong</v>
      </c>
      <c r="E140" s="26" t="n">
        <f aca="false">HLOOKUP($E$2,$N$1:R140,S140,0)</f>
        <v>0</v>
      </c>
      <c r="F140" s="27"/>
      <c r="G140" s="29" t="str">
        <f aca="false">IF(AND(F140=1,E140=1),1,IF(AND(F140=1,E140="x"),"x",""))</f>
        <v/>
      </c>
      <c r="H140" s="28" t="s">
        <v>15</v>
      </c>
      <c r="I140" s="22" t="n">
        <v>1</v>
      </c>
      <c r="J140" s="22" t="n">
        <v>1</v>
      </c>
      <c r="K140" s="22" t="n">
        <v>1</v>
      </c>
      <c r="L140" s="22" t="n">
        <v>1</v>
      </c>
      <c r="M140" s="29" t="s">
        <v>56</v>
      </c>
      <c r="N140" s="23"/>
      <c r="O140" s="23"/>
      <c r="P140" s="23"/>
      <c r="Q140" s="29" t="s">
        <v>23</v>
      </c>
      <c r="R140" s="23"/>
      <c r="S140" s="22" t="n">
        <v>140</v>
      </c>
      <c r="T140" s="27"/>
      <c r="U140" s="8"/>
      <c r="V140" s="8"/>
      <c r="W140" s="8"/>
      <c r="X140" s="8"/>
      <c r="Y140" s="8"/>
      <c r="Z140" s="8"/>
    </row>
    <row r="141" customFormat="false" ht="28.5" hidden="false" customHeight="true" outlineLevel="0" collapsed="false">
      <c r="A141" s="24" t="s">
        <v>167</v>
      </c>
      <c r="B141" s="56" t="n">
        <f aca="false">HLOOKUP($B$2,$I$1:L141,S141,0)</f>
        <v>1</v>
      </c>
      <c r="C141" s="59" t="str">
        <f aca="false">IF(B141=1,"Ap Dung","Khong")</f>
        <v>Ap Dung</v>
      </c>
      <c r="D141" s="60" t="str">
        <f aca="false">IF(E141="x","Bat buoc",(IF(E141=1,"khuyen khich","Khong")))</f>
        <v>Bat buoc</v>
      </c>
      <c r="E141" s="33" t="str">
        <f aca="false">HLOOKUP($E$2,$N$1:R141,S141,0)</f>
        <v>x</v>
      </c>
      <c r="F141" s="27"/>
      <c r="G141" s="29" t="str">
        <f aca="false">IF(AND(F141=1,E141=1),1,IF(AND(F141=1,E141="x"),"x",""))</f>
        <v/>
      </c>
      <c r="H141" s="28" t="s">
        <v>15</v>
      </c>
      <c r="I141" s="22" t="n">
        <v>1</v>
      </c>
      <c r="J141" s="22" t="n">
        <v>1</v>
      </c>
      <c r="K141" s="22" t="n">
        <v>1</v>
      </c>
      <c r="L141" s="22" t="n">
        <v>1</v>
      </c>
      <c r="M141" s="29" t="s">
        <v>41</v>
      </c>
      <c r="N141" s="23"/>
      <c r="O141" s="23"/>
      <c r="P141" s="23"/>
      <c r="Q141" s="29" t="s">
        <v>23</v>
      </c>
      <c r="R141" s="29" t="s">
        <v>23</v>
      </c>
      <c r="S141" s="22" t="n">
        <v>141</v>
      </c>
      <c r="T141" s="27"/>
      <c r="U141" s="8"/>
      <c r="V141" s="8"/>
      <c r="W141" s="8"/>
      <c r="X141" s="8"/>
      <c r="Y141" s="8"/>
      <c r="Z141" s="8"/>
    </row>
    <row r="142" customFormat="false" ht="28.5" hidden="false" customHeight="true" outlineLevel="0" collapsed="false">
      <c r="A142" s="24" t="s">
        <v>168</v>
      </c>
      <c r="B142" s="56" t="n">
        <f aca="false">HLOOKUP($B$2,$I$1:L142,S142,0)</f>
        <v>1</v>
      </c>
      <c r="C142" s="59" t="str">
        <f aca="false">IF(B142=1,"Ap Dung","Khong")</f>
        <v>Ap Dung</v>
      </c>
      <c r="D142" s="60" t="str">
        <f aca="false">IF(E142="x","Bat buoc",(IF(E142=1,"khuyen khich","Khong")))</f>
        <v>Bat buoc</v>
      </c>
      <c r="E142" s="33" t="str">
        <f aca="false">HLOOKUP($E$2,$N$1:R142,S142,0)</f>
        <v>x</v>
      </c>
      <c r="F142" s="27"/>
      <c r="G142" s="29" t="str">
        <f aca="false">IF(AND(F142=1,E142=1),1,IF(AND(F142=1,E142="x"),"x",""))</f>
        <v/>
      </c>
      <c r="H142" s="28" t="s">
        <v>15</v>
      </c>
      <c r="I142" s="22" t="n">
        <v>1</v>
      </c>
      <c r="J142" s="22" t="n">
        <v>1</v>
      </c>
      <c r="K142" s="22" t="n">
        <v>1</v>
      </c>
      <c r="L142" s="22" t="n">
        <v>1</v>
      </c>
      <c r="M142" s="29" t="s">
        <v>28</v>
      </c>
      <c r="N142" s="23"/>
      <c r="O142" s="23"/>
      <c r="P142" s="23"/>
      <c r="Q142" s="23"/>
      <c r="R142" s="29" t="s">
        <v>23</v>
      </c>
      <c r="S142" s="22" t="n">
        <v>142</v>
      </c>
      <c r="T142" s="27"/>
      <c r="U142" s="8"/>
      <c r="V142" s="8"/>
      <c r="W142" s="8"/>
      <c r="X142" s="8"/>
      <c r="Y142" s="8"/>
      <c r="Z142" s="8"/>
    </row>
    <row r="143" customFormat="false" ht="28.5" hidden="false" customHeight="true" outlineLevel="0" collapsed="false">
      <c r="A143" s="17" t="s">
        <v>169</v>
      </c>
      <c r="B143" s="56"/>
      <c r="C143" s="61"/>
      <c r="D143" s="62"/>
      <c r="E143" s="32"/>
      <c r="F143" s="32"/>
      <c r="G143" s="23"/>
      <c r="H143" s="22"/>
      <c r="I143" s="22"/>
      <c r="J143" s="22"/>
      <c r="K143" s="22"/>
      <c r="L143" s="22"/>
      <c r="M143" s="23"/>
      <c r="N143" s="23"/>
      <c r="O143" s="23"/>
      <c r="P143" s="23"/>
      <c r="Q143" s="23"/>
      <c r="R143" s="23"/>
      <c r="S143" s="22" t="n">
        <v>143</v>
      </c>
      <c r="T143" s="32"/>
      <c r="U143" s="8"/>
      <c r="V143" s="8"/>
      <c r="W143" s="8"/>
      <c r="X143" s="8"/>
      <c r="Y143" s="8"/>
      <c r="Z143" s="8"/>
    </row>
    <row r="144" customFormat="false" ht="28.5" hidden="false" customHeight="true" outlineLevel="0" collapsed="false">
      <c r="A144" s="17" t="s">
        <v>170</v>
      </c>
      <c r="B144" s="56"/>
      <c r="C144" s="61"/>
      <c r="D144" s="62"/>
      <c r="E144" s="32"/>
      <c r="F144" s="32"/>
      <c r="G144" s="23"/>
      <c r="H144" s="22"/>
      <c r="I144" s="22"/>
      <c r="J144" s="22"/>
      <c r="K144" s="22"/>
      <c r="L144" s="22"/>
      <c r="M144" s="23"/>
      <c r="N144" s="23"/>
      <c r="O144" s="23"/>
      <c r="P144" s="23"/>
      <c r="Q144" s="23"/>
      <c r="R144" s="23"/>
      <c r="S144" s="22" t="n">
        <v>144</v>
      </c>
      <c r="T144" s="32"/>
      <c r="U144" s="8"/>
      <c r="V144" s="8"/>
      <c r="W144" s="8"/>
      <c r="X144" s="8"/>
      <c r="Y144" s="8"/>
      <c r="Z144" s="8"/>
    </row>
    <row r="145" customFormat="false" ht="28.5" hidden="false" customHeight="true" outlineLevel="0" collapsed="false">
      <c r="A145" s="17" t="s">
        <v>171</v>
      </c>
      <c r="B145" s="56"/>
      <c r="C145" s="61"/>
      <c r="D145" s="62"/>
      <c r="E145" s="32"/>
      <c r="F145" s="32"/>
      <c r="G145" s="23"/>
      <c r="H145" s="22"/>
      <c r="I145" s="22"/>
      <c r="J145" s="22"/>
      <c r="K145" s="22"/>
      <c r="L145" s="22"/>
      <c r="M145" s="23"/>
      <c r="N145" s="23"/>
      <c r="O145" s="23"/>
      <c r="P145" s="23"/>
      <c r="Q145" s="23"/>
      <c r="R145" s="23"/>
      <c r="S145" s="22" t="n">
        <v>145</v>
      </c>
      <c r="T145" s="32"/>
      <c r="U145" s="8"/>
      <c r="V145" s="8"/>
      <c r="W145" s="8"/>
      <c r="X145" s="8"/>
      <c r="Y145" s="8"/>
      <c r="Z145" s="8"/>
    </row>
    <row r="146" customFormat="false" ht="28.5" hidden="false" customHeight="true" outlineLevel="0" collapsed="false">
      <c r="A146" s="24" t="s">
        <v>172</v>
      </c>
      <c r="B146" s="56" t="n">
        <f aca="false">HLOOKUP($B$2,$I$1:L146,S146,0)</f>
        <v>1</v>
      </c>
      <c r="C146" s="59" t="str">
        <f aca="false">IF(B146=1,"Ap Dung","Khong")</f>
        <v>Ap Dung</v>
      </c>
      <c r="D146" s="60" t="str">
        <f aca="false">IF(E146="x","Bat buoc",(IF(E146=1,"khuyen khich","Khong")))</f>
        <v>Bat buoc</v>
      </c>
      <c r="E146" s="33" t="str">
        <f aca="false">HLOOKUP($E$2,$N$1:R146,S146,0)</f>
        <v>x</v>
      </c>
      <c r="F146" s="27"/>
      <c r="G146" s="29" t="str">
        <f aca="false">IF(AND(F146=1,E146=1),1,IF(AND(F146=1,E146="x"),"x",""))</f>
        <v/>
      </c>
      <c r="H146" s="28" t="s">
        <v>15</v>
      </c>
      <c r="I146" s="22" t="n">
        <v>1</v>
      </c>
      <c r="J146" s="22" t="n">
        <v>1</v>
      </c>
      <c r="K146" s="22" t="n">
        <v>1</v>
      </c>
      <c r="L146" s="22" t="n">
        <v>1</v>
      </c>
      <c r="M146" s="29" t="s">
        <v>22</v>
      </c>
      <c r="N146" s="29" t="s">
        <v>23</v>
      </c>
      <c r="O146" s="29" t="s">
        <v>23</v>
      </c>
      <c r="P146" s="29" t="s">
        <v>23</v>
      </c>
      <c r="Q146" s="29" t="s">
        <v>23</v>
      </c>
      <c r="R146" s="29" t="s">
        <v>23</v>
      </c>
      <c r="S146" s="22" t="n">
        <v>146</v>
      </c>
      <c r="T146" s="27"/>
      <c r="U146" s="8"/>
      <c r="V146" s="8"/>
      <c r="W146" s="8"/>
      <c r="X146" s="8"/>
      <c r="Y146" s="8"/>
      <c r="Z146" s="8"/>
    </row>
    <row r="147" customFormat="false" ht="28.5" hidden="false" customHeight="true" outlineLevel="0" collapsed="false">
      <c r="A147" s="24" t="s">
        <v>173</v>
      </c>
      <c r="B147" s="56" t="n">
        <f aca="false">HLOOKUP($B$2,$I$1:L147,S147,0)</f>
        <v>1</v>
      </c>
      <c r="C147" s="59" t="str">
        <f aca="false">IF(B147=1,"Ap Dung","Khong")</f>
        <v>Ap Dung</v>
      </c>
      <c r="D147" s="60" t="str">
        <f aca="false">IF(E147="x","Bat buoc",(IF(E147=1,"khuyen khich","Khong")))</f>
        <v>Bat buoc</v>
      </c>
      <c r="E147" s="33" t="str">
        <f aca="false">HLOOKUP($E$2,$N$1:R147,S147,0)</f>
        <v>x</v>
      </c>
      <c r="F147" s="27"/>
      <c r="G147" s="29" t="str">
        <f aca="false">IF(AND(F147=1,E147=1),1,IF(AND(F147=1,E147="x"),"x",""))</f>
        <v/>
      </c>
      <c r="H147" s="28" t="s">
        <v>15</v>
      </c>
      <c r="I147" s="22" t="n">
        <v>1</v>
      </c>
      <c r="J147" s="22" t="n">
        <v>1</v>
      </c>
      <c r="K147" s="22" t="n">
        <v>1</v>
      </c>
      <c r="L147" s="22" t="n">
        <v>1</v>
      </c>
      <c r="M147" s="29" t="s">
        <v>22</v>
      </c>
      <c r="N147" s="29" t="s">
        <v>23</v>
      </c>
      <c r="O147" s="29" t="s">
        <v>23</v>
      </c>
      <c r="P147" s="29" t="s">
        <v>23</v>
      </c>
      <c r="Q147" s="29" t="s">
        <v>23</v>
      </c>
      <c r="R147" s="29" t="s">
        <v>23</v>
      </c>
      <c r="S147" s="22" t="n">
        <v>147</v>
      </c>
      <c r="T147" s="27"/>
      <c r="U147" s="8"/>
      <c r="V147" s="8"/>
      <c r="W147" s="8"/>
      <c r="X147" s="8"/>
      <c r="Y147" s="8"/>
      <c r="Z147" s="8"/>
    </row>
    <row r="148" customFormat="false" ht="28.5" hidden="false" customHeight="true" outlineLevel="0" collapsed="false">
      <c r="A148" s="24" t="s">
        <v>174</v>
      </c>
      <c r="B148" s="56" t="n">
        <f aca="false">HLOOKUP($B$2,$I$1:L148,S148,0)</f>
        <v>1</v>
      </c>
      <c r="C148" s="59" t="str">
        <f aca="false">IF(B148=1,"Ap Dung","Khong")</f>
        <v>Ap Dung</v>
      </c>
      <c r="D148" s="60" t="str">
        <f aca="false">IF(E148="x","Bat buoc",(IF(E148=1,"khuyen khich","Khong")))</f>
        <v>Bat buoc</v>
      </c>
      <c r="E148" s="33" t="str">
        <f aca="false">HLOOKUP($E$2,$N$1:R148,S148,0)</f>
        <v>x</v>
      </c>
      <c r="F148" s="27"/>
      <c r="G148" s="29" t="str">
        <f aca="false">IF(AND(F148=1,E148=1),1,IF(AND(F148=1,E148="x"),"x",""))</f>
        <v/>
      </c>
      <c r="H148" s="28" t="s">
        <v>15</v>
      </c>
      <c r="I148" s="22" t="n">
        <v>1</v>
      </c>
      <c r="J148" s="22" t="n">
        <v>1</v>
      </c>
      <c r="K148" s="22" t="n">
        <v>1</v>
      </c>
      <c r="L148" s="22" t="n">
        <v>1</v>
      </c>
      <c r="M148" s="29" t="s">
        <v>22</v>
      </c>
      <c r="N148" s="29" t="s">
        <v>23</v>
      </c>
      <c r="O148" s="29" t="s">
        <v>23</v>
      </c>
      <c r="P148" s="29" t="s">
        <v>23</v>
      </c>
      <c r="Q148" s="29" t="s">
        <v>23</v>
      </c>
      <c r="R148" s="29" t="s">
        <v>23</v>
      </c>
      <c r="S148" s="22" t="n">
        <v>148</v>
      </c>
      <c r="T148" s="27"/>
      <c r="U148" s="8"/>
      <c r="V148" s="8"/>
      <c r="W148" s="8"/>
      <c r="X148" s="8"/>
      <c r="Y148" s="8"/>
      <c r="Z148" s="8"/>
    </row>
    <row r="149" customFormat="false" ht="28.5" hidden="false" customHeight="true" outlineLevel="0" collapsed="false">
      <c r="A149" s="24" t="s">
        <v>175</v>
      </c>
      <c r="B149" s="56" t="n">
        <f aca="false">HLOOKUP($B$2,$I$1:L149,S149,0)</f>
        <v>1</v>
      </c>
      <c r="C149" s="59" t="str">
        <f aca="false">IF(B149=1,"Ap Dung","Khong")</f>
        <v>Ap Dung</v>
      </c>
      <c r="D149" s="60" t="str">
        <f aca="false">IF(E149="x","Bat buoc",(IF(E149=1,"khuyen khich","Khong")))</f>
        <v>Bat buoc</v>
      </c>
      <c r="E149" s="33" t="str">
        <f aca="false">HLOOKUP($E$2,$N$1:R149,S149,0)</f>
        <v>x</v>
      </c>
      <c r="F149" s="27"/>
      <c r="G149" s="29" t="str">
        <f aca="false">IF(AND(F149=1,E149=1),1,IF(AND(F149=1,E149="x"),"x",""))</f>
        <v/>
      </c>
      <c r="H149" s="28" t="s">
        <v>15</v>
      </c>
      <c r="I149" s="22" t="n">
        <v>1</v>
      </c>
      <c r="J149" s="22" t="n">
        <v>1</v>
      </c>
      <c r="K149" s="22" t="n">
        <v>1</v>
      </c>
      <c r="L149" s="22" t="n">
        <v>1</v>
      </c>
      <c r="M149" s="29" t="s">
        <v>176</v>
      </c>
      <c r="N149" s="23" t="n">
        <v>1</v>
      </c>
      <c r="O149" s="23" t="n">
        <v>1</v>
      </c>
      <c r="P149" s="29" t="s">
        <v>23</v>
      </c>
      <c r="Q149" s="29" t="s">
        <v>23</v>
      </c>
      <c r="R149" s="29" t="s">
        <v>23</v>
      </c>
      <c r="S149" s="22" t="n">
        <v>149</v>
      </c>
      <c r="T149" s="27"/>
      <c r="U149" s="8"/>
      <c r="V149" s="8"/>
      <c r="W149" s="8"/>
      <c r="X149" s="8"/>
      <c r="Y149" s="8"/>
      <c r="Z149" s="8"/>
    </row>
    <row r="150" customFormat="false" ht="39.75" hidden="false" customHeight="true" outlineLevel="0" collapsed="false">
      <c r="A150" s="24" t="s">
        <v>177</v>
      </c>
      <c r="B150" s="56" t="n">
        <f aca="false">HLOOKUP($B$2,$I$1:L150,S150,0)</f>
        <v>1</v>
      </c>
      <c r="C150" s="59" t="str">
        <f aca="false">IF(B150=1,"Ap Dung","Khong")</f>
        <v>Ap Dung</v>
      </c>
      <c r="D150" s="60" t="str">
        <f aca="false">IF(E150="x","Bat buoc",(IF(E150=1,"khuyen khich","Khong")))</f>
        <v>Bat buoc</v>
      </c>
      <c r="E150" s="33" t="str">
        <f aca="false">HLOOKUP($E$2,$N$1:R150,S150,0)</f>
        <v>x</v>
      </c>
      <c r="F150" s="27"/>
      <c r="G150" s="29" t="str">
        <f aca="false">IF(AND(F150=1,E150=1),1,IF(AND(F150=1,E150="x"),"x",""))</f>
        <v/>
      </c>
      <c r="H150" s="28" t="s">
        <v>15</v>
      </c>
      <c r="I150" s="22" t="n">
        <v>1</v>
      </c>
      <c r="J150" s="22" t="n">
        <v>1</v>
      </c>
      <c r="K150" s="22" t="n">
        <v>1</v>
      </c>
      <c r="L150" s="22" t="n">
        <v>1</v>
      </c>
      <c r="M150" s="29" t="s">
        <v>22</v>
      </c>
      <c r="N150" s="29" t="s">
        <v>23</v>
      </c>
      <c r="O150" s="29" t="s">
        <v>23</v>
      </c>
      <c r="P150" s="29" t="s">
        <v>23</v>
      </c>
      <c r="Q150" s="29" t="s">
        <v>23</v>
      </c>
      <c r="R150" s="29" t="s">
        <v>23</v>
      </c>
      <c r="S150" s="22" t="n">
        <v>150</v>
      </c>
      <c r="T150" s="27"/>
      <c r="U150" s="8"/>
      <c r="V150" s="8"/>
      <c r="W150" s="8"/>
      <c r="X150" s="8"/>
      <c r="Y150" s="8"/>
      <c r="Z150" s="8"/>
    </row>
    <row r="151" customFormat="false" ht="28.5" hidden="false" customHeight="true" outlineLevel="0" collapsed="false">
      <c r="A151" s="24" t="s">
        <v>178</v>
      </c>
      <c r="B151" s="56" t="n">
        <f aca="false">HLOOKUP($B$2,$I$1:L151,S151,0)</f>
        <v>1</v>
      </c>
      <c r="C151" s="59" t="str">
        <f aca="false">IF(B151=1,"Ap Dung","Khong")</f>
        <v>Ap Dung</v>
      </c>
      <c r="D151" s="60" t="str">
        <f aca="false">IF(E151="x","Bat buoc",(IF(E151=1,"khuyen khich","Khong")))</f>
        <v>Bat buoc</v>
      </c>
      <c r="E151" s="33" t="str">
        <f aca="false">HLOOKUP($E$2,$N$1:R151,S151,0)</f>
        <v>x</v>
      </c>
      <c r="F151" s="27"/>
      <c r="G151" s="29" t="str">
        <f aca="false">IF(AND(F151=1,E151=1),1,IF(AND(F151=1,E151="x"),"x",""))</f>
        <v/>
      </c>
      <c r="H151" s="28" t="s">
        <v>15</v>
      </c>
      <c r="I151" s="22" t="n">
        <v>1</v>
      </c>
      <c r="J151" s="22" t="n">
        <v>1</v>
      </c>
      <c r="K151" s="22" t="n">
        <v>1</v>
      </c>
      <c r="L151" s="22" t="n">
        <v>1</v>
      </c>
      <c r="M151" s="29" t="s">
        <v>176</v>
      </c>
      <c r="N151" s="23" t="n">
        <v>1</v>
      </c>
      <c r="O151" s="23" t="n">
        <v>1</v>
      </c>
      <c r="P151" s="29" t="s">
        <v>23</v>
      </c>
      <c r="Q151" s="29" t="s">
        <v>23</v>
      </c>
      <c r="R151" s="29" t="s">
        <v>23</v>
      </c>
      <c r="S151" s="22" t="n">
        <v>151</v>
      </c>
      <c r="T151" s="27"/>
      <c r="U151" s="8"/>
      <c r="V151" s="8"/>
      <c r="W151" s="8"/>
      <c r="X151" s="8"/>
      <c r="Y151" s="8"/>
      <c r="Z151" s="8"/>
    </row>
    <row r="152" customFormat="false" ht="28.5" hidden="false" customHeight="true" outlineLevel="0" collapsed="false">
      <c r="A152" s="24" t="s">
        <v>179</v>
      </c>
      <c r="B152" s="56" t="n">
        <f aca="false">HLOOKUP($B$2,$I$1:L152,S152,0)</f>
        <v>1</v>
      </c>
      <c r="C152" s="59" t="str">
        <f aca="false">IF(B152=1,"Ap Dung","Khong")</f>
        <v>Ap Dung</v>
      </c>
      <c r="D152" s="60" t="str">
        <f aca="false">IF(E152="x","Bat buoc",(IF(E152=1,"khuyen khich","Khong")))</f>
        <v>Bat buoc</v>
      </c>
      <c r="E152" s="33" t="str">
        <f aca="false">HLOOKUP($E$2,$N$1:R152,S152,0)</f>
        <v>x</v>
      </c>
      <c r="F152" s="27"/>
      <c r="G152" s="29" t="str">
        <f aca="false">IF(AND(F152=1,E152=1),1,IF(AND(F152=1,E152="x"),"x",""))</f>
        <v/>
      </c>
      <c r="H152" s="28" t="s">
        <v>15</v>
      </c>
      <c r="I152" s="22" t="n">
        <v>1</v>
      </c>
      <c r="J152" s="22" t="n">
        <v>1</v>
      </c>
      <c r="K152" s="22" t="n">
        <v>1</v>
      </c>
      <c r="L152" s="22" t="n">
        <v>1</v>
      </c>
      <c r="M152" s="29" t="s">
        <v>22</v>
      </c>
      <c r="N152" s="29" t="s">
        <v>23</v>
      </c>
      <c r="O152" s="29" t="s">
        <v>23</v>
      </c>
      <c r="P152" s="29" t="s">
        <v>23</v>
      </c>
      <c r="Q152" s="29" t="s">
        <v>23</v>
      </c>
      <c r="R152" s="29" t="s">
        <v>23</v>
      </c>
      <c r="S152" s="22" t="n">
        <v>152</v>
      </c>
      <c r="T152" s="27"/>
      <c r="U152" s="8"/>
      <c r="V152" s="8"/>
      <c r="W152" s="8"/>
      <c r="X152" s="8"/>
      <c r="Y152" s="8"/>
      <c r="Z152" s="8"/>
    </row>
    <row r="153" customFormat="false" ht="28.5" hidden="false" customHeight="true" outlineLevel="0" collapsed="false">
      <c r="A153" s="24" t="s">
        <v>180</v>
      </c>
      <c r="B153" s="56" t="n">
        <f aca="false">HLOOKUP($B$2,$I$1:L153,S153,0)</f>
        <v>1</v>
      </c>
      <c r="C153" s="59" t="str">
        <f aca="false">IF(B153=1,"Ap Dung","Khong")</f>
        <v>Ap Dung</v>
      </c>
      <c r="D153" s="60" t="str">
        <f aca="false">IF(E153="x","Bat buoc",(IF(E153=1,"khuyen khich","Khong")))</f>
        <v>Bat buoc</v>
      </c>
      <c r="E153" s="33" t="str">
        <f aca="false">HLOOKUP($E$2,$N$1:R153,S153,0)</f>
        <v>x</v>
      </c>
      <c r="F153" s="27"/>
      <c r="G153" s="29" t="str">
        <f aca="false">IF(AND(F153=1,E153=1),1,IF(AND(F153=1,E153="x"),"x",""))</f>
        <v/>
      </c>
      <c r="H153" s="28" t="s">
        <v>15</v>
      </c>
      <c r="I153" s="22" t="n">
        <v>1</v>
      </c>
      <c r="J153" s="22" t="n">
        <v>1</v>
      </c>
      <c r="K153" s="22" t="n">
        <v>1</v>
      </c>
      <c r="L153" s="22" t="n">
        <v>1</v>
      </c>
      <c r="M153" s="29" t="s">
        <v>22</v>
      </c>
      <c r="N153" s="29" t="s">
        <v>23</v>
      </c>
      <c r="O153" s="29" t="s">
        <v>23</v>
      </c>
      <c r="P153" s="29" t="s">
        <v>23</v>
      </c>
      <c r="Q153" s="29" t="s">
        <v>23</v>
      </c>
      <c r="R153" s="29" t="s">
        <v>23</v>
      </c>
      <c r="S153" s="22" t="n">
        <v>153</v>
      </c>
      <c r="T153" s="27"/>
      <c r="U153" s="8"/>
      <c r="V153" s="8"/>
      <c r="W153" s="8"/>
      <c r="X153" s="8"/>
      <c r="Y153" s="8"/>
      <c r="Z153" s="8"/>
    </row>
    <row r="154" customFormat="false" ht="28.5" hidden="false" customHeight="true" outlineLevel="0" collapsed="false">
      <c r="A154" s="24" t="s">
        <v>181</v>
      </c>
      <c r="B154" s="56" t="n">
        <f aca="false">HLOOKUP($B$2,$I$1:L154,S154,0)</f>
        <v>1</v>
      </c>
      <c r="C154" s="59" t="str">
        <f aca="false">IF(B154=1,"Ap Dung","Khong")</f>
        <v>Ap Dung</v>
      </c>
      <c r="D154" s="60" t="str">
        <f aca="false">IF(E154="x","Bat buoc",(IF(E154=1,"khuyen khich","Khong")))</f>
        <v>Bat buoc</v>
      </c>
      <c r="E154" s="33" t="str">
        <f aca="false">HLOOKUP($E$2,$N$1:R154,S154,0)</f>
        <v>x</v>
      </c>
      <c r="F154" s="27"/>
      <c r="G154" s="29" t="str">
        <f aca="false">IF(AND(F154=1,E154=1),1,IF(AND(F154=1,E154="x"),"x",""))</f>
        <v/>
      </c>
      <c r="H154" s="28" t="s">
        <v>15</v>
      </c>
      <c r="I154" s="22" t="n">
        <v>1</v>
      </c>
      <c r="J154" s="22" t="n">
        <v>1</v>
      </c>
      <c r="K154" s="22" t="n">
        <v>1</v>
      </c>
      <c r="L154" s="22" t="n">
        <v>1</v>
      </c>
      <c r="M154" s="29" t="s">
        <v>176</v>
      </c>
      <c r="N154" s="23" t="n">
        <v>1</v>
      </c>
      <c r="O154" s="23" t="n">
        <v>1</v>
      </c>
      <c r="P154" s="29" t="s">
        <v>23</v>
      </c>
      <c r="Q154" s="29" t="s">
        <v>23</v>
      </c>
      <c r="R154" s="29" t="s">
        <v>23</v>
      </c>
      <c r="S154" s="22" t="n">
        <v>154</v>
      </c>
      <c r="T154" s="27"/>
      <c r="U154" s="8"/>
      <c r="V154" s="8"/>
      <c r="W154" s="8"/>
      <c r="X154" s="8"/>
      <c r="Y154" s="8"/>
      <c r="Z154" s="8"/>
    </row>
    <row r="155" customFormat="false" ht="28.5" hidden="false" customHeight="true" outlineLevel="0" collapsed="false">
      <c r="A155" s="24" t="s">
        <v>182</v>
      </c>
      <c r="B155" s="56" t="n">
        <f aca="false">HLOOKUP($B$2,$I$1:L155,S155,0)</f>
        <v>1</v>
      </c>
      <c r="C155" s="59" t="str">
        <f aca="false">IF(B155=1,"Ap Dung","Khong")</f>
        <v>Ap Dung</v>
      </c>
      <c r="D155" s="60" t="str">
        <f aca="false">IF(E155="x","Bat buoc",(IF(E155=1,"khuyen khich","Khong")))</f>
        <v>khuyen khich</v>
      </c>
      <c r="E155" s="26" t="n">
        <f aca="false">HLOOKUP($E$2,$N$1:R155,S155,0)</f>
        <v>1</v>
      </c>
      <c r="F155" s="27"/>
      <c r="G155" s="29" t="str">
        <f aca="false">IF(AND(F155=1,E155=1),1,IF(AND(F155=1,E155="x"),"x",""))</f>
        <v/>
      </c>
      <c r="H155" s="28" t="s">
        <v>15</v>
      </c>
      <c r="I155" s="22" t="n">
        <v>1</v>
      </c>
      <c r="J155" s="22" t="n">
        <v>1</v>
      </c>
      <c r="K155" s="22" t="n">
        <v>1</v>
      </c>
      <c r="L155" s="22" t="n">
        <v>1</v>
      </c>
      <c r="M155" s="29" t="s">
        <v>85</v>
      </c>
      <c r="N155" s="23" t="n">
        <v>1</v>
      </c>
      <c r="O155" s="23" t="n">
        <v>1</v>
      </c>
      <c r="P155" s="23" t="n">
        <v>1</v>
      </c>
      <c r="Q155" s="23" t="n">
        <v>1</v>
      </c>
      <c r="R155" s="23" t="n">
        <v>1</v>
      </c>
      <c r="S155" s="22" t="n">
        <v>155</v>
      </c>
      <c r="T155" s="27"/>
      <c r="U155" s="8"/>
      <c r="V155" s="8"/>
      <c r="W155" s="8"/>
      <c r="X155" s="8"/>
      <c r="Y155" s="8"/>
      <c r="Z155" s="8"/>
    </row>
    <row r="156" customFormat="false" ht="28.5" hidden="false" customHeight="true" outlineLevel="0" collapsed="false">
      <c r="A156" s="24" t="s">
        <v>183</v>
      </c>
      <c r="B156" s="56" t="n">
        <f aca="false">HLOOKUP($B$2,$I$1:L156,S156,0)</f>
        <v>1</v>
      </c>
      <c r="C156" s="59" t="str">
        <f aca="false">IF(B156=1,"Ap Dung","Khong")</f>
        <v>Ap Dung</v>
      </c>
      <c r="D156" s="60" t="str">
        <f aca="false">IF(E156="x","Bat buoc",(IF(E156=1,"khuyen khich","Khong")))</f>
        <v>Bat buoc</v>
      </c>
      <c r="E156" s="33" t="str">
        <f aca="false">HLOOKUP($E$2,$N$1:R156,S156,0)</f>
        <v>x</v>
      </c>
      <c r="F156" s="27"/>
      <c r="G156" s="29" t="str">
        <f aca="false">IF(AND(F156=1,E156=1),1,IF(AND(F156=1,E156="x"),"x",""))</f>
        <v/>
      </c>
      <c r="H156" s="28" t="s">
        <v>15</v>
      </c>
      <c r="I156" s="22" t="n">
        <v>1</v>
      </c>
      <c r="J156" s="22" t="n">
        <v>1</v>
      </c>
      <c r="K156" s="22" t="n">
        <v>1</v>
      </c>
      <c r="L156" s="22" t="n">
        <v>1</v>
      </c>
      <c r="M156" s="29" t="s">
        <v>133</v>
      </c>
      <c r="N156" s="23"/>
      <c r="O156" s="23"/>
      <c r="P156" s="23" t="n">
        <v>1</v>
      </c>
      <c r="Q156" s="23" t="n">
        <v>1</v>
      </c>
      <c r="R156" s="29" t="s">
        <v>23</v>
      </c>
      <c r="S156" s="22" t="n">
        <v>156</v>
      </c>
      <c r="T156" s="27"/>
      <c r="U156" s="8"/>
      <c r="V156" s="8"/>
      <c r="W156" s="8"/>
      <c r="X156" s="8"/>
      <c r="Y156" s="8"/>
      <c r="Z156" s="8"/>
    </row>
    <row r="157" customFormat="false" ht="44.25" hidden="false" customHeight="true" outlineLevel="0" collapsed="false">
      <c r="A157" s="24" t="s">
        <v>184</v>
      </c>
      <c r="B157" s="56" t="n">
        <f aca="false">HLOOKUP($B$2,$I$1:L157,S157,0)</f>
        <v>1</v>
      </c>
      <c r="C157" s="59" t="str">
        <f aca="false">IF(B157=1,"Ap Dung","Khong")</f>
        <v>Ap Dung</v>
      </c>
      <c r="D157" s="60" t="str">
        <f aca="false">IF(E157="x","Bat buoc",(IF(E157=1,"khuyen khich","Khong")))</f>
        <v>Bat buoc</v>
      </c>
      <c r="E157" s="33" t="str">
        <f aca="false">HLOOKUP($E$2,$N$1:R157,S157,0)</f>
        <v>x</v>
      </c>
      <c r="F157" s="27"/>
      <c r="G157" s="29" t="str">
        <f aca="false">IF(AND(F157=1,E157=1),1,IF(AND(F157=1,E157="x"),"x",""))</f>
        <v/>
      </c>
      <c r="H157" s="28" t="s">
        <v>15</v>
      </c>
      <c r="I157" s="22" t="n">
        <v>1</v>
      </c>
      <c r="J157" s="22" t="n">
        <v>1</v>
      </c>
      <c r="K157" s="22" t="n">
        <v>1</v>
      </c>
      <c r="L157" s="22" t="n">
        <v>1</v>
      </c>
      <c r="M157" s="29" t="s">
        <v>41</v>
      </c>
      <c r="N157" s="23"/>
      <c r="O157" s="23"/>
      <c r="P157" s="23"/>
      <c r="Q157" s="29" t="s">
        <v>23</v>
      </c>
      <c r="R157" s="29" t="s">
        <v>23</v>
      </c>
      <c r="S157" s="22" t="n">
        <v>157</v>
      </c>
      <c r="T157" s="27"/>
      <c r="U157" s="8"/>
      <c r="V157" s="8"/>
      <c r="W157" s="8"/>
      <c r="X157" s="8"/>
      <c r="Y157" s="8"/>
      <c r="Z157" s="8"/>
    </row>
    <row r="158" customFormat="false" ht="57" hidden="false" customHeight="true" outlineLevel="0" collapsed="false">
      <c r="A158" s="24" t="s">
        <v>185</v>
      </c>
      <c r="B158" s="56" t="n">
        <f aca="false">HLOOKUP($B$2,$I$1:L158,S158,0)</f>
        <v>1</v>
      </c>
      <c r="C158" s="59" t="str">
        <f aca="false">IF(B158=1,"Ap Dung","Khong")</f>
        <v>Ap Dung</v>
      </c>
      <c r="D158" s="60" t="str">
        <f aca="false">IF(E158="x","Bat buoc",(IF(E158=1,"khuyen khich","Khong")))</f>
        <v>Bat buoc</v>
      </c>
      <c r="E158" s="33" t="str">
        <f aca="false">HLOOKUP($E$2,$N$1:R158,S158,0)</f>
        <v>x</v>
      </c>
      <c r="F158" s="27"/>
      <c r="G158" s="29" t="str">
        <f aca="false">IF(AND(F158=1,E158=1),1,IF(AND(F158=1,E158="x"),"x",""))</f>
        <v/>
      </c>
      <c r="H158" s="28" t="s">
        <v>15</v>
      </c>
      <c r="I158" s="22" t="n">
        <v>1</v>
      </c>
      <c r="J158" s="22" t="n">
        <v>1</v>
      </c>
      <c r="K158" s="22" t="n">
        <v>1</v>
      </c>
      <c r="L158" s="22" t="n">
        <v>1</v>
      </c>
      <c r="M158" s="29" t="s">
        <v>126</v>
      </c>
      <c r="N158" s="23"/>
      <c r="O158" s="23"/>
      <c r="P158" s="23"/>
      <c r="Q158" s="23" t="n">
        <v>1</v>
      </c>
      <c r="R158" s="29" t="s">
        <v>23</v>
      </c>
      <c r="S158" s="22" t="n">
        <v>158</v>
      </c>
      <c r="T158" s="27"/>
      <c r="U158" s="8"/>
      <c r="V158" s="8"/>
      <c r="W158" s="8"/>
      <c r="X158" s="8"/>
      <c r="Y158" s="8"/>
      <c r="Z158" s="8"/>
    </row>
    <row r="159" customFormat="false" ht="28.5" hidden="false" customHeight="true" outlineLevel="0" collapsed="false">
      <c r="A159" s="17" t="s">
        <v>186</v>
      </c>
      <c r="B159" s="56"/>
      <c r="C159" s="61"/>
      <c r="D159" s="62"/>
      <c r="E159" s="32"/>
      <c r="F159" s="32"/>
      <c r="G159" s="23"/>
      <c r="H159" s="22"/>
      <c r="I159" s="22"/>
      <c r="J159" s="22"/>
      <c r="K159" s="22"/>
      <c r="L159" s="22"/>
      <c r="M159" s="23"/>
      <c r="N159" s="23"/>
      <c r="O159" s="23"/>
      <c r="P159" s="23"/>
      <c r="Q159" s="23"/>
      <c r="R159" s="23"/>
      <c r="S159" s="22" t="n">
        <v>159</v>
      </c>
      <c r="T159" s="32"/>
      <c r="U159" s="8"/>
      <c r="V159" s="8"/>
      <c r="W159" s="8"/>
      <c r="X159" s="8"/>
      <c r="Y159" s="8"/>
      <c r="Z159" s="8"/>
    </row>
    <row r="160" customFormat="false" ht="28.5" hidden="false" customHeight="true" outlineLevel="0" collapsed="false">
      <c r="A160" s="24" t="s">
        <v>187</v>
      </c>
      <c r="B160" s="56" t="n">
        <f aca="false">HLOOKUP($B$2,$I$1:L160,S160,0)</f>
        <v>1</v>
      </c>
      <c r="C160" s="59" t="str">
        <f aca="false">IF(B160=1,"Ap Dung","Khong")</f>
        <v>Ap Dung</v>
      </c>
      <c r="D160" s="60" t="str">
        <f aca="false">IF(E160="x","Bat buoc",(IF(E160=1,"khuyen khich","Khong")))</f>
        <v>khuyen khich</v>
      </c>
      <c r="E160" s="26" t="n">
        <f aca="false">HLOOKUP($E$2,$N$1:R160,S160,0)</f>
        <v>1</v>
      </c>
      <c r="F160" s="27"/>
      <c r="G160" s="29" t="str">
        <f aca="false">IF(AND(F160=1,E160=1),1,IF(AND(F160=1,E160="x"),"x",""))</f>
        <v/>
      </c>
      <c r="H160" s="28" t="s">
        <v>15</v>
      </c>
      <c r="I160" s="22" t="n">
        <v>1</v>
      </c>
      <c r="J160" s="22" t="n">
        <v>1</v>
      </c>
      <c r="K160" s="22" t="n">
        <v>1</v>
      </c>
      <c r="L160" s="22" t="n">
        <v>1</v>
      </c>
      <c r="M160" s="23" t="n">
        <v>5</v>
      </c>
      <c r="N160" s="23"/>
      <c r="O160" s="23"/>
      <c r="P160" s="23"/>
      <c r="Q160" s="23"/>
      <c r="R160" s="23" t="n">
        <v>1</v>
      </c>
      <c r="S160" s="22" t="n">
        <v>160</v>
      </c>
      <c r="T160" s="27"/>
      <c r="U160" s="8"/>
      <c r="V160" s="8"/>
      <c r="W160" s="8"/>
      <c r="X160" s="8"/>
      <c r="Y160" s="8"/>
      <c r="Z160" s="8"/>
    </row>
    <row r="161" customFormat="false" ht="28.5" hidden="false" customHeight="true" outlineLevel="0" collapsed="false">
      <c r="A161" s="24" t="s">
        <v>188</v>
      </c>
      <c r="B161" s="56" t="n">
        <f aca="false">HLOOKUP($B$2,$I$1:L161,S161,0)</f>
        <v>1</v>
      </c>
      <c r="C161" s="59" t="str">
        <f aca="false">IF(B161=1,"Ap Dung","Khong")</f>
        <v>Ap Dung</v>
      </c>
      <c r="D161" s="60" t="str">
        <f aca="false">IF(E161="x","Bat buoc",(IF(E161=1,"khuyen khich","Khong")))</f>
        <v>khuyen khich</v>
      </c>
      <c r="E161" s="26" t="n">
        <f aca="false">HLOOKUP($E$2,$N$1:R161,S161,0)</f>
        <v>1</v>
      </c>
      <c r="F161" s="27"/>
      <c r="G161" s="29" t="str">
        <f aca="false">IF(AND(F161=1,E161=1),1,IF(AND(F161=1,E161="x"),"x",""))</f>
        <v/>
      </c>
      <c r="H161" s="28" t="s">
        <v>15</v>
      </c>
      <c r="I161" s="22" t="n">
        <v>1</v>
      </c>
      <c r="J161" s="22" t="n">
        <v>1</v>
      </c>
      <c r="K161" s="22" t="n">
        <v>1</v>
      </c>
      <c r="L161" s="22" t="n">
        <v>1</v>
      </c>
      <c r="M161" s="23" t="n">
        <v>5</v>
      </c>
      <c r="N161" s="23"/>
      <c r="O161" s="23"/>
      <c r="P161" s="23"/>
      <c r="Q161" s="23"/>
      <c r="R161" s="23" t="n">
        <v>1</v>
      </c>
      <c r="S161" s="22" t="n">
        <v>161</v>
      </c>
      <c r="T161" s="27"/>
      <c r="U161" s="8"/>
      <c r="V161" s="8"/>
      <c r="W161" s="8"/>
      <c r="X161" s="8"/>
      <c r="Y161" s="8"/>
      <c r="Z161" s="8"/>
    </row>
    <row r="162" customFormat="false" ht="28.5" hidden="false" customHeight="true" outlineLevel="0" collapsed="false">
      <c r="A162" s="24" t="s">
        <v>189</v>
      </c>
      <c r="B162" s="56" t="n">
        <f aca="false">HLOOKUP($B$2,$I$1:L162,S162,0)</f>
        <v>1</v>
      </c>
      <c r="C162" s="59" t="str">
        <f aca="false">IF(B162=1,"Ap Dung","Khong")</f>
        <v>Ap Dung</v>
      </c>
      <c r="D162" s="60" t="str">
        <f aca="false">IF(E162="x","Bat buoc",(IF(E162=1,"khuyen khich","Khong")))</f>
        <v>khuyen khich</v>
      </c>
      <c r="E162" s="26" t="n">
        <f aca="false">HLOOKUP($E$2,$N$1:R162,S162,0)</f>
        <v>1</v>
      </c>
      <c r="F162" s="27"/>
      <c r="G162" s="29" t="str">
        <f aca="false">IF(AND(F162=1,E162=1),1,IF(AND(F162=1,E162="x"),"x",""))</f>
        <v/>
      </c>
      <c r="H162" s="28" t="s">
        <v>15</v>
      </c>
      <c r="I162" s="22" t="n">
        <v>1</v>
      </c>
      <c r="J162" s="22" t="n">
        <v>1</v>
      </c>
      <c r="K162" s="22" t="n">
        <v>1</v>
      </c>
      <c r="L162" s="22" t="n">
        <v>1</v>
      </c>
      <c r="M162" s="23" t="n">
        <v>5</v>
      </c>
      <c r="N162" s="23"/>
      <c r="O162" s="23"/>
      <c r="P162" s="23"/>
      <c r="Q162" s="23"/>
      <c r="R162" s="23" t="n">
        <v>1</v>
      </c>
      <c r="S162" s="22" t="n">
        <v>162</v>
      </c>
      <c r="T162" s="27"/>
      <c r="U162" s="8"/>
      <c r="V162" s="8"/>
      <c r="W162" s="8"/>
      <c r="X162" s="8"/>
      <c r="Y162" s="8"/>
      <c r="Z162" s="8"/>
    </row>
    <row r="163" customFormat="false" ht="28.5" hidden="false" customHeight="true" outlineLevel="0" collapsed="false">
      <c r="A163" s="17" t="s">
        <v>190</v>
      </c>
      <c r="B163" s="56"/>
      <c r="C163" s="61"/>
      <c r="D163" s="62"/>
      <c r="E163" s="32"/>
      <c r="F163" s="32"/>
      <c r="G163" s="23"/>
      <c r="H163" s="22"/>
      <c r="I163" s="22"/>
      <c r="J163" s="22"/>
      <c r="K163" s="22"/>
      <c r="L163" s="22"/>
      <c r="M163" s="23"/>
      <c r="N163" s="23"/>
      <c r="O163" s="23"/>
      <c r="P163" s="23"/>
      <c r="Q163" s="23"/>
      <c r="R163" s="23"/>
      <c r="S163" s="22" t="n">
        <v>163</v>
      </c>
      <c r="T163" s="32"/>
      <c r="U163" s="8"/>
      <c r="V163" s="8"/>
      <c r="W163" s="8"/>
      <c r="X163" s="8"/>
      <c r="Y163" s="8"/>
      <c r="Z163" s="8"/>
    </row>
    <row r="164" customFormat="false" ht="28.5" hidden="false" customHeight="true" outlineLevel="0" collapsed="false">
      <c r="A164" s="24" t="s">
        <v>191</v>
      </c>
      <c r="B164" s="56" t="n">
        <f aca="false">HLOOKUP($B$2,$I$1:L164,S164,0)</f>
        <v>1</v>
      </c>
      <c r="C164" s="59" t="str">
        <f aca="false">IF(B164=1,"Ap Dung","Khong")</f>
        <v>Ap Dung</v>
      </c>
      <c r="D164" s="60" t="str">
        <f aca="false">IF(E164="x","Bat buoc",(IF(E164=1,"khuyen khich","Khong")))</f>
        <v>Bat buoc</v>
      </c>
      <c r="E164" s="33" t="str">
        <f aca="false">HLOOKUP($E$2,$N$1:R164,S164,0)</f>
        <v>x</v>
      </c>
      <c r="F164" s="27"/>
      <c r="G164" s="29" t="str">
        <f aca="false">IF(AND(F164=1,E164=1),1,IF(AND(F164=1,E164="x"),"x",""))</f>
        <v/>
      </c>
      <c r="H164" s="28" t="s">
        <v>15</v>
      </c>
      <c r="I164" s="22" t="n">
        <v>1</v>
      </c>
      <c r="J164" s="22" t="n">
        <v>1</v>
      </c>
      <c r="K164" s="22" t="n">
        <v>1</v>
      </c>
      <c r="L164" s="22" t="n">
        <v>1</v>
      </c>
      <c r="M164" s="29" t="s">
        <v>22</v>
      </c>
      <c r="N164" s="29" t="s">
        <v>23</v>
      </c>
      <c r="O164" s="29" t="s">
        <v>23</v>
      </c>
      <c r="P164" s="29" t="s">
        <v>23</v>
      </c>
      <c r="Q164" s="29" t="s">
        <v>23</v>
      </c>
      <c r="R164" s="29" t="s">
        <v>23</v>
      </c>
      <c r="S164" s="22" t="n">
        <v>164</v>
      </c>
      <c r="T164" s="27"/>
      <c r="U164" s="8"/>
      <c r="V164" s="8"/>
      <c r="W164" s="8"/>
      <c r="X164" s="8"/>
      <c r="Y164" s="8"/>
      <c r="Z164" s="8"/>
    </row>
    <row r="165" customFormat="false" ht="28.5" hidden="false" customHeight="true" outlineLevel="0" collapsed="false">
      <c r="A165" s="24" t="s">
        <v>192</v>
      </c>
      <c r="B165" s="56" t="n">
        <f aca="false">HLOOKUP($B$2,$I$1:L165,S165,0)</f>
        <v>1</v>
      </c>
      <c r="C165" s="59" t="str">
        <f aca="false">IF(B165=1,"Ap Dung","Khong")</f>
        <v>Ap Dung</v>
      </c>
      <c r="D165" s="60" t="str">
        <f aca="false">IF(E165="x","Bat buoc",(IF(E165=1,"khuyen khich","Khong")))</f>
        <v>Bat buoc</v>
      </c>
      <c r="E165" s="33" t="str">
        <f aca="false">HLOOKUP($E$2,$N$1:R165,S165,0)</f>
        <v>x</v>
      </c>
      <c r="F165" s="27"/>
      <c r="G165" s="29" t="str">
        <f aca="false">IF(AND(F165=1,E165=1),1,IF(AND(F165=1,E165="x"),"x",""))</f>
        <v/>
      </c>
      <c r="H165" s="28" t="s">
        <v>15</v>
      </c>
      <c r="I165" s="22" t="n">
        <v>1</v>
      </c>
      <c r="J165" s="22" t="n">
        <v>1</v>
      </c>
      <c r="K165" s="22" t="n">
        <v>1</v>
      </c>
      <c r="L165" s="22" t="n">
        <v>1</v>
      </c>
      <c r="M165" s="29" t="s">
        <v>22</v>
      </c>
      <c r="N165" s="29" t="s">
        <v>23</v>
      </c>
      <c r="O165" s="29" t="s">
        <v>23</v>
      </c>
      <c r="P165" s="29" t="s">
        <v>23</v>
      </c>
      <c r="Q165" s="29" t="s">
        <v>23</v>
      </c>
      <c r="R165" s="29" t="s">
        <v>23</v>
      </c>
      <c r="S165" s="22" t="n">
        <v>165</v>
      </c>
      <c r="T165" s="27"/>
      <c r="U165" s="8"/>
      <c r="V165" s="8"/>
      <c r="W165" s="8"/>
      <c r="X165" s="8"/>
      <c r="Y165" s="8"/>
      <c r="Z165" s="8"/>
    </row>
    <row r="166" customFormat="false" ht="28.5" hidden="false" customHeight="true" outlineLevel="0" collapsed="false">
      <c r="A166" s="24" t="s">
        <v>193</v>
      </c>
      <c r="B166" s="56" t="n">
        <f aca="false">HLOOKUP($B$2,$I$1:L166,S166,0)</f>
        <v>1</v>
      </c>
      <c r="C166" s="59" t="str">
        <f aca="false">IF(B166=1,"Ap Dung","Khong")</f>
        <v>Ap Dung</v>
      </c>
      <c r="D166" s="60" t="str">
        <f aca="false">IF(E166="x","Bat buoc",(IF(E166=1,"khuyen khich","Khong")))</f>
        <v>Bat buoc</v>
      </c>
      <c r="E166" s="33" t="str">
        <f aca="false">HLOOKUP($E$2,$N$1:R166,S166,0)</f>
        <v>x</v>
      </c>
      <c r="F166" s="27"/>
      <c r="G166" s="29" t="str">
        <f aca="false">IF(AND(F166=1,E166=1),1,IF(AND(F166=1,E166="x"),"x",""))</f>
        <v/>
      </c>
      <c r="H166" s="28" t="s">
        <v>15</v>
      </c>
      <c r="I166" s="22" t="n">
        <v>1</v>
      </c>
      <c r="J166" s="22" t="n">
        <v>1</v>
      </c>
      <c r="K166" s="22" t="n">
        <v>1</v>
      </c>
      <c r="L166" s="22" t="n">
        <v>1</v>
      </c>
      <c r="M166" s="29" t="s">
        <v>22</v>
      </c>
      <c r="N166" s="29" t="s">
        <v>23</v>
      </c>
      <c r="O166" s="29" t="s">
        <v>23</v>
      </c>
      <c r="P166" s="29" t="s">
        <v>23</v>
      </c>
      <c r="Q166" s="29" t="s">
        <v>23</v>
      </c>
      <c r="R166" s="29" t="s">
        <v>23</v>
      </c>
      <c r="S166" s="22" t="n">
        <v>166</v>
      </c>
      <c r="T166" s="27"/>
      <c r="U166" s="8"/>
      <c r="V166" s="8"/>
      <c r="W166" s="8"/>
      <c r="X166" s="8"/>
      <c r="Y166" s="8"/>
      <c r="Z166" s="8"/>
    </row>
    <row r="167" customFormat="false" ht="28.5" hidden="false" customHeight="true" outlineLevel="0" collapsed="false">
      <c r="A167" s="24" t="s">
        <v>194</v>
      </c>
      <c r="B167" s="56" t="n">
        <f aca="false">HLOOKUP($B$2,$I$1:L167,S167,0)</f>
        <v>1</v>
      </c>
      <c r="C167" s="59" t="str">
        <f aca="false">IF(B167=1,"Ap Dung","Khong")</f>
        <v>Ap Dung</v>
      </c>
      <c r="D167" s="60" t="str">
        <f aca="false">IF(E167="x","Bat buoc",(IF(E167=1,"khuyen khich","Khong")))</f>
        <v>khuyen khich</v>
      </c>
      <c r="E167" s="26" t="n">
        <f aca="false">HLOOKUP($E$2,$N$1:R167,S167,0)</f>
        <v>1</v>
      </c>
      <c r="F167" s="27"/>
      <c r="G167" s="29" t="str">
        <f aca="false">IF(AND(F167=1,E167=1),1,IF(AND(F167=1,E167="x"),"x",""))</f>
        <v/>
      </c>
      <c r="H167" s="28" t="s">
        <v>15</v>
      </c>
      <c r="I167" s="22" t="n">
        <v>1</v>
      </c>
      <c r="J167" s="22" t="n">
        <v>1</v>
      </c>
      <c r="K167" s="22" t="n">
        <v>1</v>
      </c>
      <c r="L167" s="22" t="n">
        <v>1</v>
      </c>
      <c r="M167" s="29" t="s">
        <v>18</v>
      </c>
      <c r="N167" s="23"/>
      <c r="O167" s="23"/>
      <c r="P167" s="23" t="n">
        <v>1</v>
      </c>
      <c r="Q167" s="23" t="n">
        <v>1</v>
      </c>
      <c r="R167" s="23" t="n">
        <v>1</v>
      </c>
      <c r="S167" s="22" t="n">
        <v>167</v>
      </c>
      <c r="T167" s="27"/>
      <c r="U167" s="8"/>
      <c r="V167" s="8"/>
      <c r="W167" s="8"/>
      <c r="X167" s="8"/>
      <c r="Y167" s="8"/>
      <c r="Z167" s="8"/>
    </row>
    <row r="168" customFormat="false" ht="28.5" hidden="false" customHeight="true" outlineLevel="0" collapsed="false">
      <c r="A168" s="24" t="s">
        <v>195</v>
      </c>
      <c r="B168" s="56" t="n">
        <f aca="false">HLOOKUP($B$2,$I$1:L168,S168,0)</f>
        <v>1</v>
      </c>
      <c r="C168" s="59" t="str">
        <f aca="false">IF(B168=1,"Ap Dung","Khong")</f>
        <v>Ap Dung</v>
      </c>
      <c r="D168" s="60" t="str">
        <f aca="false">IF(E168="x","Bat buoc",(IF(E168=1,"khuyen khich","Khong")))</f>
        <v>Bat buoc</v>
      </c>
      <c r="E168" s="33" t="str">
        <f aca="false">HLOOKUP($E$2,$N$1:R168,S168,0)</f>
        <v>x</v>
      </c>
      <c r="F168" s="27"/>
      <c r="G168" s="29" t="str">
        <f aca="false">IF(AND(F168=1,E168=1),1,IF(AND(F168=1,E168="x"),"x",""))</f>
        <v/>
      </c>
      <c r="H168" s="28" t="s">
        <v>15</v>
      </c>
      <c r="I168" s="22" t="n">
        <v>1</v>
      </c>
      <c r="J168" s="22" t="n">
        <v>1</v>
      </c>
      <c r="K168" s="22" t="n">
        <v>1</v>
      </c>
      <c r="L168" s="22" t="n">
        <v>1</v>
      </c>
      <c r="M168" s="29" t="s">
        <v>22</v>
      </c>
      <c r="N168" s="29" t="s">
        <v>23</v>
      </c>
      <c r="O168" s="29" t="s">
        <v>23</v>
      </c>
      <c r="P168" s="29" t="s">
        <v>23</v>
      </c>
      <c r="Q168" s="29" t="s">
        <v>23</v>
      </c>
      <c r="R168" s="29" t="s">
        <v>23</v>
      </c>
      <c r="S168" s="22" t="n">
        <v>168</v>
      </c>
      <c r="T168" s="27"/>
      <c r="U168" s="8"/>
      <c r="V168" s="8"/>
      <c r="W168" s="8"/>
      <c r="X168" s="8"/>
      <c r="Y168" s="8"/>
      <c r="Z168" s="8"/>
    </row>
    <row r="169" customFormat="false" ht="28.5" hidden="false" customHeight="true" outlineLevel="0" collapsed="false">
      <c r="A169" s="24" t="s">
        <v>196</v>
      </c>
      <c r="B169" s="56" t="n">
        <f aca="false">HLOOKUP($B$2,$I$1:L169,S169,0)</f>
        <v>1</v>
      </c>
      <c r="C169" s="59" t="str">
        <f aca="false">IF(B169=1,"Ap Dung","Khong")</f>
        <v>Ap Dung</v>
      </c>
      <c r="D169" s="60" t="str">
        <f aca="false">IF(E169="x","Bat buoc",(IF(E169=1,"khuyen khich","Khong")))</f>
        <v>Bat buoc</v>
      </c>
      <c r="E169" s="33" t="str">
        <f aca="false">HLOOKUP($E$2,$N$1:R169,S169,0)</f>
        <v>x</v>
      </c>
      <c r="F169" s="27"/>
      <c r="G169" s="29" t="str">
        <f aca="false">IF(AND(F169=1,E169=1),1,IF(AND(F169=1,E169="x"),"x",""))</f>
        <v/>
      </c>
      <c r="H169" s="28" t="s">
        <v>15</v>
      </c>
      <c r="I169" s="22" t="n">
        <v>1</v>
      </c>
      <c r="J169" s="22" t="n">
        <v>1</v>
      </c>
      <c r="K169" s="22" t="n">
        <v>1</v>
      </c>
      <c r="L169" s="22" t="n">
        <v>1</v>
      </c>
      <c r="M169" s="29" t="s">
        <v>197</v>
      </c>
      <c r="N169" s="23" t="n">
        <v>1</v>
      </c>
      <c r="O169" s="29" t="s">
        <v>23</v>
      </c>
      <c r="P169" s="29" t="s">
        <v>23</v>
      </c>
      <c r="Q169" s="29" t="s">
        <v>23</v>
      </c>
      <c r="R169" s="29" t="s">
        <v>23</v>
      </c>
      <c r="S169" s="22" t="n">
        <v>169</v>
      </c>
      <c r="T169" s="27"/>
      <c r="U169" s="8"/>
      <c r="V169" s="8"/>
      <c r="W169" s="8"/>
      <c r="X169" s="8"/>
      <c r="Y169" s="8"/>
      <c r="Z169" s="8"/>
    </row>
    <row r="170" customFormat="false" ht="28.5" hidden="false" customHeight="true" outlineLevel="0" collapsed="false">
      <c r="A170" s="24" t="s">
        <v>198</v>
      </c>
      <c r="B170" s="56" t="n">
        <f aca="false">HLOOKUP($B$2,$I$1:L170,S170,0)</f>
        <v>1</v>
      </c>
      <c r="C170" s="59" t="str">
        <f aca="false">IF(B170=1,"Ap Dung","Khong")</f>
        <v>Ap Dung</v>
      </c>
      <c r="D170" s="60" t="str">
        <f aca="false">IF(E170="x","Bat buoc",(IF(E170=1,"khuyen khich","Khong")))</f>
        <v>Bat buoc</v>
      </c>
      <c r="E170" s="33" t="str">
        <f aca="false">HLOOKUP($E$2,$N$1:R170,S170,0)</f>
        <v>x</v>
      </c>
      <c r="F170" s="27"/>
      <c r="G170" s="29" t="str">
        <f aca="false">IF(AND(F170=1,E170=1),1,IF(AND(F170=1,E170="x"),"x",""))</f>
        <v/>
      </c>
      <c r="H170" s="28" t="s">
        <v>15</v>
      </c>
      <c r="I170" s="22" t="n">
        <v>1</v>
      </c>
      <c r="J170" s="22" t="n">
        <v>1</v>
      </c>
      <c r="K170" s="22" t="n">
        <v>1</v>
      </c>
      <c r="L170" s="22" t="n">
        <v>1</v>
      </c>
      <c r="M170" s="29" t="s">
        <v>22</v>
      </c>
      <c r="N170" s="29" t="s">
        <v>23</v>
      </c>
      <c r="O170" s="29" t="s">
        <v>23</v>
      </c>
      <c r="P170" s="29" t="s">
        <v>23</v>
      </c>
      <c r="Q170" s="29" t="s">
        <v>23</v>
      </c>
      <c r="R170" s="29" t="s">
        <v>23</v>
      </c>
      <c r="S170" s="22" t="n">
        <v>170</v>
      </c>
      <c r="T170" s="27"/>
      <c r="U170" s="8"/>
      <c r="V170" s="8"/>
      <c r="W170" s="8"/>
      <c r="X170" s="8"/>
      <c r="Y170" s="8"/>
      <c r="Z170" s="8"/>
    </row>
    <row r="171" customFormat="false" ht="28.5" hidden="false" customHeight="true" outlineLevel="0" collapsed="false">
      <c r="A171" s="24" t="s">
        <v>199</v>
      </c>
      <c r="B171" s="56" t="n">
        <f aca="false">HLOOKUP($B$2,$I$1:L171,S171,0)</f>
        <v>1</v>
      </c>
      <c r="C171" s="59" t="str">
        <f aca="false">IF(B171=1,"Ap Dung","Khong")</f>
        <v>Ap Dung</v>
      </c>
      <c r="D171" s="60" t="str">
        <f aca="false">IF(E171="x","Bat buoc",(IF(E171=1,"khuyen khich","Khong")))</f>
        <v>Bat buoc</v>
      </c>
      <c r="E171" s="33" t="str">
        <f aca="false">HLOOKUP($E$2,$N$1:R171,S171,0)</f>
        <v>x</v>
      </c>
      <c r="F171" s="27"/>
      <c r="G171" s="29" t="str">
        <f aca="false">IF(AND(F171=1,E171=1),1,IF(AND(F171=1,E171="x"),"x",""))</f>
        <v/>
      </c>
      <c r="H171" s="28" t="s">
        <v>15</v>
      </c>
      <c r="I171" s="22" t="n">
        <v>1</v>
      </c>
      <c r="J171" s="22" t="n">
        <v>1</v>
      </c>
      <c r="K171" s="22" t="n">
        <v>1</v>
      </c>
      <c r="L171" s="22" t="n">
        <v>1</v>
      </c>
      <c r="M171" s="29" t="s">
        <v>22</v>
      </c>
      <c r="N171" s="29" t="s">
        <v>23</v>
      </c>
      <c r="O171" s="29" t="s">
        <v>23</v>
      </c>
      <c r="P171" s="29" t="s">
        <v>23</v>
      </c>
      <c r="Q171" s="29" t="s">
        <v>23</v>
      </c>
      <c r="R171" s="29" t="s">
        <v>23</v>
      </c>
      <c r="S171" s="22" t="n">
        <v>171</v>
      </c>
      <c r="T171" s="27"/>
      <c r="U171" s="8"/>
      <c r="V171" s="8"/>
      <c r="W171" s="8"/>
      <c r="X171" s="8"/>
      <c r="Y171" s="8"/>
      <c r="Z171" s="8"/>
    </row>
    <row r="172" customFormat="false" ht="28.5" hidden="false" customHeight="true" outlineLevel="0" collapsed="false">
      <c r="A172" s="24" t="s">
        <v>200</v>
      </c>
      <c r="B172" s="56" t="n">
        <f aca="false">HLOOKUP($B$2,$I$1:L172,S172,0)</f>
        <v>1</v>
      </c>
      <c r="C172" s="59" t="str">
        <f aca="false">IF(B172=1,"Ap Dung","Khong")</f>
        <v>Ap Dung</v>
      </c>
      <c r="D172" s="60" t="str">
        <f aca="false">IF(E172="x","Bat buoc",(IF(E172=1,"khuyen khich","Khong")))</f>
        <v>Bat buoc</v>
      </c>
      <c r="E172" s="33" t="str">
        <f aca="false">HLOOKUP($E$2,$N$1:R172,S172,0)</f>
        <v>x</v>
      </c>
      <c r="F172" s="27"/>
      <c r="G172" s="29" t="str">
        <f aca="false">IF(AND(F172=1,E172=1),1,IF(AND(F172=1,E172="x"),"x",""))</f>
        <v/>
      </c>
      <c r="H172" s="28" t="s">
        <v>15</v>
      </c>
      <c r="I172" s="22" t="n">
        <v>1</v>
      </c>
      <c r="J172" s="22" t="n">
        <v>1</v>
      </c>
      <c r="K172" s="22" t="n">
        <v>1</v>
      </c>
      <c r="L172" s="22" t="n">
        <v>1</v>
      </c>
      <c r="M172" s="29" t="s">
        <v>22</v>
      </c>
      <c r="N172" s="29" t="s">
        <v>23</v>
      </c>
      <c r="O172" s="29" t="s">
        <v>23</v>
      </c>
      <c r="P172" s="29" t="s">
        <v>23</v>
      </c>
      <c r="Q172" s="29" t="s">
        <v>23</v>
      </c>
      <c r="R172" s="29" t="s">
        <v>23</v>
      </c>
      <c r="S172" s="22" t="n">
        <v>172</v>
      </c>
      <c r="T172" s="27"/>
      <c r="U172" s="8"/>
      <c r="V172" s="8"/>
      <c r="W172" s="8"/>
      <c r="X172" s="8"/>
      <c r="Y172" s="8"/>
      <c r="Z172" s="8"/>
    </row>
    <row r="173" customFormat="false" ht="28.5" hidden="false" customHeight="true" outlineLevel="0" collapsed="false">
      <c r="A173" s="24" t="s">
        <v>201</v>
      </c>
      <c r="B173" s="56" t="n">
        <f aca="false">HLOOKUP($B$2,$I$1:L173,S173,0)</f>
        <v>1</v>
      </c>
      <c r="C173" s="59" t="str">
        <f aca="false">IF(B173=1,"Ap Dung","Khong")</f>
        <v>Ap Dung</v>
      </c>
      <c r="D173" s="60" t="str">
        <f aca="false">IF(E173="x","Bat buoc",(IF(E173=1,"khuyen khich","Khong")))</f>
        <v>Bat buoc</v>
      </c>
      <c r="E173" s="33" t="str">
        <f aca="false">HLOOKUP($E$2,$N$1:R173,S173,0)</f>
        <v>x</v>
      </c>
      <c r="F173" s="27"/>
      <c r="G173" s="29" t="str">
        <f aca="false">IF(AND(F173=1,E173=1),1,IF(AND(F173=1,E173="x"),"x",""))</f>
        <v/>
      </c>
      <c r="H173" s="28" t="s">
        <v>15</v>
      </c>
      <c r="I173" s="22" t="n">
        <v>1</v>
      </c>
      <c r="J173" s="22" t="n">
        <v>1</v>
      </c>
      <c r="K173" s="22" t="n">
        <v>1</v>
      </c>
      <c r="L173" s="22" t="n">
        <v>1</v>
      </c>
      <c r="M173" s="29" t="s">
        <v>22</v>
      </c>
      <c r="N173" s="29" t="s">
        <v>23</v>
      </c>
      <c r="O173" s="29" t="s">
        <v>23</v>
      </c>
      <c r="P173" s="29" t="s">
        <v>23</v>
      </c>
      <c r="Q173" s="29" t="s">
        <v>23</v>
      </c>
      <c r="R173" s="29" t="s">
        <v>23</v>
      </c>
      <c r="S173" s="22" t="n">
        <v>173</v>
      </c>
      <c r="T173" s="27"/>
      <c r="U173" s="8"/>
      <c r="V173" s="8"/>
      <c r="W173" s="8"/>
      <c r="X173" s="8"/>
      <c r="Y173" s="8"/>
      <c r="Z173" s="8"/>
    </row>
    <row r="174" customFormat="false" ht="28.5" hidden="false" customHeight="true" outlineLevel="0" collapsed="false">
      <c r="A174" s="24" t="s">
        <v>202</v>
      </c>
      <c r="B174" s="56" t="n">
        <f aca="false">HLOOKUP($B$2,$I$1:L174,S174,0)</f>
        <v>1</v>
      </c>
      <c r="C174" s="59" t="str">
        <f aca="false">IF(B174=1,"Ap Dung","Khong")</f>
        <v>Ap Dung</v>
      </c>
      <c r="D174" s="60" t="str">
        <f aca="false">IF(E174="x","Bat buoc",(IF(E174=1,"khuyen khich","Khong")))</f>
        <v>Bat buoc</v>
      </c>
      <c r="E174" s="33" t="str">
        <f aca="false">HLOOKUP($E$2,$N$1:R174,S174,0)</f>
        <v>x</v>
      </c>
      <c r="F174" s="27"/>
      <c r="G174" s="29" t="str">
        <f aca="false">IF(AND(F174=1,E174=1),1,IF(AND(F174=1,E174="x"),"x",""))</f>
        <v/>
      </c>
      <c r="H174" s="28" t="s">
        <v>15</v>
      </c>
      <c r="I174" s="22" t="n">
        <v>1</v>
      </c>
      <c r="J174" s="22" t="n">
        <v>1</v>
      </c>
      <c r="K174" s="22" t="n">
        <v>1</v>
      </c>
      <c r="L174" s="22" t="n">
        <v>1</v>
      </c>
      <c r="M174" s="29" t="s">
        <v>22</v>
      </c>
      <c r="N174" s="29" t="s">
        <v>23</v>
      </c>
      <c r="O174" s="29" t="s">
        <v>23</v>
      </c>
      <c r="P174" s="29" t="s">
        <v>23</v>
      </c>
      <c r="Q174" s="29" t="s">
        <v>23</v>
      </c>
      <c r="R174" s="29" t="s">
        <v>23</v>
      </c>
      <c r="S174" s="22" t="n">
        <v>174</v>
      </c>
      <c r="T174" s="27"/>
      <c r="U174" s="8"/>
      <c r="V174" s="8"/>
      <c r="W174" s="8"/>
      <c r="X174" s="8"/>
      <c r="Y174" s="8"/>
      <c r="Z174" s="8"/>
    </row>
    <row r="175" customFormat="false" ht="28.5" hidden="false" customHeight="true" outlineLevel="0" collapsed="false">
      <c r="A175" s="24" t="s">
        <v>203</v>
      </c>
      <c r="B175" s="56" t="n">
        <f aca="false">HLOOKUP($B$2,$I$1:L175,S175,0)</f>
        <v>1</v>
      </c>
      <c r="C175" s="59" t="str">
        <f aca="false">IF(B175=1,"Ap Dung","Khong")</f>
        <v>Ap Dung</v>
      </c>
      <c r="D175" s="60" t="str">
        <f aca="false">IF(E175="x","Bat buoc",(IF(E175=1,"khuyen khich","Khong")))</f>
        <v>Bat buoc</v>
      </c>
      <c r="E175" s="33" t="str">
        <f aca="false">HLOOKUP($E$2,$N$1:R175,S175,0)</f>
        <v>x</v>
      </c>
      <c r="F175" s="27"/>
      <c r="G175" s="29" t="str">
        <f aca="false">IF(AND(F175=1,E175=1),1,IF(AND(F175=1,E175="x"),"x",""))</f>
        <v/>
      </c>
      <c r="H175" s="28" t="s">
        <v>15</v>
      </c>
      <c r="I175" s="22" t="n">
        <v>1</v>
      </c>
      <c r="J175" s="22" t="n">
        <v>1</v>
      </c>
      <c r="K175" s="22" t="n">
        <v>1</v>
      </c>
      <c r="L175" s="22" t="n">
        <v>1</v>
      </c>
      <c r="M175" s="29" t="s">
        <v>25</v>
      </c>
      <c r="N175" s="23"/>
      <c r="O175" s="23"/>
      <c r="P175" s="29" t="s">
        <v>23</v>
      </c>
      <c r="Q175" s="29" t="s">
        <v>23</v>
      </c>
      <c r="R175" s="29" t="s">
        <v>23</v>
      </c>
      <c r="S175" s="22" t="n">
        <v>175</v>
      </c>
      <c r="T175" s="27"/>
      <c r="U175" s="8"/>
      <c r="V175" s="8"/>
      <c r="W175" s="8"/>
      <c r="X175" s="8"/>
      <c r="Y175" s="8"/>
      <c r="Z175" s="8"/>
    </row>
    <row r="176" customFormat="false" ht="28.5" hidden="false" customHeight="true" outlineLevel="0" collapsed="false">
      <c r="A176" s="24" t="s">
        <v>204</v>
      </c>
      <c r="B176" s="56" t="n">
        <f aca="false">HLOOKUP($B$2,$I$1:L176,S176,0)</f>
        <v>1</v>
      </c>
      <c r="C176" s="59" t="str">
        <f aca="false">IF(B176=1,"Ap Dung","Khong")</f>
        <v>Ap Dung</v>
      </c>
      <c r="D176" s="60" t="str">
        <f aca="false">IF(E176="x","Bat buoc",(IF(E176=1,"khuyen khich","Khong")))</f>
        <v>khuyen khich</v>
      </c>
      <c r="E176" s="26" t="n">
        <f aca="false">HLOOKUP($E$2,$N$1:R176,S176,0)</f>
        <v>1</v>
      </c>
      <c r="F176" s="27"/>
      <c r="G176" s="29" t="str">
        <f aca="false">IF(AND(F176=1,E176=1),1,IF(AND(F176=1,E176="x"),"x",""))</f>
        <v/>
      </c>
      <c r="H176" s="28" t="s">
        <v>15</v>
      </c>
      <c r="I176" s="22" t="n">
        <v>1</v>
      </c>
      <c r="J176" s="22" t="n">
        <v>1</v>
      </c>
      <c r="K176" s="22" t="n">
        <v>1</v>
      </c>
      <c r="L176" s="22" t="n">
        <v>1</v>
      </c>
      <c r="M176" s="29" t="s">
        <v>18</v>
      </c>
      <c r="N176" s="23"/>
      <c r="O176" s="23"/>
      <c r="P176" s="23" t="n">
        <v>1</v>
      </c>
      <c r="Q176" s="23" t="n">
        <v>1</v>
      </c>
      <c r="R176" s="23" t="n">
        <v>1</v>
      </c>
      <c r="S176" s="22" t="n">
        <v>176</v>
      </c>
      <c r="T176" s="27"/>
      <c r="U176" s="8"/>
      <c r="V176" s="8"/>
      <c r="W176" s="8"/>
      <c r="X176" s="8"/>
      <c r="Y176" s="8"/>
      <c r="Z176" s="8"/>
    </row>
    <row r="177" customFormat="false" ht="40.5" hidden="false" customHeight="true" outlineLevel="0" collapsed="false">
      <c r="A177" s="24" t="s">
        <v>205</v>
      </c>
      <c r="B177" s="56" t="n">
        <f aca="false">HLOOKUP($B$2,$I$1:L177,S177,0)</f>
        <v>1</v>
      </c>
      <c r="C177" s="59" t="str">
        <f aca="false">IF(B177=1,"Ap Dung","Khong")</f>
        <v>Ap Dung</v>
      </c>
      <c r="D177" s="60" t="str">
        <f aca="false">IF(E177="x","Bat buoc",(IF(E177=1,"khuyen khich","Khong")))</f>
        <v>Bat buoc</v>
      </c>
      <c r="E177" s="33" t="str">
        <f aca="false">HLOOKUP($E$2,$N$1:R177,S177,0)</f>
        <v>x</v>
      </c>
      <c r="F177" s="27"/>
      <c r="G177" s="29" t="str">
        <f aca="false">IF(AND(F177=1,E177=1),1,IF(AND(F177=1,E177="x"),"x",""))</f>
        <v/>
      </c>
      <c r="H177" s="28" t="s">
        <v>15</v>
      </c>
      <c r="I177" s="22" t="n">
        <v>1</v>
      </c>
      <c r="J177" s="22" t="n">
        <v>1</v>
      </c>
      <c r="K177" s="22" t="n">
        <v>1</v>
      </c>
      <c r="L177" s="22" t="n">
        <v>1</v>
      </c>
      <c r="M177" s="29" t="s">
        <v>22</v>
      </c>
      <c r="N177" s="29" t="s">
        <v>23</v>
      </c>
      <c r="O177" s="29" t="s">
        <v>23</v>
      </c>
      <c r="P177" s="29" t="s">
        <v>23</v>
      </c>
      <c r="Q177" s="29" t="s">
        <v>23</v>
      </c>
      <c r="R177" s="29" t="s">
        <v>23</v>
      </c>
      <c r="S177" s="22" t="n">
        <v>177</v>
      </c>
      <c r="T177" s="27"/>
      <c r="U177" s="8"/>
      <c r="V177" s="8"/>
      <c r="W177" s="8"/>
      <c r="X177" s="8"/>
      <c r="Y177" s="8"/>
      <c r="Z177" s="8"/>
    </row>
    <row r="178" customFormat="false" ht="28.5" hidden="false" customHeight="true" outlineLevel="0" collapsed="false">
      <c r="A178" s="17" t="s">
        <v>206</v>
      </c>
      <c r="B178" s="56"/>
      <c r="C178" s="61"/>
      <c r="D178" s="62"/>
      <c r="E178" s="32"/>
      <c r="F178" s="32"/>
      <c r="G178" s="23"/>
      <c r="H178" s="22"/>
      <c r="I178" s="22"/>
      <c r="J178" s="22"/>
      <c r="K178" s="22"/>
      <c r="L178" s="22"/>
      <c r="M178" s="23"/>
      <c r="N178" s="23"/>
      <c r="O178" s="23"/>
      <c r="P178" s="23"/>
      <c r="Q178" s="23"/>
      <c r="R178" s="23"/>
      <c r="S178" s="22" t="n">
        <v>178</v>
      </c>
      <c r="T178" s="32"/>
      <c r="U178" s="8"/>
      <c r="V178" s="8"/>
      <c r="W178" s="8"/>
      <c r="X178" s="8"/>
      <c r="Y178" s="8"/>
      <c r="Z178" s="8"/>
    </row>
    <row r="179" customFormat="false" ht="28.5" hidden="false" customHeight="true" outlineLevel="0" collapsed="false">
      <c r="A179" s="30" t="s">
        <v>207</v>
      </c>
      <c r="B179" s="56"/>
      <c r="C179" s="61"/>
      <c r="D179" s="62"/>
      <c r="E179" s="32"/>
      <c r="F179" s="32"/>
      <c r="G179" s="23"/>
      <c r="H179" s="22"/>
      <c r="I179" s="22"/>
      <c r="J179" s="22"/>
      <c r="K179" s="22"/>
      <c r="L179" s="22"/>
      <c r="M179" s="23"/>
      <c r="N179" s="23"/>
      <c r="O179" s="23"/>
      <c r="P179" s="23"/>
      <c r="Q179" s="23"/>
      <c r="R179" s="23"/>
      <c r="S179" s="22" t="n">
        <v>179</v>
      </c>
      <c r="T179" s="32"/>
      <c r="U179" s="8"/>
      <c r="V179" s="8"/>
      <c r="W179" s="8"/>
      <c r="X179" s="8"/>
      <c r="Y179" s="8"/>
      <c r="Z179" s="8"/>
    </row>
    <row r="180" customFormat="false" ht="28.5" hidden="false" customHeight="true" outlineLevel="0" collapsed="false">
      <c r="A180" s="24" t="s">
        <v>208</v>
      </c>
      <c r="B180" s="56" t="n">
        <f aca="false">HLOOKUP($B$2,$I$1:L180,S180,0)</f>
        <v>1</v>
      </c>
      <c r="C180" s="59" t="str">
        <f aca="false">IF(B180=1,"Ap Dung","Khong")</f>
        <v>Ap Dung</v>
      </c>
      <c r="D180" s="60" t="str">
        <f aca="false">IF(E180="x","Bat buoc",(IF(E180=1,"khuyen khich","Khong")))</f>
        <v>Khong</v>
      </c>
      <c r="E180" s="26" t="n">
        <f aca="false">HLOOKUP($E$2,$N$1:R180,S180,0)</f>
        <v>0</v>
      </c>
      <c r="F180" s="27"/>
      <c r="G180" s="29" t="str">
        <f aca="false">IF(AND(F180=1,E180=1),1,IF(AND(F180=1,E180="x"),"x",""))</f>
        <v/>
      </c>
      <c r="H180" s="28" t="s">
        <v>15</v>
      </c>
      <c r="I180" s="22" t="n">
        <v>1</v>
      </c>
      <c r="J180" s="22" t="n">
        <v>1</v>
      </c>
      <c r="K180" s="22" t="n">
        <v>1</v>
      </c>
      <c r="L180" s="22" t="n">
        <v>1</v>
      </c>
      <c r="M180" s="29" t="s">
        <v>30</v>
      </c>
      <c r="N180" s="29" t="s">
        <v>23</v>
      </c>
      <c r="O180" s="29" t="s">
        <v>23</v>
      </c>
      <c r="P180" s="23"/>
      <c r="Q180" s="23"/>
      <c r="R180" s="23"/>
      <c r="S180" s="22" t="n">
        <v>180</v>
      </c>
      <c r="T180" s="27"/>
      <c r="U180" s="8"/>
      <c r="V180" s="8"/>
      <c r="W180" s="8"/>
      <c r="X180" s="8"/>
      <c r="Y180" s="8"/>
      <c r="Z180" s="8"/>
    </row>
    <row r="181" customFormat="false" ht="28.5" hidden="false" customHeight="true" outlineLevel="0" collapsed="false">
      <c r="A181" s="24" t="s">
        <v>209</v>
      </c>
      <c r="B181" s="56" t="n">
        <f aca="false">HLOOKUP($B$2,$I$1:L181,S181,0)</f>
        <v>1</v>
      </c>
      <c r="C181" s="59" t="str">
        <f aca="false">IF(B181=1,"Ap Dung","Khong")</f>
        <v>Ap Dung</v>
      </c>
      <c r="D181" s="60" t="str">
        <f aca="false">IF(E181="x","Bat buoc",(IF(E181=1,"khuyen khich","Khong")))</f>
        <v>Khong</v>
      </c>
      <c r="E181" s="26" t="n">
        <f aca="false">HLOOKUP($E$2,$N$1:R181,S181,0)</f>
        <v>0</v>
      </c>
      <c r="F181" s="27"/>
      <c r="G181" s="29" t="str">
        <f aca="false">IF(AND(F181=1,E181=1),1,IF(AND(F181=1,E181="x"),"x",""))</f>
        <v/>
      </c>
      <c r="H181" s="28" t="s">
        <v>15</v>
      </c>
      <c r="I181" s="22" t="n">
        <v>1</v>
      </c>
      <c r="J181" s="22" t="n">
        <v>1</v>
      </c>
      <c r="K181" s="22" t="n">
        <v>1</v>
      </c>
      <c r="L181" s="22" t="n">
        <v>1</v>
      </c>
      <c r="M181" s="29" t="s">
        <v>82</v>
      </c>
      <c r="N181" s="23"/>
      <c r="O181" s="23"/>
      <c r="P181" s="29" t="s">
        <v>23</v>
      </c>
      <c r="Q181" s="29" t="s">
        <v>23</v>
      </c>
      <c r="R181" s="23"/>
      <c r="S181" s="22" t="n">
        <v>181</v>
      </c>
      <c r="T181" s="27"/>
      <c r="U181" s="8"/>
      <c r="V181" s="8"/>
      <c r="W181" s="8"/>
      <c r="X181" s="8"/>
      <c r="Y181" s="8"/>
      <c r="Z181" s="8"/>
    </row>
    <row r="182" customFormat="false" ht="28.5" hidden="false" customHeight="true" outlineLevel="0" collapsed="false">
      <c r="A182" s="24" t="s">
        <v>210</v>
      </c>
      <c r="B182" s="56" t="n">
        <f aca="false">HLOOKUP($B$2,$I$1:L182,S182,0)</f>
        <v>1</v>
      </c>
      <c r="C182" s="59" t="str">
        <f aca="false">IF(B182=1,"Ap Dung","Khong")</f>
        <v>Ap Dung</v>
      </c>
      <c r="D182" s="60" t="str">
        <f aca="false">IF(E182="x","Bat buoc",(IF(E182=1,"khuyen khich","Khong")))</f>
        <v>Bat buoc</v>
      </c>
      <c r="E182" s="33" t="str">
        <f aca="false">HLOOKUP($E$2,$N$1:R182,S182,0)</f>
        <v>x</v>
      </c>
      <c r="F182" s="27"/>
      <c r="G182" s="29" t="str">
        <f aca="false">IF(AND(F182=1,E182=1),1,IF(AND(F182=1,E182="x"),"x",""))</f>
        <v/>
      </c>
      <c r="H182" s="28" t="s">
        <v>15</v>
      </c>
      <c r="I182" s="22" t="n">
        <v>1</v>
      </c>
      <c r="J182" s="22" t="n">
        <v>1</v>
      </c>
      <c r="K182" s="22" t="n">
        <v>1</v>
      </c>
      <c r="L182" s="22" t="n">
        <v>1</v>
      </c>
      <c r="M182" s="29" t="s">
        <v>28</v>
      </c>
      <c r="N182" s="23"/>
      <c r="O182" s="23"/>
      <c r="P182" s="23"/>
      <c r="Q182" s="23"/>
      <c r="R182" s="29" t="s">
        <v>23</v>
      </c>
      <c r="S182" s="22" t="n">
        <v>182</v>
      </c>
      <c r="T182" s="27"/>
      <c r="U182" s="8"/>
      <c r="V182" s="8"/>
      <c r="W182" s="8"/>
      <c r="X182" s="8"/>
      <c r="Y182" s="8"/>
      <c r="Z182" s="8"/>
    </row>
    <row r="183" customFormat="false" ht="28.5" hidden="false" customHeight="true" outlineLevel="0" collapsed="false">
      <c r="A183" s="24" t="s">
        <v>211</v>
      </c>
      <c r="B183" s="56" t="n">
        <f aca="false">HLOOKUP($B$2,$I$1:L183,S183,0)</f>
        <v>1</v>
      </c>
      <c r="C183" s="59" t="str">
        <f aca="false">IF(B183=1,"Ap Dung","Khong")</f>
        <v>Ap Dung</v>
      </c>
      <c r="D183" s="60" t="str">
        <f aca="false">IF(E183="x","Bat buoc",(IF(E183=1,"khuyen khich","Khong")))</f>
        <v>Bat buoc</v>
      </c>
      <c r="E183" s="33" t="str">
        <f aca="false">HLOOKUP($E$2,$N$1:R183,S183,0)</f>
        <v>x</v>
      </c>
      <c r="F183" s="27"/>
      <c r="G183" s="29" t="str">
        <f aca="false">IF(AND(F183=1,E183=1),1,IF(AND(F183=1,E183="x"),"x",""))</f>
        <v/>
      </c>
      <c r="H183" s="28" t="s">
        <v>15</v>
      </c>
      <c r="I183" s="22" t="n">
        <v>1</v>
      </c>
      <c r="J183" s="22" t="n">
        <v>1</v>
      </c>
      <c r="K183" s="22" t="n">
        <v>1</v>
      </c>
      <c r="L183" s="22" t="n">
        <v>1</v>
      </c>
      <c r="M183" s="29" t="s">
        <v>22</v>
      </c>
      <c r="N183" s="29" t="s">
        <v>23</v>
      </c>
      <c r="O183" s="29" t="s">
        <v>23</v>
      </c>
      <c r="P183" s="29" t="s">
        <v>23</v>
      </c>
      <c r="Q183" s="29" t="s">
        <v>23</v>
      </c>
      <c r="R183" s="29" t="s">
        <v>23</v>
      </c>
      <c r="S183" s="22" t="n">
        <v>183</v>
      </c>
      <c r="T183" s="27"/>
      <c r="U183" s="8"/>
      <c r="V183" s="8"/>
      <c r="W183" s="8"/>
      <c r="X183" s="8"/>
      <c r="Y183" s="8"/>
      <c r="Z183" s="8"/>
    </row>
    <row r="184" customFormat="false" ht="28.5" hidden="false" customHeight="true" outlineLevel="0" collapsed="false">
      <c r="A184" s="24" t="s">
        <v>212</v>
      </c>
      <c r="B184" s="56" t="n">
        <f aca="false">HLOOKUP($B$2,$I$1:L184,S184,0)</f>
        <v>1</v>
      </c>
      <c r="C184" s="59" t="str">
        <f aca="false">IF(B184=1,"Ap Dung","Khong")</f>
        <v>Ap Dung</v>
      </c>
      <c r="D184" s="60" t="str">
        <f aca="false">IF(E184="x","Bat buoc",(IF(E184=1,"khuyen khich","Khong")))</f>
        <v>Bat buoc</v>
      </c>
      <c r="E184" s="33" t="str">
        <f aca="false">HLOOKUP($E$2,$N$1:R184,S184,0)</f>
        <v>x</v>
      </c>
      <c r="F184" s="27"/>
      <c r="G184" s="29" t="str">
        <f aca="false">IF(AND(F184=1,E184=1),1,IF(AND(F184=1,E184="x"),"x",""))</f>
        <v/>
      </c>
      <c r="H184" s="28" t="s">
        <v>15</v>
      </c>
      <c r="I184" s="22" t="n">
        <v>1</v>
      </c>
      <c r="J184" s="22" t="n">
        <v>1</v>
      </c>
      <c r="K184" s="22" t="n">
        <v>1</v>
      </c>
      <c r="L184" s="22" t="n">
        <v>1</v>
      </c>
      <c r="M184" s="29" t="s">
        <v>28</v>
      </c>
      <c r="N184" s="23"/>
      <c r="O184" s="23"/>
      <c r="P184" s="23"/>
      <c r="Q184" s="23"/>
      <c r="R184" s="29" t="s">
        <v>23</v>
      </c>
      <c r="S184" s="22" t="n">
        <v>184</v>
      </c>
      <c r="T184" s="27"/>
      <c r="U184" s="8"/>
      <c r="V184" s="8"/>
      <c r="W184" s="8"/>
      <c r="X184" s="8"/>
      <c r="Y184" s="8"/>
      <c r="Z184" s="8"/>
    </row>
    <row r="185" customFormat="false" ht="28.5" hidden="false" customHeight="true" outlineLevel="0" collapsed="false">
      <c r="A185" s="24" t="s">
        <v>213</v>
      </c>
      <c r="B185" s="56" t="n">
        <f aca="false">HLOOKUP($B$2,$I$1:L185,S185,0)</f>
        <v>1</v>
      </c>
      <c r="C185" s="59" t="str">
        <f aca="false">IF(B185=1,"Ap Dung","Khong")</f>
        <v>Ap Dung</v>
      </c>
      <c r="D185" s="60" t="str">
        <f aca="false">IF(E185="x","Bat buoc",(IF(E185=1,"khuyen khich","Khong")))</f>
        <v>Bat buoc</v>
      </c>
      <c r="E185" s="33" t="str">
        <f aca="false">HLOOKUP($E$2,$N$1:R185,S185,0)</f>
        <v>x</v>
      </c>
      <c r="F185" s="27"/>
      <c r="G185" s="29" t="str">
        <f aca="false">IF(AND(F185=1,E185=1),1,IF(AND(F185=1,E185="x"),"x",""))</f>
        <v/>
      </c>
      <c r="H185" s="28" t="s">
        <v>15</v>
      </c>
      <c r="I185" s="22" t="n">
        <v>1</v>
      </c>
      <c r="J185" s="22" t="n">
        <v>1</v>
      </c>
      <c r="K185" s="22" t="n">
        <v>1</v>
      </c>
      <c r="L185" s="22" t="n">
        <v>1</v>
      </c>
      <c r="M185" s="29" t="s">
        <v>41</v>
      </c>
      <c r="N185" s="23"/>
      <c r="O185" s="23"/>
      <c r="P185" s="23"/>
      <c r="Q185" s="29" t="s">
        <v>23</v>
      </c>
      <c r="R185" s="29" t="s">
        <v>23</v>
      </c>
      <c r="S185" s="22" t="n">
        <v>185</v>
      </c>
      <c r="T185" s="27"/>
      <c r="U185" s="8"/>
      <c r="V185" s="8"/>
      <c r="W185" s="8"/>
      <c r="X185" s="8"/>
      <c r="Y185" s="8"/>
      <c r="Z185" s="8"/>
    </row>
    <row r="186" customFormat="false" ht="28.5" hidden="false" customHeight="true" outlineLevel="0" collapsed="false">
      <c r="A186" s="24" t="s">
        <v>214</v>
      </c>
      <c r="B186" s="56" t="n">
        <f aca="false">HLOOKUP($B$2,$I$1:L186,S186,0)</f>
        <v>1</v>
      </c>
      <c r="C186" s="59" t="str">
        <f aca="false">IF(B186=1,"Ap Dung","Khong")</f>
        <v>Ap Dung</v>
      </c>
      <c r="D186" s="60" t="str">
        <f aca="false">IF(E186="x","Bat buoc",(IF(E186=1,"khuyen khich","Khong")))</f>
        <v>Khong</v>
      </c>
      <c r="E186" s="26" t="n">
        <f aca="false">HLOOKUP($E$2,$N$1:R186,S186,0)</f>
        <v>0</v>
      </c>
      <c r="F186" s="27"/>
      <c r="G186" s="29" t="str">
        <f aca="false">IF(AND(F186=1,E186=1),1,IF(AND(F186=1,E186="x"),"x",""))</f>
        <v/>
      </c>
      <c r="H186" s="28" t="s">
        <v>15</v>
      </c>
      <c r="I186" s="22" t="n">
        <v>1</v>
      </c>
      <c r="J186" s="22" t="n">
        <v>1</v>
      </c>
      <c r="K186" s="22" t="n">
        <v>1</v>
      </c>
      <c r="L186" s="22" t="n">
        <v>1</v>
      </c>
      <c r="M186" s="29" t="s">
        <v>30</v>
      </c>
      <c r="N186" s="29" t="s">
        <v>23</v>
      </c>
      <c r="O186" s="29" t="s">
        <v>23</v>
      </c>
      <c r="P186" s="23"/>
      <c r="Q186" s="23"/>
      <c r="R186" s="23"/>
      <c r="S186" s="22" t="n">
        <v>186</v>
      </c>
      <c r="T186" s="27"/>
      <c r="U186" s="8"/>
      <c r="V186" s="8"/>
      <c r="W186" s="8"/>
      <c r="X186" s="8"/>
      <c r="Y186" s="8"/>
      <c r="Z186" s="8"/>
    </row>
    <row r="187" customFormat="false" ht="28.5" hidden="false" customHeight="true" outlineLevel="0" collapsed="false">
      <c r="A187" s="24" t="s">
        <v>215</v>
      </c>
      <c r="B187" s="56" t="n">
        <f aca="false">HLOOKUP($B$2,$I$1:L187,S187,0)</f>
        <v>1</v>
      </c>
      <c r="C187" s="59" t="str">
        <f aca="false">IF(B187=1,"Ap Dung","Khong")</f>
        <v>Ap Dung</v>
      </c>
      <c r="D187" s="60" t="str">
        <f aca="false">IF(E187="x","Bat buoc",(IF(E187=1,"khuyen khich","Khong")))</f>
        <v>Bat buoc</v>
      </c>
      <c r="E187" s="33" t="str">
        <f aca="false">HLOOKUP($E$2,$N$1:R187,S187,0)</f>
        <v>x</v>
      </c>
      <c r="F187" s="27"/>
      <c r="G187" s="29" t="str">
        <f aca="false">IF(AND(F187=1,E187=1),1,IF(AND(F187=1,E187="x"),"x",""))</f>
        <v/>
      </c>
      <c r="H187" s="28" t="s">
        <v>15</v>
      </c>
      <c r="I187" s="22" t="n">
        <v>1</v>
      </c>
      <c r="J187" s="22" t="n">
        <v>1</v>
      </c>
      <c r="K187" s="22" t="n">
        <v>1</v>
      </c>
      <c r="L187" s="22" t="n">
        <v>1</v>
      </c>
      <c r="M187" s="29" t="s">
        <v>25</v>
      </c>
      <c r="N187" s="23"/>
      <c r="O187" s="23"/>
      <c r="P187" s="29" t="s">
        <v>23</v>
      </c>
      <c r="Q187" s="29" t="s">
        <v>23</v>
      </c>
      <c r="R187" s="29" t="s">
        <v>23</v>
      </c>
      <c r="S187" s="22" t="n">
        <v>187</v>
      </c>
      <c r="T187" s="27"/>
      <c r="U187" s="8"/>
      <c r="V187" s="8"/>
      <c r="W187" s="8"/>
      <c r="X187" s="8"/>
      <c r="Y187" s="8"/>
      <c r="Z187" s="8"/>
    </row>
    <row r="188" customFormat="false" ht="28.5" hidden="false" customHeight="true" outlineLevel="0" collapsed="false">
      <c r="A188" s="24" t="s">
        <v>216</v>
      </c>
      <c r="B188" s="56" t="n">
        <f aca="false">HLOOKUP($B$2,$I$1:L188,S188,0)</f>
        <v>1</v>
      </c>
      <c r="C188" s="59" t="str">
        <f aca="false">IF(B188=1,"Ap Dung","Khong")</f>
        <v>Ap Dung</v>
      </c>
      <c r="D188" s="60" t="str">
        <f aca="false">IF(E188="x","Bat buoc",(IF(E188=1,"khuyen khich","Khong")))</f>
        <v>Bat buoc</v>
      </c>
      <c r="E188" s="33" t="str">
        <f aca="false">HLOOKUP($E$2,$N$1:R188,S188,0)</f>
        <v>x</v>
      </c>
      <c r="F188" s="27"/>
      <c r="G188" s="29" t="str">
        <f aca="false">IF(AND(F188=1,E188=1),1,IF(AND(F188=1,E188="x"),"x",""))</f>
        <v/>
      </c>
      <c r="H188" s="28" t="s">
        <v>15</v>
      </c>
      <c r="I188" s="22" t="n">
        <v>1</v>
      </c>
      <c r="J188" s="22" t="n">
        <v>1</v>
      </c>
      <c r="K188" s="22" t="n">
        <v>1</v>
      </c>
      <c r="L188" s="22" t="n">
        <v>1</v>
      </c>
      <c r="M188" s="29" t="s">
        <v>22</v>
      </c>
      <c r="N188" s="29" t="s">
        <v>23</v>
      </c>
      <c r="O188" s="29" t="s">
        <v>23</v>
      </c>
      <c r="P188" s="29" t="s">
        <v>23</v>
      </c>
      <c r="Q188" s="29" t="s">
        <v>23</v>
      </c>
      <c r="R188" s="29" t="s">
        <v>23</v>
      </c>
      <c r="S188" s="22" t="n">
        <v>188</v>
      </c>
      <c r="T188" s="27"/>
      <c r="U188" s="8"/>
      <c r="V188" s="8"/>
      <c r="W188" s="8"/>
      <c r="X188" s="8"/>
      <c r="Y188" s="8"/>
      <c r="Z188" s="8"/>
    </row>
    <row r="189" customFormat="false" ht="28.5" hidden="false" customHeight="true" outlineLevel="0" collapsed="false">
      <c r="A189" s="24" t="s">
        <v>217</v>
      </c>
      <c r="B189" s="56" t="n">
        <f aca="false">HLOOKUP($B$2,$I$1:L189,S189,0)</f>
        <v>1</v>
      </c>
      <c r="C189" s="59" t="str">
        <f aca="false">IF(B189=1,"Ap Dung","Khong")</f>
        <v>Ap Dung</v>
      </c>
      <c r="D189" s="60" t="str">
        <f aca="false">IF(E189="x","Bat buoc",(IF(E189=1,"khuyen khich","Khong")))</f>
        <v>Bat buoc</v>
      </c>
      <c r="E189" s="33" t="str">
        <f aca="false">HLOOKUP($E$2,$N$1:R189,S189,0)</f>
        <v>x</v>
      </c>
      <c r="F189" s="27"/>
      <c r="G189" s="29" t="str">
        <f aca="false">IF(AND(F189=1,E189=1),1,IF(AND(F189=1,E189="x"),"x",""))</f>
        <v/>
      </c>
      <c r="H189" s="28" t="s">
        <v>15</v>
      </c>
      <c r="I189" s="22" t="n">
        <v>1</v>
      </c>
      <c r="J189" s="22" t="n">
        <v>1</v>
      </c>
      <c r="K189" s="22" t="n">
        <v>1</v>
      </c>
      <c r="L189" s="22" t="n">
        <v>1</v>
      </c>
      <c r="M189" s="29" t="s">
        <v>22</v>
      </c>
      <c r="N189" s="29" t="s">
        <v>23</v>
      </c>
      <c r="O189" s="29" t="s">
        <v>23</v>
      </c>
      <c r="P189" s="29" t="s">
        <v>23</v>
      </c>
      <c r="Q189" s="29" t="s">
        <v>23</v>
      </c>
      <c r="R189" s="29" t="s">
        <v>23</v>
      </c>
      <c r="S189" s="22" t="n">
        <v>189</v>
      </c>
      <c r="T189" s="27"/>
      <c r="U189" s="8"/>
      <c r="V189" s="8"/>
      <c r="W189" s="8"/>
      <c r="X189" s="8"/>
      <c r="Y189" s="8"/>
      <c r="Z189" s="8"/>
    </row>
    <row r="190" customFormat="false" ht="28.5" hidden="false" customHeight="true" outlineLevel="0" collapsed="false">
      <c r="A190" s="24" t="s">
        <v>218</v>
      </c>
      <c r="B190" s="56" t="n">
        <f aca="false">HLOOKUP($B$2,$I$1:L190,S190,0)</f>
        <v>1</v>
      </c>
      <c r="C190" s="59" t="str">
        <f aca="false">IF(B190=1,"Ap Dung","Khong")</f>
        <v>Ap Dung</v>
      </c>
      <c r="D190" s="60" t="str">
        <f aca="false">IF(E190="x","Bat buoc",(IF(E190=1,"khuyen khich","Khong")))</f>
        <v>Bat buoc</v>
      </c>
      <c r="E190" s="33" t="str">
        <f aca="false">HLOOKUP($E$2,$N$1:R190,S190,0)</f>
        <v>x</v>
      </c>
      <c r="F190" s="27"/>
      <c r="G190" s="29" t="str">
        <f aca="false">IF(AND(F190=1,E190=1),1,IF(AND(F190=1,E190="x"),"x",""))</f>
        <v/>
      </c>
      <c r="H190" s="28" t="s">
        <v>15</v>
      </c>
      <c r="I190" s="22" t="n">
        <v>1</v>
      </c>
      <c r="J190" s="22" t="n">
        <v>1</v>
      </c>
      <c r="K190" s="22" t="n">
        <v>1</v>
      </c>
      <c r="L190" s="22" t="n">
        <v>1</v>
      </c>
      <c r="M190" s="29" t="s">
        <v>197</v>
      </c>
      <c r="N190" s="23" t="n">
        <v>1</v>
      </c>
      <c r="O190" s="29" t="s">
        <v>23</v>
      </c>
      <c r="P190" s="29" t="s">
        <v>23</v>
      </c>
      <c r="Q190" s="29" t="s">
        <v>23</v>
      </c>
      <c r="R190" s="29" t="s">
        <v>23</v>
      </c>
      <c r="S190" s="22" t="n">
        <v>190</v>
      </c>
      <c r="T190" s="27"/>
      <c r="U190" s="8"/>
      <c r="V190" s="8"/>
      <c r="W190" s="8"/>
      <c r="X190" s="8"/>
      <c r="Y190" s="8"/>
      <c r="Z190" s="8"/>
    </row>
    <row r="191" customFormat="false" ht="28.5" hidden="false" customHeight="true" outlineLevel="0" collapsed="false">
      <c r="A191" s="24" t="s">
        <v>219</v>
      </c>
      <c r="B191" s="56" t="n">
        <f aca="false">HLOOKUP($B$2,$I$1:L191,S191,0)</f>
        <v>1</v>
      </c>
      <c r="C191" s="59" t="str">
        <f aca="false">IF(B191=1,"Ap Dung","Khong")</f>
        <v>Ap Dung</v>
      </c>
      <c r="D191" s="60" t="str">
        <f aca="false">IF(E191="x","Bat buoc",(IF(E191=1,"khuyen khich","Khong")))</f>
        <v>Bat buoc</v>
      </c>
      <c r="E191" s="33" t="str">
        <f aca="false">HLOOKUP($E$2,$N$1:R191,S191,0)</f>
        <v>x</v>
      </c>
      <c r="F191" s="27"/>
      <c r="G191" s="29" t="str">
        <f aca="false">IF(AND(F191=1,E191=1),1,IF(AND(F191=1,E191="x"),"x",""))</f>
        <v/>
      </c>
      <c r="H191" s="28" t="s">
        <v>15</v>
      </c>
      <c r="I191" s="22" t="n">
        <v>1</v>
      </c>
      <c r="J191" s="22" t="n">
        <v>1</v>
      </c>
      <c r="K191" s="22" t="n">
        <v>1</v>
      </c>
      <c r="L191" s="22" t="n">
        <v>1</v>
      </c>
      <c r="M191" s="29" t="s">
        <v>35</v>
      </c>
      <c r="N191" s="23"/>
      <c r="O191" s="23"/>
      <c r="P191" s="23" t="n">
        <v>1</v>
      </c>
      <c r="Q191" s="29" t="s">
        <v>23</v>
      </c>
      <c r="R191" s="29" t="s">
        <v>23</v>
      </c>
      <c r="S191" s="22" t="n">
        <v>191</v>
      </c>
      <c r="T191" s="27"/>
      <c r="U191" s="8"/>
      <c r="V191" s="8"/>
      <c r="W191" s="8"/>
      <c r="X191" s="8"/>
      <c r="Y191" s="8"/>
      <c r="Z191" s="8"/>
    </row>
    <row r="192" customFormat="false" ht="28.5" hidden="false" customHeight="true" outlineLevel="0" collapsed="false">
      <c r="A192" s="24" t="s">
        <v>220</v>
      </c>
      <c r="B192" s="56" t="n">
        <f aca="false">HLOOKUP($B$2,$I$1:L192,S192,0)</f>
        <v>1</v>
      </c>
      <c r="C192" s="59" t="str">
        <f aca="false">IF(B192=1,"Ap Dung","Khong")</f>
        <v>Ap Dung</v>
      </c>
      <c r="D192" s="60" t="str">
        <f aca="false">IF(E192="x","Bat buoc",(IF(E192=1,"khuyen khich","Khong")))</f>
        <v>khuyen khich</v>
      </c>
      <c r="E192" s="26" t="n">
        <f aca="false">HLOOKUP($E$2,$N$1:R192,S192,0)</f>
        <v>1</v>
      </c>
      <c r="F192" s="27"/>
      <c r="G192" s="29" t="str">
        <f aca="false">IF(AND(F192=1,E192=1),1,IF(AND(F192=1,E192="x"),"x",""))</f>
        <v/>
      </c>
      <c r="H192" s="28" t="s">
        <v>15</v>
      </c>
      <c r="I192" s="22" t="n">
        <v>1</v>
      </c>
      <c r="J192" s="22" t="n">
        <v>1</v>
      </c>
      <c r="K192" s="22" t="n">
        <v>1</v>
      </c>
      <c r="L192" s="22" t="n">
        <v>1</v>
      </c>
      <c r="M192" s="29" t="s">
        <v>221</v>
      </c>
      <c r="N192" s="23"/>
      <c r="O192" s="23"/>
      <c r="P192" s="23"/>
      <c r="Q192" s="23" t="n">
        <v>1</v>
      </c>
      <c r="R192" s="23" t="n">
        <v>1</v>
      </c>
      <c r="S192" s="22" t="n">
        <v>192</v>
      </c>
      <c r="T192" s="27"/>
      <c r="U192" s="8"/>
      <c r="V192" s="8"/>
      <c r="W192" s="8"/>
      <c r="X192" s="8"/>
      <c r="Y192" s="8"/>
      <c r="Z192" s="8"/>
    </row>
    <row r="193" customFormat="false" ht="28.5" hidden="false" customHeight="true" outlineLevel="0" collapsed="false">
      <c r="A193" s="24" t="s">
        <v>222</v>
      </c>
      <c r="B193" s="56" t="n">
        <f aca="false">HLOOKUP($B$2,$I$1:L193,S193,0)</f>
        <v>1</v>
      </c>
      <c r="C193" s="59" t="str">
        <f aca="false">IF(B193=1,"Ap Dung","Khong")</f>
        <v>Ap Dung</v>
      </c>
      <c r="D193" s="60" t="str">
        <f aca="false">IF(E193="x","Bat buoc",(IF(E193=1,"khuyen khich","Khong")))</f>
        <v>Khong</v>
      </c>
      <c r="E193" s="26" t="n">
        <f aca="false">HLOOKUP($E$2,$N$1:R193,S193,0)</f>
        <v>0</v>
      </c>
      <c r="F193" s="27"/>
      <c r="G193" s="29" t="str">
        <f aca="false">IF(AND(F193=1,E193=1),1,IF(AND(F193=1,E193="x"),"x",""))</f>
        <v/>
      </c>
      <c r="H193" s="28" t="s">
        <v>15</v>
      </c>
      <c r="I193" s="22" t="n">
        <v>1</v>
      </c>
      <c r="J193" s="22" t="n">
        <v>1</v>
      </c>
      <c r="K193" s="22" t="n">
        <v>1</v>
      </c>
      <c r="L193" s="22" t="n">
        <v>1</v>
      </c>
      <c r="M193" s="29" t="s">
        <v>223</v>
      </c>
      <c r="N193" s="23" t="n">
        <v>1</v>
      </c>
      <c r="O193" s="29" t="s">
        <v>23</v>
      </c>
      <c r="P193" s="23"/>
      <c r="Q193" s="23"/>
      <c r="R193" s="23"/>
      <c r="S193" s="22" t="n">
        <v>193</v>
      </c>
      <c r="T193" s="27"/>
      <c r="U193" s="8"/>
      <c r="V193" s="8"/>
      <c r="W193" s="8"/>
      <c r="X193" s="8"/>
      <c r="Y193" s="8"/>
      <c r="Z193" s="8"/>
    </row>
    <row r="194" customFormat="false" ht="28.5" hidden="false" customHeight="true" outlineLevel="0" collapsed="false">
      <c r="A194" s="24" t="s">
        <v>224</v>
      </c>
      <c r="B194" s="56" t="n">
        <f aca="false">HLOOKUP($B$2,$I$1:L194,S194,0)</f>
        <v>1</v>
      </c>
      <c r="C194" s="59" t="str">
        <f aca="false">IF(B194=1,"Ap Dung","Khong")</f>
        <v>Ap Dung</v>
      </c>
      <c r="D194" s="60" t="str">
        <f aca="false">IF(E194="x","Bat buoc",(IF(E194=1,"khuyen khich","Khong")))</f>
        <v>Khong</v>
      </c>
      <c r="E194" s="26" t="n">
        <f aca="false">HLOOKUP($E$2,$N$1:R194,S194,0)</f>
        <v>0</v>
      </c>
      <c r="F194" s="27"/>
      <c r="G194" s="29" t="str">
        <f aca="false">IF(AND(F194=1,E194=1),1,IF(AND(F194=1,E194="x"),"x",""))</f>
        <v/>
      </c>
      <c r="H194" s="28" t="s">
        <v>15</v>
      </c>
      <c r="I194" s="22" t="n">
        <v>1</v>
      </c>
      <c r="J194" s="22" t="n">
        <v>1</v>
      </c>
      <c r="K194" s="22" t="n">
        <v>1</v>
      </c>
      <c r="L194" s="22" t="n">
        <v>1</v>
      </c>
      <c r="M194" s="29" t="s">
        <v>82</v>
      </c>
      <c r="N194" s="23"/>
      <c r="O194" s="23"/>
      <c r="P194" s="29" t="s">
        <v>23</v>
      </c>
      <c r="Q194" s="29" t="s">
        <v>23</v>
      </c>
      <c r="R194" s="23"/>
      <c r="S194" s="22" t="n">
        <v>194</v>
      </c>
      <c r="T194" s="27"/>
      <c r="U194" s="8"/>
      <c r="V194" s="8"/>
      <c r="W194" s="8"/>
      <c r="X194" s="8"/>
      <c r="Y194" s="8"/>
      <c r="Z194" s="8"/>
    </row>
    <row r="195" customFormat="false" ht="28.5" hidden="false" customHeight="true" outlineLevel="0" collapsed="false">
      <c r="A195" s="24" t="s">
        <v>225</v>
      </c>
      <c r="B195" s="56" t="n">
        <f aca="false">HLOOKUP($B$2,$I$1:L195,S195,0)</f>
        <v>1</v>
      </c>
      <c r="C195" s="59" t="str">
        <f aca="false">IF(B195=1,"Ap Dung","Khong")</f>
        <v>Ap Dung</v>
      </c>
      <c r="D195" s="60" t="str">
        <f aca="false">IF(E195="x","Bat buoc",(IF(E195=1,"khuyen khich","Khong")))</f>
        <v>Bat buoc</v>
      </c>
      <c r="E195" s="33" t="str">
        <f aca="false">HLOOKUP($E$2,$N$1:R195,S195,0)</f>
        <v>x</v>
      </c>
      <c r="F195" s="27"/>
      <c r="G195" s="29" t="str">
        <f aca="false">IF(AND(F195=1,E195=1),1,IF(AND(F195=1,E195="x"),"x",""))</f>
        <v/>
      </c>
      <c r="H195" s="28" t="s">
        <v>15</v>
      </c>
      <c r="I195" s="22" t="n">
        <v>1</v>
      </c>
      <c r="J195" s="22" t="n">
        <v>1</v>
      </c>
      <c r="K195" s="22" t="n">
        <v>1</v>
      </c>
      <c r="L195" s="22" t="n">
        <v>1</v>
      </c>
      <c r="M195" s="29" t="s">
        <v>126</v>
      </c>
      <c r="N195" s="23"/>
      <c r="O195" s="23"/>
      <c r="P195" s="23"/>
      <c r="Q195" s="23" t="n">
        <v>1</v>
      </c>
      <c r="R195" s="29" t="s">
        <v>23</v>
      </c>
      <c r="S195" s="22" t="n">
        <v>195</v>
      </c>
      <c r="T195" s="27"/>
      <c r="U195" s="8"/>
      <c r="V195" s="8"/>
      <c r="W195" s="8"/>
      <c r="X195" s="8"/>
      <c r="Y195" s="8"/>
      <c r="Z195" s="8"/>
    </row>
    <row r="196" customFormat="false" ht="28.5" hidden="false" customHeight="true" outlineLevel="0" collapsed="false">
      <c r="A196" s="24" t="s">
        <v>226</v>
      </c>
      <c r="B196" s="56" t="n">
        <f aca="false">HLOOKUP($B$2,$I$1:L196,S196,0)</f>
        <v>1</v>
      </c>
      <c r="C196" s="59" t="str">
        <f aca="false">IF(B196=1,"Ap Dung","Khong")</f>
        <v>Ap Dung</v>
      </c>
      <c r="D196" s="60" t="str">
        <f aca="false">IF(E196="x","Bat buoc",(IF(E196=1,"khuyen khich","Khong")))</f>
        <v>Bat buoc</v>
      </c>
      <c r="E196" s="33" t="str">
        <f aca="false">HLOOKUP($E$2,$N$1:R196,S196,0)</f>
        <v>x</v>
      </c>
      <c r="F196" s="27"/>
      <c r="G196" s="29" t="str">
        <f aca="false">IF(AND(F196=1,E196=1),1,IF(AND(F196=1,E196="x"),"x",""))</f>
        <v/>
      </c>
      <c r="H196" s="28" t="s">
        <v>15</v>
      </c>
      <c r="I196" s="22" t="n">
        <v>1</v>
      </c>
      <c r="J196" s="22" t="n">
        <v>1</v>
      </c>
      <c r="K196" s="22" t="n">
        <v>1</v>
      </c>
      <c r="L196" s="22" t="n">
        <v>1</v>
      </c>
      <c r="M196" s="29" t="s">
        <v>22</v>
      </c>
      <c r="N196" s="29" t="s">
        <v>23</v>
      </c>
      <c r="O196" s="29" t="s">
        <v>23</v>
      </c>
      <c r="P196" s="29" t="s">
        <v>23</v>
      </c>
      <c r="Q196" s="29" t="s">
        <v>23</v>
      </c>
      <c r="R196" s="29" t="s">
        <v>23</v>
      </c>
      <c r="S196" s="22" t="n">
        <v>196</v>
      </c>
      <c r="T196" s="27"/>
      <c r="U196" s="8"/>
      <c r="V196" s="8"/>
      <c r="W196" s="8"/>
      <c r="X196" s="8"/>
      <c r="Y196" s="8"/>
      <c r="Z196" s="8"/>
    </row>
    <row r="197" customFormat="false" ht="28.5" hidden="false" customHeight="true" outlineLevel="0" collapsed="false">
      <c r="A197" s="24" t="s">
        <v>173</v>
      </c>
      <c r="B197" s="56" t="n">
        <f aca="false">HLOOKUP($B$2,$I$1:L197,S197,0)</f>
        <v>1</v>
      </c>
      <c r="C197" s="59" t="str">
        <f aca="false">IF(B197=1,"Ap Dung","Khong")</f>
        <v>Ap Dung</v>
      </c>
      <c r="D197" s="60" t="str">
        <f aca="false">IF(E197="x","Bat buoc",(IF(E197=1,"khuyen khich","Khong")))</f>
        <v>Bat buoc</v>
      </c>
      <c r="E197" s="33" t="str">
        <f aca="false">HLOOKUP($E$2,$N$1:R197,S197,0)</f>
        <v>x</v>
      </c>
      <c r="F197" s="27"/>
      <c r="G197" s="29" t="str">
        <f aca="false">IF(AND(F197=1,E197=1),1,IF(AND(F197=1,E197="x"),"x",""))</f>
        <v/>
      </c>
      <c r="H197" s="28" t="s">
        <v>15</v>
      </c>
      <c r="I197" s="22" t="n">
        <v>1</v>
      </c>
      <c r="J197" s="22" t="n">
        <v>1</v>
      </c>
      <c r="K197" s="22" t="n">
        <v>1</v>
      </c>
      <c r="L197" s="22" t="n">
        <v>1</v>
      </c>
      <c r="M197" s="29" t="s">
        <v>22</v>
      </c>
      <c r="N197" s="29" t="s">
        <v>23</v>
      </c>
      <c r="O197" s="29" t="s">
        <v>23</v>
      </c>
      <c r="P197" s="29" t="s">
        <v>23</v>
      </c>
      <c r="Q197" s="29" t="s">
        <v>23</v>
      </c>
      <c r="R197" s="29" t="s">
        <v>23</v>
      </c>
      <c r="S197" s="22" t="n">
        <v>197</v>
      </c>
      <c r="T197" s="27"/>
      <c r="U197" s="8"/>
      <c r="V197" s="8"/>
      <c r="W197" s="8"/>
      <c r="X197" s="8"/>
      <c r="Y197" s="8"/>
      <c r="Z197" s="8"/>
    </row>
    <row r="198" customFormat="false" ht="28.5" hidden="false" customHeight="true" outlineLevel="0" collapsed="false">
      <c r="A198" s="24" t="s">
        <v>227</v>
      </c>
      <c r="B198" s="56" t="n">
        <f aca="false">HLOOKUP($B$2,$I$1:L198,S198,0)</f>
        <v>1</v>
      </c>
      <c r="C198" s="59" t="str">
        <f aca="false">IF(B198=1,"Ap Dung","Khong")</f>
        <v>Ap Dung</v>
      </c>
      <c r="D198" s="60" t="str">
        <f aca="false">IF(E198="x","Bat buoc",(IF(E198=1,"khuyen khich","Khong")))</f>
        <v>Bat buoc</v>
      </c>
      <c r="E198" s="33" t="str">
        <f aca="false">HLOOKUP($E$2,$N$1:R198,S198,0)</f>
        <v>x</v>
      </c>
      <c r="F198" s="27"/>
      <c r="G198" s="29" t="str">
        <f aca="false">IF(AND(F198=1,E198=1),1,IF(AND(F198=1,E198="x"),"x",""))</f>
        <v/>
      </c>
      <c r="H198" s="28" t="s">
        <v>15</v>
      </c>
      <c r="I198" s="22" t="n">
        <v>1</v>
      </c>
      <c r="J198" s="22" t="n">
        <v>1</v>
      </c>
      <c r="K198" s="22" t="n">
        <v>1</v>
      </c>
      <c r="L198" s="22" t="n">
        <v>1</v>
      </c>
      <c r="M198" s="29" t="s">
        <v>22</v>
      </c>
      <c r="N198" s="29" t="s">
        <v>23</v>
      </c>
      <c r="O198" s="29" t="s">
        <v>23</v>
      </c>
      <c r="P198" s="29" t="s">
        <v>23</v>
      </c>
      <c r="Q198" s="29" t="s">
        <v>23</v>
      </c>
      <c r="R198" s="29" t="s">
        <v>23</v>
      </c>
      <c r="S198" s="22" t="n">
        <v>198</v>
      </c>
      <c r="T198" s="27"/>
      <c r="U198" s="8"/>
      <c r="V198" s="8"/>
      <c r="W198" s="8"/>
      <c r="X198" s="8"/>
      <c r="Y198" s="8"/>
      <c r="Z198" s="8"/>
    </row>
    <row r="199" customFormat="false" ht="28.5" hidden="false" customHeight="true" outlineLevel="0" collapsed="false">
      <c r="A199" s="24" t="s">
        <v>228</v>
      </c>
      <c r="B199" s="56" t="n">
        <f aca="false">HLOOKUP($B$2,$I$1:L199,S199,0)</f>
        <v>1</v>
      </c>
      <c r="C199" s="59" t="str">
        <f aca="false">IF(B199=1,"Ap Dung","Khong")</f>
        <v>Ap Dung</v>
      </c>
      <c r="D199" s="60" t="str">
        <f aca="false">IF(E199="x","Bat buoc",(IF(E199=1,"khuyen khich","Khong")))</f>
        <v>khuyen khich</v>
      </c>
      <c r="E199" s="26" t="n">
        <f aca="false">HLOOKUP($E$2,$N$1:R199,S199,0)</f>
        <v>1</v>
      </c>
      <c r="F199" s="27"/>
      <c r="G199" s="29" t="str">
        <f aca="false">IF(AND(F199=1,E199=1),1,IF(AND(F199=1,E199="x"),"x",""))</f>
        <v/>
      </c>
      <c r="H199" s="28" t="s">
        <v>15</v>
      </c>
      <c r="I199" s="22" t="n">
        <v>1</v>
      </c>
      <c r="J199" s="22" t="n">
        <v>1</v>
      </c>
      <c r="K199" s="22" t="n">
        <v>1</v>
      </c>
      <c r="L199" s="22" t="n">
        <v>1</v>
      </c>
      <c r="M199" s="29" t="s">
        <v>221</v>
      </c>
      <c r="N199" s="23"/>
      <c r="O199" s="23"/>
      <c r="P199" s="23"/>
      <c r="Q199" s="23" t="n">
        <v>1</v>
      </c>
      <c r="R199" s="23" t="n">
        <v>1</v>
      </c>
      <c r="S199" s="22" t="n">
        <v>199</v>
      </c>
      <c r="T199" s="27"/>
      <c r="U199" s="8"/>
      <c r="V199" s="8"/>
      <c r="W199" s="8"/>
      <c r="X199" s="8"/>
      <c r="Y199" s="8"/>
      <c r="Z199" s="8"/>
    </row>
    <row r="200" customFormat="false" ht="28.5" hidden="false" customHeight="true" outlineLevel="0" collapsed="false">
      <c r="A200" s="24" t="s">
        <v>229</v>
      </c>
      <c r="B200" s="56" t="n">
        <f aca="false">HLOOKUP($B$2,$I$1:L200,S200,0)</f>
        <v>1</v>
      </c>
      <c r="C200" s="59" t="str">
        <f aca="false">IF(B200=1,"Ap Dung","Khong")</f>
        <v>Ap Dung</v>
      </c>
      <c r="D200" s="60" t="str">
        <f aca="false">IF(E200="x","Bat buoc",(IF(E200=1,"khuyen khich","Khong")))</f>
        <v>khuyen khich</v>
      </c>
      <c r="E200" s="26" t="n">
        <f aca="false">HLOOKUP($E$2,$N$1:R200,S200,0)</f>
        <v>1</v>
      </c>
      <c r="F200" s="27"/>
      <c r="G200" s="29" t="str">
        <f aca="false">IF(AND(F200=1,E200=1),1,IF(AND(F200=1,E200="x"),"x",""))</f>
        <v/>
      </c>
      <c r="H200" s="28" t="s">
        <v>15</v>
      </c>
      <c r="I200" s="22" t="n">
        <v>1</v>
      </c>
      <c r="J200" s="22" t="n">
        <v>1</v>
      </c>
      <c r="K200" s="22" t="n">
        <v>1</v>
      </c>
      <c r="L200" s="22" t="n">
        <v>1</v>
      </c>
      <c r="M200" s="29" t="s">
        <v>18</v>
      </c>
      <c r="N200" s="23"/>
      <c r="O200" s="23"/>
      <c r="P200" s="23" t="n">
        <v>1</v>
      </c>
      <c r="Q200" s="23" t="n">
        <v>1</v>
      </c>
      <c r="R200" s="23" t="n">
        <v>1</v>
      </c>
      <c r="S200" s="22" t="n">
        <v>200</v>
      </c>
      <c r="T200" s="27"/>
      <c r="U200" s="8"/>
      <c r="V200" s="8"/>
      <c r="W200" s="8"/>
      <c r="X200" s="8"/>
      <c r="Y200" s="8"/>
      <c r="Z200" s="8"/>
    </row>
    <row r="201" customFormat="false" ht="28.5" hidden="false" customHeight="true" outlineLevel="0" collapsed="false">
      <c r="A201" s="24" t="s">
        <v>230</v>
      </c>
      <c r="B201" s="56" t="n">
        <f aca="false">HLOOKUP($B$2,$I$1:L201,S201,0)</f>
        <v>1</v>
      </c>
      <c r="C201" s="59" t="str">
        <f aca="false">IF(B201=1,"Ap Dung","Khong")</f>
        <v>Ap Dung</v>
      </c>
      <c r="D201" s="60" t="str">
        <f aca="false">IF(E201="x","Bat buoc",(IF(E201=1,"khuyen khich","Khong")))</f>
        <v>Bat buoc</v>
      </c>
      <c r="E201" s="33" t="str">
        <f aca="false">HLOOKUP($E$2,$N$1:R201,S201,0)</f>
        <v>x</v>
      </c>
      <c r="F201" s="27"/>
      <c r="G201" s="29" t="str">
        <f aca="false">IF(AND(F201=1,E201=1),1,IF(AND(F201=1,E201="x"),"x",""))</f>
        <v/>
      </c>
      <c r="H201" s="28" t="s">
        <v>70</v>
      </c>
      <c r="I201" s="22" t="n">
        <v>1</v>
      </c>
      <c r="J201" s="22" t="n">
        <v>1</v>
      </c>
      <c r="K201" s="22" t="n">
        <v>1</v>
      </c>
      <c r="L201" s="22"/>
      <c r="M201" s="29" t="s">
        <v>176</v>
      </c>
      <c r="N201" s="23" t="n">
        <v>1</v>
      </c>
      <c r="O201" s="23" t="n">
        <v>1</v>
      </c>
      <c r="P201" s="29" t="s">
        <v>23</v>
      </c>
      <c r="Q201" s="29" t="s">
        <v>23</v>
      </c>
      <c r="R201" s="29" t="s">
        <v>23</v>
      </c>
      <c r="S201" s="22" t="n">
        <v>201</v>
      </c>
      <c r="T201" s="27"/>
      <c r="U201" s="8"/>
      <c r="V201" s="8"/>
      <c r="W201" s="8"/>
      <c r="X201" s="8"/>
      <c r="Y201" s="8"/>
      <c r="Z201" s="8"/>
    </row>
    <row r="202" customFormat="false" ht="28.5" hidden="false" customHeight="true" outlineLevel="0" collapsed="false">
      <c r="A202" s="24" t="s">
        <v>230</v>
      </c>
      <c r="B202" s="56" t="n">
        <f aca="false">HLOOKUP($B$2,$I$1:L202,S202,0)</f>
        <v>0</v>
      </c>
      <c r="C202" s="59" t="str">
        <f aca="false">IF(B202=1,"Ap Dung","Khong")</f>
        <v>Khong</v>
      </c>
      <c r="D202" s="60" t="str">
        <f aca="false">IF(E202="x","Bat buoc",(IF(E202=1,"khuyen khich","Khong")))</f>
        <v>khuyen khich</v>
      </c>
      <c r="E202" s="26" t="n">
        <f aca="false">HLOOKUP($E$2,$N$1:R202,S202,0)</f>
        <v>1</v>
      </c>
      <c r="F202" s="27"/>
      <c r="G202" s="29" t="str">
        <f aca="false">IF(AND(F202=1,E202=1),1,IF(AND(F202=1,E202="x"),"x",""))</f>
        <v/>
      </c>
      <c r="H202" s="28" t="s">
        <v>8</v>
      </c>
      <c r="I202" s="22"/>
      <c r="J202" s="22"/>
      <c r="K202" s="22"/>
      <c r="L202" s="22" t="n">
        <v>1</v>
      </c>
      <c r="M202" s="29" t="s">
        <v>85</v>
      </c>
      <c r="N202" s="23" t="n">
        <v>1</v>
      </c>
      <c r="O202" s="23" t="n">
        <v>1</v>
      </c>
      <c r="P202" s="23" t="n">
        <v>1</v>
      </c>
      <c r="Q202" s="23" t="n">
        <v>1</v>
      </c>
      <c r="R202" s="23" t="n">
        <v>1</v>
      </c>
      <c r="S202" s="22" t="n">
        <v>202</v>
      </c>
      <c r="T202" s="27"/>
      <c r="U202" s="8"/>
      <c r="V202" s="8"/>
      <c r="W202" s="8"/>
      <c r="X202" s="8"/>
      <c r="Y202" s="8"/>
      <c r="Z202" s="8"/>
    </row>
    <row r="203" customFormat="false" ht="28.5" hidden="false" customHeight="true" outlineLevel="0" collapsed="false">
      <c r="A203" s="24" t="s">
        <v>231</v>
      </c>
      <c r="B203" s="56" t="n">
        <f aca="false">HLOOKUP($B$2,$I$1:L203,S203,0)</f>
        <v>1</v>
      </c>
      <c r="C203" s="59" t="str">
        <f aca="false">IF(B203=1,"Ap Dung","Khong")</f>
        <v>Ap Dung</v>
      </c>
      <c r="D203" s="60" t="str">
        <f aca="false">IF(E203="x","Bat buoc",(IF(E203=1,"khuyen khich","Khong")))</f>
        <v>Bat buoc</v>
      </c>
      <c r="E203" s="33" t="str">
        <f aca="false">HLOOKUP($E$2,$N$1:R203,S203,0)</f>
        <v>x</v>
      </c>
      <c r="F203" s="27"/>
      <c r="G203" s="29" t="str">
        <f aca="false">IF(AND(F203=1,E203=1),1,IF(AND(F203=1,E203="x"),"x",""))</f>
        <v/>
      </c>
      <c r="H203" s="28" t="s">
        <v>15</v>
      </c>
      <c r="I203" s="22" t="n">
        <v>1</v>
      </c>
      <c r="J203" s="22" t="n">
        <v>1</v>
      </c>
      <c r="K203" s="22" t="n">
        <v>1</v>
      </c>
      <c r="L203" s="22" t="n">
        <v>1</v>
      </c>
      <c r="M203" s="29" t="s">
        <v>22</v>
      </c>
      <c r="N203" s="29" t="s">
        <v>23</v>
      </c>
      <c r="O203" s="29" t="s">
        <v>23</v>
      </c>
      <c r="P203" s="29" t="s">
        <v>23</v>
      </c>
      <c r="Q203" s="29" t="s">
        <v>23</v>
      </c>
      <c r="R203" s="29" t="s">
        <v>23</v>
      </c>
      <c r="S203" s="22" t="n">
        <v>203</v>
      </c>
      <c r="T203" s="27"/>
      <c r="U203" s="8"/>
      <c r="V203" s="8"/>
      <c r="W203" s="8"/>
      <c r="X203" s="8"/>
      <c r="Y203" s="8"/>
      <c r="Z203" s="8"/>
    </row>
    <row r="204" customFormat="false" ht="28.5" hidden="false" customHeight="true" outlineLevel="0" collapsed="false">
      <c r="A204" s="24" t="s">
        <v>232</v>
      </c>
      <c r="B204" s="56" t="n">
        <f aca="false">HLOOKUP($B$2,$I$1:L204,S204,0)</f>
        <v>1</v>
      </c>
      <c r="C204" s="59" t="str">
        <f aca="false">IF(B204=1,"Ap Dung","Khong")</f>
        <v>Ap Dung</v>
      </c>
      <c r="D204" s="60" t="str">
        <f aca="false">IF(E204="x","Bat buoc",(IF(E204=1,"khuyen khich","Khong")))</f>
        <v>Bat buoc</v>
      </c>
      <c r="E204" s="33" t="str">
        <f aca="false">HLOOKUP($E$2,$N$1:R204,S204,0)</f>
        <v>x</v>
      </c>
      <c r="F204" s="27"/>
      <c r="G204" s="29" t="str">
        <f aca="false">IF(AND(F204=1,E204=1),1,IF(AND(F204=1,E204="x"),"x",""))</f>
        <v/>
      </c>
      <c r="H204" s="28" t="s">
        <v>15</v>
      </c>
      <c r="I204" s="22" t="n">
        <v>1</v>
      </c>
      <c r="J204" s="22" t="n">
        <v>1</v>
      </c>
      <c r="K204" s="22" t="n">
        <v>1</v>
      </c>
      <c r="L204" s="22" t="n">
        <v>1</v>
      </c>
      <c r="M204" s="29" t="s">
        <v>41</v>
      </c>
      <c r="N204" s="23"/>
      <c r="O204" s="23"/>
      <c r="P204" s="23"/>
      <c r="Q204" s="29" t="s">
        <v>23</v>
      </c>
      <c r="R204" s="29" t="s">
        <v>23</v>
      </c>
      <c r="S204" s="22" t="n">
        <v>204</v>
      </c>
      <c r="T204" s="27"/>
      <c r="U204" s="8"/>
      <c r="V204" s="8"/>
      <c r="W204" s="8"/>
      <c r="X204" s="8"/>
      <c r="Y204" s="8"/>
      <c r="Z204" s="8"/>
    </row>
    <row r="205" customFormat="false" ht="28.5" hidden="false" customHeight="true" outlineLevel="0" collapsed="false">
      <c r="A205" s="24" t="s">
        <v>233</v>
      </c>
      <c r="B205" s="56" t="n">
        <f aca="false">HLOOKUP($B$2,$I$1:L205,S205,0)</f>
        <v>1</v>
      </c>
      <c r="C205" s="59" t="str">
        <f aca="false">IF(B205=1,"Ap Dung","Khong")</f>
        <v>Ap Dung</v>
      </c>
      <c r="D205" s="60" t="str">
        <f aca="false">IF(E205="x","Bat buoc",(IF(E205=1,"khuyen khich","Khong")))</f>
        <v>Bat buoc</v>
      </c>
      <c r="E205" s="33" t="str">
        <f aca="false">HLOOKUP($E$2,$N$1:R205,S205,0)</f>
        <v>x</v>
      </c>
      <c r="F205" s="27"/>
      <c r="G205" s="29" t="str">
        <f aca="false">IF(AND(F205=1,E205=1),1,IF(AND(F205=1,E205="x"),"x",""))</f>
        <v/>
      </c>
      <c r="H205" s="28" t="s">
        <v>15</v>
      </c>
      <c r="I205" s="22" t="n">
        <v>1</v>
      </c>
      <c r="J205" s="22" t="n">
        <v>1</v>
      </c>
      <c r="K205" s="22" t="n">
        <v>1</v>
      </c>
      <c r="L205" s="22" t="n">
        <v>1</v>
      </c>
      <c r="M205" s="29" t="s">
        <v>41</v>
      </c>
      <c r="N205" s="23"/>
      <c r="O205" s="23"/>
      <c r="P205" s="23"/>
      <c r="Q205" s="29" t="s">
        <v>23</v>
      </c>
      <c r="R205" s="29" t="s">
        <v>23</v>
      </c>
      <c r="S205" s="22" t="n">
        <v>205</v>
      </c>
      <c r="T205" s="27"/>
      <c r="U205" s="8"/>
      <c r="V205" s="8"/>
      <c r="W205" s="8"/>
      <c r="X205" s="8"/>
      <c r="Y205" s="8"/>
      <c r="Z205" s="8"/>
    </row>
    <row r="206" customFormat="false" ht="28.5" hidden="false" customHeight="true" outlineLevel="0" collapsed="false">
      <c r="A206" s="24" t="s">
        <v>234</v>
      </c>
      <c r="B206" s="56" t="n">
        <f aca="false">HLOOKUP($B$2,$I$1:L206,S206,0)</f>
        <v>1</v>
      </c>
      <c r="C206" s="59" t="str">
        <f aca="false">IF(B206=1,"Ap Dung","Khong")</f>
        <v>Ap Dung</v>
      </c>
      <c r="D206" s="60" t="str">
        <f aca="false">IF(E206="x","Bat buoc",(IF(E206=1,"khuyen khich","Khong")))</f>
        <v>Bat buoc</v>
      </c>
      <c r="E206" s="33" t="str">
        <f aca="false">HLOOKUP($E$2,$N$1:R206,S206,0)</f>
        <v>x</v>
      </c>
      <c r="F206" s="27"/>
      <c r="G206" s="29" t="str">
        <f aca="false">IF(AND(F206=1,E206=1),1,IF(AND(F206=1,E206="x"),"x",""))</f>
        <v/>
      </c>
      <c r="H206" s="28" t="s">
        <v>15</v>
      </c>
      <c r="I206" s="22" t="n">
        <v>1</v>
      </c>
      <c r="J206" s="22" t="n">
        <v>1</v>
      </c>
      <c r="K206" s="22" t="n">
        <v>1</v>
      </c>
      <c r="L206" s="22" t="n">
        <v>1</v>
      </c>
      <c r="M206" s="29" t="s">
        <v>41</v>
      </c>
      <c r="N206" s="23"/>
      <c r="O206" s="23"/>
      <c r="P206" s="23"/>
      <c r="Q206" s="29" t="s">
        <v>23</v>
      </c>
      <c r="R206" s="29" t="s">
        <v>23</v>
      </c>
      <c r="S206" s="22" t="n">
        <v>206</v>
      </c>
      <c r="T206" s="27"/>
      <c r="U206" s="8"/>
      <c r="V206" s="8"/>
      <c r="W206" s="8"/>
      <c r="X206" s="8"/>
      <c r="Y206" s="8"/>
      <c r="Z206" s="8"/>
    </row>
    <row r="207" customFormat="false" ht="28.5" hidden="false" customHeight="true" outlineLevel="0" collapsed="false">
      <c r="A207" s="24" t="s">
        <v>235</v>
      </c>
      <c r="B207" s="56" t="n">
        <f aca="false">HLOOKUP($B$2,$I$1:L207,S207,0)</f>
        <v>1</v>
      </c>
      <c r="C207" s="59" t="str">
        <f aca="false">IF(B207=1,"Ap Dung","Khong")</f>
        <v>Ap Dung</v>
      </c>
      <c r="D207" s="60" t="str">
        <f aca="false">IF(E207="x","Bat buoc",(IF(E207=1,"khuyen khich","Khong")))</f>
        <v>khuyen khich</v>
      </c>
      <c r="E207" s="26" t="n">
        <f aca="false">HLOOKUP($E$2,$N$1:R207,S207,0)</f>
        <v>1</v>
      </c>
      <c r="F207" s="27"/>
      <c r="G207" s="29" t="str">
        <f aca="false">IF(AND(F207=1,E207=1),1,IF(AND(F207=1,E207="x"),"x",""))</f>
        <v/>
      </c>
      <c r="H207" s="28" t="s">
        <v>15</v>
      </c>
      <c r="I207" s="22" t="n">
        <v>1</v>
      </c>
      <c r="J207" s="22" t="n">
        <v>1</v>
      </c>
      <c r="K207" s="22" t="n">
        <v>1</v>
      </c>
      <c r="L207" s="22" t="n">
        <v>1</v>
      </c>
      <c r="M207" s="29" t="s">
        <v>221</v>
      </c>
      <c r="N207" s="23"/>
      <c r="O207" s="23"/>
      <c r="P207" s="23"/>
      <c r="Q207" s="23" t="n">
        <v>1</v>
      </c>
      <c r="R207" s="23" t="n">
        <v>1</v>
      </c>
      <c r="S207" s="22" t="n">
        <v>207</v>
      </c>
      <c r="T207" s="27"/>
      <c r="U207" s="8"/>
      <c r="V207" s="8"/>
      <c r="W207" s="8"/>
      <c r="X207" s="8"/>
      <c r="Y207" s="8"/>
      <c r="Z207" s="8"/>
    </row>
    <row r="208" customFormat="false" ht="28.5" hidden="false" customHeight="true" outlineLevel="0" collapsed="false">
      <c r="A208" s="24" t="s">
        <v>236</v>
      </c>
      <c r="B208" s="56" t="n">
        <f aca="false">HLOOKUP($B$2,$I$1:L208,S208,0)</f>
        <v>0</v>
      </c>
      <c r="C208" s="59" t="str">
        <f aca="false">IF(B208=1,"Ap Dung","Khong")</f>
        <v>Khong</v>
      </c>
      <c r="D208" s="60" t="str">
        <f aca="false">IF(E208="x","Bat buoc",(IF(E208=1,"khuyen khich","Khong")))</f>
        <v>Khong</v>
      </c>
      <c r="E208" s="26" t="n">
        <f aca="false">HLOOKUP($E$2,$N$1:R208,S208,0)</f>
        <v>0</v>
      </c>
      <c r="F208" s="27"/>
      <c r="G208" s="29" t="str">
        <f aca="false">IF(AND(F208=1,E208=1),1,IF(AND(F208=1,E208="x"),"x",""))</f>
        <v/>
      </c>
      <c r="H208" s="28" t="s">
        <v>5</v>
      </c>
      <c r="I208" s="22" t="n">
        <v>1</v>
      </c>
      <c r="J208" s="22"/>
      <c r="K208" s="22"/>
      <c r="L208" s="22"/>
      <c r="M208" s="29" t="s">
        <v>237</v>
      </c>
      <c r="N208" s="23" t="n">
        <v>1</v>
      </c>
      <c r="O208" s="23" t="n">
        <v>1</v>
      </c>
      <c r="P208" s="29" t="s">
        <v>23</v>
      </c>
      <c r="Q208" s="23"/>
      <c r="R208" s="23"/>
      <c r="S208" s="22" t="n">
        <v>208</v>
      </c>
      <c r="T208" s="27"/>
      <c r="U208" s="8"/>
      <c r="V208" s="8"/>
      <c r="W208" s="8"/>
      <c r="X208" s="8"/>
      <c r="Y208" s="8"/>
      <c r="Z208" s="8"/>
    </row>
    <row r="209" customFormat="false" ht="28.5" hidden="false" customHeight="true" outlineLevel="0" collapsed="false">
      <c r="A209" s="24" t="s">
        <v>236</v>
      </c>
      <c r="B209" s="56" t="n">
        <f aca="false">HLOOKUP($B$2,$I$1:L209,S209,0)</f>
        <v>0</v>
      </c>
      <c r="C209" s="59" t="str">
        <f aca="false">IF(B209=1,"Ap Dung","Khong")</f>
        <v>Khong</v>
      </c>
      <c r="D209" s="60" t="str">
        <f aca="false">IF(E209="x","Bat buoc",(IF(E209=1,"khuyen khich","Khong")))</f>
        <v>Khong</v>
      </c>
      <c r="E209" s="26" t="n">
        <f aca="false">HLOOKUP($E$2,$N$1:R209,S209,0)</f>
        <v>0</v>
      </c>
      <c r="F209" s="27"/>
      <c r="G209" s="29" t="str">
        <f aca="false">IF(AND(F209=1,E209=1),1,IF(AND(F209=1,E209="x"),"x",""))</f>
        <v/>
      </c>
      <c r="H209" s="28" t="s">
        <v>6</v>
      </c>
      <c r="I209" s="22"/>
      <c r="J209" s="22" t="n">
        <v>1</v>
      </c>
      <c r="K209" s="22"/>
      <c r="L209" s="22"/>
      <c r="M209" s="23" t="n">
        <v>3</v>
      </c>
      <c r="N209" s="23"/>
      <c r="O209" s="23"/>
      <c r="P209" s="23" t="n">
        <v>1</v>
      </c>
      <c r="Q209" s="23"/>
      <c r="R209" s="23"/>
      <c r="S209" s="22" t="n">
        <v>209</v>
      </c>
      <c r="T209" s="27"/>
      <c r="U209" s="8"/>
      <c r="V209" s="8"/>
      <c r="W209" s="8"/>
      <c r="X209" s="8"/>
      <c r="Y209" s="8"/>
      <c r="Z209" s="8"/>
    </row>
    <row r="210" customFormat="false" ht="28.5" hidden="false" customHeight="true" outlineLevel="0" collapsed="false">
      <c r="A210" s="24" t="s">
        <v>238</v>
      </c>
      <c r="B210" s="56" t="n">
        <f aca="false">HLOOKUP($B$2,$I$1:L210,S210,0)</f>
        <v>0</v>
      </c>
      <c r="C210" s="59" t="str">
        <f aca="false">IF(B210=1,"Ap Dung","Khong")</f>
        <v>Khong</v>
      </c>
      <c r="D210" s="60" t="str">
        <f aca="false">IF(E210="x","Bat buoc",(IF(E210=1,"khuyen khich","Khong")))</f>
        <v>Bat buoc</v>
      </c>
      <c r="E210" s="33" t="str">
        <f aca="false">HLOOKUP($E$2,$N$1:R210,S210,0)</f>
        <v>x</v>
      </c>
      <c r="F210" s="27"/>
      <c r="G210" s="29" t="str">
        <f aca="false">IF(AND(F210=1,E210=1),1,IF(AND(F210=1,E210="x"),"x",""))</f>
        <v/>
      </c>
      <c r="H210" s="28" t="s">
        <v>5</v>
      </c>
      <c r="I210" s="22" t="n">
        <v>1</v>
      </c>
      <c r="J210" s="22"/>
      <c r="K210" s="22"/>
      <c r="L210" s="22"/>
      <c r="M210" s="29" t="s">
        <v>41</v>
      </c>
      <c r="N210" s="23"/>
      <c r="O210" s="23"/>
      <c r="P210" s="23"/>
      <c r="Q210" s="29" t="s">
        <v>23</v>
      </c>
      <c r="R210" s="29" t="s">
        <v>23</v>
      </c>
      <c r="S210" s="22" t="n">
        <v>210</v>
      </c>
      <c r="T210" s="27"/>
      <c r="U210" s="8"/>
      <c r="V210" s="8"/>
      <c r="W210" s="8"/>
      <c r="X210" s="8"/>
      <c r="Y210" s="8"/>
      <c r="Z210" s="8"/>
    </row>
    <row r="211" customFormat="false" ht="28.5" hidden="false" customHeight="true" outlineLevel="0" collapsed="false">
      <c r="A211" s="24" t="s">
        <v>238</v>
      </c>
      <c r="B211" s="56" t="n">
        <f aca="false">HLOOKUP($B$2,$I$1:L211,S211,0)</f>
        <v>0</v>
      </c>
      <c r="C211" s="59" t="str">
        <f aca="false">IF(B211=1,"Ap Dung","Khong")</f>
        <v>Khong</v>
      </c>
      <c r="D211" s="60" t="str">
        <f aca="false">IF(E211="x","Bat buoc",(IF(E211=1,"khuyen khich","Khong")))</f>
        <v>Bat buoc</v>
      </c>
      <c r="E211" s="33" t="str">
        <f aca="false">HLOOKUP($E$2,$N$1:R211,S211,0)</f>
        <v>x</v>
      </c>
      <c r="F211" s="27"/>
      <c r="G211" s="29" t="str">
        <f aca="false">IF(AND(F211=1,E211=1),1,IF(AND(F211=1,E211="x"),"x",""))</f>
        <v/>
      </c>
      <c r="H211" s="28" t="s">
        <v>6</v>
      </c>
      <c r="I211" s="22"/>
      <c r="J211" s="22" t="n">
        <v>1</v>
      </c>
      <c r="K211" s="22"/>
      <c r="L211" s="22"/>
      <c r="M211" s="29" t="s">
        <v>126</v>
      </c>
      <c r="N211" s="23"/>
      <c r="O211" s="23"/>
      <c r="P211" s="23"/>
      <c r="Q211" s="23" t="n">
        <v>1</v>
      </c>
      <c r="R211" s="29" t="s">
        <v>23</v>
      </c>
      <c r="S211" s="22" t="n">
        <v>211</v>
      </c>
      <c r="T211" s="27"/>
      <c r="U211" s="8"/>
      <c r="V211" s="8"/>
      <c r="W211" s="8"/>
      <c r="X211" s="8"/>
      <c r="Y211" s="8"/>
      <c r="Z211" s="8"/>
    </row>
    <row r="212" customFormat="false" ht="28.5" hidden="false" customHeight="true" outlineLevel="0" collapsed="false">
      <c r="A212" s="24" t="s">
        <v>239</v>
      </c>
      <c r="B212" s="56" t="n">
        <f aca="false">HLOOKUP($B$2,$I$1:L212,S212,0)</f>
        <v>0</v>
      </c>
      <c r="C212" s="59" t="str">
        <f aca="false">IF(B212=1,"Ap Dung","Khong")</f>
        <v>Khong</v>
      </c>
      <c r="D212" s="60" t="str">
        <f aca="false">IF(E212="x","Bat buoc",(IF(E212=1,"khuyen khich","Khong")))</f>
        <v>Bat buoc</v>
      </c>
      <c r="E212" s="33" t="str">
        <f aca="false">HLOOKUP($E$2,$N$1:R212,S212,0)</f>
        <v>x</v>
      </c>
      <c r="F212" s="27"/>
      <c r="G212" s="29" t="str">
        <f aca="false">IF(AND(F212=1,E212=1),1,IF(AND(F212=1,E212="x"),"x",""))</f>
        <v/>
      </c>
      <c r="H212" s="28" t="s">
        <v>5</v>
      </c>
      <c r="I212" s="22" t="n">
        <v>1</v>
      </c>
      <c r="J212" s="22"/>
      <c r="K212" s="22"/>
      <c r="L212" s="22"/>
      <c r="M212" s="29" t="s">
        <v>176</v>
      </c>
      <c r="N212" s="23" t="n">
        <v>1</v>
      </c>
      <c r="O212" s="23" t="n">
        <v>1</v>
      </c>
      <c r="P212" s="29" t="s">
        <v>23</v>
      </c>
      <c r="Q212" s="29" t="s">
        <v>23</v>
      </c>
      <c r="R212" s="29" t="s">
        <v>23</v>
      </c>
      <c r="S212" s="22" t="n">
        <v>212</v>
      </c>
      <c r="T212" s="27"/>
      <c r="U212" s="8"/>
      <c r="V212" s="8"/>
      <c r="W212" s="8"/>
      <c r="X212" s="8"/>
      <c r="Y212" s="8"/>
      <c r="Z212" s="8"/>
    </row>
    <row r="213" customFormat="false" ht="28.5" hidden="false" customHeight="true" outlineLevel="0" collapsed="false">
      <c r="A213" s="24" t="s">
        <v>239</v>
      </c>
      <c r="B213" s="56" t="n">
        <f aca="false">HLOOKUP($B$2,$I$1:L213,S213,0)</f>
        <v>0</v>
      </c>
      <c r="C213" s="59" t="str">
        <f aca="false">IF(B213=1,"Ap Dung","Khong")</f>
        <v>Khong</v>
      </c>
      <c r="D213" s="60" t="str">
        <f aca="false">IF(E213="x","Bat buoc",(IF(E213=1,"khuyen khich","Khong")))</f>
        <v>Bat buoc</v>
      </c>
      <c r="E213" s="33" t="str">
        <f aca="false">HLOOKUP($E$2,$N$1:R213,S213,0)</f>
        <v>x</v>
      </c>
      <c r="F213" s="27"/>
      <c r="G213" s="29" t="str">
        <f aca="false">IF(AND(F213=1,E213=1),1,IF(AND(F213=1,E213="x"),"x",""))</f>
        <v/>
      </c>
      <c r="H213" s="28" t="s">
        <v>6</v>
      </c>
      <c r="I213" s="22"/>
      <c r="J213" s="22" t="n">
        <v>1</v>
      </c>
      <c r="K213" s="22"/>
      <c r="L213" s="22"/>
      <c r="M213" s="29" t="s">
        <v>35</v>
      </c>
      <c r="N213" s="23"/>
      <c r="O213" s="23"/>
      <c r="P213" s="23" t="n">
        <v>1</v>
      </c>
      <c r="Q213" s="29" t="s">
        <v>23</v>
      </c>
      <c r="R213" s="29" t="s">
        <v>23</v>
      </c>
      <c r="S213" s="22" t="n">
        <v>213</v>
      </c>
      <c r="T213" s="27"/>
      <c r="U213" s="8"/>
      <c r="V213" s="8"/>
      <c r="W213" s="8"/>
      <c r="X213" s="8"/>
      <c r="Y213" s="8"/>
      <c r="Z213" s="8"/>
    </row>
    <row r="214" customFormat="false" ht="28.5" hidden="false" customHeight="true" outlineLevel="0" collapsed="false">
      <c r="A214" s="24" t="s">
        <v>240</v>
      </c>
      <c r="B214" s="56" t="n">
        <f aca="false">HLOOKUP($B$2,$I$1:L214,S214,0)</f>
        <v>0</v>
      </c>
      <c r="C214" s="59" t="str">
        <f aca="false">IF(B214=1,"Ap Dung","Khong")</f>
        <v>Khong</v>
      </c>
      <c r="D214" s="60" t="str">
        <f aca="false">IF(E214="x","Bat buoc",(IF(E214=1,"khuyen khich","Khong")))</f>
        <v>Bat buoc</v>
      </c>
      <c r="E214" s="33" t="str">
        <f aca="false">HLOOKUP($E$2,$N$1:R214,S214,0)</f>
        <v>x</v>
      </c>
      <c r="F214" s="27"/>
      <c r="G214" s="29" t="str">
        <f aca="false">IF(AND(F214=1,E214=1),1,IF(AND(F214=1,E214="x"),"x",""))</f>
        <v/>
      </c>
      <c r="H214" s="28" t="s">
        <v>5</v>
      </c>
      <c r="I214" s="22" t="n">
        <v>1</v>
      </c>
      <c r="J214" s="22"/>
      <c r="K214" s="22"/>
      <c r="L214" s="22"/>
      <c r="M214" s="29" t="s">
        <v>176</v>
      </c>
      <c r="N214" s="23" t="n">
        <v>1</v>
      </c>
      <c r="O214" s="23" t="n">
        <v>1</v>
      </c>
      <c r="P214" s="29" t="s">
        <v>23</v>
      </c>
      <c r="Q214" s="29" t="s">
        <v>23</v>
      </c>
      <c r="R214" s="29" t="s">
        <v>23</v>
      </c>
      <c r="S214" s="22" t="n">
        <v>214</v>
      </c>
      <c r="T214" s="27"/>
      <c r="U214" s="8"/>
      <c r="V214" s="8"/>
      <c r="W214" s="8"/>
      <c r="X214" s="8"/>
      <c r="Y214" s="8"/>
      <c r="Z214" s="8"/>
    </row>
    <row r="215" customFormat="false" ht="28.5" hidden="false" customHeight="true" outlineLevel="0" collapsed="false">
      <c r="A215" s="24" t="s">
        <v>240</v>
      </c>
      <c r="B215" s="56" t="n">
        <f aca="false">HLOOKUP($B$2,$I$1:L215,S215,0)</f>
        <v>0</v>
      </c>
      <c r="C215" s="59" t="str">
        <f aca="false">IF(B215=1,"Ap Dung","Khong")</f>
        <v>Khong</v>
      </c>
      <c r="D215" s="60" t="str">
        <f aca="false">IF(E215="x","Bat buoc",(IF(E215=1,"khuyen khich","Khong")))</f>
        <v>Bat buoc</v>
      </c>
      <c r="E215" s="33" t="str">
        <f aca="false">HLOOKUP($E$2,$N$1:R215,S215,0)</f>
        <v>x</v>
      </c>
      <c r="F215" s="27"/>
      <c r="G215" s="29" t="str">
        <f aca="false">IF(AND(F215=1,E215=1),1,IF(AND(F215=1,E215="x"),"x",""))</f>
        <v/>
      </c>
      <c r="H215" s="28" t="s">
        <v>6</v>
      </c>
      <c r="I215" s="22"/>
      <c r="J215" s="22" t="n">
        <v>1</v>
      </c>
      <c r="K215" s="22"/>
      <c r="L215" s="22"/>
      <c r="M215" s="29" t="s">
        <v>35</v>
      </c>
      <c r="N215" s="23"/>
      <c r="O215" s="23"/>
      <c r="P215" s="23" t="n">
        <v>1</v>
      </c>
      <c r="Q215" s="29" t="s">
        <v>23</v>
      </c>
      <c r="R215" s="29" t="s">
        <v>23</v>
      </c>
      <c r="S215" s="22" t="n">
        <v>215</v>
      </c>
      <c r="T215" s="27"/>
      <c r="U215" s="8"/>
      <c r="V215" s="8"/>
      <c r="W215" s="8"/>
      <c r="X215" s="8"/>
      <c r="Y215" s="8"/>
      <c r="Z215" s="8"/>
    </row>
    <row r="216" customFormat="false" ht="28.5" hidden="false" customHeight="true" outlineLevel="0" collapsed="false">
      <c r="A216" s="24" t="s">
        <v>241</v>
      </c>
      <c r="B216" s="56" t="n">
        <f aca="false">HLOOKUP($B$2,$I$1:L216,S216,0)</f>
        <v>1</v>
      </c>
      <c r="C216" s="59" t="str">
        <f aca="false">IF(B216=1,"Ap Dung","Khong")</f>
        <v>Ap Dung</v>
      </c>
      <c r="D216" s="60" t="str">
        <f aca="false">IF(E216="x","Bat buoc",(IF(E216=1,"khuyen khich","Khong")))</f>
        <v>Bat buoc</v>
      </c>
      <c r="E216" s="33" t="str">
        <f aca="false">HLOOKUP($E$2,$N$1:R216,S216,0)</f>
        <v>x</v>
      </c>
      <c r="F216" s="27"/>
      <c r="G216" s="29" t="str">
        <f aca="false">IF(AND(F216=1,E216=1),1,IF(AND(F216=1,E216="x"),"x",""))</f>
        <v/>
      </c>
      <c r="H216" s="28" t="s">
        <v>15</v>
      </c>
      <c r="I216" s="22" t="n">
        <v>1</v>
      </c>
      <c r="J216" s="22" t="n">
        <v>1</v>
      </c>
      <c r="K216" s="22" t="n">
        <v>1</v>
      </c>
      <c r="L216" s="22" t="n">
        <v>1</v>
      </c>
      <c r="M216" s="29" t="s">
        <v>22</v>
      </c>
      <c r="N216" s="29" t="s">
        <v>23</v>
      </c>
      <c r="O216" s="29" t="s">
        <v>23</v>
      </c>
      <c r="P216" s="29" t="s">
        <v>23</v>
      </c>
      <c r="Q216" s="29" t="s">
        <v>23</v>
      </c>
      <c r="R216" s="29" t="s">
        <v>23</v>
      </c>
      <c r="S216" s="22" t="n">
        <v>216</v>
      </c>
      <c r="T216" s="27"/>
      <c r="U216" s="8"/>
      <c r="V216" s="8"/>
      <c r="W216" s="8"/>
      <c r="X216" s="8"/>
      <c r="Y216" s="8"/>
      <c r="Z216" s="8"/>
    </row>
    <row r="217" customFormat="false" ht="28.5" hidden="false" customHeight="true" outlineLevel="0" collapsed="false">
      <c r="A217" s="24" t="s">
        <v>196</v>
      </c>
      <c r="B217" s="56" t="n">
        <f aca="false">HLOOKUP($B$2,$I$1:L217,S217,0)</f>
        <v>1</v>
      </c>
      <c r="C217" s="59" t="str">
        <f aca="false">IF(B217=1,"Ap Dung","Khong")</f>
        <v>Ap Dung</v>
      </c>
      <c r="D217" s="60" t="str">
        <f aca="false">IF(E217="x","Bat buoc",(IF(E217=1,"khuyen khich","Khong")))</f>
        <v>khuyen khich</v>
      </c>
      <c r="E217" s="26" t="n">
        <f aca="false">HLOOKUP($E$2,$N$1:R217,S217,0)</f>
        <v>1</v>
      </c>
      <c r="F217" s="27"/>
      <c r="G217" s="29" t="str">
        <f aca="false">IF(AND(F217=1,E217=1),1,IF(AND(F217=1,E217="x"),"x",""))</f>
        <v/>
      </c>
      <c r="H217" s="28" t="s">
        <v>70</v>
      </c>
      <c r="I217" s="22" t="n">
        <v>1</v>
      </c>
      <c r="J217" s="22" t="n">
        <v>1</v>
      </c>
      <c r="K217" s="22" t="n">
        <v>1</v>
      </c>
      <c r="L217" s="22"/>
      <c r="M217" s="29" t="s">
        <v>18</v>
      </c>
      <c r="N217" s="23"/>
      <c r="O217" s="23"/>
      <c r="P217" s="23" t="n">
        <v>1</v>
      </c>
      <c r="Q217" s="23" t="n">
        <v>1</v>
      </c>
      <c r="R217" s="23" t="n">
        <v>1</v>
      </c>
      <c r="S217" s="22" t="n">
        <v>217</v>
      </c>
      <c r="T217" s="27"/>
      <c r="U217" s="8"/>
      <c r="V217" s="8"/>
      <c r="W217" s="8"/>
      <c r="X217" s="8"/>
      <c r="Y217" s="8"/>
      <c r="Z217" s="8"/>
    </row>
    <row r="218" customFormat="false" ht="28.5" hidden="false" customHeight="true" outlineLevel="0" collapsed="false">
      <c r="A218" s="24" t="s">
        <v>242</v>
      </c>
      <c r="B218" s="56" t="n">
        <f aca="false">HLOOKUP($B$2,$I$1:L218,S218,0)</f>
        <v>1</v>
      </c>
      <c r="C218" s="59" t="str">
        <f aca="false">IF(B218=1,"Ap Dung","Khong")</f>
        <v>Ap Dung</v>
      </c>
      <c r="D218" s="60" t="str">
        <f aca="false">IF(E218="x","Bat buoc",(IF(E218=1,"khuyen khich","Khong")))</f>
        <v>Bat buoc</v>
      </c>
      <c r="E218" s="33" t="str">
        <f aca="false">HLOOKUP($E$2,$N$1:R218,S218,0)</f>
        <v>x</v>
      </c>
      <c r="F218" s="27"/>
      <c r="G218" s="29" t="str">
        <f aca="false">IF(AND(F218=1,E218=1),1,IF(AND(F218=1,E218="x"),"x",""))</f>
        <v/>
      </c>
      <c r="H218" s="28" t="s">
        <v>15</v>
      </c>
      <c r="I218" s="22" t="n">
        <v>1</v>
      </c>
      <c r="J218" s="22" t="n">
        <v>1</v>
      </c>
      <c r="K218" s="22" t="n">
        <v>1</v>
      </c>
      <c r="L218" s="22" t="n">
        <v>1</v>
      </c>
      <c r="M218" s="29" t="s">
        <v>41</v>
      </c>
      <c r="N218" s="23"/>
      <c r="O218" s="23"/>
      <c r="P218" s="23"/>
      <c r="Q218" s="29" t="s">
        <v>23</v>
      </c>
      <c r="R218" s="29" t="s">
        <v>23</v>
      </c>
      <c r="S218" s="22" t="n">
        <v>218</v>
      </c>
      <c r="T218" s="27"/>
      <c r="U218" s="8"/>
      <c r="V218" s="8"/>
      <c r="W218" s="8"/>
      <c r="X218" s="8"/>
      <c r="Y218" s="8"/>
      <c r="Z218" s="8"/>
    </row>
    <row r="219" customFormat="false" ht="28.5" hidden="false" customHeight="true" outlineLevel="0" collapsed="false">
      <c r="A219" s="24" t="s">
        <v>243</v>
      </c>
      <c r="B219" s="56" t="n">
        <f aca="false">HLOOKUP($B$2,$I$1:L219,S219,0)</f>
        <v>1</v>
      </c>
      <c r="C219" s="59" t="str">
        <f aca="false">IF(B219=1,"Ap Dung","Khong")</f>
        <v>Ap Dung</v>
      </c>
      <c r="D219" s="60" t="str">
        <f aca="false">IF(E219="x","Bat buoc",(IF(E219=1,"khuyen khich","Khong")))</f>
        <v>Bat buoc</v>
      </c>
      <c r="E219" s="33" t="str">
        <f aca="false">HLOOKUP($E$2,$N$1:R219,S219,0)</f>
        <v>x</v>
      </c>
      <c r="F219" s="27"/>
      <c r="G219" s="29" t="str">
        <f aca="false">IF(AND(F219=1,E219=1),1,IF(AND(F219=1,E219="x"),"x",""))</f>
        <v/>
      </c>
      <c r="H219" s="28" t="s">
        <v>15</v>
      </c>
      <c r="I219" s="22" t="n">
        <v>1</v>
      </c>
      <c r="J219" s="22" t="n">
        <v>1</v>
      </c>
      <c r="K219" s="22" t="n">
        <v>1</v>
      </c>
      <c r="L219" s="22" t="n">
        <v>1</v>
      </c>
      <c r="M219" s="29" t="s">
        <v>176</v>
      </c>
      <c r="N219" s="23" t="n">
        <v>1</v>
      </c>
      <c r="O219" s="23" t="n">
        <v>1</v>
      </c>
      <c r="P219" s="29" t="s">
        <v>23</v>
      </c>
      <c r="Q219" s="29" t="s">
        <v>23</v>
      </c>
      <c r="R219" s="29" t="s">
        <v>23</v>
      </c>
      <c r="S219" s="22" t="n">
        <v>219</v>
      </c>
      <c r="T219" s="27"/>
      <c r="U219" s="8"/>
      <c r="V219" s="8"/>
      <c r="W219" s="8"/>
      <c r="X219" s="8"/>
      <c r="Y219" s="8"/>
      <c r="Z219" s="8"/>
    </row>
    <row r="220" customFormat="false" ht="28.5" hidden="false" customHeight="true" outlineLevel="0" collapsed="false">
      <c r="A220" s="24" t="s">
        <v>244</v>
      </c>
      <c r="B220" s="56" t="n">
        <f aca="false">HLOOKUP($B$2,$I$1:L220,S220,0)</f>
        <v>1</v>
      </c>
      <c r="C220" s="59" t="str">
        <f aca="false">IF(B220=1,"Ap Dung","Khong")</f>
        <v>Ap Dung</v>
      </c>
      <c r="D220" s="60" t="str">
        <f aca="false">IF(E220="x","Bat buoc",(IF(E220=1,"khuyen khich","Khong")))</f>
        <v>Khong</v>
      </c>
      <c r="E220" s="26" t="n">
        <f aca="false">HLOOKUP($E$2,$N$1:R220,S220,0)</f>
        <v>0</v>
      </c>
      <c r="F220" s="27"/>
      <c r="G220" s="29" t="str">
        <f aca="false">IF(AND(F220=1,E220=1),1,IF(AND(F220=1,E220="x"),"x",""))</f>
        <v/>
      </c>
      <c r="H220" s="28" t="s">
        <v>70</v>
      </c>
      <c r="I220" s="22" t="n">
        <v>1</v>
      </c>
      <c r="J220" s="22" t="n">
        <v>1</v>
      </c>
      <c r="K220" s="22" t="n">
        <v>1</v>
      </c>
      <c r="L220" s="22"/>
      <c r="M220" s="29" t="s">
        <v>16</v>
      </c>
      <c r="N220" s="23"/>
      <c r="O220" s="23"/>
      <c r="P220" s="23"/>
      <c r="Q220" s="23"/>
      <c r="R220" s="23"/>
      <c r="S220" s="22" t="n">
        <v>220</v>
      </c>
      <c r="T220" s="27"/>
      <c r="U220" s="8"/>
      <c r="V220" s="8"/>
      <c r="W220" s="8"/>
      <c r="X220" s="8"/>
      <c r="Y220" s="8"/>
      <c r="Z220" s="8"/>
    </row>
    <row r="221" customFormat="false" ht="28.5" hidden="false" customHeight="true" outlineLevel="0" collapsed="false">
      <c r="A221" s="24" t="s">
        <v>245</v>
      </c>
      <c r="B221" s="56" t="n">
        <f aca="false">HLOOKUP($B$2,$I$1:L221,S221,0)</f>
        <v>1</v>
      </c>
      <c r="C221" s="59" t="str">
        <f aca="false">IF(B221=1,"Ap Dung","Khong")</f>
        <v>Ap Dung</v>
      </c>
      <c r="D221" s="60" t="str">
        <f aca="false">IF(E221="x","Bat buoc",(IF(E221=1,"khuyen khich","Khong")))</f>
        <v>Bat buoc</v>
      </c>
      <c r="E221" s="33" t="str">
        <f aca="false">HLOOKUP($E$2,$N$1:R221,S221,0)</f>
        <v>x</v>
      </c>
      <c r="F221" s="27"/>
      <c r="G221" s="29" t="str">
        <f aca="false">IF(AND(F221=1,E221=1),1,IF(AND(F221=1,E221="x"),"x",""))</f>
        <v/>
      </c>
      <c r="H221" s="28" t="s">
        <v>70</v>
      </c>
      <c r="I221" s="22" t="n">
        <v>1</v>
      </c>
      <c r="J221" s="22" t="n">
        <v>1</v>
      </c>
      <c r="K221" s="22" t="n">
        <v>1</v>
      </c>
      <c r="L221" s="22"/>
      <c r="M221" s="29" t="s">
        <v>25</v>
      </c>
      <c r="N221" s="23"/>
      <c r="O221" s="23"/>
      <c r="P221" s="29" t="s">
        <v>23</v>
      </c>
      <c r="Q221" s="29" t="s">
        <v>23</v>
      </c>
      <c r="R221" s="29" t="s">
        <v>23</v>
      </c>
      <c r="S221" s="22" t="n">
        <v>221</v>
      </c>
      <c r="T221" s="27"/>
      <c r="U221" s="8"/>
      <c r="V221" s="8"/>
      <c r="W221" s="8"/>
      <c r="X221" s="8"/>
      <c r="Y221" s="8"/>
      <c r="Z221" s="8"/>
    </row>
    <row r="222" customFormat="false" ht="28.5" hidden="false" customHeight="true" outlineLevel="0" collapsed="false">
      <c r="A222" s="24" t="s">
        <v>246</v>
      </c>
      <c r="B222" s="56" t="n">
        <f aca="false">HLOOKUP($B$2,$I$1:L222,S222,0)</f>
        <v>1</v>
      </c>
      <c r="C222" s="59" t="str">
        <f aca="false">IF(B222=1,"Ap Dung","Khong")</f>
        <v>Ap Dung</v>
      </c>
      <c r="D222" s="60" t="str">
        <f aca="false">IF(E222="x","Bat buoc",(IF(E222=1,"khuyen khich","Khong")))</f>
        <v>khuyen khich</v>
      </c>
      <c r="E222" s="26" t="n">
        <f aca="false">HLOOKUP($E$2,$N$1:R222,S222,0)</f>
        <v>1</v>
      </c>
      <c r="F222" s="27"/>
      <c r="G222" s="29" t="str">
        <f aca="false">IF(AND(F222=1,E222=1),1,IF(AND(F222=1,E222="x"),"x",""))</f>
        <v/>
      </c>
      <c r="H222" s="28" t="s">
        <v>70</v>
      </c>
      <c r="I222" s="22" t="n">
        <v>1</v>
      </c>
      <c r="J222" s="22" t="n">
        <v>1</v>
      </c>
      <c r="K222" s="22" t="n">
        <v>1</v>
      </c>
      <c r="L222" s="22"/>
      <c r="M222" s="29" t="s">
        <v>18</v>
      </c>
      <c r="N222" s="23"/>
      <c r="O222" s="23"/>
      <c r="P222" s="23" t="n">
        <v>1</v>
      </c>
      <c r="Q222" s="23" t="n">
        <v>1</v>
      </c>
      <c r="R222" s="23" t="n">
        <v>1</v>
      </c>
      <c r="S222" s="22" t="n">
        <v>222</v>
      </c>
      <c r="T222" s="27"/>
      <c r="U222" s="8"/>
      <c r="V222" s="8"/>
      <c r="W222" s="8"/>
      <c r="X222" s="8"/>
      <c r="Y222" s="8"/>
      <c r="Z222" s="8"/>
    </row>
    <row r="223" customFormat="false" ht="28.5" hidden="false" customHeight="true" outlineLevel="0" collapsed="false">
      <c r="A223" s="24" t="s">
        <v>247</v>
      </c>
      <c r="B223" s="56" t="n">
        <f aca="false">HLOOKUP($B$2,$I$1:L223,S223,0)</f>
        <v>1</v>
      </c>
      <c r="C223" s="59" t="str">
        <f aca="false">IF(B223=1,"Ap Dung","Khong")</f>
        <v>Ap Dung</v>
      </c>
      <c r="D223" s="60" t="str">
        <f aca="false">IF(E223="x","Bat buoc",(IF(E223=1,"khuyen khich","Khong")))</f>
        <v>khuyen khich</v>
      </c>
      <c r="E223" s="26" t="n">
        <f aca="false">HLOOKUP($E$2,$N$1:R223,S223,0)</f>
        <v>1</v>
      </c>
      <c r="F223" s="27"/>
      <c r="G223" s="29" t="str">
        <f aca="false">IF(AND(F223=1,E223=1),1,IF(AND(F223=1,E223="x"),"x",""))</f>
        <v/>
      </c>
      <c r="H223" s="28" t="s">
        <v>15</v>
      </c>
      <c r="I223" s="22" t="n">
        <v>1</v>
      </c>
      <c r="J223" s="22" t="n">
        <v>1</v>
      </c>
      <c r="K223" s="22" t="n">
        <v>1</v>
      </c>
      <c r="L223" s="22" t="n">
        <v>1</v>
      </c>
      <c r="M223" s="29" t="s">
        <v>18</v>
      </c>
      <c r="N223" s="23"/>
      <c r="O223" s="23"/>
      <c r="P223" s="23" t="n">
        <v>1</v>
      </c>
      <c r="Q223" s="23" t="n">
        <v>1</v>
      </c>
      <c r="R223" s="23" t="n">
        <v>1</v>
      </c>
      <c r="S223" s="22" t="n">
        <v>223</v>
      </c>
      <c r="T223" s="27"/>
      <c r="U223" s="8"/>
      <c r="V223" s="8"/>
      <c r="W223" s="8"/>
      <c r="X223" s="8"/>
      <c r="Y223" s="8"/>
      <c r="Z223" s="8"/>
    </row>
    <row r="224" customFormat="false" ht="28.5" hidden="false" customHeight="true" outlineLevel="0" collapsed="false">
      <c r="A224" s="24" t="s">
        <v>248</v>
      </c>
      <c r="B224" s="56" t="n">
        <f aca="false">HLOOKUP($B$2,$I$1:L224,S224,0)</f>
        <v>1</v>
      </c>
      <c r="C224" s="59" t="str">
        <f aca="false">IF(B224=1,"Ap Dung","Khong")</f>
        <v>Ap Dung</v>
      </c>
      <c r="D224" s="60" t="str">
        <f aca="false">IF(E224="x","Bat buoc",(IF(E224=1,"khuyen khich","Khong")))</f>
        <v>Bat buoc</v>
      </c>
      <c r="E224" s="33" t="str">
        <f aca="false">HLOOKUP($E$2,$N$1:R224,S224,0)</f>
        <v>x</v>
      </c>
      <c r="F224" s="27"/>
      <c r="G224" s="29" t="str">
        <f aca="false">IF(AND(F224=1,E224=1),1,IF(AND(F224=1,E224="x"),"x",""))</f>
        <v/>
      </c>
      <c r="H224" s="28" t="s">
        <v>15</v>
      </c>
      <c r="I224" s="22" t="n">
        <v>1</v>
      </c>
      <c r="J224" s="22" t="n">
        <v>1</v>
      </c>
      <c r="K224" s="22" t="n">
        <v>1</v>
      </c>
      <c r="L224" s="22" t="n">
        <v>1</v>
      </c>
      <c r="M224" s="29" t="s">
        <v>25</v>
      </c>
      <c r="N224" s="23"/>
      <c r="O224" s="23"/>
      <c r="P224" s="29" t="s">
        <v>23</v>
      </c>
      <c r="Q224" s="29" t="s">
        <v>23</v>
      </c>
      <c r="R224" s="29" t="s">
        <v>23</v>
      </c>
      <c r="S224" s="22" t="n">
        <v>224</v>
      </c>
      <c r="T224" s="27"/>
      <c r="U224" s="8"/>
      <c r="V224" s="8"/>
      <c r="W224" s="8"/>
      <c r="X224" s="8"/>
      <c r="Y224" s="8"/>
      <c r="Z224" s="8"/>
    </row>
    <row r="225" customFormat="false" ht="28.5" hidden="false" customHeight="true" outlineLevel="0" collapsed="false">
      <c r="A225" s="24" t="s">
        <v>249</v>
      </c>
      <c r="B225" s="56" t="n">
        <f aca="false">HLOOKUP($B$2,$I$1:L225,S225,0)</f>
        <v>1</v>
      </c>
      <c r="C225" s="59" t="str">
        <f aca="false">IF(B225=1,"Ap Dung","Khong")</f>
        <v>Ap Dung</v>
      </c>
      <c r="D225" s="60" t="str">
        <f aca="false">IF(E225="x","Bat buoc",(IF(E225=1,"khuyen khich","Khong")))</f>
        <v>Bat buoc</v>
      </c>
      <c r="E225" s="33" t="str">
        <f aca="false">HLOOKUP($E$2,$N$1:R225,S225,0)</f>
        <v>x</v>
      </c>
      <c r="F225" s="27"/>
      <c r="G225" s="29" t="str">
        <f aca="false">IF(AND(F225=1,E225=1),1,IF(AND(F225=1,E225="x"),"x",""))</f>
        <v/>
      </c>
      <c r="H225" s="28" t="s">
        <v>15</v>
      </c>
      <c r="I225" s="22" t="n">
        <v>1</v>
      </c>
      <c r="J225" s="22" t="n">
        <v>1</v>
      </c>
      <c r="K225" s="22" t="n">
        <v>1</v>
      </c>
      <c r="L225" s="22" t="n">
        <v>1</v>
      </c>
      <c r="M225" s="29" t="s">
        <v>176</v>
      </c>
      <c r="N225" s="23" t="n">
        <v>1</v>
      </c>
      <c r="O225" s="23" t="n">
        <v>1</v>
      </c>
      <c r="P225" s="29" t="s">
        <v>23</v>
      </c>
      <c r="Q225" s="29" t="s">
        <v>23</v>
      </c>
      <c r="R225" s="29" t="s">
        <v>23</v>
      </c>
      <c r="S225" s="22" t="n">
        <v>225</v>
      </c>
      <c r="T225" s="27"/>
      <c r="U225" s="8"/>
      <c r="V225" s="8"/>
      <c r="W225" s="8"/>
      <c r="X225" s="8"/>
      <c r="Y225" s="8"/>
      <c r="Z225" s="8"/>
    </row>
    <row r="226" customFormat="false" ht="28.5" hidden="false" customHeight="true" outlineLevel="0" collapsed="false">
      <c r="A226" s="24" t="s">
        <v>250</v>
      </c>
      <c r="B226" s="56" t="n">
        <f aca="false">HLOOKUP($B$2,$I$1:L226,S226,0)</f>
        <v>1</v>
      </c>
      <c r="C226" s="59" t="str">
        <f aca="false">IF(B226=1,"Ap Dung","Khong")</f>
        <v>Ap Dung</v>
      </c>
      <c r="D226" s="60" t="str">
        <f aca="false">IF(E226="x","Bat buoc",(IF(E226=1,"khuyen khich","Khong")))</f>
        <v>Bat buoc</v>
      </c>
      <c r="E226" s="33" t="str">
        <f aca="false">HLOOKUP($E$2,$N$1:R226,S226,0)</f>
        <v>x</v>
      </c>
      <c r="F226" s="27"/>
      <c r="G226" s="29" t="str">
        <f aca="false">IF(AND(F226=1,E226=1),1,IF(AND(F226=1,E226="x"),"x",""))</f>
        <v/>
      </c>
      <c r="H226" s="28" t="s">
        <v>15</v>
      </c>
      <c r="I226" s="22" t="n">
        <v>1</v>
      </c>
      <c r="J226" s="22" t="n">
        <v>1</v>
      </c>
      <c r="K226" s="22" t="n">
        <v>1</v>
      </c>
      <c r="L226" s="22" t="n">
        <v>1</v>
      </c>
      <c r="M226" s="29" t="s">
        <v>22</v>
      </c>
      <c r="N226" s="29" t="s">
        <v>23</v>
      </c>
      <c r="O226" s="29" t="s">
        <v>23</v>
      </c>
      <c r="P226" s="29" t="s">
        <v>23</v>
      </c>
      <c r="Q226" s="29" t="s">
        <v>23</v>
      </c>
      <c r="R226" s="29" t="s">
        <v>23</v>
      </c>
      <c r="S226" s="22" t="n">
        <v>226</v>
      </c>
      <c r="T226" s="27"/>
      <c r="U226" s="8"/>
      <c r="V226" s="8"/>
      <c r="W226" s="8"/>
      <c r="X226" s="8"/>
      <c r="Y226" s="8"/>
      <c r="Z226" s="8"/>
    </row>
    <row r="227" customFormat="false" ht="28.5" hidden="false" customHeight="true" outlineLevel="0" collapsed="false">
      <c r="A227" s="24" t="s">
        <v>251</v>
      </c>
      <c r="B227" s="56" t="n">
        <f aca="false">HLOOKUP($B$2,$I$1:L227,S227,0)</f>
        <v>1</v>
      </c>
      <c r="C227" s="59" t="str">
        <f aca="false">IF(B227=1,"Ap Dung","Khong")</f>
        <v>Ap Dung</v>
      </c>
      <c r="D227" s="60" t="str">
        <f aca="false">IF(E227="x","Bat buoc",(IF(E227=1,"khuyen khich","Khong")))</f>
        <v>khuyen khich</v>
      </c>
      <c r="E227" s="26" t="n">
        <f aca="false">HLOOKUP($E$2,$N$1:R227,S227,0)</f>
        <v>1</v>
      </c>
      <c r="F227" s="27"/>
      <c r="G227" s="29" t="str">
        <f aca="false">IF(AND(F227=1,E227=1),1,IF(AND(F227=1,E227="x"),"x",""))</f>
        <v/>
      </c>
      <c r="H227" s="28" t="s">
        <v>15</v>
      </c>
      <c r="I227" s="22" t="n">
        <v>1</v>
      </c>
      <c r="J227" s="22" t="n">
        <v>1</v>
      </c>
      <c r="K227" s="22" t="n">
        <v>1</v>
      </c>
      <c r="L227" s="22" t="n">
        <v>1</v>
      </c>
      <c r="M227" s="23" t="n">
        <v>5</v>
      </c>
      <c r="N227" s="23"/>
      <c r="O227" s="23"/>
      <c r="P227" s="23"/>
      <c r="Q227" s="23"/>
      <c r="R227" s="23" t="n">
        <v>1</v>
      </c>
      <c r="S227" s="22" t="n">
        <v>227</v>
      </c>
      <c r="T227" s="27"/>
      <c r="U227" s="8"/>
      <c r="V227" s="8"/>
      <c r="W227" s="8"/>
      <c r="X227" s="8"/>
      <c r="Y227" s="8"/>
      <c r="Z227" s="8"/>
    </row>
    <row r="228" customFormat="false" ht="28.5" hidden="false" customHeight="true" outlineLevel="0" collapsed="false">
      <c r="A228" s="24" t="s">
        <v>252</v>
      </c>
      <c r="B228" s="56" t="n">
        <f aca="false">HLOOKUP($B$2,$I$1:L228,S228,0)</f>
        <v>1</v>
      </c>
      <c r="C228" s="59" t="str">
        <f aca="false">IF(B228=1,"Ap Dung","Khong")</f>
        <v>Ap Dung</v>
      </c>
      <c r="D228" s="60" t="str">
        <f aca="false">IF(E228="x","Bat buoc",(IF(E228=1,"khuyen khich","Khong")))</f>
        <v>Khong</v>
      </c>
      <c r="E228" s="26" t="n">
        <f aca="false">HLOOKUP($E$2,$N$1:R228,S228,0)</f>
        <v>0</v>
      </c>
      <c r="F228" s="27"/>
      <c r="G228" s="29" t="str">
        <f aca="false">IF(AND(F228=1,E228=1),1,IF(AND(F228=1,E228="x"),"x",""))</f>
        <v/>
      </c>
      <c r="H228" s="28" t="s">
        <v>15</v>
      </c>
      <c r="I228" s="22" t="n">
        <v>1</v>
      </c>
      <c r="J228" s="22" t="n">
        <v>1</v>
      </c>
      <c r="K228" s="22" t="n">
        <v>1</v>
      </c>
      <c r="L228" s="22" t="n">
        <v>1</v>
      </c>
      <c r="M228" s="29" t="s">
        <v>53</v>
      </c>
      <c r="N228" s="23"/>
      <c r="O228" s="23"/>
      <c r="P228" s="29" t="s">
        <v>23</v>
      </c>
      <c r="Q228" s="23"/>
      <c r="R228" s="23"/>
      <c r="S228" s="22" t="n">
        <v>228</v>
      </c>
      <c r="T228" s="27"/>
      <c r="U228" s="8"/>
      <c r="V228" s="8"/>
      <c r="W228" s="8"/>
      <c r="X228" s="8"/>
      <c r="Y228" s="8"/>
      <c r="Z228" s="8"/>
    </row>
    <row r="229" customFormat="false" ht="28.5" hidden="false" customHeight="true" outlineLevel="0" collapsed="false">
      <c r="A229" s="24" t="s">
        <v>253</v>
      </c>
      <c r="B229" s="56" t="n">
        <f aca="false">HLOOKUP($B$2,$I$1:L229,S229,0)</f>
        <v>1</v>
      </c>
      <c r="C229" s="59" t="str">
        <f aca="false">IF(B229=1,"Ap Dung","Khong")</f>
        <v>Ap Dung</v>
      </c>
      <c r="D229" s="60" t="str">
        <f aca="false">IF(E229="x","Bat buoc",(IF(E229=1,"khuyen khich","Khong")))</f>
        <v>Khong</v>
      </c>
      <c r="E229" s="26" t="n">
        <f aca="false">HLOOKUP($E$2,$N$1:R229,S229,0)</f>
        <v>0</v>
      </c>
      <c r="F229" s="27"/>
      <c r="G229" s="29" t="str">
        <f aca="false">IF(AND(F229=1,E229=1),1,IF(AND(F229=1,E229="x"),"x",""))</f>
        <v/>
      </c>
      <c r="H229" s="28" t="s">
        <v>15</v>
      </c>
      <c r="I229" s="22" t="n">
        <v>1</v>
      </c>
      <c r="J229" s="22" t="n">
        <v>1</v>
      </c>
      <c r="K229" s="22" t="n">
        <v>1</v>
      </c>
      <c r="L229" s="22" t="n">
        <v>1</v>
      </c>
      <c r="M229" s="29" t="s">
        <v>56</v>
      </c>
      <c r="N229" s="23"/>
      <c r="O229" s="23"/>
      <c r="P229" s="23"/>
      <c r="Q229" s="29" t="s">
        <v>23</v>
      </c>
      <c r="R229" s="23"/>
      <c r="S229" s="22" t="n">
        <v>229</v>
      </c>
      <c r="T229" s="27"/>
      <c r="U229" s="8"/>
      <c r="V229" s="8"/>
      <c r="W229" s="8"/>
      <c r="X229" s="8"/>
      <c r="Y229" s="8"/>
      <c r="Z229" s="8"/>
    </row>
    <row r="230" customFormat="false" ht="28.5" hidden="false" customHeight="true" outlineLevel="0" collapsed="false">
      <c r="A230" s="24" t="s">
        <v>254</v>
      </c>
      <c r="B230" s="56" t="n">
        <f aca="false">HLOOKUP($B$2,$I$1:L230,S230,0)</f>
        <v>1</v>
      </c>
      <c r="C230" s="59" t="str">
        <f aca="false">IF(B230=1,"Ap Dung","Khong")</f>
        <v>Ap Dung</v>
      </c>
      <c r="D230" s="60" t="str">
        <f aca="false">IF(E230="x","Bat buoc",(IF(E230=1,"khuyen khich","Khong")))</f>
        <v>Bat buoc</v>
      </c>
      <c r="E230" s="33" t="str">
        <f aca="false">HLOOKUP($E$2,$N$1:R230,S230,0)</f>
        <v>x</v>
      </c>
      <c r="F230" s="27"/>
      <c r="G230" s="29" t="str">
        <f aca="false">IF(AND(F230=1,E230=1),1,IF(AND(F230=1,E230="x"),"x",""))</f>
        <v/>
      </c>
      <c r="H230" s="28" t="s">
        <v>15</v>
      </c>
      <c r="I230" s="22" t="n">
        <v>1</v>
      </c>
      <c r="J230" s="22" t="n">
        <v>1</v>
      </c>
      <c r="K230" s="22" t="n">
        <v>1</v>
      </c>
      <c r="L230" s="22" t="n">
        <v>1</v>
      </c>
      <c r="M230" s="29" t="s">
        <v>28</v>
      </c>
      <c r="N230" s="23"/>
      <c r="O230" s="23"/>
      <c r="P230" s="23"/>
      <c r="Q230" s="23"/>
      <c r="R230" s="29" t="s">
        <v>23</v>
      </c>
      <c r="S230" s="22" t="n">
        <v>230</v>
      </c>
      <c r="T230" s="27"/>
      <c r="U230" s="8"/>
      <c r="V230" s="8"/>
      <c r="W230" s="8"/>
      <c r="X230" s="8"/>
      <c r="Y230" s="8"/>
      <c r="Z230" s="8"/>
    </row>
    <row r="231" customFormat="false" ht="28.5" hidden="false" customHeight="true" outlineLevel="0" collapsed="false">
      <c r="A231" s="24" t="s">
        <v>255</v>
      </c>
      <c r="B231" s="56" t="n">
        <f aca="false">HLOOKUP($B$2,$I$1:L231,S231,0)</f>
        <v>1</v>
      </c>
      <c r="C231" s="59" t="str">
        <f aca="false">IF(B231=1,"Ap Dung","Khong")</f>
        <v>Ap Dung</v>
      </c>
      <c r="D231" s="60" t="str">
        <f aca="false">IF(E231="x","Bat buoc",(IF(E231=1,"khuyen khich","Khong")))</f>
        <v>Bat buoc</v>
      </c>
      <c r="E231" s="33" t="str">
        <f aca="false">HLOOKUP($E$2,$N$1:R231,S231,0)</f>
        <v>x</v>
      </c>
      <c r="F231" s="27"/>
      <c r="G231" s="29" t="str">
        <f aca="false">IF(AND(F231=1,E231=1),1,IF(AND(F231=1,E231="x"),"x",""))</f>
        <v/>
      </c>
      <c r="H231" s="28" t="s">
        <v>15</v>
      </c>
      <c r="I231" s="22" t="n">
        <v>1</v>
      </c>
      <c r="J231" s="22" t="n">
        <v>1</v>
      </c>
      <c r="K231" s="22" t="n">
        <v>1</v>
      </c>
      <c r="L231" s="22" t="n">
        <v>1</v>
      </c>
      <c r="M231" s="29" t="s">
        <v>126</v>
      </c>
      <c r="N231" s="23"/>
      <c r="O231" s="23"/>
      <c r="P231" s="23"/>
      <c r="Q231" s="23" t="n">
        <v>1</v>
      </c>
      <c r="R231" s="29" t="s">
        <v>23</v>
      </c>
      <c r="S231" s="22" t="n">
        <v>231</v>
      </c>
      <c r="T231" s="27"/>
      <c r="U231" s="8"/>
      <c r="V231" s="8"/>
      <c r="W231" s="8"/>
      <c r="X231" s="8"/>
      <c r="Y231" s="8"/>
      <c r="Z231" s="8"/>
    </row>
    <row r="232" customFormat="false" ht="28.5" hidden="false" customHeight="true" outlineLevel="0" collapsed="false">
      <c r="A232" s="24" t="s">
        <v>256</v>
      </c>
      <c r="B232" s="56" t="n">
        <f aca="false">HLOOKUP($B$2,$I$1:L232,S232,0)</f>
        <v>1</v>
      </c>
      <c r="C232" s="59" t="str">
        <f aca="false">IF(B232=1,"Ap Dung","Khong")</f>
        <v>Ap Dung</v>
      </c>
      <c r="D232" s="60" t="str">
        <f aca="false">IF(E232="x","Bat buoc",(IF(E232=1,"khuyen khich","Khong")))</f>
        <v>Bat buoc</v>
      </c>
      <c r="E232" s="33" t="str">
        <f aca="false">HLOOKUP($E$2,$N$1:R232,S232,0)</f>
        <v>x</v>
      </c>
      <c r="F232" s="27"/>
      <c r="G232" s="29" t="str">
        <f aca="false">IF(AND(F232=1,E232=1),1,IF(AND(F232=1,E232="x"),"x",""))</f>
        <v/>
      </c>
      <c r="H232" s="28" t="s">
        <v>15</v>
      </c>
      <c r="I232" s="22" t="n">
        <v>1</v>
      </c>
      <c r="J232" s="22" t="n">
        <v>1</v>
      </c>
      <c r="K232" s="22" t="n">
        <v>1</v>
      </c>
      <c r="L232" s="22" t="n">
        <v>1</v>
      </c>
      <c r="M232" s="29" t="s">
        <v>176</v>
      </c>
      <c r="N232" s="23" t="n">
        <v>1</v>
      </c>
      <c r="O232" s="23" t="n">
        <v>1</v>
      </c>
      <c r="P232" s="29" t="s">
        <v>23</v>
      </c>
      <c r="Q232" s="29" t="s">
        <v>23</v>
      </c>
      <c r="R232" s="29" t="s">
        <v>23</v>
      </c>
      <c r="S232" s="22" t="n">
        <v>232</v>
      </c>
      <c r="T232" s="27"/>
      <c r="U232" s="8"/>
      <c r="V232" s="8"/>
      <c r="W232" s="8"/>
      <c r="X232" s="8"/>
      <c r="Y232" s="8"/>
      <c r="Z232" s="8"/>
    </row>
    <row r="233" customFormat="false" ht="28.5" hidden="false" customHeight="true" outlineLevel="0" collapsed="false">
      <c r="A233" s="24" t="s">
        <v>257</v>
      </c>
      <c r="B233" s="56" t="n">
        <f aca="false">HLOOKUP($B$2,$I$1:L233,S233,0)</f>
        <v>1</v>
      </c>
      <c r="C233" s="59" t="str">
        <f aca="false">IF(B233=1,"Ap Dung","Khong")</f>
        <v>Ap Dung</v>
      </c>
      <c r="D233" s="60" t="str">
        <f aca="false">IF(E233="x","Bat buoc",(IF(E233=1,"khuyen khich","Khong")))</f>
        <v>Bat buoc</v>
      </c>
      <c r="E233" s="33" t="str">
        <f aca="false">HLOOKUP($E$2,$N$1:R233,S233,0)</f>
        <v>x</v>
      </c>
      <c r="F233" s="27"/>
      <c r="G233" s="29" t="str">
        <f aca="false">IF(AND(F233=1,E233=1),1,IF(AND(F233=1,E233="x"),"x",""))</f>
        <v/>
      </c>
      <c r="H233" s="28" t="s">
        <v>15</v>
      </c>
      <c r="I233" s="22" t="n">
        <v>1</v>
      </c>
      <c r="J233" s="22" t="n">
        <v>1</v>
      </c>
      <c r="K233" s="22" t="n">
        <v>1</v>
      </c>
      <c r="L233" s="22" t="n">
        <v>1</v>
      </c>
      <c r="M233" s="29" t="s">
        <v>44</v>
      </c>
      <c r="N233" s="23" t="n">
        <v>1</v>
      </c>
      <c r="O233" s="23" t="n">
        <v>1</v>
      </c>
      <c r="P233" s="23" t="n">
        <v>1</v>
      </c>
      <c r="Q233" s="29" t="s">
        <v>23</v>
      </c>
      <c r="R233" s="29" t="s">
        <v>23</v>
      </c>
      <c r="S233" s="22" t="n">
        <v>233</v>
      </c>
      <c r="T233" s="27"/>
      <c r="U233" s="8"/>
      <c r="V233" s="8"/>
      <c r="W233" s="8"/>
      <c r="X233" s="8"/>
      <c r="Y233" s="8"/>
      <c r="Z233" s="8"/>
    </row>
    <row r="234" customFormat="false" ht="28.5" hidden="false" customHeight="true" outlineLevel="0" collapsed="false">
      <c r="A234" s="24" t="s">
        <v>258</v>
      </c>
      <c r="B234" s="56" t="n">
        <f aca="false">HLOOKUP($B$2,$I$1:L234,S234,0)</f>
        <v>1</v>
      </c>
      <c r="C234" s="59" t="str">
        <f aca="false">IF(B234=1,"Ap Dung","Khong")</f>
        <v>Ap Dung</v>
      </c>
      <c r="D234" s="60" t="str">
        <f aca="false">IF(E234="x","Bat buoc",(IF(E234=1,"khuyen khich","Khong")))</f>
        <v>khuyen khich</v>
      </c>
      <c r="E234" s="26" t="n">
        <f aca="false">HLOOKUP($E$2,$N$1:R234,S234,0)</f>
        <v>1</v>
      </c>
      <c r="F234" s="27"/>
      <c r="G234" s="29" t="str">
        <f aca="false">IF(AND(F234=1,E234=1),1,IF(AND(F234=1,E234="x"),"x",""))</f>
        <v/>
      </c>
      <c r="H234" s="28" t="s">
        <v>15</v>
      </c>
      <c r="I234" s="22" t="n">
        <v>1</v>
      </c>
      <c r="J234" s="22" t="n">
        <v>1</v>
      </c>
      <c r="K234" s="22" t="n">
        <v>1</v>
      </c>
      <c r="L234" s="22" t="n">
        <v>1</v>
      </c>
      <c r="M234" s="29" t="s">
        <v>18</v>
      </c>
      <c r="N234" s="23"/>
      <c r="O234" s="23"/>
      <c r="P234" s="23" t="n">
        <v>1</v>
      </c>
      <c r="Q234" s="23" t="n">
        <v>1</v>
      </c>
      <c r="R234" s="23" t="n">
        <v>1</v>
      </c>
      <c r="S234" s="22" t="n">
        <v>234</v>
      </c>
      <c r="T234" s="27"/>
      <c r="U234" s="8"/>
      <c r="V234" s="8"/>
      <c r="W234" s="8"/>
      <c r="X234" s="8"/>
      <c r="Y234" s="8"/>
      <c r="Z234" s="8"/>
    </row>
    <row r="235" customFormat="false" ht="28.5" hidden="false" customHeight="true" outlineLevel="0" collapsed="false">
      <c r="A235" s="24" t="s">
        <v>259</v>
      </c>
      <c r="B235" s="56" t="n">
        <f aca="false">HLOOKUP($B$2,$I$1:L235,S235,0)</f>
        <v>1</v>
      </c>
      <c r="C235" s="59" t="str">
        <f aca="false">IF(B235=1,"Ap Dung","Khong")</f>
        <v>Ap Dung</v>
      </c>
      <c r="D235" s="60" t="str">
        <f aca="false">IF(E235="x","Bat buoc",(IF(E235=1,"khuyen khich","Khong")))</f>
        <v>Bat buoc</v>
      </c>
      <c r="E235" s="33" t="str">
        <f aca="false">HLOOKUP($E$2,$N$1:R235,S235,0)</f>
        <v>x</v>
      </c>
      <c r="F235" s="27"/>
      <c r="G235" s="29" t="str">
        <f aca="false">IF(AND(F235=1,E235=1),1,IF(AND(F235=1,E235="x"),"x",""))</f>
        <v/>
      </c>
      <c r="H235" s="28" t="s">
        <v>15</v>
      </c>
      <c r="I235" s="22" t="n">
        <v>1</v>
      </c>
      <c r="J235" s="22" t="n">
        <v>1</v>
      </c>
      <c r="K235" s="22" t="n">
        <v>1</v>
      </c>
      <c r="L235" s="22" t="n">
        <v>1</v>
      </c>
      <c r="M235" s="29" t="s">
        <v>133</v>
      </c>
      <c r="N235" s="23"/>
      <c r="O235" s="23"/>
      <c r="P235" s="23" t="n">
        <v>1</v>
      </c>
      <c r="Q235" s="23" t="n">
        <v>1</v>
      </c>
      <c r="R235" s="29" t="s">
        <v>23</v>
      </c>
      <c r="S235" s="22" t="n">
        <v>235</v>
      </c>
      <c r="T235" s="27"/>
      <c r="U235" s="8"/>
      <c r="V235" s="8"/>
      <c r="W235" s="8"/>
      <c r="X235" s="8"/>
      <c r="Y235" s="8"/>
      <c r="Z235" s="8"/>
    </row>
    <row r="236" customFormat="false" ht="28.5" hidden="false" customHeight="true" outlineLevel="0" collapsed="false">
      <c r="A236" s="24" t="s">
        <v>260</v>
      </c>
      <c r="B236" s="56" t="n">
        <f aca="false">HLOOKUP($B$2,$I$1:L236,S236,0)</f>
        <v>1</v>
      </c>
      <c r="C236" s="59" t="str">
        <f aca="false">IF(B236=1,"Ap Dung","Khong")</f>
        <v>Ap Dung</v>
      </c>
      <c r="D236" s="60" t="str">
        <f aca="false">IF(E236="x","Bat buoc",(IF(E236=1,"khuyen khich","Khong")))</f>
        <v>Khong</v>
      </c>
      <c r="E236" s="26" t="n">
        <f aca="false">HLOOKUP($E$2,$N$1:R236,S236,0)</f>
        <v>0</v>
      </c>
      <c r="F236" s="27"/>
      <c r="G236" s="29" t="str">
        <f aca="false">IF(AND(F236=1,E236=1),1,IF(AND(F236=1,E236="x"),"x",""))</f>
        <v/>
      </c>
      <c r="H236" s="28" t="s">
        <v>15</v>
      </c>
      <c r="I236" s="22" t="n">
        <v>1</v>
      </c>
      <c r="J236" s="22" t="n">
        <v>1</v>
      </c>
      <c r="K236" s="22" t="n">
        <v>1</v>
      </c>
      <c r="L236" s="22" t="n">
        <v>1</v>
      </c>
      <c r="M236" s="29" t="s">
        <v>223</v>
      </c>
      <c r="N236" s="23" t="n">
        <v>1</v>
      </c>
      <c r="O236" s="29" t="s">
        <v>23</v>
      </c>
      <c r="P236" s="23"/>
      <c r="Q236" s="23"/>
      <c r="R236" s="23"/>
      <c r="S236" s="22" t="n">
        <v>236</v>
      </c>
      <c r="T236" s="27"/>
      <c r="U236" s="8"/>
      <c r="V236" s="8"/>
      <c r="W236" s="8"/>
      <c r="X236" s="8"/>
      <c r="Y236" s="8"/>
      <c r="Z236" s="8"/>
    </row>
    <row r="237" customFormat="false" ht="28.5" hidden="false" customHeight="true" outlineLevel="0" collapsed="false">
      <c r="A237" s="24" t="s">
        <v>261</v>
      </c>
      <c r="B237" s="56" t="n">
        <f aca="false">HLOOKUP($B$2,$I$1:L237,S237,0)</f>
        <v>1</v>
      </c>
      <c r="C237" s="59" t="str">
        <f aca="false">IF(B237=1,"Ap Dung","Khong")</f>
        <v>Ap Dung</v>
      </c>
      <c r="D237" s="60" t="str">
        <f aca="false">IF(E237="x","Bat buoc",(IF(E237=1,"khuyen khich","Khong")))</f>
        <v>Bat buoc</v>
      </c>
      <c r="E237" s="33" t="str">
        <f aca="false">HLOOKUP($E$2,$N$1:R237,S237,0)</f>
        <v>x</v>
      </c>
      <c r="F237" s="27"/>
      <c r="G237" s="29" t="str">
        <f aca="false">IF(AND(F237=1,E237=1),1,IF(AND(F237=1,E237="x"),"x",""))</f>
        <v/>
      </c>
      <c r="H237" s="28" t="s">
        <v>15</v>
      </c>
      <c r="I237" s="22" t="n">
        <v>1</v>
      </c>
      <c r="J237" s="22" t="n">
        <v>1</v>
      </c>
      <c r="K237" s="22" t="n">
        <v>1</v>
      </c>
      <c r="L237" s="22" t="n">
        <v>1</v>
      </c>
      <c r="M237" s="29" t="s">
        <v>25</v>
      </c>
      <c r="N237" s="23"/>
      <c r="O237" s="23"/>
      <c r="P237" s="29" t="s">
        <v>23</v>
      </c>
      <c r="Q237" s="29" t="s">
        <v>23</v>
      </c>
      <c r="R237" s="29" t="s">
        <v>23</v>
      </c>
      <c r="S237" s="22" t="n">
        <v>237</v>
      </c>
      <c r="T237" s="27"/>
      <c r="U237" s="8"/>
      <c r="V237" s="8"/>
      <c r="W237" s="8"/>
      <c r="X237" s="8"/>
      <c r="Y237" s="8"/>
      <c r="Z237" s="8"/>
    </row>
    <row r="238" customFormat="false" ht="28.5" hidden="false" customHeight="true" outlineLevel="0" collapsed="false">
      <c r="A238" s="24" t="s">
        <v>262</v>
      </c>
      <c r="B238" s="56" t="n">
        <f aca="false">HLOOKUP($B$2,$I$1:L238,S238,0)</f>
        <v>1</v>
      </c>
      <c r="C238" s="59" t="str">
        <f aca="false">IF(B238=1,"Ap Dung","Khong")</f>
        <v>Ap Dung</v>
      </c>
      <c r="D238" s="60" t="str">
        <f aca="false">IF(E238="x","Bat buoc",(IF(E238=1,"khuyen khich","Khong")))</f>
        <v>Bat buoc</v>
      </c>
      <c r="E238" s="33" t="str">
        <f aca="false">HLOOKUP($E$2,$N$1:R238,S238,0)</f>
        <v>x</v>
      </c>
      <c r="F238" s="27"/>
      <c r="G238" s="29" t="str">
        <f aca="false">IF(AND(F238=1,E238=1),1,IF(AND(F238=1,E238="x"),"x",""))</f>
        <v/>
      </c>
      <c r="H238" s="28" t="s">
        <v>15</v>
      </c>
      <c r="I238" s="22" t="n">
        <v>1</v>
      </c>
      <c r="J238" s="22" t="n">
        <v>1</v>
      </c>
      <c r="K238" s="22" t="n">
        <v>1</v>
      </c>
      <c r="L238" s="22" t="n">
        <v>1</v>
      </c>
      <c r="M238" s="29" t="s">
        <v>197</v>
      </c>
      <c r="N238" s="23" t="n">
        <v>1</v>
      </c>
      <c r="O238" s="29" t="s">
        <v>23</v>
      </c>
      <c r="P238" s="29" t="s">
        <v>23</v>
      </c>
      <c r="Q238" s="29" t="s">
        <v>23</v>
      </c>
      <c r="R238" s="29" t="s">
        <v>23</v>
      </c>
      <c r="S238" s="22" t="n">
        <v>238</v>
      </c>
      <c r="T238" s="27"/>
      <c r="U238" s="8"/>
      <c r="V238" s="8"/>
      <c r="W238" s="8"/>
      <c r="X238" s="8"/>
      <c r="Y238" s="8"/>
      <c r="Z238" s="8"/>
    </row>
    <row r="239" customFormat="false" ht="28.5" hidden="false" customHeight="true" outlineLevel="0" collapsed="false">
      <c r="A239" s="24" t="s">
        <v>263</v>
      </c>
      <c r="B239" s="56" t="n">
        <f aca="false">HLOOKUP($B$2,$I$1:L239,S239,0)</f>
        <v>1</v>
      </c>
      <c r="C239" s="59" t="str">
        <f aca="false">IF(B239=1,"Ap Dung","Khong")</f>
        <v>Ap Dung</v>
      </c>
      <c r="D239" s="60" t="str">
        <f aca="false">IF(E239="x","Bat buoc",(IF(E239=1,"khuyen khich","Khong")))</f>
        <v>Bat buoc</v>
      </c>
      <c r="E239" s="33" t="str">
        <f aca="false">HLOOKUP($E$2,$N$1:R239,S239,0)</f>
        <v>x</v>
      </c>
      <c r="F239" s="27"/>
      <c r="G239" s="29" t="str">
        <f aca="false">IF(AND(F239=1,E239=1),1,IF(AND(F239=1,E239="x"),"x",""))</f>
        <v/>
      </c>
      <c r="H239" s="28" t="s">
        <v>15</v>
      </c>
      <c r="I239" s="22" t="n">
        <v>1</v>
      </c>
      <c r="J239" s="22" t="n">
        <v>1</v>
      </c>
      <c r="K239" s="22" t="n">
        <v>1</v>
      </c>
      <c r="L239" s="22" t="n">
        <v>1</v>
      </c>
      <c r="M239" s="29" t="s">
        <v>264</v>
      </c>
      <c r="N239" s="23"/>
      <c r="O239" s="23" t="n">
        <v>1</v>
      </c>
      <c r="P239" s="29" t="s">
        <v>23</v>
      </c>
      <c r="Q239" s="29" t="s">
        <v>23</v>
      </c>
      <c r="R239" s="29" t="s">
        <v>23</v>
      </c>
      <c r="S239" s="22" t="n">
        <v>239</v>
      </c>
      <c r="T239" s="27"/>
      <c r="U239" s="8"/>
      <c r="V239" s="8"/>
      <c r="W239" s="8"/>
      <c r="X239" s="8"/>
      <c r="Y239" s="8"/>
      <c r="Z239" s="8"/>
    </row>
    <row r="240" customFormat="false" ht="28.5" hidden="false" customHeight="true" outlineLevel="0" collapsed="false">
      <c r="A240" s="24" t="s">
        <v>265</v>
      </c>
      <c r="B240" s="56" t="n">
        <f aca="false">HLOOKUP($B$2,$I$1:L240,S240,0)</f>
        <v>0</v>
      </c>
      <c r="C240" s="59" t="str">
        <f aca="false">IF(B240=1,"Ap Dung","Khong")</f>
        <v>Khong</v>
      </c>
      <c r="D240" s="60" t="str">
        <f aca="false">IF(E240="x","Bat buoc",(IF(E240=1,"khuyen khich","Khong")))</f>
        <v>khuyen khich</v>
      </c>
      <c r="E240" s="26" t="n">
        <f aca="false">HLOOKUP($E$2,$N$1:R240,S240,0)</f>
        <v>1</v>
      </c>
      <c r="F240" s="27"/>
      <c r="G240" s="29" t="str">
        <f aca="false">IF(AND(F240=1,E240=1),1,IF(AND(F240=1,E240="x"),"x",""))</f>
        <v/>
      </c>
      <c r="H240" s="28" t="s">
        <v>6</v>
      </c>
      <c r="I240" s="22"/>
      <c r="J240" s="22" t="n">
        <v>1</v>
      </c>
      <c r="K240" s="22"/>
      <c r="L240" s="22"/>
      <c r="M240" s="29" t="s">
        <v>85</v>
      </c>
      <c r="N240" s="23" t="n">
        <v>1</v>
      </c>
      <c r="O240" s="23" t="n">
        <v>1</v>
      </c>
      <c r="P240" s="23" t="n">
        <v>1</v>
      </c>
      <c r="Q240" s="23" t="n">
        <v>1</v>
      </c>
      <c r="R240" s="23" t="n">
        <v>1</v>
      </c>
      <c r="S240" s="22" t="n">
        <v>240</v>
      </c>
      <c r="T240" s="27"/>
      <c r="U240" s="8"/>
      <c r="V240" s="8"/>
      <c r="W240" s="8"/>
      <c r="X240" s="8"/>
      <c r="Y240" s="8"/>
      <c r="Z240" s="8"/>
    </row>
    <row r="241" customFormat="false" ht="28.5" hidden="false" customHeight="true" outlineLevel="0" collapsed="false">
      <c r="A241" s="24" t="s">
        <v>265</v>
      </c>
      <c r="B241" s="56" t="n">
        <f aca="false">HLOOKUP($B$2,$I$1:L241,S241,0)</f>
        <v>1</v>
      </c>
      <c r="C241" s="59" t="str">
        <f aca="false">IF(B241=1,"Ap Dung","Khong")</f>
        <v>Ap Dung</v>
      </c>
      <c r="D241" s="60" t="str">
        <f aca="false">IF(E241="x","Bat buoc",(IF(E241=1,"khuyen khich","Khong")))</f>
        <v>Bat buoc</v>
      </c>
      <c r="E241" s="33" t="str">
        <f aca="false">HLOOKUP($E$2,$N$1:R241,S241,0)</f>
        <v>x</v>
      </c>
      <c r="F241" s="27"/>
      <c r="G241" s="29" t="str">
        <f aca="false">IF(AND(F241=1,E241=1),1,IF(AND(F241=1,E241="x"),"x",""))</f>
        <v/>
      </c>
      <c r="H241" s="28" t="s">
        <v>39</v>
      </c>
      <c r="I241" s="22" t="n">
        <v>1</v>
      </c>
      <c r="J241" s="22"/>
      <c r="K241" s="22" t="n">
        <v>1</v>
      </c>
      <c r="L241" s="22" t="n">
        <v>1</v>
      </c>
      <c r="M241" s="29" t="s">
        <v>22</v>
      </c>
      <c r="N241" s="29" t="s">
        <v>23</v>
      </c>
      <c r="O241" s="29" t="s">
        <v>23</v>
      </c>
      <c r="P241" s="29" t="s">
        <v>23</v>
      </c>
      <c r="Q241" s="29" t="s">
        <v>23</v>
      </c>
      <c r="R241" s="29" t="s">
        <v>23</v>
      </c>
      <c r="S241" s="22" t="n">
        <v>241</v>
      </c>
      <c r="T241" s="27"/>
      <c r="U241" s="8"/>
      <c r="V241" s="8"/>
      <c r="W241" s="8"/>
      <c r="X241" s="8"/>
      <c r="Y241" s="8"/>
      <c r="Z241" s="8"/>
    </row>
    <row r="242" customFormat="false" ht="28.5" hidden="false" customHeight="true" outlineLevel="0" collapsed="false">
      <c r="A242" s="24" t="s">
        <v>266</v>
      </c>
      <c r="B242" s="56" t="n">
        <f aca="false">HLOOKUP($B$2,$I$1:L242,S242,0)</f>
        <v>0</v>
      </c>
      <c r="C242" s="59" t="str">
        <f aca="false">IF(B242=1,"Ap Dung","Khong")</f>
        <v>Khong</v>
      </c>
      <c r="D242" s="60" t="str">
        <f aca="false">IF(E242="x","Bat buoc",(IF(E242=1,"khuyen khich","Khong")))</f>
        <v>khuyen khich</v>
      </c>
      <c r="E242" s="26" t="n">
        <f aca="false">HLOOKUP($E$2,$N$1:R242,S242,0)</f>
        <v>1</v>
      </c>
      <c r="F242" s="27"/>
      <c r="G242" s="29" t="str">
        <f aca="false">IF(AND(F242=1,E242=1),1,IF(AND(F242=1,E242="x"),"x",""))</f>
        <v/>
      </c>
      <c r="H242" s="28" t="s">
        <v>6</v>
      </c>
      <c r="I242" s="22"/>
      <c r="J242" s="22" t="n">
        <v>1</v>
      </c>
      <c r="K242" s="22"/>
      <c r="L242" s="22"/>
      <c r="M242" s="29" t="s">
        <v>85</v>
      </c>
      <c r="N242" s="23" t="n">
        <v>1</v>
      </c>
      <c r="O242" s="23" t="n">
        <v>1</v>
      </c>
      <c r="P242" s="23" t="n">
        <v>1</v>
      </c>
      <c r="Q242" s="23" t="n">
        <v>1</v>
      </c>
      <c r="R242" s="23" t="n">
        <v>1</v>
      </c>
      <c r="S242" s="22" t="n">
        <v>242</v>
      </c>
      <c r="T242" s="27"/>
      <c r="U242" s="8"/>
      <c r="V242" s="8"/>
      <c r="W242" s="8"/>
      <c r="X242" s="8"/>
      <c r="Y242" s="8"/>
      <c r="Z242" s="8"/>
    </row>
    <row r="243" customFormat="false" ht="28.5" hidden="false" customHeight="true" outlineLevel="0" collapsed="false">
      <c r="A243" s="24" t="s">
        <v>266</v>
      </c>
      <c r="B243" s="56" t="n">
        <f aca="false">HLOOKUP($B$2,$I$1:L243,S243,0)</f>
        <v>1</v>
      </c>
      <c r="C243" s="59" t="str">
        <f aca="false">IF(B243=1,"Ap Dung","Khong")</f>
        <v>Ap Dung</v>
      </c>
      <c r="D243" s="60" t="str">
        <f aca="false">IF(E243="x","Bat buoc",(IF(E243=1,"khuyen khich","Khong")))</f>
        <v>Bat buoc</v>
      </c>
      <c r="E243" s="33" t="str">
        <f aca="false">HLOOKUP($E$2,$N$1:R243,S243,0)</f>
        <v>x</v>
      </c>
      <c r="F243" s="27"/>
      <c r="G243" s="29" t="str">
        <f aca="false">IF(AND(F243=1,E243=1),1,IF(AND(F243=1,E243="x"),"x",""))</f>
        <v/>
      </c>
      <c r="H243" s="28" t="s">
        <v>39</v>
      </c>
      <c r="I243" s="22" t="n">
        <v>1</v>
      </c>
      <c r="J243" s="22"/>
      <c r="K243" s="22" t="n">
        <v>1</v>
      </c>
      <c r="L243" s="22" t="n">
        <v>1</v>
      </c>
      <c r="M243" s="29" t="s">
        <v>22</v>
      </c>
      <c r="N243" s="29" t="s">
        <v>23</v>
      </c>
      <c r="O243" s="29" t="s">
        <v>23</v>
      </c>
      <c r="P243" s="29" t="s">
        <v>23</v>
      </c>
      <c r="Q243" s="29" t="s">
        <v>23</v>
      </c>
      <c r="R243" s="29" t="s">
        <v>23</v>
      </c>
      <c r="S243" s="22" t="n">
        <v>243</v>
      </c>
      <c r="T243" s="27"/>
      <c r="U243" s="8"/>
      <c r="V243" s="8"/>
      <c r="W243" s="8"/>
      <c r="X243" s="8"/>
      <c r="Y243" s="8"/>
      <c r="Z243" s="8"/>
    </row>
    <row r="244" customFormat="false" ht="28.5" hidden="false" customHeight="true" outlineLevel="0" collapsed="false">
      <c r="A244" s="24" t="s">
        <v>267</v>
      </c>
      <c r="B244" s="56" t="n">
        <f aca="false">HLOOKUP($B$2,$I$1:L244,S244,0)</f>
        <v>0</v>
      </c>
      <c r="C244" s="59" t="str">
        <f aca="false">IF(B244=1,"Ap Dung","Khong")</f>
        <v>Khong</v>
      </c>
      <c r="D244" s="60" t="str">
        <f aca="false">IF(E244="x","Bat buoc",(IF(E244=1,"khuyen khich","Khong")))</f>
        <v>khuyen khich</v>
      </c>
      <c r="E244" s="26" t="n">
        <f aca="false">HLOOKUP($E$2,$N$1:R244,S244,0)</f>
        <v>1</v>
      </c>
      <c r="F244" s="27"/>
      <c r="G244" s="29" t="str">
        <f aca="false">IF(AND(F244=1,E244=1),1,IF(AND(F244=1,E244="x"),"x",""))</f>
        <v/>
      </c>
      <c r="H244" s="28" t="s">
        <v>6</v>
      </c>
      <c r="I244" s="22"/>
      <c r="J244" s="22" t="n">
        <v>1</v>
      </c>
      <c r="K244" s="22"/>
      <c r="L244" s="22"/>
      <c r="M244" s="29" t="s">
        <v>221</v>
      </c>
      <c r="N244" s="23"/>
      <c r="O244" s="23"/>
      <c r="P244" s="23"/>
      <c r="Q244" s="23" t="n">
        <v>1</v>
      </c>
      <c r="R244" s="23" t="n">
        <v>1</v>
      </c>
      <c r="S244" s="22" t="n">
        <v>244</v>
      </c>
      <c r="T244" s="27"/>
      <c r="U244" s="8"/>
      <c r="V244" s="8"/>
      <c r="W244" s="8"/>
      <c r="X244" s="8"/>
      <c r="Y244" s="8"/>
      <c r="Z244" s="8"/>
    </row>
    <row r="245" customFormat="false" ht="28.5" hidden="false" customHeight="true" outlineLevel="0" collapsed="false">
      <c r="A245" s="24" t="s">
        <v>267</v>
      </c>
      <c r="B245" s="56" t="n">
        <f aca="false">HLOOKUP($B$2,$I$1:L245,S245,0)</f>
        <v>1</v>
      </c>
      <c r="C245" s="59" t="str">
        <f aca="false">IF(B245=1,"Ap Dung","Khong")</f>
        <v>Ap Dung</v>
      </c>
      <c r="D245" s="60" t="str">
        <f aca="false">IF(E245="x","Bat buoc",(IF(E245=1,"khuyen khich","Khong")))</f>
        <v>Bat buoc</v>
      </c>
      <c r="E245" s="33" t="str">
        <f aca="false">HLOOKUP($E$2,$N$1:R245,S245,0)</f>
        <v>x</v>
      </c>
      <c r="F245" s="27"/>
      <c r="G245" s="29" t="str">
        <f aca="false">IF(AND(F245=1,E245=1),1,IF(AND(F245=1,E245="x"),"x",""))</f>
        <v/>
      </c>
      <c r="H245" s="28" t="s">
        <v>39</v>
      </c>
      <c r="I245" s="22" t="n">
        <v>1</v>
      </c>
      <c r="J245" s="22"/>
      <c r="K245" s="22" t="n">
        <v>1</v>
      </c>
      <c r="L245" s="22" t="n">
        <v>1</v>
      </c>
      <c r="M245" s="29" t="s">
        <v>41</v>
      </c>
      <c r="N245" s="23"/>
      <c r="O245" s="23"/>
      <c r="P245" s="23"/>
      <c r="Q245" s="29" t="s">
        <v>23</v>
      </c>
      <c r="R245" s="29" t="s">
        <v>23</v>
      </c>
      <c r="S245" s="22" t="n">
        <v>245</v>
      </c>
      <c r="T245" s="27"/>
      <c r="U245" s="8"/>
      <c r="V245" s="8"/>
      <c r="W245" s="8"/>
      <c r="X245" s="8"/>
      <c r="Y245" s="8"/>
      <c r="Z245" s="8"/>
    </row>
    <row r="246" customFormat="false" ht="28.5" hidden="false" customHeight="true" outlineLevel="0" collapsed="false">
      <c r="A246" s="24" t="s">
        <v>268</v>
      </c>
      <c r="B246" s="56" t="n">
        <f aca="false">HLOOKUP($B$2,$I$1:L246,S246,0)</f>
        <v>0</v>
      </c>
      <c r="C246" s="59" t="str">
        <f aca="false">IF(B246=1,"Ap Dung","Khong")</f>
        <v>Khong</v>
      </c>
      <c r="D246" s="60" t="str">
        <f aca="false">IF(E246="x","Bat buoc",(IF(E246=1,"khuyen khich","Khong")))</f>
        <v>khuyen khich</v>
      </c>
      <c r="E246" s="26" t="n">
        <f aca="false">HLOOKUP($E$2,$N$1:R246,S246,0)</f>
        <v>1</v>
      </c>
      <c r="F246" s="27"/>
      <c r="G246" s="29" t="str">
        <f aca="false">IF(AND(F246=1,E246=1),1,IF(AND(F246=1,E246="x"),"x",""))</f>
        <v/>
      </c>
      <c r="H246" s="28" t="s">
        <v>6</v>
      </c>
      <c r="I246" s="22"/>
      <c r="J246" s="22" t="n">
        <v>1</v>
      </c>
      <c r="K246" s="22"/>
      <c r="L246" s="22"/>
      <c r="M246" s="29" t="s">
        <v>85</v>
      </c>
      <c r="N246" s="23" t="n">
        <v>1</v>
      </c>
      <c r="O246" s="23" t="n">
        <v>1</v>
      </c>
      <c r="P246" s="23" t="n">
        <v>1</v>
      </c>
      <c r="Q246" s="23" t="n">
        <v>1</v>
      </c>
      <c r="R246" s="23" t="n">
        <v>1</v>
      </c>
      <c r="S246" s="22" t="n">
        <v>246</v>
      </c>
      <c r="T246" s="27"/>
      <c r="U246" s="8"/>
      <c r="V246" s="8"/>
      <c r="W246" s="8"/>
      <c r="X246" s="8"/>
      <c r="Y246" s="8"/>
      <c r="Z246" s="8"/>
    </row>
    <row r="247" customFormat="false" ht="28.5" hidden="false" customHeight="true" outlineLevel="0" collapsed="false">
      <c r="A247" s="24" t="s">
        <v>268</v>
      </c>
      <c r="B247" s="56" t="n">
        <f aca="false">HLOOKUP($B$2,$I$1:L247,S247,0)</f>
        <v>1</v>
      </c>
      <c r="C247" s="59" t="str">
        <f aca="false">IF(B247=1,"Ap Dung","Khong")</f>
        <v>Ap Dung</v>
      </c>
      <c r="D247" s="60" t="str">
        <f aca="false">IF(E247="x","Bat buoc",(IF(E247=1,"khuyen khich","Khong")))</f>
        <v>Bat buoc</v>
      </c>
      <c r="E247" s="33" t="str">
        <f aca="false">HLOOKUP($E$2,$N$1:R247,S247,0)</f>
        <v>x</v>
      </c>
      <c r="F247" s="27"/>
      <c r="G247" s="29" t="str">
        <f aca="false">IF(AND(F247=1,E247=1),1,IF(AND(F247=1,E247="x"),"x",""))</f>
        <v/>
      </c>
      <c r="H247" s="28" t="s">
        <v>39</v>
      </c>
      <c r="I247" s="22" t="n">
        <v>1</v>
      </c>
      <c r="J247" s="22"/>
      <c r="K247" s="22" t="n">
        <v>1</v>
      </c>
      <c r="L247" s="22" t="n">
        <v>1</v>
      </c>
      <c r="M247" s="29" t="s">
        <v>22</v>
      </c>
      <c r="N247" s="29" t="s">
        <v>23</v>
      </c>
      <c r="O247" s="29" t="s">
        <v>23</v>
      </c>
      <c r="P247" s="29" t="s">
        <v>23</v>
      </c>
      <c r="Q247" s="29" t="s">
        <v>23</v>
      </c>
      <c r="R247" s="29" t="s">
        <v>23</v>
      </c>
      <c r="S247" s="22" t="n">
        <v>247</v>
      </c>
      <c r="T247" s="27"/>
      <c r="U247" s="8"/>
      <c r="V247" s="8"/>
      <c r="W247" s="8"/>
      <c r="X247" s="8"/>
      <c r="Y247" s="8"/>
      <c r="Z247" s="8"/>
    </row>
    <row r="248" customFormat="false" ht="28.5" hidden="false" customHeight="true" outlineLevel="0" collapsed="false">
      <c r="A248" s="24" t="s">
        <v>269</v>
      </c>
      <c r="B248" s="56" t="n">
        <f aca="false">HLOOKUP($B$2,$I$1:L248,S248,0)</f>
        <v>1</v>
      </c>
      <c r="C248" s="59" t="str">
        <f aca="false">IF(B248=1,"Ap Dung","Khong")</f>
        <v>Ap Dung</v>
      </c>
      <c r="D248" s="60" t="str">
        <f aca="false">IF(E248="x","Bat buoc",(IF(E248=1,"khuyen khich","Khong")))</f>
        <v>Bat buoc</v>
      </c>
      <c r="E248" s="33" t="str">
        <f aca="false">HLOOKUP($E$2,$N$1:R248,S248,0)</f>
        <v>x</v>
      </c>
      <c r="F248" s="27"/>
      <c r="G248" s="29" t="str">
        <f aca="false">IF(AND(F248=1,E248=1),1,IF(AND(F248=1,E248="x"),"x",""))</f>
        <v/>
      </c>
      <c r="H248" s="28" t="s">
        <v>15</v>
      </c>
      <c r="I248" s="22" t="n">
        <v>1</v>
      </c>
      <c r="J248" s="22" t="n">
        <v>1</v>
      </c>
      <c r="K248" s="22" t="n">
        <v>1</v>
      </c>
      <c r="L248" s="22" t="n">
        <v>1</v>
      </c>
      <c r="M248" s="29" t="s">
        <v>25</v>
      </c>
      <c r="N248" s="23"/>
      <c r="O248" s="23"/>
      <c r="P248" s="29" t="s">
        <v>23</v>
      </c>
      <c r="Q248" s="29" t="s">
        <v>23</v>
      </c>
      <c r="R248" s="29" t="s">
        <v>23</v>
      </c>
      <c r="S248" s="22" t="n">
        <v>248</v>
      </c>
      <c r="T248" s="27"/>
      <c r="U248" s="8"/>
      <c r="V248" s="8"/>
      <c r="W248" s="8"/>
      <c r="X248" s="8"/>
      <c r="Y248" s="8"/>
      <c r="Z248" s="8"/>
    </row>
    <row r="249" customFormat="false" ht="28.5" hidden="false" customHeight="true" outlineLevel="0" collapsed="false">
      <c r="A249" s="24" t="s">
        <v>270</v>
      </c>
      <c r="B249" s="56" t="n">
        <f aca="false">HLOOKUP($B$2,$I$1:L249,S249,0)</f>
        <v>1</v>
      </c>
      <c r="C249" s="59" t="str">
        <f aca="false">IF(B249=1,"Ap Dung","Khong")</f>
        <v>Ap Dung</v>
      </c>
      <c r="D249" s="60" t="str">
        <f aca="false">IF(E249="x","Bat buoc",(IF(E249=1,"khuyen khich","Khong")))</f>
        <v>Bat buoc</v>
      </c>
      <c r="E249" s="33" t="str">
        <f aca="false">HLOOKUP($E$2,$N$1:R249,S249,0)</f>
        <v>x</v>
      </c>
      <c r="F249" s="27"/>
      <c r="G249" s="29" t="str">
        <f aca="false">IF(AND(F249=1,E249=1),1,IF(AND(F249=1,E249="x"),"x",""))</f>
        <v/>
      </c>
      <c r="H249" s="28" t="s">
        <v>15</v>
      </c>
      <c r="I249" s="22" t="n">
        <v>1</v>
      </c>
      <c r="J249" s="22" t="n">
        <v>1</v>
      </c>
      <c r="K249" s="22" t="n">
        <v>1</v>
      </c>
      <c r="L249" s="22" t="n">
        <v>1</v>
      </c>
      <c r="M249" s="29" t="s">
        <v>176</v>
      </c>
      <c r="N249" s="23" t="n">
        <v>1</v>
      </c>
      <c r="O249" s="23" t="n">
        <v>1</v>
      </c>
      <c r="P249" s="29" t="s">
        <v>23</v>
      </c>
      <c r="Q249" s="29" t="s">
        <v>23</v>
      </c>
      <c r="R249" s="29" t="s">
        <v>23</v>
      </c>
      <c r="S249" s="22" t="n">
        <v>249</v>
      </c>
      <c r="T249" s="27"/>
      <c r="U249" s="8"/>
      <c r="V249" s="8"/>
      <c r="W249" s="8"/>
      <c r="X249" s="8"/>
      <c r="Y249" s="8"/>
      <c r="Z249" s="8"/>
    </row>
    <row r="250" customFormat="false" ht="28.5" hidden="false" customHeight="true" outlineLevel="0" collapsed="false">
      <c r="A250" s="24" t="s">
        <v>271</v>
      </c>
      <c r="B250" s="56" t="n">
        <f aca="false">HLOOKUP($B$2,$I$1:L250,S250,0)</f>
        <v>1</v>
      </c>
      <c r="C250" s="59" t="str">
        <f aca="false">IF(B250=1,"Ap Dung","Khong")</f>
        <v>Ap Dung</v>
      </c>
      <c r="D250" s="60" t="str">
        <f aca="false">IF(E250="x","Bat buoc",(IF(E250=1,"khuyen khich","Khong")))</f>
        <v>khuyen khich</v>
      </c>
      <c r="E250" s="26" t="n">
        <f aca="false">HLOOKUP($E$2,$N$1:R250,S250,0)</f>
        <v>1</v>
      </c>
      <c r="F250" s="27"/>
      <c r="G250" s="29" t="str">
        <f aca="false">IF(AND(F250=1,E250=1),1,IF(AND(F250=1,E250="x"),"x",""))</f>
        <v/>
      </c>
      <c r="H250" s="28" t="s">
        <v>15</v>
      </c>
      <c r="I250" s="22" t="n">
        <v>1</v>
      </c>
      <c r="J250" s="22" t="n">
        <v>1</v>
      </c>
      <c r="K250" s="22" t="n">
        <v>1</v>
      </c>
      <c r="L250" s="22" t="n">
        <v>1</v>
      </c>
      <c r="M250" s="29" t="s">
        <v>221</v>
      </c>
      <c r="N250" s="23"/>
      <c r="O250" s="23"/>
      <c r="P250" s="23"/>
      <c r="Q250" s="23" t="n">
        <v>1</v>
      </c>
      <c r="R250" s="23" t="n">
        <v>1</v>
      </c>
      <c r="S250" s="22" t="n">
        <v>250</v>
      </c>
      <c r="T250" s="27"/>
      <c r="U250" s="8"/>
      <c r="V250" s="8"/>
      <c r="W250" s="8"/>
      <c r="X250" s="8"/>
      <c r="Y250" s="8"/>
      <c r="Z250" s="8"/>
    </row>
    <row r="251" customFormat="false" ht="28.5" hidden="false" customHeight="true" outlineLevel="0" collapsed="false">
      <c r="A251" s="24" t="s">
        <v>272</v>
      </c>
      <c r="B251" s="56" t="n">
        <f aca="false">HLOOKUP($B$2,$I$1:L251,S251,0)</f>
        <v>1</v>
      </c>
      <c r="C251" s="59" t="str">
        <f aca="false">IF(B251=1,"Ap Dung","Khong")</f>
        <v>Ap Dung</v>
      </c>
      <c r="D251" s="60" t="str">
        <f aca="false">IF(E251="x","Bat buoc",(IF(E251=1,"khuyen khich","Khong")))</f>
        <v>khuyen khich</v>
      </c>
      <c r="E251" s="26" t="n">
        <f aca="false">HLOOKUP($E$2,$N$1:R251,S251,0)</f>
        <v>1</v>
      </c>
      <c r="F251" s="27"/>
      <c r="G251" s="29" t="str">
        <f aca="false">IF(AND(F251=1,E251=1),1,IF(AND(F251=1,E251="x"),"x",""))</f>
        <v/>
      </c>
      <c r="H251" s="28" t="s">
        <v>15</v>
      </c>
      <c r="I251" s="22" t="n">
        <v>1</v>
      </c>
      <c r="J251" s="22" t="n">
        <v>1</v>
      </c>
      <c r="K251" s="22" t="n">
        <v>1</v>
      </c>
      <c r="L251" s="22" t="n">
        <v>1</v>
      </c>
      <c r="M251" s="29" t="s">
        <v>85</v>
      </c>
      <c r="N251" s="23" t="n">
        <v>1</v>
      </c>
      <c r="O251" s="23" t="n">
        <v>1</v>
      </c>
      <c r="P251" s="23" t="n">
        <v>1</v>
      </c>
      <c r="Q251" s="23" t="n">
        <v>1</v>
      </c>
      <c r="R251" s="23" t="n">
        <v>1</v>
      </c>
      <c r="S251" s="22" t="n">
        <v>251</v>
      </c>
      <c r="T251" s="27"/>
      <c r="U251" s="8"/>
      <c r="V251" s="8"/>
      <c r="W251" s="8"/>
      <c r="X251" s="8"/>
      <c r="Y251" s="8"/>
      <c r="Z251" s="8"/>
    </row>
    <row r="252" customFormat="false" ht="28.5" hidden="false" customHeight="true" outlineLevel="0" collapsed="false">
      <c r="A252" s="24" t="s">
        <v>273</v>
      </c>
      <c r="B252" s="56" t="n">
        <f aca="false">HLOOKUP($B$2,$I$1:L252,S252,0)</f>
        <v>1</v>
      </c>
      <c r="C252" s="59" t="str">
        <f aca="false">IF(B252=1,"Ap Dung","Khong")</f>
        <v>Ap Dung</v>
      </c>
      <c r="D252" s="60" t="str">
        <f aca="false">IF(E252="x","Bat buoc",(IF(E252=1,"khuyen khich","Khong")))</f>
        <v>khuyen khich</v>
      </c>
      <c r="E252" s="26" t="n">
        <f aca="false">HLOOKUP($E$2,$N$1:R252,S252,0)</f>
        <v>1</v>
      </c>
      <c r="F252" s="27"/>
      <c r="G252" s="29" t="str">
        <f aca="false">IF(AND(F252=1,E252=1),1,IF(AND(F252=1,E252="x"),"x",""))</f>
        <v/>
      </c>
      <c r="H252" s="28" t="s">
        <v>15</v>
      </c>
      <c r="I252" s="22" t="n">
        <v>1</v>
      </c>
      <c r="J252" s="22" t="n">
        <v>1</v>
      </c>
      <c r="K252" s="22" t="n">
        <v>1</v>
      </c>
      <c r="L252" s="22" t="n">
        <v>1</v>
      </c>
      <c r="M252" s="29" t="s">
        <v>85</v>
      </c>
      <c r="N252" s="23" t="n">
        <v>1</v>
      </c>
      <c r="O252" s="23" t="n">
        <v>1</v>
      </c>
      <c r="P252" s="23" t="n">
        <v>1</v>
      </c>
      <c r="Q252" s="23" t="n">
        <v>1</v>
      </c>
      <c r="R252" s="23" t="n">
        <v>1</v>
      </c>
      <c r="S252" s="22" t="n">
        <v>252</v>
      </c>
      <c r="T252" s="27"/>
      <c r="U252" s="8"/>
      <c r="V252" s="8"/>
      <c r="W252" s="8"/>
      <c r="X252" s="8"/>
      <c r="Y252" s="8"/>
      <c r="Z252" s="8"/>
    </row>
    <row r="253" customFormat="false" ht="28.5" hidden="false" customHeight="true" outlineLevel="0" collapsed="false">
      <c r="A253" s="24" t="s">
        <v>274</v>
      </c>
      <c r="B253" s="56" t="n">
        <f aca="false">HLOOKUP($B$2,$I$1:L253,S253,0)</f>
        <v>1</v>
      </c>
      <c r="C253" s="59" t="str">
        <f aca="false">IF(B253=1,"Ap Dung","Khong")</f>
        <v>Ap Dung</v>
      </c>
      <c r="D253" s="60" t="str">
        <f aca="false">IF(E253="x","Bat buoc",(IF(E253=1,"khuyen khich","Khong")))</f>
        <v>Bat buoc</v>
      </c>
      <c r="E253" s="33" t="str">
        <f aca="false">HLOOKUP($E$2,$N$1:R253,S253,0)</f>
        <v>x</v>
      </c>
      <c r="F253" s="27"/>
      <c r="G253" s="29" t="str">
        <f aca="false">IF(AND(F253=1,E253=1),1,IF(AND(F253=1,E253="x"),"x",""))</f>
        <v/>
      </c>
      <c r="H253" s="28" t="s">
        <v>15</v>
      </c>
      <c r="I253" s="22" t="n">
        <v>1</v>
      </c>
      <c r="J253" s="22" t="n">
        <v>1</v>
      </c>
      <c r="K253" s="22" t="n">
        <v>1</v>
      </c>
      <c r="L253" s="22" t="n">
        <v>1</v>
      </c>
      <c r="M253" s="29" t="s">
        <v>22</v>
      </c>
      <c r="N253" s="29" t="s">
        <v>23</v>
      </c>
      <c r="O253" s="29" t="s">
        <v>23</v>
      </c>
      <c r="P253" s="29" t="s">
        <v>23</v>
      </c>
      <c r="Q253" s="29" t="s">
        <v>23</v>
      </c>
      <c r="R253" s="29" t="s">
        <v>23</v>
      </c>
      <c r="S253" s="22" t="n">
        <v>253</v>
      </c>
      <c r="T253" s="27"/>
      <c r="U253" s="8"/>
      <c r="V253" s="8"/>
      <c r="W253" s="8"/>
      <c r="X253" s="8"/>
      <c r="Y253" s="8"/>
      <c r="Z253" s="8"/>
    </row>
    <row r="254" customFormat="false" ht="28.5" hidden="false" customHeight="true" outlineLevel="0" collapsed="false">
      <c r="A254" s="24" t="s">
        <v>275</v>
      </c>
      <c r="B254" s="56" t="n">
        <f aca="false">HLOOKUP($B$2,$I$1:L254,S254,0)</f>
        <v>1</v>
      </c>
      <c r="C254" s="59" t="str">
        <f aca="false">IF(B254=1,"Ap Dung","Khong")</f>
        <v>Ap Dung</v>
      </c>
      <c r="D254" s="60" t="str">
        <f aca="false">IF(E254="x","Bat buoc",(IF(E254=1,"khuyen khich","Khong")))</f>
        <v>Bat buoc</v>
      </c>
      <c r="E254" s="33" t="str">
        <f aca="false">HLOOKUP($E$2,$N$1:R254,S254,0)</f>
        <v>x</v>
      </c>
      <c r="F254" s="27"/>
      <c r="G254" s="29" t="str">
        <f aca="false">IF(AND(F254=1,E254=1),1,IF(AND(F254=1,E254="x"),"x",""))</f>
        <v/>
      </c>
      <c r="H254" s="28" t="s">
        <v>15</v>
      </c>
      <c r="I254" s="22" t="n">
        <v>1</v>
      </c>
      <c r="J254" s="22" t="n">
        <v>1</v>
      </c>
      <c r="K254" s="22" t="n">
        <v>1</v>
      </c>
      <c r="L254" s="22" t="n">
        <v>1</v>
      </c>
      <c r="M254" s="29" t="s">
        <v>22</v>
      </c>
      <c r="N254" s="29" t="s">
        <v>23</v>
      </c>
      <c r="O254" s="29" t="s">
        <v>23</v>
      </c>
      <c r="P254" s="29" t="s">
        <v>23</v>
      </c>
      <c r="Q254" s="29" t="s">
        <v>23</v>
      </c>
      <c r="R254" s="29" t="s">
        <v>23</v>
      </c>
      <c r="S254" s="22" t="n">
        <v>254</v>
      </c>
      <c r="T254" s="27"/>
      <c r="U254" s="8"/>
      <c r="V254" s="8"/>
      <c r="W254" s="8"/>
      <c r="X254" s="8"/>
      <c r="Y254" s="8"/>
      <c r="Z254" s="8"/>
    </row>
    <row r="255" customFormat="false" ht="28.5" hidden="false" customHeight="true" outlineLevel="0" collapsed="false">
      <c r="A255" s="24" t="s">
        <v>276</v>
      </c>
      <c r="B255" s="56" t="n">
        <f aca="false">HLOOKUP($B$2,$I$1:L255,S255,0)</f>
        <v>1</v>
      </c>
      <c r="C255" s="59" t="str">
        <f aca="false">IF(B255=1,"Ap Dung","Khong")</f>
        <v>Ap Dung</v>
      </c>
      <c r="D255" s="60" t="str">
        <f aca="false">IF(E255="x","Bat buoc",(IF(E255=1,"khuyen khich","Khong")))</f>
        <v>khuyen khich</v>
      </c>
      <c r="E255" s="26" t="n">
        <f aca="false">HLOOKUP($E$2,$N$1:R255,S255,0)</f>
        <v>1</v>
      </c>
      <c r="F255" s="27"/>
      <c r="G255" s="29" t="str">
        <f aca="false">IF(AND(F255=1,E255=1),1,IF(AND(F255=1,E255="x"),"x",""))</f>
        <v/>
      </c>
      <c r="H255" s="28" t="s">
        <v>15</v>
      </c>
      <c r="I255" s="22" t="n">
        <v>1</v>
      </c>
      <c r="J255" s="22" t="n">
        <v>1</v>
      </c>
      <c r="K255" s="22" t="n">
        <v>1</v>
      </c>
      <c r="L255" s="22" t="n">
        <v>1</v>
      </c>
      <c r="M255" s="29" t="s">
        <v>221</v>
      </c>
      <c r="N255" s="23"/>
      <c r="O255" s="23"/>
      <c r="P255" s="23"/>
      <c r="Q255" s="23" t="n">
        <v>1</v>
      </c>
      <c r="R255" s="23" t="n">
        <v>1</v>
      </c>
      <c r="S255" s="22" t="n">
        <v>255</v>
      </c>
      <c r="T255" s="27"/>
      <c r="U255" s="8"/>
      <c r="V255" s="8"/>
      <c r="W255" s="8"/>
      <c r="X255" s="8"/>
      <c r="Y255" s="8"/>
      <c r="Z255" s="8"/>
    </row>
    <row r="256" customFormat="false" ht="28.5" hidden="false" customHeight="true" outlineLevel="0" collapsed="false">
      <c r="A256" s="24" t="s">
        <v>277</v>
      </c>
      <c r="B256" s="56" t="n">
        <f aca="false">HLOOKUP($B$2,$I$1:L256,S256,0)</f>
        <v>1</v>
      </c>
      <c r="C256" s="59" t="str">
        <f aca="false">IF(B256=1,"Ap Dung","Khong")</f>
        <v>Ap Dung</v>
      </c>
      <c r="D256" s="60" t="str">
        <f aca="false">IF(E256="x","Bat buoc",(IF(E256=1,"khuyen khich","Khong")))</f>
        <v>khuyen khich</v>
      </c>
      <c r="E256" s="26" t="n">
        <f aca="false">HLOOKUP($E$2,$N$1:R256,S256,0)</f>
        <v>1</v>
      </c>
      <c r="F256" s="27"/>
      <c r="G256" s="29" t="str">
        <f aca="false">IF(AND(F256=1,E256=1),1,IF(AND(F256=1,E256="x"),"x",""))</f>
        <v/>
      </c>
      <c r="H256" s="28" t="s">
        <v>15</v>
      </c>
      <c r="I256" s="22" t="n">
        <v>1</v>
      </c>
      <c r="J256" s="22" t="n">
        <v>1</v>
      </c>
      <c r="K256" s="22" t="n">
        <v>1</v>
      </c>
      <c r="L256" s="22" t="n">
        <v>1</v>
      </c>
      <c r="M256" s="29" t="s">
        <v>221</v>
      </c>
      <c r="N256" s="23"/>
      <c r="O256" s="23"/>
      <c r="P256" s="23"/>
      <c r="Q256" s="23" t="n">
        <v>1</v>
      </c>
      <c r="R256" s="23" t="n">
        <v>1</v>
      </c>
      <c r="S256" s="22" t="n">
        <v>256</v>
      </c>
      <c r="T256" s="27"/>
      <c r="U256" s="8"/>
      <c r="V256" s="8"/>
      <c r="W256" s="8"/>
      <c r="X256" s="8"/>
      <c r="Y256" s="8"/>
      <c r="Z256" s="8"/>
    </row>
    <row r="257" customFormat="false" ht="28.5" hidden="false" customHeight="true" outlineLevel="0" collapsed="false">
      <c r="A257" s="24" t="s">
        <v>278</v>
      </c>
      <c r="B257" s="56" t="n">
        <f aca="false">HLOOKUP($B$2,$I$1:L257,S257,0)</f>
        <v>1</v>
      </c>
      <c r="C257" s="59" t="str">
        <f aca="false">IF(B257=1,"Ap Dung","Khong")</f>
        <v>Ap Dung</v>
      </c>
      <c r="D257" s="60" t="str">
        <f aca="false">IF(E257="x","Bat buoc",(IF(E257=1,"khuyen khich","Khong")))</f>
        <v>khuyen khich</v>
      </c>
      <c r="E257" s="26" t="n">
        <f aca="false">HLOOKUP($E$2,$N$1:R257,S257,0)</f>
        <v>1</v>
      </c>
      <c r="F257" s="27"/>
      <c r="G257" s="29" t="str">
        <f aca="false">IF(AND(F257=1,E257=1),1,IF(AND(F257=1,E257="x"),"x",""))</f>
        <v/>
      </c>
      <c r="H257" s="28" t="s">
        <v>5</v>
      </c>
      <c r="I257" s="22" t="n">
        <v>1</v>
      </c>
      <c r="J257" s="22" t="n">
        <v>1</v>
      </c>
      <c r="K257" s="22" t="n">
        <v>1</v>
      </c>
      <c r="L257" s="22" t="n">
        <v>1</v>
      </c>
      <c r="M257" s="29" t="s">
        <v>18</v>
      </c>
      <c r="N257" s="23"/>
      <c r="O257" s="23"/>
      <c r="P257" s="23" t="n">
        <v>1</v>
      </c>
      <c r="Q257" s="23" t="n">
        <v>1</v>
      </c>
      <c r="R257" s="23" t="n">
        <v>1</v>
      </c>
      <c r="S257" s="22" t="n">
        <v>257</v>
      </c>
      <c r="T257" s="27"/>
      <c r="U257" s="8"/>
      <c r="V257" s="8"/>
      <c r="W257" s="8"/>
      <c r="X257" s="8"/>
      <c r="Y257" s="8"/>
      <c r="Z257" s="8"/>
    </row>
    <row r="258" customFormat="false" ht="28.5" hidden="false" customHeight="true" outlineLevel="0" collapsed="false">
      <c r="A258" s="17" t="s">
        <v>279</v>
      </c>
      <c r="B258" s="56"/>
      <c r="C258" s="61"/>
      <c r="D258" s="62"/>
      <c r="E258" s="32"/>
      <c r="F258" s="32"/>
      <c r="G258" s="23"/>
      <c r="H258" s="22"/>
      <c r="I258" s="22"/>
      <c r="J258" s="22"/>
      <c r="K258" s="22"/>
      <c r="L258" s="22"/>
      <c r="M258" s="23"/>
      <c r="N258" s="23"/>
      <c r="O258" s="23"/>
      <c r="P258" s="23"/>
      <c r="Q258" s="23"/>
      <c r="R258" s="23"/>
      <c r="S258" s="22" t="n">
        <v>258</v>
      </c>
      <c r="T258" s="32"/>
      <c r="U258" s="8"/>
      <c r="V258" s="8"/>
      <c r="W258" s="8"/>
      <c r="X258" s="8"/>
      <c r="Y258" s="8"/>
      <c r="Z258" s="8"/>
    </row>
    <row r="259" customFormat="false" ht="28.5" hidden="false" customHeight="true" outlineLevel="0" collapsed="false">
      <c r="A259" s="24" t="s">
        <v>280</v>
      </c>
      <c r="B259" s="56" t="n">
        <f aca="false">HLOOKUP($B$2,$I$1:L259,S259,0)</f>
        <v>1</v>
      </c>
      <c r="C259" s="59" t="str">
        <f aca="false">IF(B259=1,"Ap Dung","Khong")</f>
        <v>Ap Dung</v>
      </c>
      <c r="D259" s="60" t="str">
        <f aca="false">IF(E259="x","Bat buoc",(IF(E259=1,"khuyen khich","Khong")))</f>
        <v>Bat buoc</v>
      </c>
      <c r="E259" s="33" t="str">
        <f aca="false">HLOOKUP($E$2,$N$1:R259,S259,0)</f>
        <v>x</v>
      </c>
      <c r="F259" s="27"/>
      <c r="G259" s="29" t="str">
        <f aca="false">IF(AND(F259=1,E259=1),1,IF(AND(F259=1,E259="x"),"x",""))</f>
        <v/>
      </c>
      <c r="H259" s="28" t="s">
        <v>70</v>
      </c>
      <c r="I259" s="22" t="n">
        <v>1</v>
      </c>
      <c r="J259" s="22" t="n">
        <v>1</v>
      </c>
      <c r="K259" s="22" t="n">
        <v>1</v>
      </c>
      <c r="L259" s="22" t="n">
        <v>1</v>
      </c>
      <c r="M259" s="29" t="s">
        <v>22</v>
      </c>
      <c r="N259" s="29" t="s">
        <v>23</v>
      </c>
      <c r="O259" s="29" t="s">
        <v>23</v>
      </c>
      <c r="P259" s="29" t="s">
        <v>23</v>
      </c>
      <c r="Q259" s="29" t="s">
        <v>23</v>
      </c>
      <c r="R259" s="29" t="s">
        <v>23</v>
      </c>
      <c r="S259" s="22" t="n">
        <v>259</v>
      </c>
      <c r="T259" s="27"/>
      <c r="U259" s="8"/>
      <c r="V259" s="8"/>
      <c r="W259" s="8"/>
      <c r="X259" s="8"/>
      <c r="Y259" s="8"/>
      <c r="Z259" s="8"/>
    </row>
    <row r="260" customFormat="false" ht="28.5" hidden="false" customHeight="true" outlineLevel="0" collapsed="false">
      <c r="A260" s="24" t="s">
        <v>281</v>
      </c>
      <c r="B260" s="56" t="n">
        <f aca="false">HLOOKUP($B$2,$I$1:L260,S260,0)</f>
        <v>1</v>
      </c>
      <c r="C260" s="59" t="str">
        <f aca="false">IF(B260=1,"Ap Dung","Khong")</f>
        <v>Ap Dung</v>
      </c>
      <c r="D260" s="60" t="str">
        <f aca="false">IF(E260="x","Bat buoc",(IF(E260=1,"khuyen khich","Khong")))</f>
        <v>Bat buoc</v>
      </c>
      <c r="E260" s="33" t="str">
        <f aca="false">HLOOKUP($E$2,$N$1:R260,S260,0)</f>
        <v>x</v>
      </c>
      <c r="F260" s="27"/>
      <c r="G260" s="29" t="str">
        <f aca="false">IF(AND(F260=1,E260=1),1,IF(AND(F260=1,E260="x"),"x",""))</f>
        <v/>
      </c>
      <c r="H260" s="28" t="s">
        <v>15</v>
      </c>
      <c r="I260" s="22" t="n">
        <v>1</v>
      </c>
      <c r="J260" s="22" t="n">
        <v>1</v>
      </c>
      <c r="K260" s="22" t="n">
        <v>1</v>
      </c>
      <c r="L260" s="22" t="n">
        <v>1</v>
      </c>
      <c r="M260" s="29" t="s">
        <v>22</v>
      </c>
      <c r="N260" s="29" t="s">
        <v>23</v>
      </c>
      <c r="O260" s="29" t="s">
        <v>23</v>
      </c>
      <c r="P260" s="29" t="s">
        <v>23</v>
      </c>
      <c r="Q260" s="29" t="s">
        <v>23</v>
      </c>
      <c r="R260" s="29" t="s">
        <v>23</v>
      </c>
      <c r="S260" s="22" t="n">
        <v>260</v>
      </c>
      <c r="T260" s="27"/>
      <c r="U260" s="8"/>
      <c r="V260" s="8"/>
      <c r="W260" s="8"/>
      <c r="X260" s="8"/>
      <c r="Y260" s="8"/>
      <c r="Z260" s="8"/>
    </row>
    <row r="261" customFormat="false" ht="28.5" hidden="false" customHeight="true" outlineLevel="0" collapsed="false">
      <c r="A261" s="24" t="s">
        <v>241</v>
      </c>
      <c r="B261" s="56" t="n">
        <f aca="false">HLOOKUP($B$2,$I$1:L261,S261,0)</f>
        <v>1</v>
      </c>
      <c r="C261" s="59" t="str">
        <f aca="false">IF(B261=1,"Ap Dung","Khong")</f>
        <v>Ap Dung</v>
      </c>
      <c r="D261" s="60" t="str">
        <f aca="false">IF(E261="x","Bat buoc",(IF(E261=1,"khuyen khich","Khong")))</f>
        <v>Bat buoc</v>
      </c>
      <c r="E261" s="33" t="str">
        <f aca="false">HLOOKUP($E$2,$N$1:R261,S261,0)</f>
        <v>x</v>
      </c>
      <c r="F261" s="27"/>
      <c r="G261" s="29" t="str">
        <f aca="false">IF(AND(F261=1,E261=1),1,IF(AND(F261=1,E261="x"),"x",""))</f>
        <v/>
      </c>
      <c r="H261" s="28" t="s">
        <v>15</v>
      </c>
      <c r="I261" s="22" t="n">
        <v>1</v>
      </c>
      <c r="J261" s="22" t="n">
        <v>1</v>
      </c>
      <c r="K261" s="22" t="n">
        <v>1</v>
      </c>
      <c r="L261" s="22" t="n">
        <v>1</v>
      </c>
      <c r="M261" s="29" t="s">
        <v>176</v>
      </c>
      <c r="N261" s="23" t="n">
        <v>1</v>
      </c>
      <c r="O261" s="23" t="n">
        <v>1</v>
      </c>
      <c r="P261" s="29" t="s">
        <v>23</v>
      </c>
      <c r="Q261" s="29" t="s">
        <v>23</v>
      </c>
      <c r="R261" s="29" t="s">
        <v>23</v>
      </c>
      <c r="S261" s="22" t="n">
        <v>261</v>
      </c>
      <c r="T261" s="27"/>
      <c r="U261" s="8"/>
      <c r="V261" s="8"/>
      <c r="W261" s="8"/>
      <c r="X261" s="8"/>
      <c r="Y261" s="8"/>
      <c r="Z261" s="8"/>
    </row>
    <row r="262" customFormat="false" ht="28.5" hidden="false" customHeight="true" outlineLevel="0" collapsed="false">
      <c r="A262" s="24" t="s">
        <v>195</v>
      </c>
      <c r="B262" s="56" t="n">
        <f aca="false">HLOOKUP($B$2,$I$1:L262,S262,0)</f>
        <v>1</v>
      </c>
      <c r="C262" s="59" t="str">
        <f aca="false">IF(B262=1,"Ap Dung","Khong")</f>
        <v>Ap Dung</v>
      </c>
      <c r="D262" s="60" t="str">
        <f aca="false">IF(E262="x","Bat buoc",(IF(E262=1,"khuyen khich","Khong")))</f>
        <v>Bat buoc</v>
      </c>
      <c r="E262" s="33" t="str">
        <f aca="false">HLOOKUP($E$2,$N$1:R262,S262,0)</f>
        <v>x</v>
      </c>
      <c r="F262" s="27"/>
      <c r="G262" s="29" t="str">
        <f aca="false">IF(AND(F262=1,E262=1),1,IF(AND(F262=1,E262="x"),"x",""))</f>
        <v/>
      </c>
      <c r="H262" s="28" t="s">
        <v>15</v>
      </c>
      <c r="I262" s="22" t="n">
        <v>1</v>
      </c>
      <c r="J262" s="22" t="n">
        <v>1</v>
      </c>
      <c r="K262" s="22" t="n">
        <v>1</v>
      </c>
      <c r="L262" s="22" t="n">
        <v>1</v>
      </c>
      <c r="M262" s="29" t="s">
        <v>22</v>
      </c>
      <c r="N262" s="29" t="s">
        <v>23</v>
      </c>
      <c r="O262" s="29" t="s">
        <v>23</v>
      </c>
      <c r="P262" s="29" t="s">
        <v>23</v>
      </c>
      <c r="Q262" s="29" t="s">
        <v>23</v>
      </c>
      <c r="R262" s="29" t="s">
        <v>23</v>
      </c>
      <c r="S262" s="22" t="n">
        <v>262</v>
      </c>
      <c r="T262" s="27"/>
      <c r="U262" s="8"/>
      <c r="V262" s="8"/>
      <c r="W262" s="8"/>
      <c r="X262" s="8"/>
      <c r="Y262" s="8"/>
      <c r="Z262" s="8"/>
    </row>
    <row r="263" customFormat="false" ht="28.5" hidden="false" customHeight="true" outlineLevel="0" collapsed="false">
      <c r="A263" s="24" t="s">
        <v>282</v>
      </c>
      <c r="B263" s="56" t="n">
        <f aca="false">HLOOKUP($B$2,$I$1:L263,S263,0)</f>
        <v>1</v>
      </c>
      <c r="C263" s="59" t="str">
        <f aca="false">IF(B263=1,"Ap Dung","Khong")</f>
        <v>Ap Dung</v>
      </c>
      <c r="D263" s="60" t="str">
        <f aca="false">IF(E263="x","Bat buoc",(IF(E263=1,"khuyen khich","Khong")))</f>
        <v>Bat buoc</v>
      </c>
      <c r="E263" s="33" t="str">
        <f aca="false">HLOOKUP($E$2,$N$1:R263,S263,0)</f>
        <v>x</v>
      </c>
      <c r="F263" s="27"/>
      <c r="G263" s="29" t="str">
        <f aca="false">IF(AND(F263=1,E263=1),1,IF(AND(F263=1,E263="x"),"x",""))</f>
        <v/>
      </c>
      <c r="H263" s="28" t="s">
        <v>15</v>
      </c>
      <c r="I263" s="22" t="n">
        <v>1</v>
      </c>
      <c r="J263" s="22" t="n">
        <v>1</v>
      </c>
      <c r="K263" s="22" t="n">
        <v>1</v>
      </c>
      <c r="L263" s="22" t="n">
        <v>1</v>
      </c>
      <c r="M263" s="29" t="s">
        <v>197</v>
      </c>
      <c r="N263" s="23" t="n">
        <v>1</v>
      </c>
      <c r="O263" s="29" t="s">
        <v>23</v>
      </c>
      <c r="P263" s="29" t="s">
        <v>23</v>
      </c>
      <c r="Q263" s="29" t="s">
        <v>23</v>
      </c>
      <c r="R263" s="29" t="s">
        <v>23</v>
      </c>
      <c r="S263" s="22" t="n">
        <v>263</v>
      </c>
      <c r="T263" s="27"/>
      <c r="U263" s="8"/>
      <c r="V263" s="8"/>
      <c r="W263" s="8"/>
      <c r="X263" s="8"/>
      <c r="Y263" s="8"/>
      <c r="Z263" s="8"/>
    </row>
    <row r="264" customFormat="false" ht="28.5" hidden="false" customHeight="true" outlineLevel="0" collapsed="false">
      <c r="A264" s="24" t="s">
        <v>283</v>
      </c>
      <c r="B264" s="56" t="n">
        <f aca="false">HLOOKUP($B$2,$I$1:L264,S264,0)</f>
        <v>1</v>
      </c>
      <c r="C264" s="59" t="str">
        <f aca="false">IF(B264=1,"Ap Dung","Khong")</f>
        <v>Ap Dung</v>
      </c>
      <c r="D264" s="60" t="str">
        <f aca="false">IF(E264="x","Bat buoc",(IF(E264=1,"khuyen khich","Khong")))</f>
        <v>Bat buoc</v>
      </c>
      <c r="E264" s="33" t="str">
        <f aca="false">HLOOKUP($E$2,$N$1:R264,S264,0)</f>
        <v>x</v>
      </c>
      <c r="F264" s="27"/>
      <c r="G264" s="29" t="str">
        <f aca="false">IF(AND(F264=1,E264=1),1,IF(AND(F264=1,E264="x"),"x",""))</f>
        <v/>
      </c>
      <c r="H264" s="28" t="s">
        <v>15</v>
      </c>
      <c r="I264" s="22" t="n">
        <v>1</v>
      </c>
      <c r="J264" s="22" t="n">
        <v>1</v>
      </c>
      <c r="K264" s="22" t="n">
        <v>1</v>
      </c>
      <c r="L264" s="22" t="n">
        <v>1</v>
      </c>
      <c r="M264" s="29" t="s">
        <v>28</v>
      </c>
      <c r="N264" s="23"/>
      <c r="O264" s="23"/>
      <c r="P264" s="23"/>
      <c r="Q264" s="23"/>
      <c r="R264" s="29" t="s">
        <v>23</v>
      </c>
      <c r="S264" s="22" t="n">
        <v>264</v>
      </c>
      <c r="T264" s="27"/>
      <c r="U264" s="8"/>
      <c r="V264" s="8"/>
      <c r="W264" s="8"/>
      <c r="X264" s="8"/>
      <c r="Y264" s="8"/>
      <c r="Z264" s="8"/>
    </row>
    <row r="265" customFormat="false" ht="28.5" hidden="false" customHeight="true" outlineLevel="0" collapsed="false">
      <c r="A265" s="24" t="s">
        <v>198</v>
      </c>
      <c r="B265" s="56" t="n">
        <f aca="false">HLOOKUP($B$2,$I$1:L265,S265,0)</f>
        <v>1</v>
      </c>
      <c r="C265" s="59" t="str">
        <f aca="false">IF(B265=1,"Ap Dung","Khong")</f>
        <v>Ap Dung</v>
      </c>
      <c r="D265" s="60" t="str">
        <f aca="false">IF(E265="x","Bat buoc",(IF(E265=1,"khuyen khich","Khong")))</f>
        <v>Bat buoc</v>
      </c>
      <c r="E265" s="33" t="str">
        <f aca="false">HLOOKUP($E$2,$N$1:R265,S265,0)</f>
        <v>x</v>
      </c>
      <c r="F265" s="27"/>
      <c r="G265" s="29" t="str">
        <f aca="false">IF(AND(F265=1,E265=1),1,IF(AND(F265=1,E265="x"),"x",""))</f>
        <v/>
      </c>
      <c r="H265" s="28" t="s">
        <v>15</v>
      </c>
      <c r="I265" s="22" t="n">
        <v>1</v>
      </c>
      <c r="J265" s="22" t="n">
        <v>1</v>
      </c>
      <c r="K265" s="22" t="n">
        <v>1</v>
      </c>
      <c r="L265" s="22" t="n">
        <v>1</v>
      </c>
      <c r="M265" s="29" t="s">
        <v>22</v>
      </c>
      <c r="N265" s="29" t="s">
        <v>23</v>
      </c>
      <c r="O265" s="29" t="s">
        <v>23</v>
      </c>
      <c r="P265" s="29" t="s">
        <v>23</v>
      </c>
      <c r="Q265" s="29" t="s">
        <v>23</v>
      </c>
      <c r="R265" s="29" t="s">
        <v>23</v>
      </c>
      <c r="S265" s="22" t="n">
        <v>265</v>
      </c>
      <c r="T265" s="27"/>
      <c r="U265" s="8"/>
      <c r="V265" s="8"/>
      <c r="W265" s="8"/>
      <c r="X265" s="8"/>
      <c r="Y265" s="8"/>
      <c r="Z265" s="8"/>
    </row>
    <row r="266" customFormat="false" ht="28.5" hidden="false" customHeight="true" outlineLevel="0" collapsed="false">
      <c r="A266" s="24" t="s">
        <v>284</v>
      </c>
      <c r="B266" s="56" t="n">
        <f aca="false">HLOOKUP($B$2,$I$1:L266,S266,0)</f>
        <v>1</v>
      </c>
      <c r="C266" s="59" t="str">
        <f aca="false">IF(B266=1,"Ap Dung","Khong")</f>
        <v>Ap Dung</v>
      </c>
      <c r="D266" s="60" t="str">
        <f aca="false">IF(E266="x","Bat buoc",(IF(E266=1,"khuyen khich","Khong")))</f>
        <v>Bat buoc</v>
      </c>
      <c r="E266" s="33" t="str">
        <f aca="false">HLOOKUP($E$2,$N$1:R266,S266,0)</f>
        <v>x</v>
      </c>
      <c r="F266" s="27"/>
      <c r="G266" s="29" t="str">
        <f aca="false">IF(AND(F266=1,E266=1),1,IF(AND(F266=1,E266="x"),"x",""))</f>
        <v/>
      </c>
      <c r="H266" s="28" t="s">
        <v>15</v>
      </c>
      <c r="I266" s="22" t="n">
        <v>1</v>
      </c>
      <c r="J266" s="22" t="n">
        <v>1</v>
      </c>
      <c r="K266" s="22" t="n">
        <v>1</v>
      </c>
      <c r="L266" s="22" t="n">
        <v>1</v>
      </c>
      <c r="M266" s="29" t="s">
        <v>22</v>
      </c>
      <c r="N266" s="29" t="s">
        <v>23</v>
      </c>
      <c r="O266" s="29" t="s">
        <v>23</v>
      </c>
      <c r="P266" s="29" t="s">
        <v>23</v>
      </c>
      <c r="Q266" s="29" t="s">
        <v>23</v>
      </c>
      <c r="R266" s="29" t="s">
        <v>23</v>
      </c>
      <c r="S266" s="22" t="n">
        <v>266</v>
      </c>
      <c r="T266" s="27"/>
      <c r="U266" s="8"/>
      <c r="V266" s="8"/>
      <c r="W266" s="8"/>
      <c r="X266" s="8"/>
      <c r="Y266" s="8"/>
      <c r="Z266" s="8"/>
    </row>
    <row r="267" customFormat="false" ht="28.5" hidden="false" customHeight="true" outlineLevel="0" collapsed="false">
      <c r="A267" s="24" t="s">
        <v>285</v>
      </c>
      <c r="B267" s="56" t="n">
        <f aca="false">HLOOKUP($B$2,$I$1:L267,S267,0)</f>
        <v>1</v>
      </c>
      <c r="C267" s="59" t="str">
        <f aca="false">IF(B267=1,"Ap Dung","Khong")</f>
        <v>Ap Dung</v>
      </c>
      <c r="D267" s="60" t="str">
        <f aca="false">IF(E267="x","Bat buoc",(IF(E267=1,"khuyen khich","Khong")))</f>
        <v>Bat buoc</v>
      </c>
      <c r="E267" s="33" t="str">
        <f aca="false">HLOOKUP($E$2,$N$1:R267,S267,0)</f>
        <v>x</v>
      </c>
      <c r="F267" s="27"/>
      <c r="G267" s="29" t="str">
        <f aca="false">IF(AND(F267=1,E267=1),1,IF(AND(F267=1,E267="x"),"x",""))</f>
        <v/>
      </c>
      <c r="H267" s="28" t="s">
        <v>15</v>
      </c>
      <c r="I267" s="22" t="n">
        <v>1</v>
      </c>
      <c r="J267" s="22" t="n">
        <v>1</v>
      </c>
      <c r="K267" s="22" t="n">
        <v>1</v>
      </c>
      <c r="L267" s="22" t="n">
        <v>1</v>
      </c>
      <c r="M267" s="29" t="s">
        <v>22</v>
      </c>
      <c r="N267" s="29" t="s">
        <v>23</v>
      </c>
      <c r="O267" s="29" t="s">
        <v>23</v>
      </c>
      <c r="P267" s="29" t="s">
        <v>23</v>
      </c>
      <c r="Q267" s="29" t="s">
        <v>23</v>
      </c>
      <c r="R267" s="29" t="s">
        <v>23</v>
      </c>
      <c r="S267" s="22" t="n">
        <v>267</v>
      </c>
      <c r="T267" s="27"/>
      <c r="U267" s="8"/>
      <c r="V267" s="8"/>
      <c r="W267" s="8"/>
      <c r="X267" s="8"/>
      <c r="Y267" s="8"/>
      <c r="Z267" s="8"/>
    </row>
    <row r="268" customFormat="false" ht="28.5" hidden="false" customHeight="true" outlineLevel="0" collapsed="false">
      <c r="A268" s="24" t="s">
        <v>286</v>
      </c>
      <c r="B268" s="56" t="n">
        <f aca="false">HLOOKUP($B$2,$I$1:L268,S268,0)</f>
        <v>1</v>
      </c>
      <c r="C268" s="59" t="str">
        <f aca="false">IF(B268=1,"Ap Dung","Khong")</f>
        <v>Ap Dung</v>
      </c>
      <c r="D268" s="60" t="str">
        <f aca="false">IF(E268="x","Bat buoc",(IF(E268=1,"khuyen khich","Khong")))</f>
        <v>Bat buoc</v>
      </c>
      <c r="E268" s="33" t="str">
        <f aca="false">HLOOKUP($E$2,$N$1:R268,S268,0)</f>
        <v>x</v>
      </c>
      <c r="F268" s="27"/>
      <c r="G268" s="29" t="str">
        <f aca="false">IF(AND(F268=1,E268=1),1,IF(AND(F268=1,E268="x"),"x",""))</f>
        <v/>
      </c>
      <c r="H268" s="28" t="s">
        <v>15</v>
      </c>
      <c r="I268" s="22" t="n">
        <v>1</v>
      </c>
      <c r="J268" s="22" t="n">
        <v>1</v>
      </c>
      <c r="K268" s="22" t="n">
        <v>1</v>
      </c>
      <c r="L268" s="22" t="n">
        <v>1</v>
      </c>
      <c r="M268" s="29" t="s">
        <v>126</v>
      </c>
      <c r="N268" s="23"/>
      <c r="O268" s="23"/>
      <c r="P268" s="23"/>
      <c r="Q268" s="23" t="n">
        <v>1</v>
      </c>
      <c r="R268" s="29" t="s">
        <v>23</v>
      </c>
      <c r="S268" s="22" t="n">
        <v>268</v>
      </c>
      <c r="T268" s="27"/>
      <c r="U268" s="8"/>
      <c r="V268" s="8"/>
      <c r="W268" s="8"/>
      <c r="X268" s="8"/>
      <c r="Y268" s="8"/>
      <c r="Z268" s="8"/>
    </row>
    <row r="269" customFormat="false" ht="28.5" hidden="false" customHeight="true" outlineLevel="0" collapsed="false">
      <c r="A269" s="24" t="s">
        <v>287</v>
      </c>
      <c r="B269" s="56" t="n">
        <f aca="false">HLOOKUP($B$2,$I$1:L269,S269,0)</f>
        <v>1</v>
      </c>
      <c r="C269" s="59" t="str">
        <f aca="false">IF(B269=1,"Ap Dung","Khong")</f>
        <v>Ap Dung</v>
      </c>
      <c r="D269" s="60" t="str">
        <f aca="false">IF(E269="x","Bat buoc",(IF(E269=1,"khuyen khich","Khong")))</f>
        <v>Bat buoc</v>
      </c>
      <c r="E269" s="33" t="str">
        <f aca="false">HLOOKUP($E$2,$N$1:R269,S269,0)</f>
        <v>x</v>
      </c>
      <c r="F269" s="27"/>
      <c r="G269" s="29" t="str">
        <f aca="false">IF(AND(F269=1,E269=1),1,IF(AND(F269=1,E269="x"),"x",""))</f>
        <v/>
      </c>
      <c r="H269" s="28" t="s">
        <v>15</v>
      </c>
      <c r="I269" s="22" t="n">
        <v>1</v>
      </c>
      <c r="J269" s="22" t="n">
        <v>1</v>
      </c>
      <c r="K269" s="22" t="n">
        <v>1</v>
      </c>
      <c r="L269" s="22" t="n">
        <v>1</v>
      </c>
      <c r="M269" s="29" t="s">
        <v>22</v>
      </c>
      <c r="N269" s="29" t="s">
        <v>23</v>
      </c>
      <c r="O269" s="29" t="s">
        <v>23</v>
      </c>
      <c r="P269" s="29" t="s">
        <v>23</v>
      </c>
      <c r="Q269" s="29" t="s">
        <v>23</v>
      </c>
      <c r="R269" s="29" t="s">
        <v>23</v>
      </c>
      <c r="S269" s="22" t="n">
        <v>269</v>
      </c>
      <c r="T269" s="27"/>
      <c r="U269" s="8"/>
      <c r="V269" s="8"/>
      <c r="W269" s="8"/>
      <c r="X269" s="8"/>
      <c r="Y269" s="8"/>
      <c r="Z269" s="8"/>
    </row>
    <row r="270" customFormat="false" ht="28.5" hidden="false" customHeight="true" outlineLevel="0" collapsed="false">
      <c r="A270" s="24" t="s">
        <v>288</v>
      </c>
      <c r="B270" s="56" t="n">
        <f aca="false">HLOOKUP($B$2,$I$1:L270,S270,0)</f>
        <v>1</v>
      </c>
      <c r="C270" s="59" t="str">
        <f aca="false">IF(B270=1,"Ap Dung","Khong")</f>
        <v>Ap Dung</v>
      </c>
      <c r="D270" s="60" t="str">
        <f aca="false">IF(E270="x","Bat buoc",(IF(E270=1,"khuyen khich","Khong")))</f>
        <v>Bat buoc</v>
      </c>
      <c r="E270" s="33" t="str">
        <f aca="false">HLOOKUP($E$2,$N$1:R270,S270,0)</f>
        <v>x</v>
      </c>
      <c r="F270" s="27"/>
      <c r="G270" s="29" t="str">
        <f aca="false">IF(AND(F270=1,E270=1),1,IF(AND(F270=1,E270="x"),"x",""))</f>
        <v/>
      </c>
      <c r="H270" s="28" t="s">
        <v>15</v>
      </c>
      <c r="I270" s="22" t="n">
        <v>1</v>
      </c>
      <c r="J270" s="22" t="n">
        <v>1</v>
      </c>
      <c r="K270" s="22" t="n">
        <v>1</v>
      </c>
      <c r="L270" s="22" t="n">
        <v>1</v>
      </c>
      <c r="M270" s="29" t="s">
        <v>22</v>
      </c>
      <c r="N270" s="29" t="s">
        <v>23</v>
      </c>
      <c r="O270" s="29" t="s">
        <v>23</v>
      </c>
      <c r="P270" s="29" t="s">
        <v>23</v>
      </c>
      <c r="Q270" s="29" t="s">
        <v>23</v>
      </c>
      <c r="R270" s="29" t="s">
        <v>23</v>
      </c>
      <c r="S270" s="22" t="n">
        <v>270</v>
      </c>
      <c r="T270" s="27"/>
      <c r="U270" s="8"/>
      <c r="V270" s="8"/>
      <c r="W270" s="8"/>
      <c r="X270" s="8"/>
      <c r="Y270" s="8"/>
      <c r="Z270" s="8"/>
    </row>
    <row r="271" customFormat="false" ht="28.5" hidden="false" customHeight="true" outlineLevel="0" collapsed="false">
      <c r="A271" s="24" t="s">
        <v>191</v>
      </c>
      <c r="B271" s="56" t="n">
        <f aca="false">HLOOKUP($B$2,$I$1:L271,S271,0)</f>
        <v>1</v>
      </c>
      <c r="C271" s="59" t="str">
        <f aca="false">IF(B271=1,"Ap Dung","Khong")</f>
        <v>Ap Dung</v>
      </c>
      <c r="D271" s="60" t="str">
        <f aca="false">IF(E271="x","Bat buoc",(IF(E271=1,"khuyen khich","Khong")))</f>
        <v>Bat buoc</v>
      </c>
      <c r="E271" s="33" t="str">
        <f aca="false">HLOOKUP($E$2,$N$1:R271,S271,0)</f>
        <v>x</v>
      </c>
      <c r="F271" s="27"/>
      <c r="G271" s="29" t="str">
        <f aca="false">IF(AND(F271=1,E271=1),1,IF(AND(F271=1,E271="x"),"x",""))</f>
        <v/>
      </c>
      <c r="H271" s="28" t="s">
        <v>15</v>
      </c>
      <c r="I271" s="22" t="n">
        <v>1</v>
      </c>
      <c r="J271" s="22" t="n">
        <v>1</v>
      </c>
      <c r="K271" s="22" t="n">
        <v>1</v>
      </c>
      <c r="L271" s="22" t="n">
        <v>1</v>
      </c>
      <c r="M271" s="29" t="s">
        <v>22</v>
      </c>
      <c r="N271" s="29" t="s">
        <v>23</v>
      </c>
      <c r="O271" s="29" t="s">
        <v>23</v>
      </c>
      <c r="P271" s="29" t="s">
        <v>23</v>
      </c>
      <c r="Q271" s="29" t="s">
        <v>23</v>
      </c>
      <c r="R271" s="29" t="s">
        <v>23</v>
      </c>
      <c r="S271" s="22" t="n">
        <v>271</v>
      </c>
      <c r="T271" s="27"/>
      <c r="U271" s="8"/>
      <c r="V271" s="8"/>
      <c r="W271" s="8"/>
      <c r="X271" s="8"/>
      <c r="Y271" s="8"/>
      <c r="Z271" s="8"/>
    </row>
    <row r="272" customFormat="false" ht="28.5" hidden="false" customHeight="true" outlineLevel="0" collapsed="false">
      <c r="A272" s="24" t="s">
        <v>194</v>
      </c>
      <c r="B272" s="56" t="n">
        <f aca="false">HLOOKUP($B$2,$I$1:L272,S272,0)</f>
        <v>1</v>
      </c>
      <c r="C272" s="59" t="str">
        <f aca="false">IF(B272=1,"Ap Dung","Khong")</f>
        <v>Ap Dung</v>
      </c>
      <c r="D272" s="60" t="str">
        <f aca="false">IF(E272="x","Bat buoc",(IF(E272=1,"khuyen khich","Khong")))</f>
        <v>khuyen khich</v>
      </c>
      <c r="E272" s="26" t="n">
        <f aca="false">HLOOKUP($E$2,$N$1:R272,S272,0)</f>
        <v>1</v>
      </c>
      <c r="F272" s="27"/>
      <c r="G272" s="29" t="str">
        <f aca="false">IF(AND(F272=1,E272=1),1,IF(AND(F272=1,E272="x"),"x",""))</f>
        <v/>
      </c>
      <c r="H272" s="28" t="s">
        <v>15</v>
      </c>
      <c r="I272" s="22" t="n">
        <v>1</v>
      </c>
      <c r="J272" s="22" t="n">
        <v>1</v>
      </c>
      <c r="K272" s="22" t="n">
        <v>1</v>
      </c>
      <c r="L272" s="22" t="n">
        <v>1</v>
      </c>
      <c r="M272" s="29" t="s">
        <v>85</v>
      </c>
      <c r="N272" s="23" t="n">
        <v>1</v>
      </c>
      <c r="O272" s="23" t="n">
        <v>1</v>
      </c>
      <c r="P272" s="23" t="n">
        <v>1</v>
      </c>
      <c r="Q272" s="23" t="n">
        <v>1</v>
      </c>
      <c r="R272" s="23" t="n">
        <v>1</v>
      </c>
      <c r="S272" s="22" t="n">
        <v>272</v>
      </c>
      <c r="T272" s="27"/>
      <c r="U272" s="8"/>
      <c r="V272" s="8"/>
      <c r="W272" s="8"/>
      <c r="X272" s="8"/>
      <c r="Y272" s="8"/>
      <c r="Z272" s="8"/>
    </row>
    <row r="273" customFormat="false" ht="28.5" hidden="false" customHeight="true" outlineLevel="0" collapsed="false">
      <c r="A273" s="24" t="s">
        <v>193</v>
      </c>
      <c r="B273" s="56" t="n">
        <f aca="false">HLOOKUP($B$2,$I$1:L273,S273,0)</f>
        <v>1</v>
      </c>
      <c r="C273" s="59" t="str">
        <f aca="false">IF(B273=1,"Ap Dung","Khong")</f>
        <v>Ap Dung</v>
      </c>
      <c r="D273" s="60" t="str">
        <f aca="false">IF(E273="x","Bat buoc",(IF(E273=1,"khuyen khich","Khong")))</f>
        <v>Bat buoc</v>
      </c>
      <c r="E273" s="33" t="str">
        <f aca="false">HLOOKUP($E$2,$N$1:R273,S273,0)</f>
        <v>x</v>
      </c>
      <c r="F273" s="27"/>
      <c r="G273" s="29" t="str">
        <f aca="false">IF(AND(F273=1,E273=1),1,IF(AND(F273=1,E273="x"),"x",""))</f>
        <v/>
      </c>
      <c r="H273" s="28" t="s">
        <v>15</v>
      </c>
      <c r="I273" s="22" t="n">
        <v>1</v>
      </c>
      <c r="J273" s="22" t="n">
        <v>1</v>
      </c>
      <c r="K273" s="22" t="n">
        <v>1</v>
      </c>
      <c r="L273" s="22" t="n">
        <v>1</v>
      </c>
      <c r="M273" s="29" t="s">
        <v>22</v>
      </c>
      <c r="N273" s="29" t="s">
        <v>23</v>
      </c>
      <c r="O273" s="29" t="s">
        <v>23</v>
      </c>
      <c r="P273" s="29" t="s">
        <v>23</v>
      </c>
      <c r="Q273" s="29" t="s">
        <v>23</v>
      </c>
      <c r="R273" s="29" t="s">
        <v>23</v>
      </c>
      <c r="S273" s="22" t="n">
        <v>273</v>
      </c>
      <c r="T273" s="27"/>
      <c r="U273" s="8"/>
      <c r="V273" s="8"/>
      <c r="W273" s="8"/>
      <c r="X273" s="8"/>
      <c r="Y273" s="8"/>
      <c r="Z273" s="8"/>
    </row>
    <row r="274" customFormat="false" ht="28.5" hidden="false" customHeight="true" outlineLevel="0" collapsed="false">
      <c r="A274" s="24" t="s">
        <v>200</v>
      </c>
      <c r="B274" s="56" t="n">
        <f aca="false">HLOOKUP($B$2,$I$1:L274,S274,0)</f>
        <v>1</v>
      </c>
      <c r="C274" s="59" t="str">
        <f aca="false">IF(B274=1,"Ap Dung","Khong")</f>
        <v>Ap Dung</v>
      </c>
      <c r="D274" s="60" t="str">
        <f aca="false">IF(E274="x","Bat buoc",(IF(E274=1,"khuyen khich","Khong")))</f>
        <v>Bat buoc</v>
      </c>
      <c r="E274" s="33" t="str">
        <f aca="false">HLOOKUP($E$2,$N$1:R274,S274,0)</f>
        <v>x</v>
      </c>
      <c r="F274" s="27"/>
      <c r="G274" s="29" t="str">
        <f aca="false">IF(AND(F274=1,E274=1),1,IF(AND(F274=1,E274="x"),"x",""))</f>
        <v/>
      </c>
      <c r="H274" s="28" t="s">
        <v>15</v>
      </c>
      <c r="I274" s="22" t="n">
        <v>1</v>
      </c>
      <c r="J274" s="22" t="n">
        <v>1</v>
      </c>
      <c r="K274" s="22" t="n">
        <v>1</v>
      </c>
      <c r="L274" s="22" t="n">
        <v>1</v>
      </c>
      <c r="M274" s="29" t="s">
        <v>22</v>
      </c>
      <c r="N274" s="29" t="s">
        <v>23</v>
      </c>
      <c r="O274" s="29" t="s">
        <v>23</v>
      </c>
      <c r="P274" s="29" t="s">
        <v>23</v>
      </c>
      <c r="Q274" s="29" t="s">
        <v>23</v>
      </c>
      <c r="R274" s="29" t="s">
        <v>23</v>
      </c>
      <c r="S274" s="22" t="n">
        <v>274</v>
      </c>
      <c r="T274" s="27"/>
      <c r="U274" s="8"/>
      <c r="V274" s="8"/>
      <c r="W274" s="8"/>
      <c r="X274" s="8"/>
      <c r="Y274" s="8"/>
      <c r="Z274" s="8"/>
    </row>
    <row r="275" customFormat="false" ht="28.5" hidden="false" customHeight="true" outlineLevel="0" collapsed="false">
      <c r="A275" s="24" t="s">
        <v>201</v>
      </c>
      <c r="B275" s="56" t="n">
        <f aca="false">HLOOKUP($B$2,$I$1:L275,S275,0)</f>
        <v>1</v>
      </c>
      <c r="C275" s="59" t="str">
        <f aca="false">IF(B275=1,"Ap Dung","Khong")</f>
        <v>Ap Dung</v>
      </c>
      <c r="D275" s="60" t="str">
        <f aca="false">IF(E275="x","Bat buoc",(IF(E275=1,"khuyen khich","Khong")))</f>
        <v>Bat buoc</v>
      </c>
      <c r="E275" s="33" t="str">
        <f aca="false">HLOOKUP($E$2,$N$1:R275,S275,0)</f>
        <v>x</v>
      </c>
      <c r="F275" s="27"/>
      <c r="G275" s="29" t="str">
        <f aca="false">IF(AND(F275=1,E275=1),1,IF(AND(F275=1,E275="x"),"x",""))</f>
        <v/>
      </c>
      <c r="H275" s="28" t="s">
        <v>15</v>
      </c>
      <c r="I275" s="22" t="n">
        <v>1</v>
      </c>
      <c r="J275" s="22" t="n">
        <v>1</v>
      </c>
      <c r="K275" s="22" t="n">
        <v>1</v>
      </c>
      <c r="L275" s="22" t="n">
        <v>1</v>
      </c>
      <c r="M275" s="29" t="s">
        <v>22</v>
      </c>
      <c r="N275" s="29" t="s">
        <v>23</v>
      </c>
      <c r="O275" s="29" t="s">
        <v>23</v>
      </c>
      <c r="P275" s="29" t="s">
        <v>23</v>
      </c>
      <c r="Q275" s="29" t="s">
        <v>23</v>
      </c>
      <c r="R275" s="29" t="s">
        <v>23</v>
      </c>
      <c r="S275" s="22" t="n">
        <v>275</v>
      </c>
      <c r="T275" s="27"/>
      <c r="U275" s="8"/>
      <c r="V275" s="8"/>
      <c r="W275" s="8"/>
      <c r="X275" s="8"/>
      <c r="Y275" s="8"/>
      <c r="Z275" s="8"/>
    </row>
    <row r="276" customFormat="false" ht="28.5" hidden="false" customHeight="true" outlineLevel="0" collapsed="false">
      <c r="A276" s="24" t="s">
        <v>289</v>
      </c>
      <c r="B276" s="56" t="n">
        <f aca="false">HLOOKUP($B$2,$I$1:L276,S276,0)</f>
        <v>1</v>
      </c>
      <c r="C276" s="59" t="str">
        <f aca="false">IF(B276=1,"Ap Dung","Khong")</f>
        <v>Ap Dung</v>
      </c>
      <c r="D276" s="60" t="str">
        <f aca="false">IF(E276="x","Bat buoc",(IF(E276=1,"khuyen khich","Khong")))</f>
        <v>Bat buoc</v>
      </c>
      <c r="E276" s="33" t="str">
        <f aca="false">HLOOKUP($E$2,$N$1:R276,S276,0)</f>
        <v>x</v>
      </c>
      <c r="F276" s="27"/>
      <c r="G276" s="29" t="str">
        <f aca="false">IF(AND(F276=1,E276=1),1,IF(AND(F276=1,E276="x"),"x",""))</f>
        <v/>
      </c>
      <c r="H276" s="28" t="s">
        <v>15</v>
      </c>
      <c r="I276" s="22" t="n">
        <v>1</v>
      </c>
      <c r="J276" s="22" t="n">
        <v>1</v>
      </c>
      <c r="K276" s="22" t="n">
        <v>1</v>
      </c>
      <c r="L276" s="22" t="n">
        <v>1</v>
      </c>
      <c r="M276" s="29" t="s">
        <v>44</v>
      </c>
      <c r="N276" s="23" t="n">
        <v>1</v>
      </c>
      <c r="O276" s="23" t="n">
        <v>1</v>
      </c>
      <c r="P276" s="23" t="n">
        <v>1</v>
      </c>
      <c r="Q276" s="29" t="s">
        <v>23</v>
      </c>
      <c r="R276" s="29" t="s">
        <v>23</v>
      </c>
      <c r="S276" s="22" t="n">
        <v>276</v>
      </c>
      <c r="T276" s="27"/>
      <c r="U276" s="8"/>
      <c r="V276" s="8"/>
      <c r="W276" s="8"/>
      <c r="X276" s="8"/>
      <c r="Y276" s="8"/>
      <c r="Z276" s="8"/>
    </row>
    <row r="277" customFormat="false" ht="28.5" hidden="false" customHeight="true" outlineLevel="0" collapsed="false">
      <c r="A277" s="24" t="s">
        <v>290</v>
      </c>
      <c r="B277" s="56" t="n">
        <f aca="false">HLOOKUP($B$2,$I$1:L277,S277,0)</f>
        <v>1</v>
      </c>
      <c r="C277" s="59" t="str">
        <f aca="false">IF(B277=1,"Ap Dung","Khong")</f>
        <v>Ap Dung</v>
      </c>
      <c r="D277" s="60" t="str">
        <f aca="false">IF(E277="x","Bat buoc",(IF(E277=1,"khuyen khich","Khong")))</f>
        <v>Bat buoc</v>
      </c>
      <c r="E277" s="33" t="str">
        <f aca="false">HLOOKUP($E$2,$N$1:R277,S277,0)</f>
        <v>x</v>
      </c>
      <c r="F277" s="27"/>
      <c r="G277" s="29" t="str">
        <f aca="false">IF(AND(F277=1,E277=1),1,IF(AND(F277=1,E277="x"),"x",""))</f>
        <v/>
      </c>
      <c r="H277" s="28" t="s">
        <v>15</v>
      </c>
      <c r="I277" s="22" t="n">
        <v>1</v>
      </c>
      <c r="J277" s="22" t="n">
        <v>1</v>
      </c>
      <c r="K277" s="22" t="n">
        <v>1</v>
      </c>
      <c r="L277" s="22" t="n">
        <v>1</v>
      </c>
      <c r="M277" s="29" t="s">
        <v>22</v>
      </c>
      <c r="N277" s="29" t="s">
        <v>23</v>
      </c>
      <c r="O277" s="29" t="s">
        <v>23</v>
      </c>
      <c r="P277" s="29" t="s">
        <v>23</v>
      </c>
      <c r="Q277" s="29" t="s">
        <v>23</v>
      </c>
      <c r="R277" s="29" t="s">
        <v>23</v>
      </c>
      <c r="S277" s="22" t="n">
        <v>277</v>
      </c>
      <c r="T277" s="27"/>
      <c r="U277" s="8"/>
      <c r="V277" s="8"/>
      <c r="W277" s="8"/>
      <c r="X277" s="8"/>
      <c r="Y277" s="8"/>
      <c r="Z277" s="8"/>
    </row>
    <row r="278" customFormat="false" ht="28.5" hidden="false" customHeight="true" outlineLevel="0" collapsed="false">
      <c r="A278" s="30" t="s">
        <v>291</v>
      </c>
      <c r="B278" s="56"/>
      <c r="C278" s="61"/>
      <c r="D278" s="62"/>
      <c r="E278" s="32"/>
      <c r="F278" s="32"/>
      <c r="G278" s="23"/>
      <c r="H278" s="22"/>
      <c r="I278" s="22"/>
      <c r="J278" s="22"/>
      <c r="K278" s="22"/>
      <c r="L278" s="22"/>
      <c r="M278" s="23"/>
      <c r="N278" s="23"/>
      <c r="O278" s="23"/>
      <c r="P278" s="23"/>
      <c r="Q278" s="23"/>
      <c r="R278" s="23"/>
      <c r="S278" s="22" t="n">
        <v>278</v>
      </c>
      <c r="T278" s="32"/>
      <c r="U278" s="8"/>
      <c r="V278" s="8"/>
      <c r="W278" s="8"/>
      <c r="X278" s="8"/>
      <c r="Y278" s="8"/>
      <c r="Z278" s="8"/>
    </row>
    <row r="279" customFormat="false" ht="28.5" hidden="false" customHeight="true" outlineLevel="0" collapsed="false">
      <c r="A279" s="24" t="s">
        <v>292</v>
      </c>
      <c r="B279" s="56" t="n">
        <f aca="false">HLOOKUP($B$2,$I$1:L279,S279,0)</f>
        <v>1</v>
      </c>
      <c r="C279" s="59" t="str">
        <f aca="false">IF(B279=1,"Ap Dung","Khong")</f>
        <v>Ap Dung</v>
      </c>
      <c r="D279" s="60" t="str">
        <f aca="false">IF(E279="x","Bat buoc",(IF(E279=1,"khuyen khich","Khong")))</f>
        <v>Bat buoc</v>
      </c>
      <c r="E279" s="33" t="str">
        <f aca="false">HLOOKUP($E$2,$N$1:R279,S279,0)</f>
        <v>x</v>
      </c>
      <c r="F279" s="27"/>
      <c r="G279" s="29" t="str">
        <f aca="false">IF(AND(F279=1,E279=1),1,IF(AND(F279=1,E279="x"),"x",""))</f>
        <v/>
      </c>
      <c r="H279" s="28" t="s">
        <v>15</v>
      </c>
      <c r="I279" s="22" t="n">
        <v>1</v>
      </c>
      <c r="J279" s="22" t="n">
        <v>1</v>
      </c>
      <c r="K279" s="22" t="n">
        <v>1</v>
      </c>
      <c r="L279" s="22" t="n">
        <v>1</v>
      </c>
      <c r="M279" s="29" t="s">
        <v>22</v>
      </c>
      <c r="N279" s="29" t="s">
        <v>23</v>
      </c>
      <c r="O279" s="29" t="s">
        <v>23</v>
      </c>
      <c r="P279" s="29" t="s">
        <v>23</v>
      </c>
      <c r="Q279" s="29" t="s">
        <v>23</v>
      </c>
      <c r="R279" s="29" t="s">
        <v>23</v>
      </c>
      <c r="S279" s="22" t="n">
        <v>279</v>
      </c>
      <c r="T279" s="27"/>
      <c r="U279" s="8"/>
      <c r="V279" s="8"/>
      <c r="W279" s="8"/>
      <c r="X279" s="8"/>
      <c r="Y279" s="8"/>
      <c r="Z279" s="8"/>
    </row>
    <row r="280" customFormat="false" ht="28.5" hidden="false" customHeight="true" outlineLevel="0" collapsed="false">
      <c r="A280" s="24" t="s">
        <v>293</v>
      </c>
      <c r="B280" s="56" t="n">
        <f aca="false">HLOOKUP($B$2,$I$1:L280,S280,0)</f>
        <v>1</v>
      </c>
      <c r="C280" s="59" t="str">
        <f aca="false">IF(B280=1,"Ap Dung","Khong")</f>
        <v>Ap Dung</v>
      </c>
      <c r="D280" s="60" t="str">
        <f aca="false">IF(E280="x","Bat buoc",(IF(E280=1,"khuyen khich","Khong")))</f>
        <v>Bat buoc</v>
      </c>
      <c r="E280" s="33" t="str">
        <f aca="false">HLOOKUP($E$2,$N$1:R280,S280,0)</f>
        <v>x</v>
      </c>
      <c r="F280" s="27"/>
      <c r="G280" s="29" t="str">
        <f aca="false">IF(AND(F280=1,E280=1),1,IF(AND(F280=1,E280="x"),"x",""))</f>
        <v/>
      </c>
      <c r="H280" s="28" t="s">
        <v>15</v>
      </c>
      <c r="I280" s="22" t="n">
        <v>1</v>
      </c>
      <c r="J280" s="22" t="n">
        <v>1</v>
      </c>
      <c r="K280" s="22" t="n">
        <v>1</v>
      </c>
      <c r="L280" s="22" t="n">
        <v>1</v>
      </c>
      <c r="M280" s="29" t="s">
        <v>22</v>
      </c>
      <c r="N280" s="29" t="s">
        <v>23</v>
      </c>
      <c r="O280" s="29" t="s">
        <v>23</v>
      </c>
      <c r="P280" s="29" t="s">
        <v>23</v>
      </c>
      <c r="Q280" s="29" t="s">
        <v>23</v>
      </c>
      <c r="R280" s="29" t="s">
        <v>23</v>
      </c>
      <c r="S280" s="22" t="n">
        <v>280</v>
      </c>
      <c r="T280" s="27"/>
      <c r="U280" s="8"/>
      <c r="V280" s="8"/>
      <c r="W280" s="8"/>
      <c r="X280" s="8"/>
      <c r="Y280" s="8"/>
      <c r="Z280" s="8"/>
    </row>
    <row r="281" customFormat="false" ht="28.5" hidden="false" customHeight="true" outlineLevel="0" collapsed="false">
      <c r="A281" s="24" t="s">
        <v>294</v>
      </c>
      <c r="B281" s="56" t="n">
        <f aca="false">HLOOKUP($B$2,$I$1:L281,S281,0)</f>
        <v>1</v>
      </c>
      <c r="C281" s="59" t="str">
        <f aca="false">IF(B281=1,"Ap Dung","Khong")</f>
        <v>Ap Dung</v>
      </c>
      <c r="D281" s="60" t="str">
        <f aca="false">IF(E281="x","Bat buoc",(IF(E281=1,"khuyen khich","Khong")))</f>
        <v>Khong</v>
      </c>
      <c r="E281" s="26" t="n">
        <f aca="false">HLOOKUP($E$2,$N$1:R281,S281,0)</f>
        <v>0</v>
      </c>
      <c r="F281" s="27"/>
      <c r="G281" s="29" t="str">
        <f aca="false">IF(AND(F281=1,E281=1),1,IF(AND(F281=1,E281="x"),"x",""))</f>
        <v/>
      </c>
      <c r="H281" s="28" t="s">
        <v>15</v>
      </c>
      <c r="I281" s="22" t="n">
        <v>1</v>
      </c>
      <c r="J281" s="22" t="n">
        <v>1</v>
      </c>
      <c r="K281" s="22" t="n">
        <v>1</v>
      </c>
      <c r="L281" s="22" t="n">
        <v>1</v>
      </c>
      <c r="M281" s="29" t="s">
        <v>16</v>
      </c>
      <c r="N281" s="23" t="n">
        <v>1</v>
      </c>
      <c r="O281" s="23" t="n">
        <v>1</v>
      </c>
      <c r="P281" s="23"/>
      <c r="Q281" s="23"/>
      <c r="R281" s="23"/>
      <c r="S281" s="22" t="n">
        <v>281</v>
      </c>
      <c r="T281" s="27"/>
      <c r="U281" s="8"/>
      <c r="V281" s="8"/>
      <c r="W281" s="8"/>
      <c r="X281" s="8"/>
      <c r="Y281" s="8"/>
      <c r="Z281" s="8"/>
    </row>
    <row r="282" customFormat="false" ht="28.5" hidden="false" customHeight="true" outlineLevel="0" collapsed="false">
      <c r="A282" s="24" t="s">
        <v>295</v>
      </c>
      <c r="B282" s="56" t="n">
        <f aca="false">HLOOKUP($B$2,$I$1:L282,S282,0)</f>
        <v>1</v>
      </c>
      <c r="C282" s="59" t="str">
        <f aca="false">IF(B282=1,"Ap Dung","Khong")</f>
        <v>Ap Dung</v>
      </c>
      <c r="D282" s="60" t="str">
        <f aca="false">IF(E282="x","Bat buoc",(IF(E282=1,"khuyen khich","Khong")))</f>
        <v>khuyen khich</v>
      </c>
      <c r="E282" s="26" t="n">
        <f aca="false">HLOOKUP($E$2,$N$1:R282,S282,0)</f>
        <v>1</v>
      </c>
      <c r="F282" s="27"/>
      <c r="G282" s="29" t="str">
        <f aca="false">IF(AND(F282=1,E282=1),1,IF(AND(F282=1,E282="x"),"x",""))</f>
        <v/>
      </c>
      <c r="H282" s="28" t="s">
        <v>15</v>
      </c>
      <c r="I282" s="22" t="n">
        <v>1</v>
      </c>
      <c r="J282" s="22" t="n">
        <v>1</v>
      </c>
      <c r="K282" s="22" t="n">
        <v>1</v>
      </c>
      <c r="L282" s="22" t="n">
        <v>1</v>
      </c>
      <c r="M282" s="29" t="s">
        <v>18</v>
      </c>
      <c r="N282" s="23"/>
      <c r="O282" s="23"/>
      <c r="P282" s="23" t="n">
        <v>1</v>
      </c>
      <c r="Q282" s="23" t="n">
        <v>1</v>
      </c>
      <c r="R282" s="23" t="n">
        <v>1</v>
      </c>
      <c r="S282" s="22" t="n">
        <v>282</v>
      </c>
      <c r="T282" s="27"/>
      <c r="U282" s="8"/>
      <c r="V282" s="8"/>
      <c r="W282" s="8"/>
      <c r="X282" s="8"/>
      <c r="Y282" s="8"/>
      <c r="Z282" s="8"/>
    </row>
    <row r="283" customFormat="false" ht="28.5" hidden="false" customHeight="true" outlineLevel="0" collapsed="false">
      <c r="A283" s="24" t="s">
        <v>296</v>
      </c>
      <c r="B283" s="56" t="n">
        <f aca="false">HLOOKUP($B$2,$I$1:L283,S283,0)</f>
        <v>1</v>
      </c>
      <c r="C283" s="59" t="str">
        <f aca="false">IF(B283=1,"Ap Dung","Khong")</f>
        <v>Ap Dung</v>
      </c>
      <c r="D283" s="60" t="str">
        <f aca="false">IF(E283="x","Bat buoc",(IF(E283=1,"khuyen khich","Khong")))</f>
        <v>Bat buoc</v>
      </c>
      <c r="E283" s="33" t="str">
        <f aca="false">HLOOKUP($E$2,$N$1:R283,S283,0)</f>
        <v>x</v>
      </c>
      <c r="F283" s="27"/>
      <c r="G283" s="29" t="str">
        <f aca="false">IF(AND(F283=1,E283=1),1,IF(AND(F283=1,E283="x"),"x",""))</f>
        <v/>
      </c>
      <c r="H283" s="28" t="s">
        <v>15</v>
      </c>
      <c r="I283" s="22" t="n">
        <v>1</v>
      </c>
      <c r="J283" s="22" t="n">
        <v>1</v>
      </c>
      <c r="K283" s="22" t="n">
        <v>1</v>
      </c>
      <c r="L283" s="22" t="n">
        <v>1</v>
      </c>
      <c r="M283" s="29" t="s">
        <v>22</v>
      </c>
      <c r="N283" s="29" t="s">
        <v>23</v>
      </c>
      <c r="O283" s="29" t="s">
        <v>23</v>
      </c>
      <c r="P283" s="29" t="s">
        <v>23</v>
      </c>
      <c r="Q283" s="29" t="s">
        <v>23</v>
      </c>
      <c r="R283" s="29" t="s">
        <v>23</v>
      </c>
      <c r="S283" s="22" t="n">
        <v>283</v>
      </c>
      <c r="T283" s="27"/>
      <c r="U283" s="8"/>
      <c r="V283" s="8"/>
      <c r="W283" s="8"/>
      <c r="X283" s="8"/>
      <c r="Y283" s="8"/>
      <c r="Z283" s="8"/>
    </row>
    <row r="284" customFormat="false" ht="28.5" hidden="false" customHeight="true" outlineLevel="0" collapsed="false">
      <c r="A284" s="24" t="s">
        <v>297</v>
      </c>
      <c r="B284" s="56" t="n">
        <f aca="false">HLOOKUP($B$2,$I$1:L284,S284,0)</f>
        <v>1</v>
      </c>
      <c r="C284" s="59" t="str">
        <f aca="false">IF(B284=1,"Ap Dung","Khong")</f>
        <v>Ap Dung</v>
      </c>
      <c r="D284" s="60" t="str">
        <f aca="false">IF(E284="x","Bat buoc",(IF(E284=1,"khuyen khich","Khong")))</f>
        <v>Bat buoc</v>
      </c>
      <c r="E284" s="33" t="str">
        <f aca="false">HLOOKUP($E$2,$N$1:R284,S284,0)</f>
        <v>x</v>
      </c>
      <c r="F284" s="27"/>
      <c r="G284" s="29" t="str">
        <f aca="false">IF(AND(F284=1,E284=1),1,IF(AND(F284=1,E284="x"),"x",""))</f>
        <v/>
      </c>
      <c r="H284" s="28" t="s">
        <v>15</v>
      </c>
      <c r="I284" s="22" t="n">
        <v>1</v>
      </c>
      <c r="J284" s="22" t="n">
        <v>1</v>
      </c>
      <c r="K284" s="22" t="n">
        <v>1</v>
      </c>
      <c r="L284" s="22" t="n">
        <v>1</v>
      </c>
      <c r="M284" s="29" t="s">
        <v>22</v>
      </c>
      <c r="N284" s="29" t="s">
        <v>23</v>
      </c>
      <c r="O284" s="29" t="s">
        <v>23</v>
      </c>
      <c r="P284" s="29" t="s">
        <v>23</v>
      </c>
      <c r="Q284" s="29" t="s">
        <v>23</v>
      </c>
      <c r="R284" s="29" t="s">
        <v>23</v>
      </c>
      <c r="S284" s="22" t="n">
        <v>284</v>
      </c>
      <c r="T284" s="27"/>
      <c r="U284" s="8"/>
      <c r="V284" s="8"/>
      <c r="W284" s="8"/>
      <c r="X284" s="8"/>
      <c r="Y284" s="8"/>
      <c r="Z284" s="8"/>
    </row>
    <row r="285" customFormat="false" ht="28.5" hidden="false" customHeight="true" outlineLevel="0" collapsed="false">
      <c r="A285" s="24" t="s">
        <v>298</v>
      </c>
      <c r="B285" s="56" t="n">
        <f aca="false">HLOOKUP($B$2,$I$1:L285,S285,0)</f>
        <v>1</v>
      </c>
      <c r="C285" s="59" t="str">
        <f aca="false">IF(B285=1,"Ap Dung","Khong")</f>
        <v>Ap Dung</v>
      </c>
      <c r="D285" s="60" t="str">
        <f aca="false">IF(E285="x","Bat buoc",(IF(E285=1,"khuyen khich","Khong")))</f>
        <v>Bat buoc</v>
      </c>
      <c r="E285" s="33" t="str">
        <f aca="false">HLOOKUP($E$2,$N$1:R285,S285,0)</f>
        <v>x</v>
      </c>
      <c r="F285" s="27"/>
      <c r="G285" s="29" t="str">
        <f aca="false">IF(AND(F285=1,E285=1),1,IF(AND(F285=1,E285="x"),"x",""))</f>
        <v/>
      </c>
      <c r="H285" s="28" t="s">
        <v>15</v>
      </c>
      <c r="I285" s="22" t="n">
        <v>1</v>
      </c>
      <c r="J285" s="22" t="n">
        <v>1</v>
      </c>
      <c r="K285" s="22" t="n">
        <v>1</v>
      </c>
      <c r="L285" s="22" t="n">
        <v>1</v>
      </c>
      <c r="M285" s="29" t="s">
        <v>41</v>
      </c>
      <c r="N285" s="23"/>
      <c r="O285" s="23"/>
      <c r="P285" s="23"/>
      <c r="Q285" s="29" t="s">
        <v>23</v>
      </c>
      <c r="R285" s="29" t="s">
        <v>23</v>
      </c>
      <c r="S285" s="22" t="n">
        <v>285</v>
      </c>
      <c r="T285" s="27"/>
      <c r="U285" s="8"/>
      <c r="V285" s="8"/>
      <c r="W285" s="8"/>
      <c r="X285" s="8"/>
      <c r="Y285" s="8"/>
      <c r="Z285" s="8"/>
    </row>
    <row r="286" customFormat="false" ht="28.5" hidden="false" customHeight="true" outlineLevel="0" collapsed="false">
      <c r="A286" s="24" t="s">
        <v>299</v>
      </c>
      <c r="B286" s="56" t="n">
        <f aca="false">HLOOKUP($B$2,$I$1:L286,S286,0)</f>
        <v>1</v>
      </c>
      <c r="C286" s="59" t="str">
        <f aca="false">IF(B286=1,"Ap Dung","Khong")</f>
        <v>Ap Dung</v>
      </c>
      <c r="D286" s="60" t="str">
        <f aca="false">IF(E286="x","Bat buoc",(IF(E286=1,"khuyen khich","Khong")))</f>
        <v>Bat buoc</v>
      </c>
      <c r="E286" s="33" t="str">
        <f aca="false">HLOOKUP($E$2,$N$1:R286,S286,0)</f>
        <v>x</v>
      </c>
      <c r="F286" s="27"/>
      <c r="G286" s="29" t="str">
        <f aca="false">IF(AND(F286=1,E286=1),1,IF(AND(F286=1,E286="x"),"x",""))</f>
        <v/>
      </c>
      <c r="H286" s="28" t="s">
        <v>15</v>
      </c>
      <c r="I286" s="22" t="n">
        <v>1</v>
      </c>
      <c r="J286" s="22" t="n">
        <v>1</v>
      </c>
      <c r="K286" s="22" t="n">
        <v>1</v>
      </c>
      <c r="L286" s="22" t="n">
        <v>1</v>
      </c>
      <c r="M286" s="29" t="s">
        <v>25</v>
      </c>
      <c r="N286" s="23"/>
      <c r="O286" s="23"/>
      <c r="P286" s="29" t="s">
        <v>23</v>
      </c>
      <c r="Q286" s="29" t="s">
        <v>23</v>
      </c>
      <c r="R286" s="29" t="s">
        <v>23</v>
      </c>
      <c r="S286" s="22" t="n">
        <v>286</v>
      </c>
      <c r="T286" s="27"/>
      <c r="U286" s="8"/>
      <c r="V286" s="8"/>
      <c r="W286" s="8"/>
      <c r="X286" s="8"/>
      <c r="Y286" s="8"/>
      <c r="Z286" s="8"/>
    </row>
    <row r="287" customFormat="false" ht="28.5" hidden="false" customHeight="true" outlineLevel="0" collapsed="false">
      <c r="A287" s="24" t="s">
        <v>300</v>
      </c>
      <c r="B287" s="56" t="n">
        <f aca="false">HLOOKUP($B$2,$I$1:L287,S287,0)</f>
        <v>1</v>
      </c>
      <c r="C287" s="59" t="str">
        <f aca="false">IF(B287=1,"Ap Dung","Khong")</f>
        <v>Ap Dung</v>
      </c>
      <c r="D287" s="60" t="str">
        <f aca="false">IF(E287="x","Bat buoc",(IF(E287=1,"khuyen khich","Khong")))</f>
        <v>Bat buoc</v>
      </c>
      <c r="E287" s="33" t="str">
        <f aca="false">HLOOKUP($E$2,$N$1:R287,S287,0)</f>
        <v>x</v>
      </c>
      <c r="F287" s="27"/>
      <c r="G287" s="29" t="str">
        <f aca="false">IF(AND(F287=1,E287=1),1,IF(AND(F287=1,E287="x"),"x",""))</f>
        <v/>
      </c>
      <c r="H287" s="28" t="s">
        <v>15</v>
      </c>
      <c r="I287" s="22" t="n">
        <v>1</v>
      </c>
      <c r="J287" s="22" t="n">
        <v>1</v>
      </c>
      <c r="K287" s="22" t="n">
        <v>1</v>
      </c>
      <c r="L287" s="22" t="n">
        <v>1</v>
      </c>
      <c r="M287" s="29" t="s">
        <v>25</v>
      </c>
      <c r="N287" s="23"/>
      <c r="O287" s="23"/>
      <c r="P287" s="29" t="s">
        <v>23</v>
      </c>
      <c r="Q287" s="29" t="s">
        <v>23</v>
      </c>
      <c r="R287" s="29" t="s">
        <v>23</v>
      </c>
      <c r="S287" s="22" t="n">
        <v>287</v>
      </c>
      <c r="T287" s="27"/>
      <c r="U287" s="8"/>
      <c r="V287" s="8"/>
      <c r="W287" s="8"/>
      <c r="X287" s="8"/>
      <c r="Y287" s="8"/>
      <c r="Z287" s="8"/>
    </row>
    <row r="288" customFormat="false" ht="28.5" hidden="false" customHeight="true" outlineLevel="0" collapsed="false">
      <c r="A288" s="24" t="s">
        <v>301</v>
      </c>
      <c r="B288" s="56" t="n">
        <f aca="false">HLOOKUP($B$2,$I$1:L288,S288,0)</f>
        <v>1</v>
      </c>
      <c r="C288" s="59" t="str">
        <f aca="false">IF(B288=1,"Ap Dung","Khong")</f>
        <v>Ap Dung</v>
      </c>
      <c r="D288" s="60" t="str">
        <f aca="false">IF(E288="x","Bat buoc",(IF(E288=1,"khuyen khich","Khong")))</f>
        <v>Bat buoc</v>
      </c>
      <c r="E288" s="33" t="str">
        <f aca="false">HLOOKUP($E$2,$N$1:R288,S288,0)</f>
        <v>x</v>
      </c>
      <c r="F288" s="27"/>
      <c r="G288" s="29" t="str">
        <f aca="false">IF(AND(F288=1,E288=1),1,IF(AND(F288=1,E288="x"),"x",""))</f>
        <v/>
      </c>
      <c r="H288" s="28" t="s">
        <v>15</v>
      </c>
      <c r="I288" s="22" t="n">
        <v>1</v>
      </c>
      <c r="J288" s="22" t="n">
        <v>1</v>
      </c>
      <c r="K288" s="22" t="n">
        <v>1</v>
      </c>
      <c r="L288" s="22" t="n">
        <v>1</v>
      </c>
      <c r="M288" s="29" t="s">
        <v>25</v>
      </c>
      <c r="N288" s="23"/>
      <c r="O288" s="23"/>
      <c r="P288" s="29" t="s">
        <v>23</v>
      </c>
      <c r="Q288" s="29" t="s">
        <v>23</v>
      </c>
      <c r="R288" s="29" t="s">
        <v>23</v>
      </c>
      <c r="S288" s="22" t="n">
        <v>288</v>
      </c>
      <c r="T288" s="27"/>
      <c r="U288" s="8"/>
      <c r="V288" s="8"/>
      <c r="W288" s="8"/>
      <c r="X288" s="8"/>
      <c r="Y288" s="8"/>
      <c r="Z288" s="8"/>
    </row>
    <row r="289" customFormat="false" ht="28.5" hidden="false" customHeight="true" outlineLevel="0" collapsed="false">
      <c r="A289" s="24" t="s">
        <v>302</v>
      </c>
      <c r="B289" s="56" t="n">
        <f aca="false">HLOOKUP($B$2,$I$1:L289,S289,0)</f>
        <v>1</v>
      </c>
      <c r="C289" s="59" t="str">
        <f aca="false">IF(B289=1,"Ap Dung","Khong")</f>
        <v>Ap Dung</v>
      </c>
      <c r="D289" s="60" t="str">
        <f aca="false">IF(E289="x","Bat buoc",(IF(E289=1,"khuyen khich","Khong")))</f>
        <v>khuyen khich</v>
      </c>
      <c r="E289" s="26" t="n">
        <f aca="false">HLOOKUP($E$2,$N$1:R289,S289,0)</f>
        <v>1</v>
      </c>
      <c r="F289" s="27"/>
      <c r="G289" s="29" t="str">
        <f aca="false">IF(AND(F289=1,E289=1),1,IF(AND(F289=1,E289="x"),"x",""))</f>
        <v/>
      </c>
      <c r="H289" s="28" t="s">
        <v>15</v>
      </c>
      <c r="I289" s="22" t="n">
        <v>1</v>
      </c>
      <c r="J289" s="22" t="n">
        <v>1</v>
      </c>
      <c r="K289" s="22" t="n">
        <v>1</v>
      </c>
      <c r="L289" s="22" t="n">
        <v>1</v>
      </c>
      <c r="M289" s="29" t="s">
        <v>85</v>
      </c>
      <c r="N289" s="23" t="n">
        <v>1</v>
      </c>
      <c r="O289" s="23" t="n">
        <v>1</v>
      </c>
      <c r="P289" s="23" t="n">
        <v>1</v>
      </c>
      <c r="Q289" s="23" t="n">
        <v>1</v>
      </c>
      <c r="R289" s="23" t="n">
        <v>1</v>
      </c>
      <c r="S289" s="22" t="n">
        <v>289</v>
      </c>
      <c r="T289" s="27"/>
      <c r="U289" s="8"/>
      <c r="V289" s="8"/>
      <c r="W289" s="8"/>
      <c r="X289" s="8"/>
      <c r="Y289" s="8"/>
      <c r="Z289" s="8"/>
    </row>
    <row r="290" customFormat="false" ht="28.5" hidden="false" customHeight="true" outlineLevel="0" collapsed="false">
      <c r="A290" s="24" t="s">
        <v>303</v>
      </c>
      <c r="B290" s="56" t="n">
        <f aca="false">HLOOKUP($B$2,$I$1:L290,S290,0)</f>
        <v>1</v>
      </c>
      <c r="C290" s="59" t="str">
        <f aca="false">IF(B290=1,"Ap Dung","Khong")</f>
        <v>Ap Dung</v>
      </c>
      <c r="D290" s="60" t="str">
        <f aca="false">IF(E290="x","Bat buoc",(IF(E290=1,"khuyen khich","Khong")))</f>
        <v>khuyen khich</v>
      </c>
      <c r="E290" s="26" t="n">
        <f aca="false">HLOOKUP($E$2,$N$1:R290,S290,0)</f>
        <v>1</v>
      </c>
      <c r="F290" s="27"/>
      <c r="G290" s="29" t="str">
        <f aca="false">IF(AND(F290=1,E290=1),1,IF(AND(F290=1,E290="x"),"x",""))</f>
        <v/>
      </c>
      <c r="H290" s="28" t="s">
        <v>15</v>
      </c>
      <c r="I290" s="22" t="n">
        <v>1</v>
      </c>
      <c r="J290" s="22" t="n">
        <v>1</v>
      </c>
      <c r="K290" s="22" t="n">
        <v>1</v>
      </c>
      <c r="L290" s="22" t="n">
        <v>1</v>
      </c>
      <c r="M290" s="29" t="s">
        <v>85</v>
      </c>
      <c r="N290" s="23" t="n">
        <v>1</v>
      </c>
      <c r="O290" s="23" t="n">
        <v>1</v>
      </c>
      <c r="P290" s="23" t="n">
        <v>1</v>
      </c>
      <c r="Q290" s="23" t="n">
        <v>1</v>
      </c>
      <c r="R290" s="23" t="n">
        <v>1</v>
      </c>
      <c r="S290" s="22" t="n">
        <v>290</v>
      </c>
      <c r="T290" s="27"/>
      <c r="U290" s="8"/>
      <c r="V290" s="8"/>
      <c r="W290" s="8"/>
      <c r="X290" s="8"/>
      <c r="Y290" s="8"/>
      <c r="Z290" s="8"/>
    </row>
    <row r="291" customFormat="false" ht="28.5" hidden="false" customHeight="true" outlineLevel="0" collapsed="false">
      <c r="A291" s="24" t="s">
        <v>304</v>
      </c>
      <c r="B291" s="56" t="n">
        <f aca="false">HLOOKUP($B$2,$I$1:L291,S291,0)</f>
        <v>1</v>
      </c>
      <c r="C291" s="59" t="str">
        <f aca="false">IF(B291=1,"Ap Dung","Khong")</f>
        <v>Ap Dung</v>
      </c>
      <c r="D291" s="60" t="str">
        <f aca="false">IF(E291="x","Bat buoc",(IF(E291=1,"khuyen khich","Khong")))</f>
        <v>khuyen khich</v>
      </c>
      <c r="E291" s="26" t="n">
        <f aca="false">HLOOKUP($E$2,$N$1:R291,S291,0)</f>
        <v>1</v>
      </c>
      <c r="F291" s="27"/>
      <c r="G291" s="29" t="str">
        <f aca="false">IF(AND(F291=1,E291=1),1,IF(AND(F291=1,E291="x"),"x",""))</f>
        <v/>
      </c>
      <c r="H291" s="28" t="s">
        <v>15</v>
      </c>
      <c r="I291" s="22" t="n">
        <v>1</v>
      </c>
      <c r="J291" s="22" t="n">
        <v>1</v>
      </c>
      <c r="K291" s="22" t="n">
        <v>1</v>
      </c>
      <c r="L291" s="22" t="n">
        <v>1</v>
      </c>
      <c r="M291" s="29" t="s">
        <v>221</v>
      </c>
      <c r="N291" s="23"/>
      <c r="O291" s="23"/>
      <c r="P291" s="23"/>
      <c r="Q291" s="23" t="n">
        <v>1</v>
      </c>
      <c r="R291" s="23" t="n">
        <v>1</v>
      </c>
      <c r="S291" s="22" t="n">
        <v>291</v>
      </c>
      <c r="T291" s="27"/>
      <c r="U291" s="8"/>
      <c r="V291" s="8"/>
      <c r="W291" s="8"/>
      <c r="X291" s="8"/>
      <c r="Y291" s="8"/>
      <c r="Z291" s="8"/>
    </row>
    <row r="292" customFormat="false" ht="28.5" hidden="false" customHeight="true" outlineLevel="0" collapsed="false">
      <c r="A292" s="24" t="s">
        <v>305</v>
      </c>
      <c r="B292" s="56" t="n">
        <f aca="false">HLOOKUP($B$2,$I$1:L292,S292,0)</f>
        <v>1</v>
      </c>
      <c r="C292" s="59" t="str">
        <f aca="false">IF(B292=1,"Ap Dung","Khong")</f>
        <v>Ap Dung</v>
      </c>
      <c r="D292" s="60" t="str">
        <f aca="false">IF(E292="x","Bat buoc",(IF(E292=1,"khuyen khich","Khong")))</f>
        <v>Bat buoc</v>
      </c>
      <c r="E292" s="33" t="str">
        <f aca="false">HLOOKUP($E$2,$N$1:R292,S292,0)</f>
        <v>x</v>
      </c>
      <c r="F292" s="27"/>
      <c r="G292" s="29" t="str">
        <f aca="false">IF(AND(F292=1,E292=1),1,IF(AND(F292=1,E292="x"),"x",""))</f>
        <v/>
      </c>
      <c r="H292" s="28" t="s">
        <v>15</v>
      </c>
      <c r="I292" s="22" t="n">
        <v>1</v>
      </c>
      <c r="J292" s="22" t="n">
        <v>1</v>
      </c>
      <c r="K292" s="22" t="n">
        <v>1</v>
      </c>
      <c r="L292" s="22" t="n">
        <v>1</v>
      </c>
      <c r="M292" s="29" t="s">
        <v>35</v>
      </c>
      <c r="N292" s="23"/>
      <c r="O292" s="23"/>
      <c r="P292" s="23" t="n">
        <v>1</v>
      </c>
      <c r="Q292" s="29" t="s">
        <v>23</v>
      </c>
      <c r="R292" s="29" t="s">
        <v>23</v>
      </c>
      <c r="S292" s="22" t="n">
        <v>292</v>
      </c>
      <c r="T292" s="27"/>
      <c r="U292" s="8"/>
      <c r="V292" s="8"/>
      <c r="W292" s="8"/>
      <c r="X292" s="8"/>
      <c r="Y292" s="8"/>
      <c r="Z292" s="8"/>
    </row>
    <row r="293" customFormat="false" ht="28.5" hidden="false" customHeight="true" outlineLevel="0" collapsed="false">
      <c r="A293" s="24" t="s">
        <v>306</v>
      </c>
      <c r="B293" s="56" t="n">
        <f aca="false">HLOOKUP($B$2,$I$1:L293,S293,0)</f>
        <v>1</v>
      </c>
      <c r="C293" s="59" t="str">
        <f aca="false">IF(B293=1,"Ap Dung","Khong")</f>
        <v>Ap Dung</v>
      </c>
      <c r="D293" s="60" t="str">
        <f aca="false">IF(E293="x","Bat buoc",(IF(E293=1,"khuyen khich","Khong")))</f>
        <v>khuyen khich</v>
      </c>
      <c r="E293" s="26" t="n">
        <f aca="false">HLOOKUP($E$2,$N$1:R293,S293,0)</f>
        <v>1</v>
      </c>
      <c r="F293" s="27"/>
      <c r="G293" s="29" t="str">
        <f aca="false">IF(AND(F293=1,E293=1),1,IF(AND(F293=1,E293="x"),"x",""))</f>
        <v/>
      </c>
      <c r="H293" s="28" t="s">
        <v>15</v>
      </c>
      <c r="I293" s="22" t="n">
        <v>1</v>
      </c>
      <c r="J293" s="22" t="n">
        <v>1</v>
      </c>
      <c r="K293" s="22" t="n">
        <v>1</v>
      </c>
      <c r="L293" s="22" t="n">
        <v>1</v>
      </c>
      <c r="M293" s="29" t="s">
        <v>221</v>
      </c>
      <c r="N293" s="23"/>
      <c r="O293" s="23"/>
      <c r="P293" s="23"/>
      <c r="Q293" s="23" t="n">
        <v>1</v>
      </c>
      <c r="R293" s="23" t="n">
        <v>1</v>
      </c>
      <c r="S293" s="22" t="n">
        <v>293</v>
      </c>
      <c r="T293" s="27"/>
      <c r="U293" s="8"/>
      <c r="V293" s="8"/>
      <c r="W293" s="8"/>
      <c r="X293" s="8"/>
      <c r="Y293" s="8"/>
      <c r="Z293" s="8"/>
    </row>
    <row r="294" customFormat="false" ht="28.5" hidden="false" customHeight="true" outlineLevel="0" collapsed="false">
      <c r="A294" s="24" t="s">
        <v>307</v>
      </c>
      <c r="B294" s="56" t="n">
        <f aca="false">HLOOKUP($B$2,$I$1:L294,S294,0)</f>
        <v>1</v>
      </c>
      <c r="C294" s="59" t="str">
        <f aca="false">IF(B294=1,"Ap Dung","Khong")</f>
        <v>Ap Dung</v>
      </c>
      <c r="D294" s="60" t="str">
        <f aca="false">IF(E294="x","Bat buoc",(IF(E294=1,"khuyen khich","Khong")))</f>
        <v>khuyen khich</v>
      </c>
      <c r="E294" s="26" t="n">
        <f aca="false">HLOOKUP($E$2,$N$1:R294,S294,0)</f>
        <v>1</v>
      </c>
      <c r="F294" s="27"/>
      <c r="G294" s="29" t="str">
        <f aca="false">IF(AND(F294=1,E294=1),1,IF(AND(F294=1,E294="x"),"x",""))</f>
        <v/>
      </c>
      <c r="H294" s="28" t="s">
        <v>15</v>
      </c>
      <c r="I294" s="22" t="n">
        <v>1</v>
      </c>
      <c r="J294" s="22" t="n">
        <v>1</v>
      </c>
      <c r="K294" s="22" t="n">
        <v>1</v>
      </c>
      <c r="L294" s="22" t="n">
        <v>1</v>
      </c>
      <c r="M294" s="29" t="s">
        <v>221</v>
      </c>
      <c r="N294" s="23"/>
      <c r="O294" s="23"/>
      <c r="P294" s="23"/>
      <c r="Q294" s="23" t="n">
        <v>1</v>
      </c>
      <c r="R294" s="23" t="n">
        <v>1</v>
      </c>
      <c r="S294" s="22" t="n">
        <v>294</v>
      </c>
      <c r="T294" s="27"/>
      <c r="U294" s="8"/>
      <c r="V294" s="8"/>
      <c r="W294" s="8"/>
      <c r="X294" s="8"/>
      <c r="Y294" s="8"/>
      <c r="Z294" s="8"/>
    </row>
    <row r="295" customFormat="false" ht="28.5" hidden="false" customHeight="true" outlineLevel="0" collapsed="false">
      <c r="A295" s="24" t="s">
        <v>308</v>
      </c>
      <c r="B295" s="56" t="n">
        <f aca="false">HLOOKUP($B$2,$I$1:L295,S295,0)</f>
        <v>1</v>
      </c>
      <c r="C295" s="59" t="str">
        <f aca="false">IF(B295=1,"Ap Dung","Khong")</f>
        <v>Ap Dung</v>
      </c>
      <c r="D295" s="60" t="str">
        <f aca="false">IF(E295="x","Bat buoc",(IF(E295=1,"khuyen khich","Khong")))</f>
        <v>Bat buoc</v>
      </c>
      <c r="E295" s="33" t="str">
        <f aca="false">HLOOKUP($E$2,$N$1:R295,S295,0)</f>
        <v>x</v>
      </c>
      <c r="F295" s="27"/>
      <c r="G295" s="29" t="str">
        <f aca="false">IF(AND(F295=1,E295=1),1,IF(AND(F295=1,E295="x"),"x",""))</f>
        <v/>
      </c>
      <c r="H295" s="28" t="s">
        <v>15</v>
      </c>
      <c r="I295" s="22" t="n">
        <v>1</v>
      </c>
      <c r="J295" s="22" t="n">
        <v>1</v>
      </c>
      <c r="K295" s="22" t="n">
        <v>1</v>
      </c>
      <c r="L295" s="22" t="n">
        <v>1</v>
      </c>
      <c r="M295" s="29" t="s">
        <v>25</v>
      </c>
      <c r="N295" s="23"/>
      <c r="O295" s="23"/>
      <c r="P295" s="29" t="s">
        <v>23</v>
      </c>
      <c r="Q295" s="29" t="s">
        <v>23</v>
      </c>
      <c r="R295" s="29" t="s">
        <v>23</v>
      </c>
      <c r="S295" s="22" t="n">
        <v>295</v>
      </c>
      <c r="T295" s="27"/>
      <c r="U295" s="8"/>
      <c r="V295" s="8"/>
      <c r="W295" s="8"/>
      <c r="X295" s="8"/>
      <c r="Y295" s="8"/>
      <c r="Z295" s="8"/>
    </row>
    <row r="296" customFormat="false" ht="28.5" hidden="false" customHeight="true" outlineLevel="0" collapsed="false">
      <c r="A296" s="24" t="s">
        <v>309</v>
      </c>
      <c r="B296" s="56" t="n">
        <f aca="false">HLOOKUP($B$2,$I$1:L296,S296,0)</f>
        <v>1</v>
      </c>
      <c r="C296" s="59" t="str">
        <f aca="false">IF(B296=1,"Ap Dung","Khong")</f>
        <v>Ap Dung</v>
      </c>
      <c r="D296" s="60" t="str">
        <f aca="false">IF(E296="x","Bat buoc",(IF(E296=1,"khuyen khich","Khong")))</f>
        <v>Bat buoc</v>
      </c>
      <c r="E296" s="33" t="str">
        <f aca="false">HLOOKUP($E$2,$N$1:R296,S296,0)</f>
        <v>x</v>
      </c>
      <c r="F296" s="27"/>
      <c r="G296" s="29" t="str">
        <f aca="false">IF(AND(F296=1,E296=1),1,IF(AND(F296=1,E296="x"),"x",""))</f>
        <v/>
      </c>
      <c r="H296" s="28" t="s">
        <v>15</v>
      </c>
      <c r="I296" s="22" t="n">
        <v>1</v>
      </c>
      <c r="J296" s="22" t="n">
        <v>1</v>
      </c>
      <c r="K296" s="22" t="n">
        <v>1</v>
      </c>
      <c r="L296" s="22" t="n">
        <v>1</v>
      </c>
      <c r="M296" s="29" t="s">
        <v>25</v>
      </c>
      <c r="N296" s="23"/>
      <c r="O296" s="23"/>
      <c r="P296" s="29" t="s">
        <v>23</v>
      </c>
      <c r="Q296" s="29" t="s">
        <v>23</v>
      </c>
      <c r="R296" s="29" t="s">
        <v>23</v>
      </c>
      <c r="S296" s="22" t="n">
        <v>296</v>
      </c>
      <c r="T296" s="27"/>
      <c r="U296" s="8"/>
      <c r="V296" s="8"/>
      <c r="W296" s="8"/>
      <c r="X296" s="8"/>
      <c r="Y296" s="8"/>
      <c r="Z296" s="8"/>
    </row>
    <row r="297" customFormat="false" ht="28.5" hidden="false" customHeight="true" outlineLevel="0" collapsed="false">
      <c r="A297" s="24" t="s">
        <v>310</v>
      </c>
      <c r="B297" s="56" t="n">
        <f aca="false">HLOOKUP($B$2,$I$1:L297,S297,0)</f>
        <v>1</v>
      </c>
      <c r="C297" s="59" t="str">
        <f aca="false">IF(B297=1,"Ap Dung","Khong")</f>
        <v>Ap Dung</v>
      </c>
      <c r="D297" s="60" t="str">
        <f aca="false">IF(E297="x","Bat buoc",(IF(E297=1,"khuyen khich","Khong")))</f>
        <v>Khong</v>
      </c>
      <c r="E297" s="26" t="n">
        <f aca="false">HLOOKUP($E$2,$N$1:R297,S297,0)</f>
        <v>0</v>
      </c>
      <c r="F297" s="27"/>
      <c r="G297" s="29" t="str">
        <f aca="false">IF(AND(F297=1,E297=1),1,IF(AND(F297=1,E297="x"),"x",""))</f>
        <v/>
      </c>
      <c r="H297" s="28" t="s">
        <v>15</v>
      </c>
      <c r="I297" s="22" t="n">
        <v>1</v>
      </c>
      <c r="J297" s="22" t="n">
        <v>1</v>
      </c>
      <c r="K297" s="22" t="n">
        <v>1</v>
      </c>
      <c r="L297" s="22" t="n">
        <v>1</v>
      </c>
      <c r="M297" s="29" t="s">
        <v>53</v>
      </c>
      <c r="N297" s="23"/>
      <c r="O297" s="23"/>
      <c r="P297" s="29" t="s">
        <v>23</v>
      </c>
      <c r="Q297" s="23"/>
      <c r="R297" s="23"/>
      <c r="S297" s="22" t="n">
        <v>297</v>
      </c>
      <c r="T297" s="27"/>
      <c r="U297" s="8"/>
      <c r="V297" s="8"/>
      <c r="W297" s="8"/>
      <c r="X297" s="8"/>
      <c r="Y297" s="8"/>
      <c r="Z297" s="8"/>
    </row>
    <row r="298" customFormat="false" ht="28.5" hidden="false" customHeight="true" outlineLevel="0" collapsed="false">
      <c r="A298" s="24" t="s">
        <v>311</v>
      </c>
      <c r="B298" s="56" t="n">
        <f aca="false">HLOOKUP($B$2,$I$1:L298,S298,0)</f>
        <v>1</v>
      </c>
      <c r="C298" s="59" t="str">
        <f aca="false">IF(B298=1,"Ap Dung","Khong")</f>
        <v>Ap Dung</v>
      </c>
      <c r="D298" s="60" t="str">
        <f aca="false">IF(E298="x","Bat buoc",(IF(E298=1,"khuyen khich","Khong")))</f>
        <v>Bat buoc</v>
      </c>
      <c r="E298" s="33" t="str">
        <f aca="false">HLOOKUP($E$2,$N$1:R298,S298,0)</f>
        <v>x</v>
      </c>
      <c r="F298" s="27"/>
      <c r="G298" s="29" t="str">
        <f aca="false">IF(AND(F298=1,E298=1),1,IF(AND(F298=1,E298="x"),"x",""))</f>
        <v/>
      </c>
      <c r="H298" s="28" t="s">
        <v>15</v>
      </c>
      <c r="I298" s="22" t="n">
        <v>1</v>
      </c>
      <c r="J298" s="22" t="n">
        <v>1</v>
      </c>
      <c r="K298" s="22" t="n">
        <v>1</v>
      </c>
      <c r="L298" s="22" t="n">
        <v>1</v>
      </c>
      <c r="M298" s="29" t="s">
        <v>133</v>
      </c>
      <c r="N298" s="23"/>
      <c r="O298" s="23"/>
      <c r="P298" s="23" t="n">
        <v>1</v>
      </c>
      <c r="Q298" s="23" t="n">
        <v>1</v>
      </c>
      <c r="R298" s="29" t="s">
        <v>23</v>
      </c>
      <c r="S298" s="22" t="n">
        <v>298</v>
      </c>
      <c r="T298" s="27"/>
      <c r="U298" s="8"/>
      <c r="V298" s="8"/>
      <c r="W298" s="8"/>
      <c r="X298" s="8"/>
      <c r="Y298" s="8"/>
      <c r="Z298" s="8"/>
    </row>
    <row r="299" customFormat="false" ht="28.5" hidden="false" customHeight="true" outlineLevel="0" collapsed="false">
      <c r="A299" s="24" t="s">
        <v>312</v>
      </c>
      <c r="B299" s="56" t="n">
        <f aca="false">HLOOKUP($B$2,$I$1:L299,S299,0)</f>
        <v>1</v>
      </c>
      <c r="C299" s="59" t="str">
        <f aca="false">IF(B299=1,"Ap Dung","Khong")</f>
        <v>Ap Dung</v>
      </c>
      <c r="D299" s="60" t="str">
        <f aca="false">IF(E299="x","Bat buoc",(IF(E299=1,"khuyen khich","Khong")))</f>
        <v>Khong</v>
      </c>
      <c r="E299" s="26" t="n">
        <f aca="false">HLOOKUP($E$2,$N$1:R299,S299,0)</f>
        <v>0</v>
      </c>
      <c r="F299" s="27"/>
      <c r="G299" s="29" t="str">
        <f aca="false">IF(AND(F299=1,E299=1),1,IF(AND(F299=1,E299="x"),"x",""))</f>
        <v/>
      </c>
      <c r="H299" s="28" t="s">
        <v>15</v>
      </c>
      <c r="I299" s="22" t="n">
        <v>1</v>
      </c>
      <c r="J299" s="22" t="n">
        <v>1</v>
      </c>
      <c r="K299" s="22" t="n">
        <v>1</v>
      </c>
      <c r="L299" s="22" t="n">
        <v>1</v>
      </c>
      <c r="M299" s="29" t="s">
        <v>56</v>
      </c>
      <c r="N299" s="23"/>
      <c r="O299" s="23"/>
      <c r="P299" s="23"/>
      <c r="Q299" s="29" t="s">
        <v>23</v>
      </c>
      <c r="R299" s="23"/>
      <c r="S299" s="22" t="n">
        <v>299</v>
      </c>
      <c r="T299" s="27"/>
      <c r="U299" s="8"/>
      <c r="V299" s="8"/>
      <c r="W299" s="8"/>
      <c r="X299" s="8"/>
      <c r="Y299" s="8"/>
      <c r="Z299" s="8"/>
    </row>
    <row r="300" customFormat="false" ht="28.5" hidden="false" customHeight="true" outlineLevel="0" collapsed="false">
      <c r="A300" s="24" t="s">
        <v>313</v>
      </c>
      <c r="B300" s="56" t="n">
        <f aca="false">HLOOKUP($B$2,$I$1:L300,S300,0)</f>
        <v>1</v>
      </c>
      <c r="C300" s="59" t="str">
        <f aca="false">IF(B300=1,"Ap Dung","Khong")</f>
        <v>Ap Dung</v>
      </c>
      <c r="D300" s="60" t="str">
        <f aca="false">IF(E300="x","Bat buoc",(IF(E300=1,"khuyen khich","Khong")))</f>
        <v>khuyen khich</v>
      </c>
      <c r="E300" s="26" t="n">
        <f aca="false">HLOOKUP($E$2,$N$1:R300,S300,0)</f>
        <v>1</v>
      </c>
      <c r="F300" s="27"/>
      <c r="G300" s="29" t="str">
        <f aca="false">IF(AND(F300=1,E300=1),1,IF(AND(F300=1,E300="x"),"x",""))</f>
        <v/>
      </c>
      <c r="H300" s="28" t="s">
        <v>15</v>
      </c>
      <c r="I300" s="22" t="n">
        <v>1</v>
      </c>
      <c r="J300" s="22" t="n">
        <v>1</v>
      </c>
      <c r="K300" s="22" t="n">
        <v>1</v>
      </c>
      <c r="L300" s="22" t="n">
        <v>1</v>
      </c>
      <c r="M300" s="23" t="n">
        <v>5</v>
      </c>
      <c r="N300" s="23"/>
      <c r="O300" s="23"/>
      <c r="P300" s="23"/>
      <c r="Q300" s="23"/>
      <c r="R300" s="23" t="n">
        <v>1</v>
      </c>
      <c r="S300" s="22" t="n">
        <v>300</v>
      </c>
      <c r="T300" s="27"/>
      <c r="U300" s="8"/>
      <c r="V300" s="8"/>
      <c r="W300" s="8"/>
      <c r="X300" s="8"/>
      <c r="Y300" s="8"/>
      <c r="Z300" s="8"/>
    </row>
    <row r="301" customFormat="false" ht="28.5" hidden="false" customHeight="true" outlineLevel="0" collapsed="false">
      <c r="A301" s="24" t="s">
        <v>314</v>
      </c>
      <c r="B301" s="56" t="n">
        <f aca="false">HLOOKUP($B$2,$I$1:L301,S301,0)</f>
        <v>1</v>
      </c>
      <c r="C301" s="59" t="str">
        <f aca="false">IF(B301=1,"Ap Dung","Khong")</f>
        <v>Ap Dung</v>
      </c>
      <c r="D301" s="60" t="str">
        <f aca="false">IF(E301="x","Bat buoc",(IF(E301=1,"khuyen khich","Khong")))</f>
        <v>Bat buoc</v>
      </c>
      <c r="E301" s="33" t="str">
        <f aca="false">HLOOKUP($E$2,$N$1:R301,S301,0)</f>
        <v>x</v>
      </c>
      <c r="F301" s="27"/>
      <c r="G301" s="29" t="str">
        <f aca="false">IF(AND(F301=1,E301=1),1,IF(AND(F301=1,E301="x"),"x",""))</f>
        <v/>
      </c>
      <c r="H301" s="28" t="s">
        <v>15</v>
      </c>
      <c r="I301" s="22" t="n">
        <v>1</v>
      </c>
      <c r="J301" s="22" t="n">
        <v>1</v>
      </c>
      <c r="K301" s="22" t="n">
        <v>1</v>
      </c>
      <c r="L301" s="22" t="n">
        <v>1</v>
      </c>
      <c r="M301" s="29" t="s">
        <v>28</v>
      </c>
      <c r="N301" s="23"/>
      <c r="O301" s="23"/>
      <c r="P301" s="23"/>
      <c r="Q301" s="23"/>
      <c r="R301" s="29" t="s">
        <v>23</v>
      </c>
      <c r="S301" s="22" t="n">
        <v>301</v>
      </c>
      <c r="T301" s="27"/>
      <c r="U301" s="8"/>
      <c r="V301" s="8"/>
      <c r="W301" s="8"/>
      <c r="X301" s="8"/>
      <c r="Y301" s="8"/>
      <c r="Z301" s="8"/>
    </row>
    <row r="302" customFormat="false" ht="28.5" hidden="false" customHeight="true" outlineLevel="0" collapsed="false">
      <c r="A302" s="24" t="s">
        <v>315</v>
      </c>
      <c r="B302" s="56" t="n">
        <f aca="false">HLOOKUP($B$2,$I$1:L302,S302,0)</f>
        <v>1</v>
      </c>
      <c r="C302" s="59" t="str">
        <f aca="false">IF(B302=1,"Ap Dung","Khong")</f>
        <v>Ap Dung</v>
      </c>
      <c r="D302" s="60" t="str">
        <f aca="false">IF(E302="x","Bat buoc",(IF(E302=1,"khuyen khich","Khong")))</f>
        <v>khuyen khich</v>
      </c>
      <c r="E302" s="26" t="n">
        <f aca="false">HLOOKUP($E$2,$N$1:R302,S302,0)</f>
        <v>1</v>
      </c>
      <c r="F302" s="27"/>
      <c r="G302" s="29" t="str">
        <f aca="false">IF(AND(F302=1,E302=1),1,IF(AND(F302=1,E302="x"),"x",""))</f>
        <v/>
      </c>
      <c r="H302" s="28" t="s">
        <v>15</v>
      </c>
      <c r="I302" s="22" t="n">
        <v>1</v>
      </c>
      <c r="J302" s="22" t="n">
        <v>1</v>
      </c>
      <c r="K302" s="22" t="n">
        <v>1</v>
      </c>
      <c r="L302" s="22" t="n">
        <v>1</v>
      </c>
      <c r="M302" s="23" t="n">
        <v>5</v>
      </c>
      <c r="N302" s="23"/>
      <c r="O302" s="23"/>
      <c r="P302" s="23"/>
      <c r="Q302" s="23"/>
      <c r="R302" s="23" t="n">
        <v>1</v>
      </c>
      <c r="S302" s="22" t="n">
        <v>302</v>
      </c>
      <c r="T302" s="27"/>
      <c r="U302" s="8"/>
      <c r="V302" s="8"/>
      <c r="W302" s="8"/>
      <c r="X302" s="8"/>
      <c r="Y302" s="8"/>
      <c r="Z302" s="8"/>
    </row>
    <row r="303" customFormat="false" ht="28.5" hidden="false" customHeight="true" outlineLevel="0" collapsed="false">
      <c r="A303" s="24" t="s">
        <v>205</v>
      </c>
      <c r="B303" s="56" t="n">
        <f aca="false">HLOOKUP($B$2,$I$1:L303,S303,0)</f>
        <v>1</v>
      </c>
      <c r="C303" s="59" t="str">
        <f aca="false">IF(B303=1,"Ap Dung","Khong")</f>
        <v>Ap Dung</v>
      </c>
      <c r="D303" s="60" t="str">
        <f aca="false">IF(E303="x","Bat buoc",(IF(E303=1,"khuyen khich","Khong")))</f>
        <v>Bat buoc</v>
      </c>
      <c r="E303" s="33" t="str">
        <f aca="false">HLOOKUP($E$2,$N$1:R303,S303,0)</f>
        <v>x</v>
      </c>
      <c r="F303" s="27"/>
      <c r="G303" s="29" t="str">
        <f aca="false">IF(AND(F303=1,E303=1),1,IF(AND(F303=1,E303="x"),"x",""))</f>
        <v/>
      </c>
      <c r="H303" s="28" t="s">
        <v>15</v>
      </c>
      <c r="I303" s="22" t="n">
        <v>1</v>
      </c>
      <c r="J303" s="22" t="n">
        <v>1</v>
      </c>
      <c r="K303" s="22" t="n">
        <v>1</v>
      </c>
      <c r="L303" s="22" t="n">
        <v>1</v>
      </c>
      <c r="M303" s="29" t="s">
        <v>22</v>
      </c>
      <c r="N303" s="29" t="s">
        <v>23</v>
      </c>
      <c r="O303" s="29" t="s">
        <v>23</v>
      </c>
      <c r="P303" s="29" t="s">
        <v>23</v>
      </c>
      <c r="Q303" s="29" t="s">
        <v>23</v>
      </c>
      <c r="R303" s="29" t="s">
        <v>23</v>
      </c>
      <c r="S303" s="22" t="n">
        <v>303</v>
      </c>
      <c r="T303" s="27"/>
      <c r="U303" s="8"/>
      <c r="V303" s="8"/>
      <c r="W303" s="8"/>
      <c r="X303" s="8"/>
      <c r="Y303" s="8"/>
      <c r="Z303" s="8"/>
    </row>
    <row r="304" customFormat="false" ht="28.5" hidden="false" customHeight="true" outlineLevel="0" collapsed="false">
      <c r="A304" s="17" t="s">
        <v>316</v>
      </c>
      <c r="B304" s="56"/>
      <c r="C304" s="61"/>
      <c r="D304" s="62"/>
      <c r="E304" s="32"/>
      <c r="F304" s="19"/>
      <c r="G304" s="21"/>
      <c r="H304" s="34"/>
      <c r="I304" s="34"/>
      <c r="J304" s="34"/>
      <c r="K304" s="34"/>
      <c r="L304" s="34"/>
      <c r="M304" s="21"/>
      <c r="N304" s="21"/>
      <c r="O304" s="21"/>
      <c r="P304" s="21"/>
      <c r="Q304" s="21"/>
      <c r="R304" s="21"/>
      <c r="S304" s="22" t="n">
        <v>304</v>
      </c>
      <c r="T304" s="19"/>
      <c r="U304" s="8"/>
      <c r="V304" s="8"/>
      <c r="W304" s="8"/>
      <c r="X304" s="8"/>
      <c r="Y304" s="8"/>
      <c r="Z304" s="8"/>
    </row>
    <row r="305" customFormat="false" ht="28.5" hidden="false" customHeight="true" outlineLevel="0" collapsed="false">
      <c r="A305" s="24" t="s">
        <v>317</v>
      </c>
      <c r="B305" s="56" t="n">
        <f aca="false">HLOOKUP($B$2,$I$1:L305,S305,0)</f>
        <v>0</v>
      </c>
      <c r="C305" s="59" t="str">
        <f aca="false">IF(B305=1,"Ap Dung","Khong")</f>
        <v>Khong</v>
      </c>
      <c r="D305" s="60" t="str">
        <f aca="false">IF(E305="x","Bat buoc",(IF(E305=1,"khuyen khich","Khong")))</f>
        <v>Bat buoc</v>
      </c>
      <c r="E305" s="33" t="str">
        <f aca="false">HLOOKUP($E$2,$N$1:R305,S305,0)</f>
        <v>x</v>
      </c>
      <c r="F305" s="27"/>
      <c r="G305" s="29" t="str">
        <f aca="false">IF(AND(F305=1,E305=1),1,IF(AND(F305=1,E305="x"),"x",""))</f>
        <v/>
      </c>
      <c r="H305" s="28" t="s">
        <v>5</v>
      </c>
      <c r="I305" s="22" t="n">
        <v>1</v>
      </c>
      <c r="J305" s="22"/>
      <c r="K305" s="22"/>
      <c r="L305" s="22"/>
      <c r="M305" s="29" t="s">
        <v>25</v>
      </c>
      <c r="N305" s="23"/>
      <c r="O305" s="23"/>
      <c r="P305" s="29" t="s">
        <v>23</v>
      </c>
      <c r="Q305" s="29" t="s">
        <v>23</v>
      </c>
      <c r="R305" s="29" t="s">
        <v>23</v>
      </c>
      <c r="S305" s="22" t="n">
        <v>305</v>
      </c>
      <c r="T305" s="27"/>
      <c r="U305" s="8"/>
      <c r="V305" s="8"/>
      <c r="W305" s="8"/>
      <c r="X305" s="8"/>
      <c r="Y305" s="8"/>
      <c r="Z305" s="8"/>
    </row>
    <row r="306" customFormat="false" ht="28.5" hidden="false" customHeight="true" outlineLevel="0" collapsed="false">
      <c r="A306" s="24" t="s">
        <v>318</v>
      </c>
      <c r="B306" s="56" t="n">
        <f aca="false">HLOOKUP($B$2,$I$1:L306,S306,0)</f>
        <v>0</v>
      </c>
      <c r="C306" s="59" t="str">
        <f aca="false">IF(B306=1,"Ap Dung","Khong")</f>
        <v>Khong</v>
      </c>
      <c r="D306" s="60" t="str">
        <f aca="false">IF(E306="x","Bat buoc",(IF(E306=1,"khuyen khich","Khong")))</f>
        <v>Bat buoc</v>
      </c>
      <c r="E306" s="33" t="str">
        <f aca="false">HLOOKUP($E$2,$N$1:R306,S306,0)</f>
        <v>x</v>
      </c>
      <c r="F306" s="27"/>
      <c r="G306" s="29" t="str">
        <f aca="false">IF(AND(F306=1,E306=1),1,IF(AND(F306=1,E306="x"),"x",""))</f>
        <v/>
      </c>
      <c r="H306" s="28" t="s">
        <v>5</v>
      </c>
      <c r="I306" s="22" t="n">
        <v>1</v>
      </c>
      <c r="J306" s="22"/>
      <c r="K306" s="22"/>
      <c r="L306" s="22"/>
      <c r="M306" s="29" t="s">
        <v>25</v>
      </c>
      <c r="N306" s="23"/>
      <c r="O306" s="23"/>
      <c r="P306" s="29" t="s">
        <v>23</v>
      </c>
      <c r="Q306" s="29" t="s">
        <v>23</v>
      </c>
      <c r="R306" s="29" t="s">
        <v>23</v>
      </c>
      <c r="S306" s="22" t="n">
        <v>306</v>
      </c>
      <c r="T306" s="27"/>
      <c r="U306" s="8"/>
      <c r="V306" s="8"/>
      <c r="W306" s="8"/>
      <c r="X306" s="8"/>
      <c r="Y306" s="8"/>
      <c r="Z306" s="8"/>
    </row>
    <row r="307" customFormat="false" ht="28.5" hidden="false" customHeight="true" outlineLevel="0" collapsed="false">
      <c r="A307" s="24" t="s">
        <v>319</v>
      </c>
      <c r="B307" s="56" t="n">
        <f aca="false">HLOOKUP($B$2,$I$1:L307,S307,0)</f>
        <v>0</v>
      </c>
      <c r="C307" s="59" t="str">
        <f aca="false">IF(B307=1,"Ap Dung","Khong")</f>
        <v>Khong</v>
      </c>
      <c r="D307" s="60" t="str">
        <f aca="false">IF(E307="x","Bat buoc",(IF(E307=1,"khuyen khich","Khong")))</f>
        <v>Bat buoc</v>
      </c>
      <c r="E307" s="33" t="str">
        <f aca="false">HLOOKUP($E$2,$N$1:R307,S307,0)</f>
        <v>x</v>
      </c>
      <c r="F307" s="27"/>
      <c r="G307" s="29" t="str">
        <f aca="false">IF(AND(F307=1,E307=1),1,IF(AND(F307=1,E307="x"),"x",""))</f>
        <v/>
      </c>
      <c r="H307" s="28" t="s">
        <v>5</v>
      </c>
      <c r="I307" s="22" t="n">
        <v>1</v>
      </c>
      <c r="J307" s="22"/>
      <c r="K307" s="22"/>
      <c r="L307" s="22"/>
      <c r="M307" s="29" t="s">
        <v>25</v>
      </c>
      <c r="N307" s="23"/>
      <c r="O307" s="23"/>
      <c r="P307" s="29" t="s">
        <v>23</v>
      </c>
      <c r="Q307" s="29" t="s">
        <v>23</v>
      </c>
      <c r="R307" s="29" t="s">
        <v>23</v>
      </c>
      <c r="S307" s="22" t="n">
        <v>307</v>
      </c>
      <c r="T307" s="27"/>
      <c r="U307" s="8"/>
      <c r="V307" s="8"/>
      <c r="W307" s="8"/>
      <c r="X307" s="8"/>
      <c r="Y307" s="8"/>
      <c r="Z307" s="8"/>
    </row>
    <row r="308" customFormat="false" ht="28.5" hidden="false" customHeight="true" outlineLevel="0" collapsed="false">
      <c r="A308" s="24" t="s">
        <v>320</v>
      </c>
      <c r="B308" s="56" t="n">
        <f aca="false">HLOOKUP($B$2,$I$1:L308,S308,0)</f>
        <v>0</v>
      </c>
      <c r="C308" s="59" t="str">
        <f aca="false">IF(B308=1,"Ap Dung","Khong")</f>
        <v>Khong</v>
      </c>
      <c r="D308" s="60" t="str">
        <f aca="false">IF(E308="x","Bat buoc",(IF(E308=1,"khuyen khich","Khong")))</f>
        <v>Bat buoc</v>
      </c>
      <c r="E308" s="33" t="str">
        <f aca="false">HLOOKUP($E$2,$N$1:R308,S308,0)</f>
        <v>x</v>
      </c>
      <c r="F308" s="27"/>
      <c r="G308" s="29" t="str">
        <f aca="false">IF(AND(F308=1,E308=1),1,IF(AND(F308=1,E308="x"),"x",""))</f>
        <v/>
      </c>
      <c r="H308" s="28" t="s">
        <v>5</v>
      </c>
      <c r="I308" s="22" t="n">
        <v>1</v>
      </c>
      <c r="J308" s="22"/>
      <c r="K308" s="22"/>
      <c r="L308" s="22"/>
      <c r="M308" s="29" t="s">
        <v>41</v>
      </c>
      <c r="N308" s="23"/>
      <c r="O308" s="23"/>
      <c r="P308" s="23"/>
      <c r="Q308" s="29" t="s">
        <v>23</v>
      </c>
      <c r="R308" s="29" t="s">
        <v>23</v>
      </c>
      <c r="S308" s="22" t="n">
        <v>308</v>
      </c>
      <c r="T308" s="27"/>
      <c r="U308" s="8"/>
      <c r="V308" s="8"/>
      <c r="W308" s="8"/>
      <c r="X308" s="8"/>
      <c r="Y308" s="8"/>
      <c r="Z308" s="8"/>
    </row>
    <row r="309" customFormat="false" ht="28.5" hidden="false" customHeight="true" outlineLevel="0" collapsed="false">
      <c r="A309" s="24" t="s">
        <v>321</v>
      </c>
      <c r="B309" s="56" t="n">
        <f aca="false">HLOOKUP($B$2,$I$1:L309,S309,0)</f>
        <v>0</v>
      </c>
      <c r="C309" s="59" t="str">
        <f aca="false">IF(B309=1,"Ap Dung","Khong")</f>
        <v>Khong</v>
      </c>
      <c r="D309" s="60" t="str">
        <f aca="false">IF(E309="x","Bat buoc",(IF(E309=1,"khuyen khich","Khong")))</f>
        <v>Bat buoc</v>
      </c>
      <c r="E309" s="33" t="str">
        <f aca="false">HLOOKUP($E$2,$N$1:R309,S309,0)</f>
        <v>x</v>
      </c>
      <c r="F309" s="27"/>
      <c r="G309" s="29" t="str">
        <f aca="false">IF(AND(F309=1,E309=1),1,IF(AND(F309=1,E309="x"),"x",""))</f>
        <v/>
      </c>
      <c r="H309" s="28" t="s">
        <v>5</v>
      </c>
      <c r="I309" s="22" t="n">
        <v>1</v>
      </c>
      <c r="J309" s="22"/>
      <c r="K309" s="22"/>
      <c r="L309" s="22"/>
      <c r="M309" s="29" t="s">
        <v>41</v>
      </c>
      <c r="N309" s="23"/>
      <c r="O309" s="23"/>
      <c r="P309" s="23"/>
      <c r="Q309" s="29" t="s">
        <v>23</v>
      </c>
      <c r="R309" s="29" t="s">
        <v>23</v>
      </c>
      <c r="S309" s="22" t="n">
        <v>309</v>
      </c>
      <c r="T309" s="27"/>
      <c r="U309" s="8"/>
      <c r="V309" s="8"/>
      <c r="W309" s="8"/>
      <c r="X309" s="8"/>
      <c r="Y309" s="8"/>
      <c r="Z309" s="8"/>
    </row>
    <row r="310" customFormat="false" ht="28.5" hidden="false" customHeight="true" outlineLevel="0" collapsed="false">
      <c r="A310" s="24" t="s">
        <v>265</v>
      </c>
      <c r="B310" s="56" t="n">
        <f aca="false">HLOOKUP($B$2,$I$1:L310,S310,0)</f>
        <v>0</v>
      </c>
      <c r="C310" s="59" t="str">
        <f aca="false">IF(B310=1,"Ap Dung","Khong")</f>
        <v>Khong</v>
      </c>
      <c r="D310" s="60" t="str">
        <f aca="false">IF(E310="x","Bat buoc",(IF(E310=1,"khuyen khich","Khong")))</f>
        <v>Bat buoc</v>
      </c>
      <c r="E310" s="33" t="str">
        <f aca="false">HLOOKUP($E$2,$N$1:R310,S310,0)</f>
        <v>x</v>
      </c>
      <c r="F310" s="27"/>
      <c r="G310" s="29" t="str">
        <f aca="false">IF(AND(F310=1,E310=1),1,IF(AND(F310=1,E310="x"),"x",""))</f>
        <v/>
      </c>
      <c r="H310" s="28" t="s">
        <v>5</v>
      </c>
      <c r="I310" s="22" t="n">
        <v>1</v>
      </c>
      <c r="J310" s="22"/>
      <c r="K310" s="22"/>
      <c r="L310" s="22"/>
      <c r="M310" s="29" t="s">
        <v>25</v>
      </c>
      <c r="N310" s="23"/>
      <c r="O310" s="23"/>
      <c r="P310" s="29" t="s">
        <v>23</v>
      </c>
      <c r="Q310" s="29" t="s">
        <v>23</v>
      </c>
      <c r="R310" s="29" t="s">
        <v>23</v>
      </c>
      <c r="S310" s="22" t="n">
        <v>310</v>
      </c>
      <c r="T310" s="27"/>
      <c r="U310" s="8"/>
      <c r="V310" s="8"/>
      <c r="W310" s="8"/>
      <c r="X310" s="8"/>
      <c r="Y310" s="8"/>
      <c r="Z310" s="8"/>
    </row>
    <row r="311" customFormat="false" ht="28.5" hidden="false" customHeight="true" outlineLevel="0" collapsed="false">
      <c r="A311" s="24" t="s">
        <v>322</v>
      </c>
      <c r="B311" s="56" t="n">
        <f aca="false">HLOOKUP($B$2,$I$1:L311,S311,0)</f>
        <v>0</v>
      </c>
      <c r="C311" s="59" t="str">
        <f aca="false">IF(B311=1,"Ap Dung","Khong")</f>
        <v>Khong</v>
      </c>
      <c r="D311" s="60" t="str">
        <f aca="false">IF(E311="x","Bat buoc",(IF(E311=1,"khuyen khich","Khong")))</f>
        <v>Bat buoc</v>
      </c>
      <c r="E311" s="33" t="str">
        <f aca="false">HLOOKUP($E$2,$N$1:R311,S311,0)</f>
        <v>x</v>
      </c>
      <c r="F311" s="27"/>
      <c r="G311" s="29" t="str">
        <f aca="false">IF(AND(F311=1,E311=1),1,IF(AND(F311=1,E311="x"),"x",""))</f>
        <v/>
      </c>
      <c r="H311" s="28" t="s">
        <v>5</v>
      </c>
      <c r="I311" s="22" t="n">
        <v>1</v>
      </c>
      <c r="J311" s="22"/>
      <c r="K311" s="22"/>
      <c r="L311" s="22"/>
      <c r="M311" s="29" t="s">
        <v>25</v>
      </c>
      <c r="N311" s="23"/>
      <c r="O311" s="23"/>
      <c r="P311" s="29" t="s">
        <v>23</v>
      </c>
      <c r="Q311" s="29" t="s">
        <v>23</v>
      </c>
      <c r="R311" s="29" t="s">
        <v>23</v>
      </c>
      <c r="S311" s="22" t="n">
        <v>311</v>
      </c>
      <c r="T311" s="27"/>
      <c r="U311" s="8"/>
      <c r="V311" s="8"/>
      <c r="W311" s="8"/>
      <c r="X311" s="8"/>
      <c r="Y311" s="8"/>
      <c r="Z311" s="8"/>
    </row>
    <row r="312" customFormat="false" ht="28.5" hidden="false" customHeight="true" outlineLevel="0" collapsed="false">
      <c r="A312" s="24" t="s">
        <v>323</v>
      </c>
      <c r="B312" s="56" t="n">
        <f aca="false">HLOOKUP($B$2,$I$1:L312,S312,0)</f>
        <v>0</v>
      </c>
      <c r="C312" s="59" t="str">
        <f aca="false">IF(B312=1,"Ap Dung","Khong")</f>
        <v>Khong</v>
      </c>
      <c r="D312" s="60" t="str">
        <f aca="false">IF(E312="x","Bat buoc",(IF(E312=1,"khuyen khich","Khong")))</f>
        <v>khuyen khich</v>
      </c>
      <c r="E312" s="26" t="n">
        <f aca="false">HLOOKUP($E$2,$N$1:R312,S312,0)</f>
        <v>1</v>
      </c>
      <c r="F312" s="27"/>
      <c r="G312" s="29" t="str">
        <f aca="false">IF(AND(F312=1,E312=1),1,IF(AND(F312=1,E312="x"),"x",""))</f>
        <v/>
      </c>
      <c r="H312" s="28" t="s">
        <v>5</v>
      </c>
      <c r="I312" s="22" t="n">
        <v>1</v>
      </c>
      <c r="J312" s="22"/>
      <c r="K312" s="22"/>
      <c r="L312" s="22"/>
      <c r="M312" s="29" t="s">
        <v>18</v>
      </c>
      <c r="N312" s="23"/>
      <c r="O312" s="23"/>
      <c r="P312" s="23" t="n">
        <v>1</v>
      </c>
      <c r="Q312" s="23" t="n">
        <v>1</v>
      </c>
      <c r="R312" s="23" t="n">
        <v>1</v>
      </c>
      <c r="S312" s="22" t="n">
        <v>312</v>
      </c>
      <c r="T312" s="27"/>
      <c r="U312" s="8"/>
      <c r="V312" s="8"/>
      <c r="W312" s="8"/>
      <c r="X312" s="8"/>
      <c r="Y312" s="8"/>
      <c r="Z312" s="8"/>
    </row>
    <row r="313" customFormat="false" ht="28.5" hidden="false" customHeight="true" outlineLevel="0" collapsed="false">
      <c r="A313" s="24" t="s">
        <v>324</v>
      </c>
      <c r="B313" s="56" t="n">
        <f aca="false">HLOOKUP($B$2,$I$1:L313,S313,0)</f>
        <v>0</v>
      </c>
      <c r="C313" s="59" t="str">
        <f aca="false">IF(B313=1,"Ap Dung","Khong")</f>
        <v>Khong</v>
      </c>
      <c r="D313" s="60" t="str">
        <f aca="false">IF(E313="x","Bat buoc",(IF(E313=1,"khuyen khich","Khong")))</f>
        <v>khuyen khich</v>
      </c>
      <c r="E313" s="26" t="n">
        <f aca="false">HLOOKUP($E$2,$N$1:R313,S313,0)</f>
        <v>1</v>
      </c>
      <c r="F313" s="27"/>
      <c r="G313" s="29" t="str">
        <f aca="false">IF(AND(F313=1,E313=1),1,IF(AND(F313=1,E313="x"),"x",""))</f>
        <v/>
      </c>
      <c r="H313" s="28" t="s">
        <v>5</v>
      </c>
      <c r="I313" s="22" t="n">
        <v>1</v>
      </c>
      <c r="J313" s="22"/>
      <c r="K313" s="22"/>
      <c r="L313" s="22"/>
      <c r="M313" s="29" t="s">
        <v>221</v>
      </c>
      <c r="N313" s="23"/>
      <c r="O313" s="23"/>
      <c r="P313" s="23"/>
      <c r="Q313" s="23" t="n">
        <v>1</v>
      </c>
      <c r="R313" s="23" t="n">
        <v>1</v>
      </c>
      <c r="S313" s="22" t="n">
        <v>313</v>
      </c>
      <c r="T313" s="27"/>
      <c r="U313" s="8"/>
      <c r="V313" s="8"/>
      <c r="W313" s="8"/>
      <c r="X313" s="8"/>
      <c r="Y313" s="8"/>
      <c r="Z313" s="8"/>
    </row>
    <row r="314" customFormat="false" ht="28.5" hidden="false" customHeight="true" outlineLevel="0" collapsed="false">
      <c r="A314" s="24" t="s">
        <v>325</v>
      </c>
      <c r="B314" s="56" t="n">
        <f aca="false">HLOOKUP($B$2,$I$1:L314,S314,0)</f>
        <v>0</v>
      </c>
      <c r="C314" s="59" t="str">
        <f aca="false">IF(B314=1,"Ap Dung","Khong")</f>
        <v>Khong</v>
      </c>
      <c r="D314" s="60" t="str">
        <f aca="false">IF(E314="x","Bat buoc",(IF(E314=1,"khuyen khich","Khong")))</f>
        <v>khuyen khich</v>
      </c>
      <c r="E314" s="26" t="n">
        <f aca="false">HLOOKUP($E$2,$N$1:R314,S314,0)</f>
        <v>1</v>
      </c>
      <c r="F314" s="27"/>
      <c r="G314" s="29" t="str">
        <f aca="false">IF(AND(F314=1,E314=1),1,IF(AND(F314=1,E314="x"),"x",""))</f>
        <v/>
      </c>
      <c r="H314" s="28" t="s">
        <v>5</v>
      </c>
      <c r="I314" s="22" t="n">
        <v>1</v>
      </c>
      <c r="J314" s="22"/>
      <c r="K314" s="22"/>
      <c r="L314" s="22"/>
      <c r="M314" s="29" t="s">
        <v>221</v>
      </c>
      <c r="N314" s="23"/>
      <c r="O314" s="23"/>
      <c r="P314" s="23"/>
      <c r="Q314" s="23" t="n">
        <v>1</v>
      </c>
      <c r="R314" s="23" t="n">
        <v>1</v>
      </c>
      <c r="S314" s="22" t="n">
        <v>314</v>
      </c>
      <c r="T314" s="27"/>
      <c r="U314" s="8"/>
      <c r="V314" s="8"/>
      <c r="W314" s="8"/>
      <c r="X314" s="8"/>
      <c r="Y314" s="8"/>
      <c r="Z314" s="8"/>
    </row>
    <row r="315" customFormat="false" ht="28.5" hidden="false" customHeight="true" outlineLevel="0" collapsed="false">
      <c r="A315" s="24" t="s">
        <v>326</v>
      </c>
      <c r="B315" s="56" t="n">
        <f aca="false">HLOOKUP($B$2,$I$1:L315,S315,0)</f>
        <v>0</v>
      </c>
      <c r="C315" s="59" t="str">
        <f aca="false">IF(B315=1,"Ap Dung","Khong")</f>
        <v>Khong</v>
      </c>
      <c r="D315" s="60" t="str">
        <f aca="false">IF(E315="x","Bat buoc",(IF(E315=1,"khuyen khich","Khong")))</f>
        <v>Bat buoc</v>
      </c>
      <c r="E315" s="33" t="str">
        <f aca="false">HLOOKUP($E$2,$N$1:R315,S315,0)</f>
        <v>x</v>
      </c>
      <c r="F315" s="27"/>
      <c r="G315" s="29" t="str">
        <f aca="false">IF(AND(F315=1,E315=1),1,IF(AND(F315=1,E315="x"),"x",""))</f>
        <v/>
      </c>
      <c r="H315" s="28" t="s">
        <v>5</v>
      </c>
      <c r="I315" s="22" t="n">
        <v>1</v>
      </c>
      <c r="J315" s="22"/>
      <c r="K315" s="22"/>
      <c r="L315" s="22"/>
      <c r="M315" s="29" t="s">
        <v>25</v>
      </c>
      <c r="N315" s="23"/>
      <c r="O315" s="23"/>
      <c r="P315" s="29" t="s">
        <v>23</v>
      </c>
      <c r="Q315" s="29" t="s">
        <v>23</v>
      </c>
      <c r="R315" s="29" t="s">
        <v>23</v>
      </c>
      <c r="S315" s="22" t="n">
        <v>315</v>
      </c>
      <c r="T315" s="27"/>
      <c r="U315" s="8"/>
      <c r="V315" s="8"/>
      <c r="W315" s="8"/>
      <c r="X315" s="8"/>
      <c r="Y315" s="8"/>
      <c r="Z315" s="8"/>
    </row>
    <row r="316" customFormat="false" ht="28.5" hidden="false" customHeight="true" outlineLevel="0" collapsed="false">
      <c r="A316" s="24" t="s">
        <v>327</v>
      </c>
      <c r="B316" s="56" t="n">
        <f aca="false">HLOOKUP($B$2,$I$1:L316,S316,0)</f>
        <v>0</v>
      </c>
      <c r="C316" s="59" t="str">
        <f aca="false">IF(B316=1,"Ap Dung","Khong")</f>
        <v>Khong</v>
      </c>
      <c r="D316" s="60" t="str">
        <f aca="false">IF(E316="x","Bat buoc",(IF(E316=1,"khuyen khich","Khong")))</f>
        <v>khuyen khich</v>
      </c>
      <c r="E316" s="26" t="n">
        <f aca="false">HLOOKUP($E$2,$N$1:R316,S316,0)</f>
        <v>1</v>
      </c>
      <c r="F316" s="27"/>
      <c r="G316" s="29" t="str">
        <f aca="false">IF(AND(F316=1,E316=1),1,IF(AND(F316=1,E316="x"),"x",""))</f>
        <v/>
      </c>
      <c r="H316" s="28" t="s">
        <v>5</v>
      </c>
      <c r="I316" s="22" t="n">
        <v>1</v>
      </c>
      <c r="J316" s="22"/>
      <c r="K316" s="22"/>
      <c r="L316" s="22"/>
      <c r="M316" s="29" t="s">
        <v>18</v>
      </c>
      <c r="N316" s="23"/>
      <c r="O316" s="23"/>
      <c r="P316" s="23" t="n">
        <v>1</v>
      </c>
      <c r="Q316" s="23" t="n">
        <v>1</v>
      </c>
      <c r="R316" s="23" t="n">
        <v>1</v>
      </c>
      <c r="S316" s="22" t="n">
        <v>316</v>
      </c>
      <c r="T316" s="27"/>
      <c r="U316" s="8"/>
      <c r="V316" s="8"/>
      <c r="W316" s="8"/>
      <c r="X316" s="8"/>
      <c r="Y316" s="8"/>
      <c r="Z316" s="8"/>
    </row>
    <row r="317" customFormat="false" ht="28.5" hidden="false" customHeight="true" outlineLevel="0" collapsed="false">
      <c r="A317" s="24" t="s">
        <v>328</v>
      </c>
      <c r="B317" s="56" t="n">
        <f aca="false">HLOOKUP($B$2,$I$1:L317,S317,0)</f>
        <v>0</v>
      </c>
      <c r="C317" s="59" t="str">
        <f aca="false">IF(B317=1,"Ap Dung","Khong")</f>
        <v>Khong</v>
      </c>
      <c r="D317" s="60" t="str">
        <f aca="false">IF(E317="x","Bat buoc",(IF(E317=1,"khuyen khich","Khong")))</f>
        <v>Bat buoc</v>
      </c>
      <c r="E317" s="33" t="str">
        <f aca="false">HLOOKUP($E$2,$N$1:R317,S317,0)</f>
        <v>x</v>
      </c>
      <c r="F317" s="27"/>
      <c r="G317" s="29" t="str">
        <f aca="false">IF(AND(F317=1,E317=1),1,IF(AND(F317=1,E317="x"),"x",""))</f>
        <v/>
      </c>
      <c r="H317" s="28" t="s">
        <v>5</v>
      </c>
      <c r="I317" s="22" t="n">
        <v>1</v>
      </c>
      <c r="J317" s="22"/>
      <c r="K317" s="22"/>
      <c r="L317" s="22"/>
      <c r="M317" s="29" t="s">
        <v>126</v>
      </c>
      <c r="N317" s="23"/>
      <c r="O317" s="23"/>
      <c r="P317" s="23"/>
      <c r="Q317" s="23" t="n">
        <v>1</v>
      </c>
      <c r="R317" s="29" t="s">
        <v>23</v>
      </c>
      <c r="S317" s="22" t="n">
        <v>317</v>
      </c>
      <c r="T317" s="27"/>
      <c r="U317" s="8"/>
      <c r="V317" s="8"/>
      <c r="W317" s="8"/>
      <c r="X317" s="8"/>
      <c r="Y317" s="8"/>
      <c r="Z317" s="8"/>
    </row>
    <row r="318" customFormat="false" ht="28.5" hidden="false" customHeight="true" outlineLevel="0" collapsed="false">
      <c r="A318" s="24" t="s">
        <v>329</v>
      </c>
      <c r="B318" s="56" t="n">
        <f aca="false">HLOOKUP($B$2,$I$1:L318,S318,0)</f>
        <v>0</v>
      </c>
      <c r="C318" s="59" t="str">
        <f aca="false">IF(B318=1,"Ap Dung","Khong")</f>
        <v>Khong</v>
      </c>
      <c r="D318" s="60" t="str">
        <f aca="false">IF(E318="x","Bat buoc",(IF(E318=1,"khuyen khich","Khong")))</f>
        <v>Bat buoc</v>
      </c>
      <c r="E318" s="33" t="str">
        <f aca="false">HLOOKUP($E$2,$N$1:R318,S318,0)</f>
        <v>x</v>
      </c>
      <c r="F318" s="27"/>
      <c r="G318" s="29" t="str">
        <f aca="false">IF(AND(F318=1,E318=1),1,IF(AND(F318=1,E318="x"),"x",""))</f>
        <v/>
      </c>
      <c r="H318" s="28" t="s">
        <v>5</v>
      </c>
      <c r="I318" s="22" t="n">
        <v>1</v>
      </c>
      <c r="J318" s="22"/>
      <c r="K318" s="22"/>
      <c r="L318" s="22"/>
      <c r="M318" s="29" t="s">
        <v>126</v>
      </c>
      <c r="N318" s="23"/>
      <c r="O318" s="23"/>
      <c r="P318" s="23"/>
      <c r="Q318" s="23" t="n">
        <v>1</v>
      </c>
      <c r="R318" s="29" t="s">
        <v>23</v>
      </c>
      <c r="S318" s="22" t="n">
        <v>318</v>
      </c>
      <c r="T318" s="27"/>
      <c r="U318" s="8"/>
      <c r="V318" s="8"/>
      <c r="W318" s="8"/>
      <c r="X318" s="8"/>
      <c r="Y318" s="8"/>
      <c r="Z318" s="8"/>
    </row>
    <row r="319" customFormat="false" ht="28.5" hidden="false" customHeight="true" outlineLevel="0" collapsed="false">
      <c r="A319" s="24" t="s">
        <v>330</v>
      </c>
      <c r="B319" s="56" t="n">
        <f aca="false">HLOOKUP($B$2,$I$1:L319,S319,0)</f>
        <v>0</v>
      </c>
      <c r="C319" s="59" t="str">
        <f aca="false">IF(B319=1,"Ap Dung","Khong")</f>
        <v>Khong</v>
      </c>
      <c r="D319" s="60" t="str">
        <f aca="false">IF(E319="x","Bat buoc",(IF(E319=1,"khuyen khich","Khong")))</f>
        <v>Bat buoc</v>
      </c>
      <c r="E319" s="33" t="str">
        <f aca="false">HLOOKUP($E$2,$N$1:R319,S319,0)</f>
        <v>x</v>
      </c>
      <c r="F319" s="27"/>
      <c r="G319" s="29" t="str">
        <f aca="false">IF(AND(F319=1,E319=1),1,IF(AND(F319=1,E319="x"),"x",""))</f>
        <v/>
      </c>
      <c r="H319" s="28" t="s">
        <v>5</v>
      </c>
      <c r="I319" s="22" t="n">
        <v>1</v>
      </c>
      <c r="J319" s="22"/>
      <c r="K319" s="22"/>
      <c r="L319" s="22"/>
      <c r="M319" s="29" t="s">
        <v>28</v>
      </c>
      <c r="N319" s="23"/>
      <c r="O319" s="23"/>
      <c r="P319" s="23"/>
      <c r="Q319" s="23"/>
      <c r="R319" s="29" t="s">
        <v>23</v>
      </c>
      <c r="S319" s="22" t="n">
        <v>319</v>
      </c>
      <c r="T319" s="27"/>
      <c r="U319" s="8"/>
      <c r="V319" s="8"/>
      <c r="W319" s="8"/>
      <c r="X319" s="8"/>
      <c r="Y319" s="8"/>
      <c r="Z319" s="8"/>
    </row>
    <row r="320" customFormat="false" ht="28.5" hidden="false" customHeight="true" outlineLevel="0" collapsed="false">
      <c r="A320" s="17" t="s">
        <v>331</v>
      </c>
      <c r="B320" s="56"/>
      <c r="C320" s="61"/>
      <c r="D320" s="62"/>
      <c r="E320" s="32"/>
      <c r="F320" s="19"/>
      <c r="G320" s="21"/>
      <c r="H320" s="34"/>
      <c r="I320" s="34"/>
      <c r="J320" s="34"/>
      <c r="K320" s="34"/>
      <c r="L320" s="34"/>
      <c r="M320" s="21"/>
      <c r="N320" s="21"/>
      <c r="O320" s="21"/>
      <c r="P320" s="21"/>
      <c r="Q320" s="21"/>
      <c r="R320" s="21"/>
      <c r="S320" s="22" t="n">
        <v>320</v>
      </c>
      <c r="T320" s="19"/>
      <c r="U320" s="8"/>
      <c r="V320" s="8"/>
      <c r="W320" s="8"/>
      <c r="X320" s="8"/>
      <c r="Y320" s="8"/>
      <c r="Z320" s="8"/>
    </row>
    <row r="321" customFormat="false" ht="28.5" hidden="false" customHeight="true" outlineLevel="0" collapsed="false">
      <c r="A321" s="24" t="s">
        <v>332</v>
      </c>
      <c r="B321" s="56" t="n">
        <f aca="false">HLOOKUP($B$2,$I$1:L321,S321,0)</f>
        <v>1</v>
      </c>
      <c r="C321" s="59" t="str">
        <f aca="false">IF(B321=1,"Ap Dung","Khong")</f>
        <v>Ap Dung</v>
      </c>
      <c r="D321" s="60" t="str">
        <f aca="false">IF(E321="x","Bat buoc",(IF(E321=1,"khuyen khich","Khong")))</f>
        <v>Bat buoc</v>
      </c>
      <c r="E321" s="33" t="str">
        <f aca="false">HLOOKUP($E$2,$N$1:R321,S321,0)</f>
        <v>x</v>
      </c>
      <c r="F321" s="27"/>
      <c r="G321" s="29" t="str">
        <f aca="false">IF(AND(F321=1,E321=1),1,IF(AND(F321=1,E321="x"),"x",""))</f>
        <v/>
      </c>
      <c r="H321" s="28" t="s">
        <v>15</v>
      </c>
      <c r="I321" s="22" t="n">
        <v>1</v>
      </c>
      <c r="J321" s="22" t="n">
        <v>1</v>
      </c>
      <c r="K321" s="22" t="n">
        <v>1</v>
      </c>
      <c r="L321" s="22" t="n">
        <v>1</v>
      </c>
      <c r="M321" s="29" t="s">
        <v>116</v>
      </c>
      <c r="N321" s="23"/>
      <c r="O321" s="29" t="s">
        <v>23</v>
      </c>
      <c r="P321" s="29" t="s">
        <v>23</v>
      </c>
      <c r="Q321" s="29" t="s">
        <v>23</v>
      </c>
      <c r="R321" s="29" t="s">
        <v>23</v>
      </c>
      <c r="S321" s="22" t="n">
        <v>321</v>
      </c>
      <c r="T321" s="27"/>
      <c r="U321" s="8"/>
      <c r="V321" s="8"/>
      <c r="W321" s="8"/>
      <c r="X321" s="8"/>
      <c r="Y321" s="8"/>
      <c r="Z321" s="8"/>
    </row>
    <row r="322" customFormat="false" ht="28.5" hidden="false" customHeight="true" outlineLevel="0" collapsed="false">
      <c r="A322" s="24" t="s">
        <v>333</v>
      </c>
      <c r="B322" s="56" t="n">
        <f aca="false">HLOOKUP($B$2,$I$1:L322,S322,0)</f>
        <v>1</v>
      </c>
      <c r="C322" s="59" t="str">
        <f aca="false">IF(B322=1,"Ap Dung","Khong")</f>
        <v>Ap Dung</v>
      </c>
      <c r="D322" s="60" t="str">
        <f aca="false">IF(E322="x","Bat buoc",(IF(E322=1,"khuyen khich","Khong")))</f>
        <v>Bat buoc</v>
      </c>
      <c r="E322" s="33" t="str">
        <f aca="false">HLOOKUP($E$2,$N$1:R322,S322,0)</f>
        <v>x</v>
      </c>
      <c r="F322" s="27"/>
      <c r="G322" s="29" t="str">
        <f aca="false">IF(AND(F322=1,E322=1),1,IF(AND(F322=1,E322="x"),"x",""))</f>
        <v/>
      </c>
      <c r="H322" s="28" t="s">
        <v>15</v>
      </c>
      <c r="I322" s="22" t="n">
        <v>1</v>
      </c>
      <c r="J322" s="22" t="n">
        <v>1</v>
      </c>
      <c r="K322" s="22" t="n">
        <v>1</v>
      </c>
      <c r="L322" s="22" t="n">
        <v>1</v>
      </c>
      <c r="M322" s="29" t="s">
        <v>116</v>
      </c>
      <c r="N322" s="23"/>
      <c r="O322" s="29" t="s">
        <v>23</v>
      </c>
      <c r="P322" s="29" t="s">
        <v>23</v>
      </c>
      <c r="Q322" s="29" t="s">
        <v>23</v>
      </c>
      <c r="R322" s="29" t="s">
        <v>23</v>
      </c>
      <c r="S322" s="22" t="n">
        <v>322</v>
      </c>
      <c r="T322" s="27"/>
      <c r="U322" s="8"/>
      <c r="V322" s="8"/>
      <c r="W322" s="8"/>
      <c r="X322" s="8"/>
      <c r="Y322" s="8"/>
      <c r="Z322" s="8"/>
    </row>
    <row r="323" customFormat="false" ht="28.5" hidden="false" customHeight="true" outlineLevel="0" collapsed="false">
      <c r="A323" s="24" t="s">
        <v>334</v>
      </c>
      <c r="B323" s="56" t="n">
        <f aca="false">HLOOKUP($B$2,$I$1:L323,S323,0)</f>
        <v>1</v>
      </c>
      <c r="C323" s="59" t="str">
        <f aca="false">IF(B323=1,"Ap Dung","Khong")</f>
        <v>Ap Dung</v>
      </c>
      <c r="D323" s="60" t="str">
        <f aca="false">IF(E323="x","Bat buoc",(IF(E323=1,"khuyen khich","Khong")))</f>
        <v>Bat buoc</v>
      </c>
      <c r="E323" s="33" t="str">
        <f aca="false">HLOOKUP($E$2,$N$1:R323,S323,0)</f>
        <v>x</v>
      </c>
      <c r="F323" s="27"/>
      <c r="G323" s="29" t="str">
        <f aca="false">IF(AND(F323=1,E323=1),1,IF(AND(F323=1,E323="x"),"x",""))</f>
        <v/>
      </c>
      <c r="H323" s="28" t="s">
        <v>15</v>
      </c>
      <c r="I323" s="22" t="n">
        <v>1</v>
      </c>
      <c r="J323" s="22" t="n">
        <v>1</v>
      </c>
      <c r="K323" s="22" t="n">
        <v>1</v>
      </c>
      <c r="L323" s="22" t="n">
        <v>1</v>
      </c>
      <c r="M323" s="29" t="s">
        <v>116</v>
      </c>
      <c r="N323" s="23"/>
      <c r="O323" s="29" t="s">
        <v>23</v>
      </c>
      <c r="P323" s="29" t="s">
        <v>23</v>
      </c>
      <c r="Q323" s="29" t="s">
        <v>23</v>
      </c>
      <c r="R323" s="29" t="s">
        <v>23</v>
      </c>
      <c r="S323" s="22" t="n">
        <v>323</v>
      </c>
      <c r="T323" s="27"/>
      <c r="U323" s="8"/>
      <c r="V323" s="8"/>
      <c r="W323" s="8"/>
      <c r="X323" s="8"/>
      <c r="Y323" s="8"/>
      <c r="Z323" s="8"/>
    </row>
    <row r="324" customFormat="false" ht="28.5" hidden="false" customHeight="true" outlineLevel="0" collapsed="false">
      <c r="A324" s="24" t="s">
        <v>335</v>
      </c>
      <c r="B324" s="56" t="n">
        <f aca="false">HLOOKUP($B$2,$I$1:L324,S324,0)</f>
        <v>1</v>
      </c>
      <c r="C324" s="59" t="str">
        <f aca="false">IF(B324=1,"Ap Dung","Khong")</f>
        <v>Ap Dung</v>
      </c>
      <c r="D324" s="60" t="str">
        <f aca="false">IF(E324="x","Bat buoc",(IF(E324=1,"khuyen khich","Khong")))</f>
        <v>Bat buoc</v>
      </c>
      <c r="E324" s="33" t="str">
        <f aca="false">HLOOKUP($E$2,$N$1:R324,S324,0)</f>
        <v>x</v>
      </c>
      <c r="F324" s="27"/>
      <c r="G324" s="29" t="str">
        <f aca="false">IF(AND(F324=1,E324=1),1,IF(AND(F324=1,E324="x"),"x",""))</f>
        <v/>
      </c>
      <c r="H324" s="28" t="s">
        <v>15</v>
      </c>
      <c r="I324" s="22" t="n">
        <v>1</v>
      </c>
      <c r="J324" s="22" t="n">
        <v>1</v>
      </c>
      <c r="K324" s="22" t="n">
        <v>1</v>
      </c>
      <c r="L324" s="22" t="n">
        <v>1</v>
      </c>
      <c r="M324" s="29" t="s">
        <v>116</v>
      </c>
      <c r="N324" s="23"/>
      <c r="O324" s="29" t="s">
        <v>23</v>
      </c>
      <c r="P324" s="29" t="s">
        <v>23</v>
      </c>
      <c r="Q324" s="29" t="s">
        <v>23</v>
      </c>
      <c r="R324" s="29" t="s">
        <v>23</v>
      </c>
      <c r="S324" s="22" t="n">
        <v>324</v>
      </c>
      <c r="T324" s="27"/>
      <c r="U324" s="8"/>
      <c r="V324" s="8"/>
      <c r="W324" s="8"/>
      <c r="X324" s="8"/>
      <c r="Y324" s="8"/>
      <c r="Z324" s="8"/>
    </row>
    <row r="325" customFormat="false" ht="28.5" hidden="false" customHeight="true" outlineLevel="0" collapsed="false">
      <c r="A325" s="24" t="s">
        <v>336</v>
      </c>
      <c r="B325" s="56" t="n">
        <f aca="false">HLOOKUP($B$2,$I$1:L325,S325,0)</f>
        <v>1</v>
      </c>
      <c r="C325" s="59" t="str">
        <f aca="false">IF(B325=1,"Ap Dung","Khong")</f>
        <v>Ap Dung</v>
      </c>
      <c r="D325" s="60" t="str">
        <f aca="false">IF(E325="x","Bat buoc",(IF(E325=1,"khuyen khich","Khong")))</f>
        <v>Bat buoc</v>
      </c>
      <c r="E325" s="33" t="str">
        <f aca="false">HLOOKUP($E$2,$N$1:R325,S325,0)</f>
        <v>x</v>
      </c>
      <c r="F325" s="27"/>
      <c r="G325" s="29" t="str">
        <f aca="false">IF(AND(F325=1,E325=1),1,IF(AND(F325=1,E325="x"),"x",""))</f>
        <v/>
      </c>
      <c r="H325" s="28" t="s">
        <v>15</v>
      </c>
      <c r="I325" s="22" t="n">
        <v>1</v>
      </c>
      <c r="J325" s="22" t="n">
        <v>1</v>
      </c>
      <c r="K325" s="22" t="n">
        <v>1</v>
      </c>
      <c r="L325" s="22" t="n">
        <v>1</v>
      </c>
      <c r="M325" s="29" t="s">
        <v>126</v>
      </c>
      <c r="N325" s="23"/>
      <c r="O325" s="23"/>
      <c r="P325" s="23"/>
      <c r="Q325" s="23" t="n">
        <v>1</v>
      </c>
      <c r="R325" s="29" t="s">
        <v>23</v>
      </c>
      <c r="S325" s="22" t="n">
        <v>325</v>
      </c>
      <c r="T325" s="27"/>
      <c r="U325" s="8"/>
      <c r="V325" s="8"/>
      <c r="W325" s="8"/>
      <c r="X325" s="8"/>
      <c r="Y325" s="8"/>
      <c r="Z325" s="8"/>
    </row>
    <row r="326" customFormat="false" ht="28.5" hidden="false" customHeight="true" outlineLevel="0" collapsed="false">
      <c r="A326" s="24" t="s">
        <v>337</v>
      </c>
      <c r="B326" s="56" t="n">
        <f aca="false">HLOOKUP($B$2,$I$1:L326,S326,0)</f>
        <v>1</v>
      </c>
      <c r="C326" s="59" t="str">
        <f aca="false">IF(B326=1,"Ap Dung","Khong")</f>
        <v>Ap Dung</v>
      </c>
      <c r="D326" s="60" t="str">
        <f aca="false">IF(E326="x","Bat buoc",(IF(E326=1,"khuyen khich","Khong")))</f>
        <v>Bat buoc</v>
      </c>
      <c r="E326" s="33" t="str">
        <f aca="false">HLOOKUP($E$2,$N$1:R326,S326,0)</f>
        <v>x</v>
      </c>
      <c r="F326" s="27"/>
      <c r="G326" s="29" t="str">
        <f aca="false">IF(AND(F326=1,E326=1),1,IF(AND(F326=1,E326="x"),"x",""))</f>
        <v/>
      </c>
      <c r="H326" s="28" t="s">
        <v>15</v>
      </c>
      <c r="I326" s="22" t="n">
        <v>1</v>
      </c>
      <c r="J326" s="22" t="n">
        <v>1</v>
      </c>
      <c r="K326" s="22" t="n">
        <v>1</v>
      </c>
      <c r="L326" s="22" t="n">
        <v>1</v>
      </c>
      <c r="M326" s="29" t="s">
        <v>35</v>
      </c>
      <c r="N326" s="23"/>
      <c r="O326" s="23"/>
      <c r="P326" s="23" t="n">
        <v>1</v>
      </c>
      <c r="Q326" s="29" t="s">
        <v>23</v>
      </c>
      <c r="R326" s="29" t="s">
        <v>23</v>
      </c>
      <c r="S326" s="22" t="n">
        <v>326</v>
      </c>
      <c r="T326" s="27"/>
      <c r="U326" s="8"/>
      <c r="V326" s="8"/>
      <c r="W326" s="8"/>
      <c r="X326" s="8"/>
      <c r="Y326" s="8"/>
      <c r="Z326" s="8"/>
    </row>
    <row r="327" customFormat="false" ht="28.5" hidden="false" customHeight="true" outlineLevel="0" collapsed="false">
      <c r="A327" s="24" t="s">
        <v>338</v>
      </c>
      <c r="B327" s="56" t="n">
        <f aca="false">HLOOKUP($B$2,$I$1:L327,S327,0)</f>
        <v>1</v>
      </c>
      <c r="C327" s="59" t="str">
        <f aca="false">IF(B327=1,"Ap Dung","Khong")</f>
        <v>Ap Dung</v>
      </c>
      <c r="D327" s="60" t="str">
        <f aca="false">IF(E327="x","Bat buoc",(IF(E327=1,"khuyen khich","Khong")))</f>
        <v>Bat buoc</v>
      </c>
      <c r="E327" s="33" t="str">
        <f aca="false">HLOOKUP($E$2,$N$1:R327,S327,0)</f>
        <v>x</v>
      </c>
      <c r="F327" s="27"/>
      <c r="G327" s="29" t="str">
        <f aca="false">IF(AND(F327=1,E327=1),1,IF(AND(F327=1,E327="x"),"x",""))</f>
        <v/>
      </c>
      <c r="H327" s="28" t="s">
        <v>15</v>
      </c>
      <c r="I327" s="22" t="n">
        <v>1</v>
      </c>
      <c r="J327" s="22" t="n">
        <v>1</v>
      </c>
      <c r="K327" s="22" t="n">
        <v>1</v>
      </c>
      <c r="L327" s="22" t="n">
        <v>1</v>
      </c>
      <c r="M327" s="29" t="s">
        <v>35</v>
      </c>
      <c r="N327" s="23"/>
      <c r="O327" s="23"/>
      <c r="P327" s="23" t="n">
        <v>1</v>
      </c>
      <c r="Q327" s="29" t="s">
        <v>23</v>
      </c>
      <c r="R327" s="29" t="s">
        <v>23</v>
      </c>
      <c r="S327" s="22" t="n">
        <v>327</v>
      </c>
      <c r="T327" s="27"/>
      <c r="U327" s="8"/>
      <c r="V327" s="8"/>
      <c r="W327" s="8"/>
      <c r="X327" s="8"/>
      <c r="Y327" s="8"/>
      <c r="Z327" s="8"/>
    </row>
    <row r="328" customFormat="false" ht="28.5" hidden="false" customHeight="true" outlineLevel="0" collapsed="false">
      <c r="A328" s="24" t="s">
        <v>339</v>
      </c>
      <c r="B328" s="56" t="n">
        <f aca="false">HLOOKUP($B$2,$I$1:L328,S328,0)</f>
        <v>1</v>
      </c>
      <c r="C328" s="59" t="str">
        <f aca="false">IF(B328=1,"Ap Dung","Khong")</f>
        <v>Ap Dung</v>
      </c>
      <c r="D328" s="60" t="str">
        <f aca="false">IF(E328="x","Bat buoc",(IF(E328=1,"khuyen khich","Khong")))</f>
        <v>Bat buoc</v>
      </c>
      <c r="E328" s="33" t="str">
        <f aca="false">HLOOKUP($E$2,$N$1:R328,S328,0)</f>
        <v>x</v>
      </c>
      <c r="F328" s="27"/>
      <c r="G328" s="29" t="str">
        <f aca="false">IF(AND(F328=1,E328=1),1,IF(AND(F328=1,E328="x"),"x",""))</f>
        <v/>
      </c>
      <c r="H328" s="28" t="s">
        <v>15</v>
      </c>
      <c r="I328" s="22" t="n">
        <v>1</v>
      </c>
      <c r="J328" s="22" t="n">
        <v>1</v>
      </c>
      <c r="K328" s="22" t="n">
        <v>1</v>
      </c>
      <c r="L328" s="22" t="n">
        <v>1</v>
      </c>
      <c r="M328" s="29" t="s">
        <v>41</v>
      </c>
      <c r="N328" s="23"/>
      <c r="O328" s="23"/>
      <c r="P328" s="23"/>
      <c r="Q328" s="29" t="s">
        <v>23</v>
      </c>
      <c r="R328" s="29" t="s">
        <v>23</v>
      </c>
      <c r="S328" s="22" t="n">
        <v>328</v>
      </c>
      <c r="T328" s="27"/>
      <c r="U328" s="8"/>
      <c r="V328" s="8"/>
      <c r="W328" s="8"/>
      <c r="X328" s="8"/>
      <c r="Y328" s="8"/>
      <c r="Z328" s="8"/>
    </row>
    <row r="329" customFormat="false" ht="28.5" hidden="false" customHeight="true" outlineLevel="0" collapsed="false">
      <c r="A329" s="24" t="s">
        <v>340</v>
      </c>
      <c r="B329" s="56" t="n">
        <f aca="false">HLOOKUP($B$2,$I$1:L329,S329,0)</f>
        <v>1</v>
      </c>
      <c r="C329" s="59" t="str">
        <f aca="false">IF(B329=1,"Ap Dung","Khong")</f>
        <v>Ap Dung</v>
      </c>
      <c r="D329" s="60" t="str">
        <f aca="false">IF(E329="x","Bat buoc",(IF(E329=1,"khuyen khich","Khong")))</f>
        <v>Bat buoc</v>
      </c>
      <c r="E329" s="33" t="str">
        <f aca="false">HLOOKUP($E$2,$N$1:R329,S329,0)</f>
        <v>x</v>
      </c>
      <c r="F329" s="27"/>
      <c r="G329" s="29" t="str">
        <f aca="false">IF(AND(F329=1,E329=1),1,IF(AND(F329=1,E329="x"),"x",""))</f>
        <v/>
      </c>
      <c r="H329" s="28" t="s">
        <v>15</v>
      </c>
      <c r="I329" s="22" t="n">
        <v>1</v>
      </c>
      <c r="J329" s="22" t="n">
        <v>1</v>
      </c>
      <c r="K329" s="22" t="n">
        <v>1</v>
      </c>
      <c r="L329" s="22" t="n">
        <v>1</v>
      </c>
      <c r="M329" s="29" t="s">
        <v>41</v>
      </c>
      <c r="N329" s="23"/>
      <c r="O329" s="23"/>
      <c r="P329" s="23"/>
      <c r="Q329" s="29" t="s">
        <v>23</v>
      </c>
      <c r="R329" s="29" t="s">
        <v>23</v>
      </c>
      <c r="S329" s="22" t="n">
        <v>329</v>
      </c>
      <c r="T329" s="27"/>
      <c r="U329" s="8"/>
      <c r="V329" s="8"/>
      <c r="W329" s="8"/>
      <c r="X329" s="8"/>
      <c r="Y329" s="8"/>
      <c r="Z329" s="8"/>
    </row>
    <row r="330" customFormat="false" ht="28.5" hidden="false" customHeight="true" outlineLevel="0" collapsed="false">
      <c r="A330" s="24" t="s">
        <v>341</v>
      </c>
      <c r="B330" s="56" t="n">
        <f aca="false">HLOOKUP($B$2,$I$1:L330,S330,0)</f>
        <v>1</v>
      </c>
      <c r="C330" s="59" t="str">
        <f aca="false">IF(B330=1,"Ap Dung","Khong")</f>
        <v>Ap Dung</v>
      </c>
      <c r="D330" s="60" t="str">
        <f aca="false">IF(E330="x","Bat buoc",(IF(E330=1,"khuyen khich","Khong")))</f>
        <v>Bat buoc</v>
      </c>
      <c r="E330" s="33" t="str">
        <f aca="false">HLOOKUP($E$2,$N$1:R330,S330,0)</f>
        <v>x</v>
      </c>
      <c r="F330" s="27"/>
      <c r="G330" s="29" t="str">
        <f aca="false">IF(AND(F330=1,E330=1),1,IF(AND(F330=1,E330="x"),"x",""))</f>
        <v/>
      </c>
      <c r="H330" s="28" t="s">
        <v>15</v>
      </c>
      <c r="I330" s="22" t="n">
        <v>1</v>
      </c>
      <c r="J330" s="22" t="n">
        <v>1</v>
      </c>
      <c r="K330" s="22" t="n">
        <v>1</v>
      </c>
      <c r="L330" s="22" t="n">
        <v>1</v>
      </c>
      <c r="M330" s="29" t="s">
        <v>41</v>
      </c>
      <c r="N330" s="23"/>
      <c r="O330" s="23"/>
      <c r="P330" s="23"/>
      <c r="Q330" s="29" t="s">
        <v>23</v>
      </c>
      <c r="R330" s="29" t="s">
        <v>23</v>
      </c>
      <c r="S330" s="22" t="n">
        <v>330</v>
      </c>
      <c r="T330" s="27"/>
      <c r="U330" s="8"/>
      <c r="V330" s="8"/>
      <c r="W330" s="8"/>
      <c r="X330" s="8"/>
      <c r="Y330" s="8"/>
      <c r="Z330" s="8"/>
    </row>
    <row r="331" customFormat="false" ht="28.5" hidden="false" customHeight="true" outlineLevel="0" collapsed="false">
      <c r="A331" s="24" t="s">
        <v>342</v>
      </c>
      <c r="B331" s="56" t="n">
        <f aca="false">HLOOKUP($B$2,$I$1:L331,S331,0)</f>
        <v>1</v>
      </c>
      <c r="C331" s="59" t="str">
        <f aca="false">IF(B331=1,"Ap Dung","Khong")</f>
        <v>Ap Dung</v>
      </c>
      <c r="D331" s="60" t="str">
        <f aca="false">IF(E331="x","Bat buoc",(IF(E331=1,"khuyen khich","Khong")))</f>
        <v>Bat buoc</v>
      </c>
      <c r="E331" s="33" t="str">
        <f aca="false">HLOOKUP($E$2,$N$1:R331,S331,0)</f>
        <v>x</v>
      </c>
      <c r="F331" s="27"/>
      <c r="G331" s="29" t="str">
        <f aca="false">IF(AND(F331=1,E331=1),1,IF(AND(F331=1,E331="x"),"x",""))</f>
        <v/>
      </c>
      <c r="H331" s="28" t="s">
        <v>15</v>
      </c>
      <c r="I331" s="22" t="n">
        <v>1</v>
      </c>
      <c r="J331" s="22" t="n">
        <v>1</v>
      </c>
      <c r="K331" s="22" t="n">
        <v>1</v>
      </c>
      <c r="L331" s="22" t="n">
        <v>1</v>
      </c>
      <c r="M331" s="29" t="s">
        <v>116</v>
      </c>
      <c r="N331" s="23"/>
      <c r="O331" s="29" t="s">
        <v>23</v>
      </c>
      <c r="P331" s="29" t="s">
        <v>23</v>
      </c>
      <c r="Q331" s="29" t="s">
        <v>23</v>
      </c>
      <c r="R331" s="29" t="s">
        <v>23</v>
      </c>
      <c r="S331" s="22" t="n">
        <v>331</v>
      </c>
      <c r="T331" s="27"/>
      <c r="U331" s="8"/>
      <c r="V331" s="8"/>
      <c r="W331" s="8"/>
      <c r="X331" s="8"/>
      <c r="Y331" s="8"/>
      <c r="Z331" s="8"/>
    </row>
    <row r="332" customFormat="false" ht="28.5" hidden="false" customHeight="true" outlineLevel="0" collapsed="false">
      <c r="A332" s="24" t="s">
        <v>343</v>
      </c>
      <c r="B332" s="56" t="n">
        <f aca="false">HLOOKUP($B$2,$I$1:L332,S332,0)</f>
        <v>1</v>
      </c>
      <c r="C332" s="59" t="str">
        <f aca="false">IF(B332=1,"Ap Dung","Khong")</f>
        <v>Ap Dung</v>
      </c>
      <c r="D332" s="60" t="str">
        <f aca="false">IF(E332="x","Bat buoc",(IF(E332=1,"khuyen khich","Khong")))</f>
        <v>Bat buoc</v>
      </c>
      <c r="E332" s="33" t="str">
        <f aca="false">HLOOKUP($E$2,$N$1:R332,S332,0)</f>
        <v>x</v>
      </c>
      <c r="F332" s="27"/>
      <c r="G332" s="29" t="str">
        <f aca="false">IF(AND(F332=1,E332=1),1,IF(AND(F332=1,E332="x"),"x",""))</f>
        <v/>
      </c>
      <c r="H332" s="28" t="s">
        <v>15</v>
      </c>
      <c r="I332" s="22" t="n">
        <v>1</v>
      </c>
      <c r="J332" s="22" t="n">
        <v>1</v>
      </c>
      <c r="K332" s="22" t="n">
        <v>1</v>
      </c>
      <c r="L332" s="22" t="n">
        <v>1</v>
      </c>
      <c r="M332" s="29" t="s">
        <v>116</v>
      </c>
      <c r="N332" s="23"/>
      <c r="O332" s="29" t="s">
        <v>23</v>
      </c>
      <c r="P332" s="29" t="s">
        <v>23</v>
      </c>
      <c r="Q332" s="29" t="s">
        <v>23</v>
      </c>
      <c r="R332" s="29" t="s">
        <v>23</v>
      </c>
      <c r="S332" s="22" t="n">
        <v>332</v>
      </c>
      <c r="T332" s="27"/>
      <c r="U332" s="8"/>
      <c r="V332" s="8"/>
      <c r="W332" s="8"/>
      <c r="X332" s="8"/>
      <c r="Y332" s="8"/>
      <c r="Z332" s="8"/>
    </row>
    <row r="333" customFormat="false" ht="28.5" hidden="false" customHeight="true" outlineLevel="0" collapsed="false">
      <c r="A333" s="24" t="s">
        <v>344</v>
      </c>
      <c r="B333" s="56" t="n">
        <f aca="false">HLOOKUP($B$2,$I$1:L333,S333,0)</f>
        <v>1</v>
      </c>
      <c r="C333" s="59" t="str">
        <f aca="false">IF(B333=1,"Ap Dung","Khong")</f>
        <v>Ap Dung</v>
      </c>
      <c r="D333" s="60" t="str">
        <f aca="false">IF(E333="x","Bat buoc",(IF(E333=1,"khuyen khich","Khong")))</f>
        <v>Bat buoc</v>
      </c>
      <c r="E333" s="33" t="str">
        <f aca="false">HLOOKUP($E$2,$N$1:R333,S333,0)</f>
        <v>x</v>
      </c>
      <c r="F333" s="27"/>
      <c r="G333" s="29" t="str">
        <f aca="false">IF(AND(F333=1,E333=1),1,IF(AND(F333=1,E333="x"),"x",""))</f>
        <v/>
      </c>
      <c r="H333" s="28" t="s">
        <v>15</v>
      </c>
      <c r="I333" s="22" t="n">
        <v>1</v>
      </c>
      <c r="J333" s="22" t="n">
        <v>1</v>
      </c>
      <c r="K333" s="22" t="n">
        <v>1</v>
      </c>
      <c r="L333" s="22" t="n">
        <v>1</v>
      </c>
      <c r="M333" s="29" t="s">
        <v>25</v>
      </c>
      <c r="N333" s="23"/>
      <c r="O333" s="23"/>
      <c r="P333" s="29" t="s">
        <v>23</v>
      </c>
      <c r="Q333" s="29" t="s">
        <v>23</v>
      </c>
      <c r="R333" s="29" t="s">
        <v>23</v>
      </c>
      <c r="S333" s="22" t="n">
        <v>333</v>
      </c>
      <c r="T333" s="27"/>
      <c r="U333" s="8"/>
      <c r="V333" s="8"/>
      <c r="W333" s="8"/>
      <c r="X333" s="8"/>
      <c r="Y333" s="8"/>
      <c r="Z333" s="8"/>
    </row>
    <row r="334" customFormat="false" ht="28.5" hidden="false" customHeight="true" outlineLevel="0" collapsed="false">
      <c r="A334" s="24" t="s">
        <v>345</v>
      </c>
      <c r="B334" s="56" t="n">
        <f aca="false">HLOOKUP($B$2,$I$1:L334,S334,0)</f>
        <v>1</v>
      </c>
      <c r="C334" s="59" t="str">
        <f aca="false">IF(B334=1,"Ap Dung","Khong")</f>
        <v>Ap Dung</v>
      </c>
      <c r="D334" s="60" t="str">
        <f aca="false">IF(E334="x","Bat buoc",(IF(E334=1,"khuyen khich","Khong")))</f>
        <v>Bat buoc</v>
      </c>
      <c r="E334" s="33" t="str">
        <f aca="false">HLOOKUP($E$2,$N$1:R334,S334,0)</f>
        <v>x</v>
      </c>
      <c r="F334" s="27"/>
      <c r="G334" s="29" t="str">
        <f aca="false">IF(AND(F334=1,E334=1),1,IF(AND(F334=1,E334="x"),"x",""))</f>
        <v/>
      </c>
      <c r="H334" s="28" t="s">
        <v>15</v>
      </c>
      <c r="I334" s="22" t="n">
        <v>1</v>
      </c>
      <c r="J334" s="22" t="n">
        <v>1</v>
      </c>
      <c r="K334" s="22" t="n">
        <v>1</v>
      </c>
      <c r="L334" s="22" t="n">
        <v>1</v>
      </c>
      <c r="M334" s="29" t="s">
        <v>116</v>
      </c>
      <c r="N334" s="23"/>
      <c r="O334" s="29" t="s">
        <v>23</v>
      </c>
      <c r="P334" s="29" t="s">
        <v>23</v>
      </c>
      <c r="Q334" s="29" t="s">
        <v>23</v>
      </c>
      <c r="R334" s="29" t="s">
        <v>23</v>
      </c>
      <c r="S334" s="22" t="n">
        <v>334</v>
      </c>
      <c r="T334" s="27"/>
      <c r="U334" s="8"/>
      <c r="V334" s="8"/>
      <c r="W334" s="8"/>
      <c r="X334" s="8"/>
      <c r="Y334" s="8"/>
      <c r="Z334" s="8"/>
    </row>
    <row r="335" customFormat="false" ht="28.5" hidden="false" customHeight="true" outlineLevel="0" collapsed="false">
      <c r="A335" s="24" t="s">
        <v>346</v>
      </c>
      <c r="B335" s="56" t="n">
        <f aca="false">HLOOKUP($B$2,$I$1:L335,S335,0)</f>
        <v>1</v>
      </c>
      <c r="C335" s="59" t="str">
        <f aca="false">IF(B335=1,"Ap Dung","Khong")</f>
        <v>Ap Dung</v>
      </c>
      <c r="D335" s="60" t="str">
        <f aca="false">IF(E335="x","Bat buoc",(IF(E335=1,"khuyen khich","Khong")))</f>
        <v>Bat buoc</v>
      </c>
      <c r="E335" s="33" t="str">
        <f aca="false">HLOOKUP($E$2,$N$1:R335,S335,0)</f>
        <v>x</v>
      </c>
      <c r="F335" s="27"/>
      <c r="G335" s="29" t="str">
        <f aca="false">IF(AND(F335=1,E335=1),1,IF(AND(F335=1,E335="x"),"x",""))</f>
        <v/>
      </c>
      <c r="H335" s="28" t="s">
        <v>15</v>
      </c>
      <c r="I335" s="22" t="n">
        <v>1</v>
      </c>
      <c r="J335" s="22" t="n">
        <v>1</v>
      </c>
      <c r="K335" s="22" t="n">
        <v>1</v>
      </c>
      <c r="L335" s="22" t="n">
        <v>1</v>
      </c>
      <c r="M335" s="29" t="s">
        <v>25</v>
      </c>
      <c r="N335" s="23"/>
      <c r="O335" s="23"/>
      <c r="P335" s="29" t="s">
        <v>23</v>
      </c>
      <c r="Q335" s="29" t="s">
        <v>23</v>
      </c>
      <c r="R335" s="29" t="s">
        <v>23</v>
      </c>
      <c r="S335" s="22" t="n">
        <v>335</v>
      </c>
      <c r="T335" s="27"/>
      <c r="U335" s="8"/>
      <c r="V335" s="8"/>
      <c r="W335" s="8"/>
      <c r="X335" s="8"/>
      <c r="Y335" s="8"/>
      <c r="Z335" s="8"/>
    </row>
    <row r="336" customFormat="false" ht="28.5" hidden="false" customHeight="true" outlineLevel="0" collapsed="false">
      <c r="A336" s="24" t="s">
        <v>200</v>
      </c>
      <c r="B336" s="56" t="n">
        <f aca="false">HLOOKUP($B$2,$I$1:L336,S336,0)</f>
        <v>1</v>
      </c>
      <c r="C336" s="59" t="str">
        <f aca="false">IF(B336=1,"Ap Dung","Khong")</f>
        <v>Ap Dung</v>
      </c>
      <c r="D336" s="60" t="str">
        <f aca="false">IF(E336="x","Bat buoc",(IF(E336=1,"khuyen khich","Khong")))</f>
        <v>Bat buoc</v>
      </c>
      <c r="E336" s="33" t="str">
        <f aca="false">HLOOKUP($E$2,$N$1:R336,S336,0)</f>
        <v>x</v>
      </c>
      <c r="F336" s="27"/>
      <c r="G336" s="29" t="str">
        <f aca="false">IF(AND(F336=1,E336=1),1,IF(AND(F336=1,E336="x"),"x",""))</f>
        <v/>
      </c>
      <c r="H336" s="28" t="s">
        <v>15</v>
      </c>
      <c r="I336" s="22" t="n">
        <v>1</v>
      </c>
      <c r="J336" s="22" t="n">
        <v>1</v>
      </c>
      <c r="K336" s="22" t="n">
        <v>1</v>
      </c>
      <c r="L336" s="22" t="n">
        <v>1</v>
      </c>
      <c r="M336" s="29" t="s">
        <v>116</v>
      </c>
      <c r="N336" s="23"/>
      <c r="O336" s="29" t="s">
        <v>23</v>
      </c>
      <c r="P336" s="29" t="s">
        <v>23</v>
      </c>
      <c r="Q336" s="29" t="s">
        <v>23</v>
      </c>
      <c r="R336" s="29" t="s">
        <v>23</v>
      </c>
      <c r="S336" s="22" t="n">
        <v>336</v>
      </c>
      <c r="T336" s="27"/>
      <c r="U336" s="8"/>
      <c r="V336" s="8"/>
      <c r="W336" s="8"/>
      <c r="X336" s="8"/>
      <c r="Y336" s="8"/>
      <c r="Z336" s="8"/>
    </row>
    <row r="337" customFormat="false" ht="28.5" hidden="false" customHeight="true" outlineLevel="0" collapsed="false">
      <c r="A337" s="24" t="s">
        <v>347</v>
      </c>
      <c r="B337" s="56" t="n">
        <f aca="false">HLOOKUP($B$2,$I$1:L337,S337,0)</f>
        <v>1</v>
      </c>
      <c r="C337" s="59" t="str">
        <f aca="false">IF(B337=1,"Ap Dung","Khong")</f>
        <v>Ap Dung</v>
      </c>
      <c r="D337" s="60" t="str">
        <f aca="false">IF(E337="x","Bat buoc",(IF(E337=1,"khuyen khich","Khong")))</f>
        <v>Bat buoc</v>
      </c>
      <c r="E337" s="33" t="str">
        <f aca="false">HLOOKUP($E$2,$N$1:R337,S337,0)</f>
        <v>x</v>
      </c>
      <c r="F337" s="27"/>
      <c r="G337" s="29" t="str">
        <f aca="false">IF(AND(F337=1,E337=1),1,IF(AND(F337=1,E337="x"),"x",""))</f>
        <v/>
      </c>
      <c r="H337" s="28" t="s">
        <v>15</v>
      </c>
      <c r="I337" s="22" t="n">
        <v>1</v>
      </c>
      <c r="J337" s="22" t="n">
        <v>1</v>
      </c>
      <c r="K337" s="22" t="n">
        <v>1</v>
      </c>
      <c r="L337" s="22" t="n">
        <v>1</v>
      </c>
      <c r="M337" s="29" t="s">
        <v>116</v>
      </c>
      <c r="N337" s="23"/>
      <c r="O337" s="29" t="s">
        <v>23</v>
      </c>
      <c r="P337" s="29" t="s">
        <v>23</v>
      </c>
      <c r="Q337" s="29" t="s">
        <v>23</v>
      </c>
      <c r="R337" s="29" t="s">
        <v>23</v>
      </c>
      <c r="S337" s="22" t="n">
        <v>337</v>
      </c>
      <c r="T337" s="27"/>
      <c r="U337" s="8"/>
      <c r="V337" s="8"/>
      <c r="W337" s="8"/>
      <c r="X337" s="8"/>
      <c r="Y337" s="8"/>
      <c r="Z337" s="8"/>
    </row>
    <row r="338" customFormat="false" ht="28.5" hidden="false" customHeight="true" outlineLevel="0" collapsed="false">
      <c r="A338" s="24" t="s">
        <v>348</v>
      </c>
      <c r="B338" s="56" t="n">
        <f aca="false">HLOOKUP($B$2,$I$1:L338,S338,0)</f>
        <v>1</v>
      </c>
      <c r="C338" s="59" t="str">
        <f aca="false">IF(B338=1,"Ap Dung","Khong")</f>
        <v>Ap Dung</v>
      </c>
      <c r="D338" s="60" t="str">
        <f aca="false">IF(E338="x","Bat buoc",(IF(E338=1,"khuyen khich","Khong")))</f>
        <v>Bat buoc</v>
      </c>
      <c r="E338" s="33" t="str">
        <f aca="false">HLOOKUP($E$2,$N$1:R338,S338,0)</f>
        <v>x</v>
      </c>
      <c r="F338" s="27"/>
      <c r="G338" s="29" t="str">
        <f aca="false">IF(AND(F338=1,E338=1),1,IF(AND(F338=1,E338="x"),"x",""))</f>
        <v/>
      </c>
      <c r="H338" s="28" t="s">
        <v>15</v>
      </c>
      <c r="I338" s="22" t="n">
        <v>1</v>
      </c>
      <c r="J338" s="22" t="n">
        <v>1</v>
      </c>
      <c r="K338" s="22" t="n">
        <v>1</v>
      </c>
      <c r="L338" s="22" t="n">
        <v>1</v>
      </c>
      <c r="M338" s="29" t="s">
        <v>25</v>
      </c>
      <c r="N338" s="23"/>
      <c r="O338" s="23"/>
      <c r="P338" s="29" t="s">
        <v>23</v>
      </c>
      <c r="Q338" s="29" t="s">
        <v>23</v>
      </c>
      <c r="R338" s="29" t="s">
        <v>23</v>
      </c>
      <c r="S338" s="22" t="n">
        <v>338</v>
      </c>
      <c r="T338" s="27"/>
      <c r="U338" s="8"/>
      <c r="V338" s="8"/>
      <c r="W338" s="8"/>
      <c r="X338" s="8"/>
      <c r="Y338" s="8"/>
      <c r="Z338" s="8"/>
    </row>
    <row r="339" customFormat="false" ht="28.5" hidden="false" customHeight="true" outlineLevel="0" collapsed="false">
      <c r="A339" s="24" t="s">
        <v>121</v>
      </c>
      <c r="B339" s="56" t="n">
        <f aca="false">HLOOKUP($B$2,$I$1:L339,S339,0)</f>
        <v>1</v>
      </c>
      <c r="C339" s="59" t="str">
        <f aca="false">IF(B339=1,"Ap Dung","Khong")</f>
        <v>Ap Dung</v>
      </c>
      <c r="D339" s="60" t="str">
        <f aca="false">IF(E339="x","Bat buoc",(IF(E339=1,"khuyen khich","Khong")))</f>
        <v>Bat buoc</v>
      </c>
      <c r="E339" s="33" t="str">
        <f aca="false">HLOOKUP($E$2,$N$1:R339,S339,0)</f>
        <v>x</v>
      </c>
      <c r="F339" s="27"/>
      <c r="G339" s="29" t="str">
        <f aca="false">IF(AND(F339=1,E339=1),1,IF(AND(F339=1,E339="x"),"x",""))</f>
        <v/>
      </c>
      <c r="H339" s="28" t="s">
        <v>15</v>
      </c>
      <c r="I339" s="22" t="n">
        <v>1</v>
      </c>
      <c r="J339" s="22" t="n">
        <v>1</v>
      </c>
      <c r="K339" s="22" t="n">
        <v>1</v>
      </c>
      <c r="L339" s="22" t="n">
        <v>1</v>
      </c>
      <c r="M339" s="29" t="s">
        <v>116</v>
      </c>
      <c r="N339" s="23"/>
      <c r="O339" s="29" t="s">
        <v>23</v>
      </c>
      <c r="P339" s="29" t="s">
        <v>23</v>
      </c>
      <c r="Q339" s="29" t="s">
        <v>23</v>
      </c>
      <c r="R339" s="29" t="s">
        <v>23</v>
      </c>
      <c r="S339" s="22" t="n">
        <v>339</v>
      </c>
      <c r="T339" s="27"/>
      <c r="U339" s="8"/>
      <c r="V339" s="8"/>
      <c r="W339" s="8"/>
      <c r="X339" s="8"/>
      <c r="Y339" s="8"/>
      <c r="Z339" s="8"/>
    </row>
    <row r="340" customFormat="false" ht="28.5" hidden="false" customHeight="true" outlineLevel="0" collapsed="false">
      <c r="A340" s="24" t="s">
        <v>349</v>
      </c>
      <c r="B340" s="56" t="n">
        <f aca="false">HLOOKUP($B$2,$I$1:L340,S340,0)</f>
        <v>1</v>
      </c>
      <c r="C340" s="59" t="str">
        <f aca="false">IF(B340=1,"Ap Dung","Khong")</f>
        <v>Ap Dung</v>
      </c>
      <c r="D340" s="60" t="str">
        <f aca="false">IF(E340="x","Bat buoc",(IF(E340=1,"khuyen khich","Khong")))</f>
        <v>Bat buoc</v>
      </c>
      <c r="E340" s="33" t="str">
        <f aca="false">HLOOKUP($E$2,$N$1:R340,S340,0)</f>
        <v>x</v>
      </c>
      <c r="F340" s="27"/>
      <c r="G340" s="29" t="str">
        <f aca="false">IF(AND(F340=1,E340=1),1,IF(AND(F340=1,E340="x"),"x",""))</f>
        <v/>
      </c>
      <c r="H340" s="28" t="s">
        <v>15</v>
      </c>
      <c r="I340" s="22" t="n">
        <v>1</v>
      </c>
      <c r="J340" s="22" t="n">
        <v>1</v>
      </c>
      <c r="K340" s="22" t="n">
        <v>1</v>
      </c>
      <c r="L340" s="22" t="n">
        <v>1</v>
      </c>
      <c r="M340" s="29" t="s">
        <v>116</v>
      </c>
      <c r="N340" s="23"/>
      <c r="O340" s="29" t="s">
        <v>23</v>
      </c>
      <c r="P340" s="29" t="s">
        <v>23</v>
      </c>
      <c r="Q340" s="29" t="s">
        <v>23</v>
      </c>
      <c r="R340" s="29" t="s">
        <v>23</v>
      </c>
      <c r="S340" s="22" t="n">
        <v>340</v>
      </c>
      <c r="T340" s="27"/>
      <c r="U340" s="8"/>
      <c r="V340" s="8"/>
      <c r="W340" s="8"/>
      <c r="X340" s="8"/>
      <c r="Y340" s="8"/>
      <c r="Z340" s="8"/>
    </row>
    <row r="341" customFormat="false" ht="28.5" hidden="false" customHeight="true" outlineLevel="0" collapsed="false">
      <c r="A341" s="24" t="s">
        <v>350</v>
      </c>
      <c r="B341" s="56" t="n">
        <f aca="false">HLOOKUP($B$2,$I$1:L341,S341,0)</f>
        <v>1</v>
      </c>
      <c r="C341" s="59" t="str">
        <f aca="false">IF(B341=1,"Ap Dung","Khong")</f>
        <v>Ap Dung</v>
      </c>
      <c r="D341" s="60" t="str">
        <f aca="false">IF(E341="x","Bat buoc",(IF(E341=1,"khuyen khich","Khong")))</f>
        <v>khuyen khich</v>
      </c>
      <c r="E341" s="26" t="n">
        <f aca="false">HLOOKUP($E$2,$N$1:R341,S341,0)</f>
        <v>1</v>
      </c>
      <c r="F341" s="27"/>
      <c r="G341" s="29" t="str">
        <f aca="false">IF(AND(F341=1,E341=1),1,IF(AND(F341=1,E341="x"),"x",""))</f>
        <v/>
      </c>
      <c r="H341" s="28" t="s">
        <v>15</v>
      </c>
      <c r="I341" s="22" t="n">
        <v>1</v>
      </c>
      <c r="J341" s="22" t="n">
        <v>1</v>
      </c>
      <c r="K341" s="22" t="n">
        <v>1</v>
      </c>
      <c r="L341" s="22" t="n">
        <v>1</v>
      </c>
      <c r="M341" s="29" t="s">
        <v>18</v>
      </c>
      <c r="N341" s="23"/>
      <c r="O341" s="23"/>
      <c r="P341" s="23" t="n">
        <v>1</v>
      </c>
      <c r="Q341" s="23" t="n">
        <v>1</v>
      </c>
      <c r="R341" s="23" t="n">
        <v>1</v>
      </c>
      <c r="S341" s="22" t="n">
        <v>341</v>
      </c>
      <c r="T341" s="27"/>
      <c r="U341" s="8"/>
      <c r="V341" s="8"/>
      <c r="W341" s="8"/>
      <c r="X341" s="8"/>
      <c r="Y341" s="8"/>
      <c r="Z341" s="8"/>
    </row>
    <row r="342" customFormat="false" ht="28.5" hidden="false" customHeight="true" outlineLevel="0" collapsed="false">
      <c r="A342" s="24" t="s">
        <v>326</v>
      </c>
      <c r="B342" s="56" t="n">
        <f aca="false">HLOOKUP($B$2,$I$1:L342,S342,0)</f>
        <v>1</v>
      </c>
      <c r="C342" s="59" t="str">
        <f aca="false">IF(B342=1,"Ap Dung","Khong")</f>
        <v>Ap Dung</v>
      </c>
      <c r="D342" s="60" t="str">
        <f aca="false">IF(E342="x","Bat buoc",(IF(E342=1,"khuyen khich","Khong")))</f>
        <v>Bat buoc</v>
      </c>
      <c r="E342" s="33" t="str">
        <f aca="false">HLOOKUP($E$2,$N$1:R342,S342,0)</f>
        <v>x</v>
      </c>
      <c r="F342" s="27"/>
      <c r="G342" s="29" t="str">
        <f aca="false">IF(AND(F342=1,E342=1),1,IF(AND(F342=1,E342="x"),"x",""))</f>
        <v/>
      </c>
      <c r="H342" s="28" t="s">
        <v>15</v>
      </c>
      <c r="I342" s="22" t="n">
        <v>1</v>
      </c>
      <c r="J342" s="22" t="n">
        <v>1</v>
      </c>
      <c r="K342" s="22" t="n">
        <v>1</v>
      </c>
      <c r="L342" s="22" t="n">
        <v>1</v>
      </c>
      <c r="M342" s="29" t="s">
        <v>116</v>
      </c>
      <c r="N342" s="23"/>
      <c r="O342" s="29" t="s">
        <v>23</v>
      </c>
      <c r="P342" s="29" t="s">
        <v>23</v>
      </c>
      <c r="Q342" s="29" t="s">
        <v>23</v>
      </c>
      <c r="R342" s="29" t="s">
        <v>23</v>
      </c>
      <c r="S342" s="22" t="n">
        <v>342</v>
      </c>
      <c r="T342" s="27"/>
      <c r="U342" s="8"/>
      <c r="V342" s="8"/>
      <c r="W342" s="8"/>
      <c r="X342" s="8"/>
      <c r="Y342" s="8"/>
      <c r="Z342" s="8"/>
    </row>
    <row r="343" customFormat="false" ht="28.5" hidden="false" customHeight="true" outlineLevel="0" collapsed="false">
      <c r="A343" s="24" t="s">
        <v>351</v>
      </c>
      <c r="B343" s="56" t="n">
        <f aca="false">HLOOKUP($B$2,$I$1:L343,S343,0)</f>
        <v>0</v>
      </c>
      <c r="C343" s="59" t="str">
        <f aca="false">IF(B343=1,"Ap Dung","Khong")</f>
        <v>Khong</v>
      </c>
      <c r="D343" s="60" t="str">
        <f aca="false">IF(E343="x","Bat buoc",(IF(E343=1,"khuyen khich","Khong")))</f>
        <v>khuyen khich</v>
      </c>
      <c r="E343" s="26" t="n">
        <f aca="false">HLOOKUP($E$2,$N$1:R343,S343,0)</f>
        <v>1</v>
      </c>
      <c r="F343" s="27"/>
      <c r="G343" s="29" t="str">
        <f aca="false">IF(AND(F343=1,E343=1),1,IF(AND(F343=1,E343="x"),"x",""))</f>
        <v/>
      </c>
      <c r="H343" s="28" t="s">
        <v>5</v>
      </c>
      <c r="I343" s="22" t="n">
        <v>1</v>
      </c>
      <c r="J343" s="22"/>
      <c r="K343" s="22"/>
      <c r="L343" s="22"/>
      <c r="M343" s="23" t="n">
        <v>5</v>
      </c>
      <c r="N343" s="23"/>
      <c r="O343" s="23"/>
      <c r="P343" s="23"/>
      <c r="Q343" s="23"/>
      <c r="R343" s="23" t="n">
        <v>1</v>
      </c>
      <c r="S343" s="22" t="n">
        <v>343</v>
      </c>
      <c r="T343" s="27"/>
      <c r="U343" s="8"/>
      <c r="V343" s="8"/>
      <c r="W343" s="8"/>
      <c r="X343" s="8"/>
      <c r="Y343" s="8"/>
      <c r="Z343" s="8"/>
    </row>
    <row r="344" customFormat="false" ht="28.5" hidden="false" customHeight="true" outlineLevel="0" collapsed="false">
      <c r="A344" s="30" t="s">
        <v>352</v>
      </c>
      <c r="B344" s="56"/>
      <c r="C344" s="61"/>
      <c r="D344" s="62"/>
      <c r="E344" s="32"/>
      <c r="F344" s="32"/>
      <c r="G344" s="23"/>
      <c r="H344" s="22"/>
      <c r="I344" s="22"/>
      <c r="J344" s="22"/>
      <c r="K344" s="22"/>
      <c r="L344" s="22"/>
      <c r="M344" s="23"/>
      <c r="N344" s="23"/>
      <c r="O344" s="23"/>
      <c r="P344" s="23"/>
      <c r="Q344" s="23"/>
      <c r="R344" s="23"/>
      <c r="S344" s="22" t="n">
        <v>344</v>
      </c>
      <c r="T344" s="32"/>
      <c r="U344" s="8"/>
      <c r="V344" s="8"/>
      <c r="W344" s="8"/>
      <c r="X344" s="8"/>
      <c r="Y344" s="8"/>
      <c r="Z344" s="8"/>
    </row>
    <row r="345" customFormat="false" ht="28.5" hidden="false" customHeight="true" outlineLevel="0" collapsed="false">
      <c r="A345" s="24" t="s">
        <v>251</v>
      </c>
      <c r="B345" s="56" t="n">
        <f aca="false">HLOOKUP($B$2,$I$1:L345,S345,0)</f>
        <v>1</v>
      </c>
      <c r="C345" s="59" t="str">
        <f aca="false">IF(B345=1,"Ap Dung","Khong")</f>
        <v>Ap Dung</v>
      </c>
      <c r="D345" s="60" t="str">
        <f aca="false">IF(E345="x","Bat buoc",(IF(E345=1,"khuyen khich","Khong")))</f>
        <v>khuyen khich</v>
      </c>
      <c r="E345" s="26" t="n">
        <f aca="false">HLOOKUP($E$2,$N$1:R345,S345,0)</f>
        <v>1</v>
      </c>
      <c r="F345" s="27"/>
      <c r="G345" s="29" t="str">
        <f aca="false">IF(AND(F345=1,E345=1),1,IF(AND(F345=1,E345="x"),"x",""))</f>
        <v/>
      </c>
      <c r="H345" s="28" t="s">
        <v>15</v>
      </c>
      <c r="I345" s="22" t="n">
        <v>1</v>
      </c>
      <c r="J345" s="22" t="n">
        <v>1</v>
      </c>
      <c r="K345" s="22" t="n">
        <v>1</v>
      </c>
      <c r="L345" s="22" t="n">
        <v>1</v>
      </c>
      <c r="M345" s="29" t="s">
        <v>85</v>
      </c>
      <c r="N345" s="23" t="n">
        <v>1</v>
      </c>
      <c r="O345" s="23" t="n">
        <v>1</v>
      </c>
      <c r="P345" s="23" t="n">
        <v>1</v>
      </c>
      <c r="Q345" s="23" t="n">
        <v>1</v>
      </c>
      <c r="R345" s="23" t="n">
        <v>1</v>
      </c>
      <c r="S345" s="22" t="n">
        <v>345</v>
      </c>
      <c r="T345" s="27"/>
      <c r="U345" s="8"/>
      <c r="V345" s="8"/>
      <c r="W345" s="8"/>
      <c r="X345" s="8"/>
      <c r="Y345" s="8"/>
      <c r="Z345" s="8"/>
    </row>
    <row r="346" customFormat="false" ht="28.5" hidden="false" customHeight="true" outlineLevel="0" collapsed="false">
      <c r="A346" s="24" t="s">
        <v>353</v>
      </c>
      <c r="B346" s="56" t="n">
        <f aca="false">HLOOKUP($B$2,$I$1:L346,S346,0)</f>
        <v>1</v>
      </c>
      <c r="C346" s="59" t="str">
        <f aca="false">IF(B346=1,"Ap Dung","Khong")</f>
        <v>Ap Dung</v>
      </c>
      <c r="D346" s="60" t="str">
        <f aca="false">IF(E346="x","Bat buoc",(IF(E346=1,"khuyen khich","Khong")))</f>
        <v>khuyen khich</v>
      </c>
      <c r="E346" s="26" t="n">
        <f aca="false">HLOOKUP($E$2,$N$1:R346,S346,0)</f>
        <v>1</v>
      </c>
      <c r="F346" s="27"/>
      <c r="G346" s="29" t="str">
        <f aca="false">IF(AND(F346=1,E346=1),1,IF(AND(F346=1,E346="x"),"x",""))</f>
        <v/>
      </c>
      <c r="H346" s="28" t="s">
        <v>15</v>
      </c>
      <c r="I346" s="22" t="n">
        <v>1</v>
      </c>
      <c r="J346" s="22" t="n">
        <v>1</v>
      </c>
      <c r="K346" s="22" t="n">
        <v>1</v>
      </c>
      <c r="L346" s="22" t="n">
        <v>1</v>
      </c>
      <c r="M346" s="29" t="s">
        <v>85</v>
      </c>
      <c r="N346" s="23" t="n">
        <v>1</v>
      </c>
      <c r="O346" s="23" t="n">
        <v>1</v>
      </c>
      <c r="P346" s="23" t="n">
        <v>1</v>
      </c>
      <c r="Q346" s="23" t="n">
        <v>1</v>
      </c>
      <c r="R346" s="23" t="n">
        <v>1</v>
      </c>
      <c r="S346" s="22" t="n">
        <v>346</v>
      </c>
      <c r="T346" s="27"/>
      <c r="U346" s="8"/>
      <c r="V346" s="8"/>
      <c r="W346" s="8"/>
      <c r="X346" s="8"/>
      <c r="Y346" s="8"/>
      <c r="Z346" s="8"/>
    </row>
    <row r="347" customFormat="false" ht="28.5" hidden="false" customHeight="true" outlineLevel="0" collapsed="false">
      <c r="A347" s="24" t="s">
        <v>354</v>
      </c>
      <c r="B347" s="56" t="n">
        <f aca="false">HLOOKUP($B$2,$I$1:L347,S347,0)</f>
        <v>1</v>
      </c>
      <c r="C347" s="59" t="str">
        <f aca="false">IF(B347=1,"Ap Dung","Khong")</f>
        <v>Ap Dung</v>
      </c>
      <c r="D347" s="60" t="str">
        <f aca="false">IF(E347="x","Bat buoc",(IF(E347=1,"khuyen khich","Khong")))</f>
        <v>khuyen khich</v>
      </c>
      <c r="E347" s="26" t="n">
        <f aca="false">HLOOKUP($E$2,$N$1:R347,S347,0)</f>
        <v>1</v>
      </c>
      <c r="F347" s="27"/>
      <c r="G347" s="29" t="str">
        <f aca="false">IF(AND(F347=1,E347=1),1,IF(AND(F347=1,E347="x"),"x",""))</f>
        <v/>
      </c>
      <c r="H347" s="28" t="s">
        <v>15</v>
      </c>
      <c r="I347" s="22" t="n">
        <v>1</v>
      </c>
      <c r="J347" s="22" t="n">
        <v>1</v>
      </c>
      <c r="K347" s="22" t="n">
        <v>1</v>
      </c>
      <c r="L347" s="22" t="n">
        <v>1</v>
      </c>
      <c r="M347" s="29" t="s">
        <v>18</v>
      </c>
      <c r="N347" s="23"/>
      <c r="O347" s="23"/>
      <c r="P347" s="23" t="n">
        <v>1</v>
      </c>
      <c r="Q347" s="23" t="n">
        <v>1</v>
      </c>
      <c r="R347" s="23" t="n">
        <v>1</v>
      </c>
      <c r="S347" s="22" t="n">
        <v>347</v>
      </c>
      <c r="T347" s="27"/>
      <c r="U347" s="8"/>
      <c r="V347" s="8"/>
      <c r="W347" s="8"/>
      <c r="X347" s="8"/>
      <c r="Y347" s="8"/>
      <c r="Z347" s="8"/>
    </row>
    <row r="348" customFormat="false" ht="28.5" hidden="false" customHeight="true" outlineLevel="0" collapsed="false">
      <c r="A348" s="24" t="s">
        <v>355</v>
      </c>
      <c r="B348" s="56" t="n">
        <f aca="false">HLOOKUP($B$2,$I$1:L348,S348,0)</f>
        <v>1</v>
      </c>
      <c r="C348" s="59" t="str">
        <f aca="false">IF(B348=1,"Ap Dung","Khong")</f>
        <v>Ap Dung</v>
      </c>
      <c r="D348" s="60" t="str">
        <f aca="false">IF(E348="x","Bat buoc",(IF(E348=1,"khuyen khich","Khong")))</f>
        <v>khuyen khich</v>
      </c>
      <c r="E348" s="26" t="n">
        <f aca="false">HLOOKUP($E$2,$N$1:R348,S348,0)</f>
        <v>1</v>
      </c>
      <c r="F348" s="27"/>
      <c r="G348" s="29" t="str">
        <f aca="false">IF(AND(F348=1,E348=1),1,IF(AND(F348=1,E348="x"),"x",""))</f>
        <v/>
      </c>
      <c r="H348" s="28" t="s">
        <v>15</v>
      </c>
      <c r="I348" s="22" t="n">
        <v>1</v>
      </c>
      <c r="J348" s="22" t="n">
        <v>1</v>
      </c>
      <c r="K348" s="22" t="n">
        <v>1</v>
      </c>
      <c r="L348" s="22" t="n">
        <v>1</v>
      </c>
      <c r="M348" s="29" t="s">
        <v>221</v>
      </c>
      <c r="N348" s="23"/>
      <c r="O348" s="23"/>
      <c r="P348" s="23"/>
      <c r="Q348" s="23" t="n">
        <v>1</v>
      </c>
      <c r="R348" s="23" t="n">
        <v>1</v>
      </c>
      <c r="S348" s="22" t="n">
        <v>348</v>
      </c>
      <c r="T348" s="27"/>
      <c r="U348" s="8"/>
      <c r="V348" s="8"/>
      <c r="W348" s="8"/>
      <c r="X348" s="8"/>
      <c r="Y348" s="8"/>
      <c r="Z348" s="8"/>
    </row>
    <row r="349" customFormat="false" ht="28.5" hidden="false" customHeight="true" outlineLevel="0" collapsed="false">
      <c r="A349" s="30" t="s">
        <v>356</v>
      </c>
      <c r="B349" s="56"/>
      <c r="C349" s="61"/>
      <c r="D349" s="62"/>
      <c r="E349" s="32"/>
      <c r="F349" s="32"/>
      <c r="G349" s="23"/>
      <c r="H349" s="22"/>
      <c r="I349" s="22"/>
      <c r="J349" s="22"/>
      <c r="K349" s="22"/>
      <c r="L349" s="22"/>
      <c r="M349" s="23"/>
      <c r="N349" s="23"/>
      <c r="O349" s="23"/>
      <c r="P349" s="23"/>
      <c r="Q349" s="23"/>
      <c r="R349" s="23"/>
      <c r="S349" s="22" t="n">
        <v>349</v>
      </c>
      <c r="T349" s="32"/>
      <c r="U349" s="8"/>
      <c r="V349" s="8"/>
      <c r="W349" s="8"/>
      <c r="X349" s="8"/>
      <c r="Y349" s="8"/>
      <c r="Z349" s="8"/>
    </row>
    <row r="350" customFormat="false" ht="28.5" hidden="false" customHeight="true" outlineLevel="0" collapsed="false">
      <c r="A350" s="24" t="s">
        <v>357</v>
      </c>
      <c r="B350" s="56" t="n">
        <f aca="false">HLOOKUP($B$2,$I$1:L350,S350,0)</f>
        <v>1</v>
      </c>
      <c r="C350" s="59" t="str">
        <f aca="false">IF(B350=1,"Ap Dung","Khong")</f>
        <v>Ap Dung</v>
      </c>
      <c r="D350" s="60" t="str">
        <f aca="false">IF(E350="x","Bat buoc",(IF(E350=1,"khuyen khich","Khong")))</f>
        <v>Bat buoc</v>
      </c>
      <c r="E350" s="33" t="str">
        <f aca="false">HLOOKUP($E$2,$N$1:R350,S350,0)</f>
        <v>x</v>
      </c>
      <c r="F350" s="27"/>
      <c r="G350" s="29" t="str">
        <f aca="false">IF(AND(F350=1,E350=1),1,IF(AND(F350=1,E350="x"),"x",""))</f>
        <v/>
      </c>
      <c r="H350" s="28" t="s">
        <v>15</v>
      </c>
      <c r="I350" s="22" t="n">
        <v>1</v>
      </c>
      <c r="J350" s="22" t="n">
        <v>1</v>
      </c>
      <c r="K350" s="22" t="n">
        <v>1</v>
      </c>
      <c r="L350" s="22" t="n">
        <v>1</v>
      </c>
      <c r="M350" s="29" t="s">
        <v>22</v>
      </c>
      <c r="N350" s="29" t="s">
        <v>23</v>
      </c>
      <c r="O350" s="29" t="s">
        <v>23</v>
      </c>
      <c r="P350" s="29" t="s">
        <v>23</v>
      </c>
      <c r="Q350" s="29" t="s">
        <v>23</v>
      </c>
      <c r="R350" s="29" t="s">
        <v>23</v>
      </c>
      <c r="S350" s="22" t="n">
        <v>350</v>
      </c>
      <c r="T350" s="27"/>
      <c r="U350" s="8"/>
      <c r="V350" s="8"/>
      <c r="W350" s="8"/>
      <c r="X350" s="8"/>
      <c r="Y350" s="8"/>
      <c r="Z350" s="8"/>
    </row>
    <row r="351" customFormat="false" ht="28.5" hidden="false" customHeight="true" outlineLevel="0" collapsed="false">
      <c r="A351" s="24" t="s">
        <v>358</v>
      </c>
      <c r="B351" s="56" t="n">
        <f aca="false">HLOOKUP($B$2,$I$1:L351,S351,0)</f>
        <v>1</v>
      </c>
      <c r="C351" s="59" t="str">
        <f aca="false">IF(B351=1,"Ap Dung","Khong")</f>
        <v>Ap Dung</v>
      </c>
      <c r="D351" s="60" t="str">
        <f aca="false">IF(E351="x","Bat buoc",(IF(E351=1,"khuyen khich","Khong")))</f>
        <v>Bat buoc</v>
      </c>
      <c r="E351" s="33" t="str">
        <f aca="false">HLOOKUP($E$2,$N$1:R351,S351,0)</f>
        <v>x</v>
      </c>
      <c r="F351" s="27"/>
      <c r="G351" s="29" t="str">
        <f aca="false">IF(AND(F351=1,E351=1),1,IF(AND(F351=1,E351="x"),"x",""))</f>
        <v/>
      </c>
      <c r="H351" s="28" t="s">
        <v>15</v>
      </c>
      <c r="I351" s="22" t="n">
        <v>1</v>
      </c>
      <c r="J351" s="22" t="n">
        <v>1</v>
      </c>
      <c r="K351" s="22" t="n">
        <v>1</v>
      </c>
      <c r="L351" s="22" t="n">
        <v>1</v>
      </c>
      <c r="M351" s="29" t="s">
        <v>22</v>
      </c>
      <c r="N351" s="29" t="s">
        <v>23</v>
      </c>
      <c r="O351" s="29" t="s">
        <v>23</v>
      </c>
      <c r="P351" s="29" t="s">
        <v>23</v>
      </c>
      <c r="Q351" s="29" t="s">
        <v>23</v>
      </c>
      <c r="R351" s="29" t="s">
        <v>23</v>
      </c>
      <c r="S351" s="22" t="n">
        <v>351</v>
      </c>
      <c r="T351" s="27"/>
      <c r="U351" s="8"/>
      <c r="V351" s="8"/>
      <c r="W351" s="8"/>
      <c r="X351" s="8"/>
      <c r="Y351" s="8"/>
      <c r="Z351" s="8"/>
    </row>
    <row r="352" customFormat="false" ht="28.5" hidden="false" customHeight="true" outlineLevel="0" collapsed="false">
      <c r="A352" s="24" t="s">
        <v>359</v>
      </c>
      <c r="B352" s="56" t="n">
        <f aca="false">HLOOKUP($B$2,$I$1:L352,S352,0)</f>
        <v>1</v>
      </c>
      <c r="C352" s="59" t="str">
        <f aca="false">IF(B352=1,"Ap Dung","Khong")</f>
        <v>Ap Dung</v>
      </c>
      <c r="D352" s="60" t="str">
        <f aca="false">IF(E352="x","Bat buoc",(IF(E352=1,"khuyen khich","Khong")))</f>
        <v>Bat buoc</v>
      </c>
      <c r="E352" s="33" t="str">
        <f aca="false">HLOOKUP($E$2,$N$1:R352,S352,0)</f>
        <v>x</v>
      </c>
      <c r="F352" s="27"/>
      <c r="G352" s="29" t="str">
        <f aca="false">IF(AND(F352=1,E352=1),1,IF(AND(F352=1,E352="x"),"x",""))</f>
        <v/>
      </c>
      <c r="H352" s="28" t="s">
        <v>15</v>
      </c>
      <c r="I352" s="22" t="n">
        <v>1</v>
      </c>
      <c r="J352" s="22" t="n">
        <v>1</v>
      </c>
      <c r="K352" s="22" t="n">
        <v>1</v>
      </c>
      <c r="L352" s="22" t="n">
        <v>1</v>
      </c>
      <c r="M352" s="29" t="s">
        <v>22</v>
      </c>
      <c r="N352" s="29" t="s">
        <v>23</v>
      </c>
      <c r="O352" s="29" t="s">
        <v>23</v>
      </c>
      <c r="P352" s="29" t="s">
        <v>23</v>
      </c>
      <c r="Q352" s="29" t="s">
        <v>23</v>
      </c>
      <c r="R352" s="29" t="s">
        <v>23</v>
      </c>
      <c r="S352" s="22" t="n">
        <v>352</v>
      </c>
      <c r="T352" s="27"/>
      <c r="U352" s="8"/>
      <c r="V352" s="8"/>
      <c r="W352" s="8"/>
      <c r="X352" s="8"/>
      <c r="Y352" s="8"/>
      <c r="Z352" s="8"/>
    </row>
    <row r="353" customFormat="false" ht="28.5" hidden="false" customHeight="true" outlineLevel="0" collapsed="false">
      <c r="A353" s="24" t="s">
        <v>360</v>
      </c>
      <c r="B353" s="56" t="n">
        <f aca="false">HLOOKUP($B$2,$I$1:L353,S353,0)</f>
        <v>1</v>
      </c>
      <c r="C353" s="59" t="str">
        <f aca="false">IF(B353=1,"Ap Dung","Khong")</f>
        <v>Ap Dung</v>
      </c>
      <c r="D353" s="60" t="str">
        <f aca="false">IF(E353="x","Bat buoc",(IF(E353=1,"khuyen khich","Khong")))</f>
        <v>Bat buoc</v>
      </c>
      <c r="E353" s="33" t="str">
        <f aca="false">HLOOKUP($E$2,$N$1:R353,S353,0)</f>
        <v>x</v>
      </c>
      <c r="F353" s="27"/>
      <c r="G353" s="29" t="str">
        <f aca="false">IF(AND(F353=1,E353=1),1,IF(AND(F353=1,E353="x"),"x",""))</f>
        <v/>
      </c>
      <c r="H353" s="28" t="s">
        <v>15</v>
      </c>
      <c r="I353" s="22" t="n">
        <v>1</v>
      </c>
      <c r="J353" s="22" t="n">
        <v>1</v>
      </c>
      <c r="K353" s="22" t="n">
        <v>1</v>
      </c>
      <c r="L353" s="22" t="n">
        <v>1</v>
      </c>
      <c r="M353" s="29" t="s">
        <v>133</v>
      </c>
      <c r="N353" s="23"/>
      <c r="O353" s="23"/>
      <c r="P353" s="23" t="n">
        <v>1</v>
      </c>
      <c r="Q353" s="23" t="n">
        <v>1</v>
      </c>
      <c r="R353" s="29" t="s">
        <v>23</v>
      </c>
      <c r="S353" s="22" t="n">
        <v>353</v>
      </c>
      <c r="T353" s="27"/>
      <c r="U353" s="8"/>
      <c r="V353" s="8"/>
      <c r="W353" s="8"/>
      <c r="X353" s="8"/>
      <c r="Y353" s="8"/>
      <c r="Z353" s="8"/>
    </row>
    <row r="354" customFormat="false" ht="28.5" hidden="false" customHeight="true" outlineLevel="0" collapsed="false">
      <c r="A354" s="24" t="s">
        <v>361</v>
      </c>
      <c r="B354" s="56" t="n">
        <f aca="false">HLOOKUP($B$2,$I$1:L354,S354,0)</f>
        <v>0</v>
      </c>
      <c r="C354" s="59" t="str">
        <f aca="false">IF(B354=1,"Ap Dung","Khong")</f>
        <v>Khong</v>
      </c>
      <c r="D354" s="60" t="str">
        <f aca="false">IF(E354="x","Bat buoc",(IF(E354=1,"khuyen khich","Khong")))</f>
        <v>khuyen khich</v>
      </c>
      <c r="E354" s="26" t="n">
        <f aca="false">HLOOKUP($E$2,$N$1:R354,S354,0)</f>
        <v>1</v>
      </c>
      <c r="F354" s="27"/>
      <c r="G354" s="29" t="str">
        <f aca="false">IF(AND(F354=1,E354=1),1,IF(AND(F354=1,E354="x"),"x",""))</f>
        <v/>
      </c>
      <c r="H354" s="28" t="s">
        <v>5</v>
      </c>
      <c r="I354" s="22" t="n">
        <v>1</v>
      </c>
      <c r="J354" s="22"/>
      <c r="K354" s="22"/>
      <c r="L354" s="22"/>
      <c r="M354" s="29" t="s">
        <v>221</v>
      </c>
      <c r="N354" s="23"/>
      <c r="O354" s="23"/>
      <c r="P354" s="23"/>
      <c r="Q354" s="23" t="n">
        <v>1</v>
      </c>
      <c r="R354" s="23" t="n">
        <v>1</v>
      </c>
      <c r="S354" s="22" t="n">
        <v>354</v>
      </c>
      <c r="T354" s="27"/>
      <c r="U354" s="8"/>
      <c r="V354" s="8"/>
      <c r="W354" s="8"/>
      <c r="X354" s="8"/>
      <c r="Y354" s="8"/>
      <c r="Z354" s="8"/>
    </row>
    <row r="355" customFormat="false" ht="28.5" hidden="false" customHeight="true" outlineLevel="0" collapsed="false">
      <c r="A355" s="24" t="s">
        <v>362</v>
      </c>
      <c r="B355" s="56" t="n">
        <f aca="false">HLOOKUP($B$2,$I$1:L355,S355,0)</f>
        <v>0</v>
      </c>
      <c r="C355" s="59" t="str">
        <f aca="false">IF(B355=1,"Ap Dung","Khong")</f>
        <v>Khong</v>
      </c>
      <c r="D355" s="60" t="str">
        <f aca="false">IF(E355="x","Bat buoc",(IF(E355=1,"khuyen khich","Khong")))</f>
        <v>khuyen khich</v>
      </c>
      <c r="E355" s="26" t="n">
        <f aca="false">HLOOKUP($E$2,$N$1:R355,S355,0)</f>
        <v>1</v>
      </c>
      <c r="F355" s="27"/>
      <c r="G355" s="29" t="str">
        <f aca="false">IF(AND(F355=1,E355=1),1,IF(AND(F355=1,E355="x"),"x",""))</f>
        <v/>
      </c>
      <c r="H355" s="28" t="s">
        <v>5</v>
      </c>
      <c r="I355" s="22" t="n">
        <v>1</v>
      </c>
      <c r="J355" s="22"/>
      <c r="K355" s="22"/>
      <c r="L355" s="22"/>
      <c r="M355" s="29" t="s">
        <v>221</v>
      </c>
      <c r="N355" s="23"/>
      <c r="O355" s="23"/>
      <c r="P355" s="23"/>
      <c r="Q355" s="23" t="n">
        <v>1</v>
      </c>
      <c r="R355" s="23" t="n">
        <v>1</v>
      </c>
      <c r="S355" s="22" t="n">
        <v>355</v>
      </c>
      <c r="T355" s="27"/>
      <c r="U355" s="8"/>
      <c r="V355" s="8"/>
      <c r="W355" s="8"/>
      <c r="X355" s="8"/>
      <c r="Y355" s="8"/>
      <c r="Z355" s="8"/>
    </row>
    <row r="356" customFormat="false" ht="28.5" hidden="false" customHeight="true" outlineLevel="0" collapsed="false">
      <c r="A356" s="24" t="s">
        <v>363</v>
      </c>
      <c r="B356" s="56" t="n">
        <f aca="false">HLOOKUP($B$2,$I$1:L356,S356,0)</f>
        <v>0</v>
      </c>
      <c r="C356" s="59" t="str">
        <f aca="false">IF(B356=1,"Ap Dung","Khong")</f>
        <v>Khong</v>
      </c>
      <c r="D356" s="60" t="str">
        <f aca="false">IF(E356="x","Bat buoc",(IF(E356=1,"khuyen khich","Khong")))</f>
        <v>khuyen khich</v>
      </c>
      <c r="E356" s="26" t="n">
        <f aca="false">HLOOKUP($E$2,$N$1:R356,S356,0)</f>
        <v>1</v>
      </c>
      <c r="F356" s="27"/>
      <c r="G356" s="29" t="str">
        <f aca="false">IF(AND(F356=1,E356=1),1,IF(AND(F356=1,E356="x"),"x",""))</f>
        <v/>
      </c>
      <c r="H356" s="28" t="s">
        <v>5</v>
      </c>
      <c r="I356" s="22" t="n">
        <v>1</v>
      </c>
      <c r="J356" s="22"/>
      <c r="K356" s="22"/>
      <c r="L356" s="22"/>
      <c r="M356" s="29" t="s">
        <v>221</v>
      </c>
      <c r="N356" s="23"/>
      <c r="O356" s="23"/>
      <c r="P356" s="23"/>
      <c r="Q356" s="23" t="n">
        <v>1</v>
      </c>
      <c r="R356" s="23" t="n">
        <v>1</v>
      </c>
      <c r="S356" s="22" t="n">
        <v>356</v>
      </c>
      <c r="T356" s="27"/>
      <c r="U356" s="8"/>
      <c r="V356" s="8"/>
      <c r="W356" s="8"/>
      <c r="X356" s="8"/>
      <c r="Y356" s="8"/>
      <c r="Z356" s="8"/>
    </row>
    <row r="357" customFormat="false" ht="28.5" hidden="false" customHeight="true" outlineLevel="0" collapsed="false">
      <c r="A357" s="30" t="s">
        <v>364</v>
      </c>
      <c r="B357" s="56"/>
      <c r="C357" s="61"/>
      <c r="D357" s="62"/>
      <c r="E357" s="32"/>
      <c r="F357" s="32"/>
      <c r="G357" s="23"/>
      <c r="H357" s="22"/>
      <c r="I357" s="22"/>
      <c r="J357" s="22"/>
      <c r="K357" s="22"/>
      <c r="L357" s="22"/>
      <c r="M357" s="23"/>
      <c r="N357" s="23"/>
      <c r="O357" s="23"/>
      <c r="P357" s="23"/>
      <c r="Q357" s="23"/>
      <c r="R357" s="23"/>
      <c r="S357" s="22" t="n">
        <v>357</v>
      </c>
      <c r="T357" s="32"/>
      <c r="U357" s="8"/>
      <c r="V357" s="8"/>
      <c r="W357" s="8"/>
      <c r="X357" s="8"/>
      <c r="Y357" s="8"/>
      <c r="Z357" s="8"/>
    </row>
    <row r="358" customFormat="false" ht="28.5" hidden="false" customHeight="true" outlineLevel="0" collapsed="false">
      <c r="A358" s="24" t="s">
        <v>365</v>
      </c>
      <c r="B358" s="56" t="n">
        <f aca="false">HLOOKUP($B$2,$I$1:L358,S358,0)</f>
        <v>1</v>
      </c>
      <c r="C358" s="59" t="str">
        <f aca="false">IF(B358=1,"Ap Dung","Khong")</f>
        <v>Ap Dung</v>
      </c>
      <c r="D358" s="60" t="str">
        <f aca="false">IF(E358="x","Bat buoc",(IF(E358=1,"khuyen khich","Khong")))</f>
        <v>Bat buoc</v>
      </c>
      <c r="E358" s="33" t="str">
        <f aca="false">HLOOKUP($E$2,$N$1:R358,S358,0)</f>
        <v>x</v>
      </c>
      <c r="F358" s="27"/>
      <c r="G358" s="29" t="str">
        <f aca="false">IF(AND(F358=1,E358=1),1,IF(AND(F358=1,E358="x"),"x",""))</f>
        <v/>
      </c>
      <c r="H358" s="28" t="s">
        <v>15</v>
      </c>
      <c r="I358" s="22" t="n">
        <v>1</v>
      </c>
      <c r="J358" s="22" t="n">
        <v>1</v>
      </c>
      <c r="K358" s="22" t="n">
        <v>1</v>
      </c>
      <c r="L358" s="22" t="n">
        <v>1</v>
      </c>
      <c r="M358" s="29" t="s">
        <v>22</v>
      </c>
      <c r="N358" s="29" t="s">
        <v>23</v>
      </c>
      <c r="O358" s="29" t="s">
        <v>23</v>
      </c>
      <c r="P358" s="29" t="s">
        <v>23</v>
      </c>
      <c r="Q358" s="29" t="s">
        <v>23</v>
      </c>
      <c r="R358" s="29" t="s">
        <v>23</v>
      </c>
      <c r="S358" s="22" t="n">
        <v>358</v>
      </c>
      <c r="T358" s="27"/>
      <c r="U358" s="8"/>
      <c r="V358" s="8"/>
      <c r="W358" s="8"/>
      <c r="X358" s="8"/>
      <c r="Y358" s="8"/>
      <c r="Z358" s="8"/>
    </row>
    <row r="359" customFormat="false" ht="28.5" hidden="false" customHeight="true" outlineLevel="0" collapsed="false">
      <c r="A359" s="24" t="s">
        <v>366</v>
      </c>
      <c r="B359" s="56" t="n">
        <f aca="false">HLOOKUP($B$2,$I$1:L359,S359,0)</f>
        <v>1</v>
      </c>
      <c r="C359" s="59" t="str">
        <f aca="false">IF(B359=1,"Ap Dung","Khong")</f>
        <v>Ap Dung</v>
      </c>
      <c r="D359" s="60" t="str">
        <f aca="false">IF(E359="x","Bat buoc",(IF(E359=1,"khuyen khich","Khong")))</f>
        <v>Khong</v>
      </c>
      <c r="E359" s="26" t="n">
        <f aca="false">HLOOKUP($E$2,$N$1:R359,S359,0)</f>
        <v>0</v>
      </c>
      <c r="F359" s="27"/>
      <c r="G359" s="29" t="str">
        <f aca="false">IF(AND(F359=1,E359=1),1,IF(AND(F359=1,E359="x"),"x",""))</f>
        <v/>
      </c>
      <c r="H359" s="28" t="s">
        <v>15</v>
      </c>
      <c r="I359" s="22" t="n">
        <v>1</v>
      </c>
      <c r="J359" s="22" t="n">
        <v>1</v>
      </c>
      <c r="K359" s="22" t="n">
        <v>1</v>
      </c>
      <c r="L359" s="22" t="n">
        <v>1</v>
      </c>
      <c r="M359" s="29" t="s">
        <v>85</v>
      </c>
      <c r="N359" s="23"/>
      <c r="O359" s="23"/>
      <c r="P359" s="23"/>
      <c r="Q359" s="23"/>
      <c r="R359" s="23"/>
      <c r="S359" s="22" t="n">
        <v>359</v>
      </c>
      <c r="T359" s="27"/>
      <c r="U359" s="8"/>
      <c r="V359" s="8"/>
      <c r="W359" s="8"/>
      <c r="X359" s="8"/>
      <c r="Y359" s="8"/>
      <c r="Z359" s="8"/>
    </row>
    <row r="360" customFormat="false" ht="28.5" hidden="false" customHeight="true" outlineLevel="0" collapsed="false">
      <c r="A360" s="24" t="s">
        <v>367</v>
      </c>
      <c r="B360" s="56" t="n">
        <f aca="false">HLOOKUP($B$2,$I$1:L360,S360,0)</f>
        <v>1</v>
      </c>
      <c r="C360" s="59" t="str">
        <f aca="false">IF(B360=1,"Ap Dung","Khong")</f>
        <v>Ap Dung</v>
      </c>
      <c r="D360" s="60" t="str">
        <f aca="false">IF(E360="x","Bat buoc",(IF(E360=1,"khuyen khich","Khong")))</f>
        <v>Bat buoc</v>
      </c>
      <c r="E360" s="33" t="str">
        <f aca="false">HLOOKUP($E$2,$N$1:R360,S360,0)</f>
        <v>x</v>
      </c>
      <c r="F360" s="27"/>
      <c r="G360" s="29" t="str">
        <f aca="false">IF(AND(F360=1,E360=1),1,IF(AND(F360=1,E360="x"),"x",""))</f>
        <v/>
      </c>
      <c r="H360" s="28" t="s">
        <v>15</v>
      </c>
      <c r="I360" s="22" t="n">
        <v>1</v>
      </c>
      <c r="J360" s="22" t="n">
        <v>1</v>
      </c>
      <c r="K360" s="22" t="n">
        <v>1</v>
      </c>
      <c r="L360" s="22" t="n">
        <v>1</v>
      </c>
      <c r="M360" s="29" t="s">
        <v>22</v>
      </c>
      <c r="N360" s="29" t="s">
        <v>23</v>
      </c>
      <c r="O360" s="29" t="s">
        <v>23</v>
      </c>
      <c r="P360" s="29" t="s">
        <v>23</v>
      </c>
      <c r="Q360" s="29" t="s">
        <v>23</v>
      </c>
      <c r="R360" s="29" t="s">
        <v>23</v>
      </c>
      <c r="S360" s="22" t="n">
        <v>360</v>
      </c>
      <c r="T360" s="27"/>
      <c r="U360" s="8"/>
      <c r="V360" s="8"/>
      <c r="W360" s="8"/>
      <c r="X360" s="8"/>
      <c r="Y360" s="8"/>
      <c r="Z360" s="8"/>
    </row>
    <row r="361" customFormat="false" ht="28.5" hidden="false" customHeight="true" outlineLevel="0" collapsed="false">
      <c r="A361" s="24" t="s">
        <v>368</v>
      </c>
      <c r="B361" s="56" t="n">
        <f aca="false">HLOOKUP($B$2,$I$1:L361,S361,0)</f>
        <v>1</v>
      </c>
      <c r="C361" s="59" t="str">
        <f aca="false">IF(B361=1,"Ap Dung","Khong")</f>
        <v>Ap Dung</v>
      </c>
      <c r="D361" s="60" t="str">
        <f aca="false">IF(E361="x","Bat buoc",(IF(E361=1,"khuyen khich","Khong")))</f>
        <v>khuyen khich</v>
      </c>
      <c r="E361" s="26" t="n">
        <f aca="false">HLOOKUP($E$2,$N$1:R361,S361,0)</f>
        <v>1</v>
      </c>
      <c r="F361" s="27"/>
      <c r="G361" s="29" t="str">
        <f aca="false">IF(AND(F361=1,E361=1),1,IF(AND(F361=1,E361="x"),"x",""))</f>
        <v/>
      </c>
      <c r="H361" s="28" t="s">
        <v>15</v>
      </c>
      <c r="I361" s="22" t="n">
        <v>1</v>
      </c>
      <c r="J361" s="22" t="n">
        <v>1</v>
      </c>
      <c r="K361" s="22" t="n">
        <v>1</v>
      </c>
      <c r="L361" s="22" t="n">
        <v>1</v>
      </c>
      <c r="M361" s="29" t="s">
        <v>18</v>
      </c>
      <c r="N361" s="23"/>
      <c r="O361" s="23"/>
      <c r="P361" s="23" t="n">
        <v>1</v>
      </c>
      <c r="Q361" s="23" t="n">
        <v>1</v>
      </c>
      <c r="R361" s="23" t="n">
        <v>1</v>
      </c>
      <c r="S361" s="22" t="n">
        <v>361</v>
      </c>
      <c r="T361" s="27"/>
      <c r="U361" s="8"/>
      <c r="V361" s="8"/>
      <c r="W361" s="8"/>
      <c r="X361" s="8"/>
      <c r="Y361" s="8"/>
      <c r="Z361" s="8"/>
    </row>
    <row r="362" customFormat="false" ht="28.5" hidden="false" customHeight="true" outlineLevel="0" collapsed="false">
      <c r="A362" s="30" t="s">
        <v>369</v>
      </c>
      <c r="B362" s="56"/>
      <c r="C362" s="61"/>
      <c r="D362" s="62"/>
      <c r="E362" s="32"/>
      <c r="F362" s="32"/>
      <c r="G362" s="23"/>
      <c r="H362" s="22"/>
      <c r="I362" s="22"/>
      <c r="J362" s="22"/>
      <c r="K362" s="22"/>
      <c r="L362" s="22"/>
      <c r="M362" s="23"/>
      <c r="N362" s="23"/>
      <c r="O362" s="23"/>
      <c r="P362" s="23"/>
      <c r="Q362" s="23"/>
      <c r="R362" s="23"/>
      <c r="S362" s="22" t="n">
        <v>362</v>
      </c>
      <c r="T362" s="32"/>
      <c r="U362" s="8"/>
      <c r="V362" s="8"/>
      <c r="W362" s="8"/>
      <c r="X362" s="8"/>
      <c r="Y362" s="8"/>
      <c r="Z362" s="8"/>
    </row>
    <row r="363" customFormat="false" ht="28.5" hidden="false" customHeight="true" outlineLevel="0" collapsed="false">
      <c r="A363" s="24" t="s">
        <v>370</v>
      </c>
      <c r="B363" s="56" t="n">
        <f aca="false">HLOOKUP($B$2,$I$1:L363,S363,0)</f>
        <v>1</v>
      </c>
      <c r="C363" s="59" t="str">
        <f aca="false">IF(B363=1,"Ap Dung","Khong")</f>
        <v>Ap Dung</v>
      </c>
      <c r="D363" s="60" t="str">
        <f aca="false">IF(E363="x","Bat buoc",(IF(E363=1,"khuyen khich","Khong")))</f>
        <v>Bat buoc</v>
      </c>
      <c r="E363" s="33" t="str">
        <f aca="false">HLOOKUP($E$2,$N$1:R363,S363,0)</f>
        <v>x</v>
      </c>
      <c r="F363" s="27"/>
      <c r="G363" s="29" t="str">
        <f aca="false">IF(AND(F363=1,E363=1),1,IF(AND(F363=1,E363="x"),"x",""))</f>
        <v/>
      </c>
      <c r="H363" s="28" t="s">
        <v>15</v>
      </c>
      <c r="I363" s="22" t="n">
        <v>1</v>
      </c>
      <c r="J363" s="22" t="n">
        <v>1</v>
      </c>
      <c r="K363" s="22" t="n">
        <v>1</v>
      </c>
      <c r="L363" s="22" t="n">
        <v>1</v>
      </c>
      <c r="M363" s="29" t="s">
        <v>22</v>
      </c>
      <c r="N363" s="29" t="s">
        <v>23</v>
      </c>
      <c r="O363" s="29" t="s">
        <v>23</v>
      </c>
      <c r="P363" s="29" t="s">
        <v>23</v>
      </c>
      <c r="Q363" s="29" t="s">
        <v>23</v>
      </c>
      <c r="R363" s="29" t="s">
        <v>23</v>
      </c>
      <c r="S363" s="22" t="n">
        <v>363</v>
      </c>
      <c r="T363" s="27"/>
      <c r="U363" s="8"/>
      <c r="V363" s="8"/>
      <c r="W363" s="8"/>
      <c r="X363" s="8"/>
      <c r="Y363" s="8"/>
      <c r="Z363" s="8"/>
    </row>
    <row r="364" customFormat="false" ht="28.5" hidden="false" customHeight="true" outlineLevel="0" collapsed="false">
      <c r="A364" s="24" t="s">
        <v>371</v>
      </c>
      <c r="B364" s="56" t="n">
        <f aca="false">HLOOKUP($B$2,$I$1:L364,S364,0)</f>
        <v>1</v>
      </c>
      <c r="C364" s="59" t="str">
        <f aca="false">IF(B364=1,"Ap Dung","Khong")</f>
        <v>Ap Dung</v>
      </c>
      <c r="D364" s="60" t="str">
        <f aca="false">IF(E364="x","Bat buoc",(IF(E364=1,"khuyen khich","Khong")))</f>
        <v>Bat buoc</v>
      </c>
      <c r="E364" s="33" t="str">
        <f aca="false">HLOOKUP($E$2,$N$1:R364,S364,0)</f>
        <v>x</v>
      </c>
      <c r="F364" s="27"/>
      <c r="G364" s="29" t="str">
        <f aca="false">IF(AND(F364=1,E364=1),1,IF(AND(F364=1,E364="x"),"x",""))</f>
        <v/>
      </c>
      <c r="H364" s="28" t="s">
        <v>15</v>
      </c>
      <c r="I364" s="22" t="n">
        <v>1</v>
      </c>
      <c r="J364" s="22" t="n">
        <v>1</v>
      </c>
      <c r="K364" s="22" t="n">
        <v>1</v>
      </c>
      <c r="L364" s="22" t="n">
        <v>1</v>
      </c>
      <c r="M364" s="29" t="s">
        <v>22</v>
      </c>
      <c r="N364" s="29" t="s">
        <v>23</v>
      </c>
      <c r="O364" s="29" t="s">
        <v>23</v>
      </c>
      <c r="P364" s="29" t="s">
        <v>23</v>
      </c>
      <c r="Q364" s="29" t="s">
        <v>23</v>
      </c>
      <c r="R364" s="29" t="s">
        <v>23</v>
      </c>
      <c r="S364" s="22" t="n">
        <v>364</v>
      </c>
      <c r="T364" s="27"/>
      <c r="U364" s="8"/>
      <c r="V364" s="8"/>
      <c r="W364" s="8"/>
      <c r="X364" s="8"/>
      <c r="Y364" s="8"/>
      <c r="Z364" s="8"/>
    </row>
    <row r="365" customFormat="false" ht="28.5" hidden="false" customHeight="true" outlineLevel="0" collapsed="false">
      <c r="A365" s="24" t="s">
        <v>372</v>
      </c>
      <c r="B365" s="56" t="n">
        <f aca="false">HLOOKUP($B$2,$I$1:L365,S365,0)</f>
        <v>1</v>
      </c>
      <c r="C365" s="59" t="str">
        <f aca="false">IF(B365=1,"Ap Dung","Khong")</f>
        <v>Ap Dung</v>
      </c>
      <c r="D365" s="60" t="str">
        <f aca="false">IF(E365="x","Bat buoc",(IF(E365=1,"khuyen khich","Khong")))</f>
        <v>khuyen khich</v>
      </c>
      <c r="E365" s="26" t="n">
        <f aca="false">HLOOKUP($E$2,$N$1:R365,S365,0)</f>
        <v>1</v>
      </c>
      <c r="F365" s="27"/>
      <c r="G365" s="29" t="str">
        <f aca="false">IF(AND(F365=1,E365=1),1,IF(AND(F365=1,E365="x"),"x",""))</f>
        <v/>
      </c>
      <c r="H365" s="28" t="s">
        <v>15</v>
      </c>
      <c r="I365" s="22" t="n">
        <v>1</v>
      </c>
      <c r="J365" s="22" t="n">
        <v>1</v>
      </c>
      <c r="K365" s="22" t="n">
        <v>1</v>
      </c>
      <c r="L365" s="22" t="n">
        <v>1</v>
      </c>
      <c r="M365" s="23" t="n">
        <v>5</v>
      </c>
      <c r="N365" s="23"/>
      <c r="O365" s="23"/>
      <c r="P365" s="23"/>
      <c r="Q365" s="23"/>
      <c r="R365" s="23" t="n">
        <v>1</v>
      </c>
      <c r="S365" s="22" t="n">
        <v>365</v>
      </c>
      <c r="T365" s="27"/>
      <c r="U365" s="8"/>
      <c r="V365" s="8"/>
      <c r="W365" s="8"/>
      <c r="X365" s="8"/>
      <c r="Y365" s="8"/>
      <c r="Z365" s="8"/>
    </row>
    <row r="366" customFormat="false" ht="28.5" hidden="false" customHeight="true" outlineLevel="0" collapsed="false">
      <c r="A366" s="30" t="s">
        <v>373</v>
      </c>
      <c r="B366" s="56"/>
      <c r="C366" s="61"/>
      <c r="D366" s="62"/>
      <c r="E366" s="32"/>
      <c r="F366" s="32"/>
      <c r="G366" s="23"/>
      <c r="H366" s="22"/>
      <c r="I366" s="22"/>
      <c r="J366" s="22"/>
      <c r="K366" s="22"/>
      <c r="L366" s="22"/>
      <c r="M366" s="23"/>
      <c r="N366" s="23"/>
      <c r="O366" s="23"/>
      <c r="P366" s="23"/>
      <c r="Q366" s="23"/>
      <c r="R366" s="23"/>
      <c r="S366" s="22" t="n">
        <v>366</v>
      </c>
      <c r="T366" s="32"/>
      <c r="U366" s="8"/>
      <c r="V366" s="8"/>
      <c r="W366" s="8"/>
      <c r="X366" s="8"/>
      <c r="Y366" s="8"/>
      <c r="Z366" s="8"/>
    </row>
    <row r="367" customFormat="false" ht="28.5" hidden="false" customHeight="true" outlineLevel="0" collapsed="false">
      <c r="A367" s="24" t="s">
        <v>374</v>
      </c>
      <c r="B367" s="56" t="n">
        <f aca="false">HLOOKUP($B$2,$I$1:L367,S367,0)</f>
        <v>1</v>
      </c>
      <c r="C367" s="59" t="str">
        <f aca="false">IF(B367=1,"Ap Dung","Khong")</f>
        <v>Ap Dung</v>
      </c>
      <c r="D367" s="60" t="str">
        <f aca="false">IF(E367="x","Bat buoc",(IF(E367=1,"khuyen khich","Khong")))</f>
        <v>Khong</v>
      </c>
      <c r="E367" s="26" t="n">
        <f aca="false">HLOOKUP($E$2,$N$1:R367,S367,0)</f>
        <v>0</v>
      </c>
      <c r="F367" s="27"/>
      <c r="G367" s="29" t="str">
        <f aca="false">IF(AND(F367=1,E367=1),1,IF(AND(F367=1,E367="x"),"x",""))</f>
        <v/>
      </c>
      <c r="H367" s="28" t="s">
        <v>70</v>
      </c>
      <c r="I367" s="22" t="n">
        <v>1</v>
      </c>
      <c r="J367" s="22" t="n">
        <v>1</v>
      </c>
      <c r="K367" s="22" t="n">
        <v>1</v>
      </c>
      <c r="L367" s="22"/>
      <c r="M367" s="23" t="n">
        <v>2</v>
      </c>
      <c r="N367" s="23"/>
      <c r="O367" s="23" t="n">
        <v>1</v>
      </c>
      <c r="P367" s="23"/>
      <c r="Q367" s="23"/>
      <c r="R367" s="23"/>
      <c r="S367" s="22" t="n">
        <v>367</v>
      </c>
      <c r="T367" s="27"/>
      <c r="U367" s="8"/>
      <c r="V367" s="8"/>
      <c r="W367" s="8"/>
      <c r="X367" s="8"/>
      <c r="Y367" s="8"/>
      <c r="Z367" s="8"/>
    </row>
    <row r="368" customFormat="false" ht="28.5" hidden="false" customHeight="true" outlineLevel="0" collapsed="false">
      <c r="A368" s="24" t="s">
        <v>375</v>
      </c>
      <c r="B368" s="56" t="n">
        <f aca="false">HLOOKUP($B$2,$I$1:L368,S368,0)</f>
        <v>1</v>
      </c>
      <c r="C368" s="59" t="str">
        <f aca="false">IF(B368=1,"Ap Dung","Khong")</f>
        <v>Ap Dung</v>
      </c>
      <c r="D368" s="60" t="str">
        <f aca="false">IF(E368="x","Bat buoc",(IF(E368=1,"khuyen khich","Khong")))</f>
        <v>Bat buoc</v>
      </c>
      <c r="E368" s="33" t="str">
        <f aca="false">HLOOKUP($E$2,$N$1:R368,S368,0)</f>
        <v>x</v>
      </c>
      <c r="F368" s="27"/>
      <c r="G368" s="29" t="str">
        <f aca="false">IF(AND(F368=1,E368=1),1,IF(AND(F368=1,E368="x"),"x",""))</f>
        <v/>
      </c>
      <c r="H368" s="28" t="s">
        <v>70</v>
      </c>
      <c r="I368" s="22" t="n">
        <v>1</v>
      </c>
      <c r="J368" s="22" t="n">
        <v>1</v>
      </c>
      <c r="K368" s="22" t="n">
        <v>1</v>
      </c>
      <c r="L368" s="22"/>
      <c r="M368" s="29" t="s">
        <v>35</v>
      </c>
      <c r="N368" s="23"/>
      <c r="O368" s="23"/>
      <c r="P368" s="23" t="n">
        <v>1</v>
      </c>
      <c r="Q368" s="29" t="s">
        <v>23</v>
      </c>
      <c r="R368" s="29" t="s">
        <v>23</v>
      </c>
      <c r="S368" s="22" t="n">
        <v>368</v>
      </c>
      <c r="T368" s="27"/>
      <c r="U368" s="8"/>
      <c r="V368" s="8"/>
      <c r="W368" s="8"/>
      <c r="X368" s="8"/>
      <c r="Y368" s="8"/>
      <c r="Z368" s="8"/>
    </row>
    <row r="369" customFormat="false" ht="28.5" hidden="false" customHeight="true" outlineLevel="0" collapsed="false">
      <c r="A369" s="24" t="s">
        <v>376</v>
      </c>
      <c r="B369" s="56" t="n">
        <f aca="false">HLOOKUP($B$2,$I$1:L369,S369,0)</f>
        <v>1</v>
      </c>
      <c r="C369" s="59" t="str">
        <f aca="false">IF(B369=1,"Ap Dung","Khong")</f>
        <v>Ap Dung</v>
      </c>
      <c r="D369" s="60" t="str">
        <f aca="false">IF(E369="x","Bat buoc",(IF(E369=1,"khuyen khich","Khong")))</f>
        <v>Bat buoc</v>
      </c>
      <c r="E369" s="33" t="str">
        <f aca="false">HLOOKUP($E$2,$N$1:R369,S369,0)</f>
        <v>x</v>
      </c>
      <c r="F369" s="27"/>
      <c r="G369" s="29" t="str">
        <f aca="false">IF(AND(F369=1,E369=1),1,IF(AND(F369=1,E369="x"),"x",""))</f>
        <v/>
      </c>
      <c r="H369" s="28" t="s">
        <v>70</v>
      </c>
      <c r="I369" s="22" t="n">
        <v>1</v>
      </c>
      <c r="J369" s="22" t="n">
        <v>1</v>
      </c>
      <c r="K369" s="22" t="n">
        <v>1</v>
      </c>
      <c r="L369" s="22"/>
      <c r="M369" s="29" t="s">
        <v>126</v>
      </c>
      <c r="N369" s="23"/>
      <c r="O369" s="23"/>
      <c r="P369" s="23"/>
      <c r="Q369" s="23" t="n">
        <v>1</v>
      </c>
      <c r="R369" s="29" t="s">
        <v>23</v>
      </c>
      <c r="S369" s="22" t="n">
        <v>369</v>
      </c>
      <c r="T369" s="27"/>
      <c r="U369" s="8"/>
      <c r="V369" s="8"/>
      <c r="W369" s="8"/>
      <c r="X369" s="8"/>
      <c r="Y369" s="8"/>
      <c r="Z369" s="8"/>
    </row>
    <row r="370" customFormat="false" ht="28.5" hidden="false" customHeight="true" outlineLevel="0" collapsed="false">
      <c r="A370" s="24" t="s">
        <v>377</v>
      </c>
      <c r="B370" s="56" t="n">
        <f aca="false">HLOOKUP($B$2,$I$1:L370,S370,0)</f>
        <v>1</v>
      </c>
      <c r="C370" s="59" t="str">
        <f aca="false">IF(B370=1,"Ap Dung","Khong")</f>
        <v>Ap Dung</v>
      </c>
      <c r="D370" s="60" t="str">
        <f aca="false">IF(E370="x","Bat buoc",(IF(E370=1,"khuyen khich","Khong")))</f>
        <v>khuyen khich</v>
      </c>
      <c r="E370" s="26" t="n">
        <f aca="false">HLOOKUP($E$2,$N$1:R370,S370,0)</f>
        <v>1</v>
      </c>
      <c r="F370" s="27"/>
      <c r="G370" s="29" t="str">
        <f aca="false">IF(AND(F370=1,E370=1),1,IF(AND(F370=1,E370="x"),"x",""))</f>
        <v/>
      </c>
      <c r="H370" s="28" t="s">
        <v>70</v>
      </c>
      <c r="I370" s="22" t="n">
        <v>1</v>
      </c>
      <c r="J370" s="22" t="n">
        <v>1</v>
      </c>
      <c r="K370" s="22" t="n">
        <v>1</v>
      </c>
      <c r="L370" s="22"/>
      <c r="M370" s="29" t="s">
        <v>221</v>
      </c>
      <c r="N370" s="23"/>
      <c r="O370" s="23"/>
      <c r="P370" s="23"/>
      <c r="Q370" s="23" t="n">
        <v>1</v>
      </c>
      <c r="R370" s="23" t="n">
        <v>1</v>
      </c>
      <c r="S370" s="22" t="n">
        <v>370</v>
      </c>
      <c r="T370" s="27"/>
      <c r="U370" s="8"/>
      <c r="V370" s="8"/>
      <c r="W370" s="8"/>
      <c r="X370" s="8"/>
      <c r="Y370" s="8"/>
      <c r="Z370" s="8"/>
    </row>
    <row r="371" customFormat="false" ht="28.5" hidden="false" customHeight="true" outlineLevel="0" collapsed="false">
      <c r="A371" s="24" t="s">
        <v>378</v>
      </c>
      <c r="B371" s="56" t="n">
        <f aca="false">HLOOKUP($B$2,$I$1:L371,S371,0)</f>
        <v>1</v>
      </c>
      <c r="C371" s="59" t="str">
        <f aca="false">IF(B371=1,"Ap Dung","Khong")</f>
        <v>Ap Dung</v>
      </c>
      <c r="D371" s="60" t="str">
        <f aca="false">IF(E371="x","Bat buoc",(IF(E371=1,"khuyen khich","Khong")))</f>
        <v>khuyen khich</v>
      </c>
      <c r="E371" s="26" t="n">
        <f aca="false">HLOOKUP($E$2,$N$1:R371,S371,0)</f>
        <v>1</v>
      </c>
      <c r="F371" s="27"/>
      <c r="G371" s="29" t="str">
        <f aca="false">IF(AND(F371=1,E371=1),1,IF(AND(F371=1,E371="x"),"x",""))</f>
        <v/>
      </c>
      <c r="H371" s="28" t="s">
        <v>70</v>
      </c>
      <c r="I371" s="22" t="n">
        <v>1</v>
      </c>
      <c r="J371" s="22" t="n">
        <v>1</v>
      </c>
      <c r="K371" s="22" t="n">
        <v>1</v>
      </c>
      <c r="L371" s="22"/>
      <c r="M371" s="23" t="n">
        <v>5</v>
      </c>
      <c r="N371" s="23"/>
      <c r="O371" s="23"/>
      <c r="P371" s="23"/>
      <c r="Q371" s="23"/>
      <c r="R371" s="23" t="n">
        <v>1</v>
      </c>
      <c r="S371" s="22" t="n">
        <v>371</v>
      </c>
      <c r="T371" s="27"/>
      <c r="U371" s="8"/>
      <c r="V371" s="8"/>
      <c r="W371" s="8"/>
      <c r="X371" s="8"/>
      <c r="Y371" s="8"/>
      <c r="Z371" s="8"/>
    </row>
    <row r="372" customFormat="false" ht="28.5" hidden="false" customHeight="true" outlineLevel="0" collapsed="false">
      <c r="A372" s="30" t="s">
        <v>379</v>
      </c>
      <c r="B372" s="56"/>
      <c r="C372" s="61"/>
      <c r="D372" s="62"/>
      <c r="E372" s="32"/>
      <c r="F372" s="32"/>
      <c r="G372" s="23"/>
      <c r="H372" s="22"/>
      <c r="I372" s="22"/>
      <c r="J372" s="22"/>
      <c r="K372" s="22"/>
      <c r="L372" s="22"/>
      <c r="M372" s="23"/>
      <c r="N372" s="23"/>
      <c r="O372" s="23"/>
      <c r="P372" s="23"/>
      <c r="Q372" s="23"/>
      <c r="R372" s="23"/>
      <c r="S372" s="22" t="n">
        <v>372</v>
      </c>
      <c r="T372" s="32"/>
      <c r="U372" s="8"/>
      <c r="V372" s="8"/>
      <c r="W372" s="8"/>
      <c r="X372" s="8"/>
      <c r="Y372" s="8"/>
      <c r="Z372" s="8"/>
    </row>
    <row r="373" customFormat="false" ht="28.5" hidden="false" customHeight="true" outlineLevel="0" collapsed="false">
      <c r="A373" s="24" t="s">
        <v>380</v>
      </c>
      <c r="B373" s="56" t="n">
        <f aca="false">HLOOKUP($B$2,$I$1:L373,S373,0)</f>
        <v>1</v>
      </c>
      <c r="C373" s="59" t="str">
        <f aca="false">IF(B373=1,"Ap Dung","Khong")</f>
        <v>Ap Dung</v>
      </c>
      <c r="D373" s="60" t="str">
        <f aca="false">IF(E373="x","Bat buoc",(IF(E373=1,"khuyen khich","Khong")))</f>
        <v>Bat buoc</v>
      </c>
      <c r="E373" s="33" t="str">
        <f aca="false">HLOOKUP($E$2,$N$1:R373,S373,0)</f>
        <v>x</v>
      </c>
      <c r="F373" s="27"/>
      <c r="G373" s="29" t="str">
        <f aca="false">IF(AND(F373=1,E373=1),1,IF(AND(F373=1,E373="x"),"x",""))</f>
        <v/>
      </c>
      <c r="H373" s="28" t="s">
        <v>15</v>
      </c>
      <c r="I373" s="22" t="n">
        <v>1</v>
      </c>
      <c r="J373" s="22" t="n">
        <v>1</v>
      </c>
      <c r="K373" s="22" t="n">
        <v>1</v>
      </c>
      <c r="L373" s="22" t="n">
        <v>1</v>
      </c>
      <c r="M373" s="29" t="s">
        <v>22</v>
      </c>
      <c r="N373" s="29" t="s">
        <v>23</v>
      </c>
      <c r="O373" s="29" t="s">
        <v>23</v>
      </c>
      <c r="P373" s="29" t="s">
        <v>23</v>
      </c>
      <c r="Q373" s="29" t="s">
        <v>23</v>
      </c>
      <c r="R373" s="29" t="s">
        <v>23</v>
      </c>
      <c r="S373" s="22" t="n">
        <v>373</v>
      </c>
      <c r="T373" s="27"/>
      <c r="U373" s="8"/>
      <c r="V373" s="8"/>
      <c r="W373" s="8"/>
      <c r="X373" s="8"/>
      <c r="Y373" s="8"/>
      <c r="Z373" s="8"/>
    </row>
    <row r="374" customFormat="false" ht="28.5" hidden="false" customHeight="true" outlineLevel="0" collapsed="false">
      <c r="A374" s="30" t="s">
        <v>381</v>
      </c>
      <c r="B374" s="56"/>
      <c r="C374" s="61"/>
      <c r="D374" s="62"/>
      <c r="E374" s="32"/>
      <c r="F374" s="32"/>
      <c r="G374" s="23"/>
      <c r="H374" s="22"/>
      <c r="I374" s="22"/>
      <c r="J374" s="22"/>
      <c r="K374" s="22"/>
      <c r="L374" s="22"/>
      <c r="M374" s="23"/>
      <c r="N374" s="23"/>
      <c r="O374" s="23"/>
      <c r="P374" s="23"/>
      <c r="Q374" s="23"/>
      <c r="R374" s="23"/>
      <c r="S374" s="22" t="n">
        <v>374</v>
      </c>
      <c r="T374" s="32"/>
      <c r="U374" s="8"/>
      <c r="V374" s="8"/>
      <c r="W374" s="8"/>
      <c r="X374" s="8"/>
      <c r="Y374" s="8"/>
      <c r="Z374" s="8"/>
    </row>
    <row r="375" customFormat="false" ht="28.5" hidden="false" customHeight="true" outlineLevel="0" collapsed="false">
      <c r="A375" s="24" t="s">
        <v>382</v>
      </c>
      <c r="B375" s="56" t="n">
        <f aca="false">HLOOKUP($B$2,$I$1:L375,S375,0)</f>
        <v>1</v>
      </c>
      <c r="C375" s="59" t="str">
        <f aca="false">IF(B375=1,"Ap Dung","Khong")</f>
        <v>Ap Dung</v>
      </c>
      <c r="D375" s="60" t="str">
        <f aca="false">IF(E375="x","Bat buoc",(IF(E375=1,"khuyen khich","Khong")))</f>
        <v>Bat buoc</v>
      </c>
      <c r="E375" s="33" t="str">
        <f aca="false">HLOOKUP($E$2,$N$1:R375,S375,0)</f>
        <v>x</v>
      </c>
      <c r="F375" s="27"/>
      <c r="G375" s="29" t="str">
        <f aca="false">IF(AND(F375=1,E375=1),1,IF(AND(F375=1,E375="x"),"x",""))</f>
        <v/>
      </c>
      <c r="H375" s="28" t="s">
        <v>15</v>
      </c>
      <c r="I375" s="22" t="n">
        <v>1</v>
      </c>
      <c r="J375" s="22" t="n">
        <v>1</v>
      </c>
      <c r="K375" s="22" t="n">
        <v>1</v>
      </c>
      <c r="L375" s="22" t="n">
        <v>1</v>
      </c>
      <c r="M375" s="29" t="s">
        <v>22</v>
      </c>
      <c r="N375" s="29" t="s">
        <v>23</v>
      </c>
      <c r="O375" s="29" t="s">
        <v>23</v>
      </c>
      <c r="P375" s="29" t="s">
        <v>23</v>
      </c>
      <c r="Q375" s="29" t="s">
        <v>23</v>
      </c>
      <c r="R375" s="29" t="s">
        <v>23</v>
      </c>
      <c r="S375" s="22" t="n">
        <v>375</v>
      </c>
      <c r="T375" s="27"/>
      <c r="U375" s="8"/>
      <c r="V375" s="8"/>
      <c r="W375" s="8"/>
      <c r="X375" s="8"/>
      <c r="Y375" s="8"/>
      <c r="Z375" s="8"/>
    </row>
    <row r="376" customFormat="false" ht="28.5" hidden="false" customHeight="true" outlineLevel="0" collapsed="false">
      <c r="A376" s="24" t="s">
        <v>383</v>
      </c>
      <c r="B376" s="56" t="n">
        <f aca="false">HLOOKUP($B$2,$I$1:L376,S376,0)</f>
        <v>1</v>
      </c>
      <c r="C376" s="59" t="str">
        <f aca="false">IF(B376=1,"Ap Dung","Khong")</f>
        <v>Ap Dung</v>
      </c>
      <c r="D376" s="60" t="str">
        <f aca="false">IF(E376="x","Bat buoc",(IF(E376=1,"khuyen khich","Khong")))</f>
        <v>Bat buoc</v>
      </c>
      <c r="E376" s="33" t="str">
        <f aca="false">HLOOKUP($E$2,$N$1:R376,S376,0)</f>
        <v>x</v>
      </c>
      <c r="F376" s="27"/>
      <c r="G376" s="29" t="str">
        <f aca="false">IF(AND(F376=1,E376=1),1,IF(AND(F376=1,E376="x"),"x",""))</f>
        <v/>
      </c>
      <c r="H376" s="28" t="s">
        <v>15</v>
      </c>
      <c r="I376" s="22" t="n">
        <v>1</v>
      </c>
      <c r="J376" s="22" t="n">
        <v>1</v>
      </c>
      <c r="K376" s="22" t="n">
        <v>1</v>
      </c>
      <c r="L376" s="22" t="n">
        <v>1</v>
      </c>
      <c r="M376" s="29" t="s">
        <v>22</v>
      </c>
      <c r="N376" s="29" t="s">
        <v>23</v>
      </c>
      <c r="O376" s="29" t="s">
        <v>23</v>
      </c>
      <c r="P376" s="29" t="s">
        <v>23</v>
      </c>
      <c r="Q376" s="29" t="s">
        <v>23</v>
      </c>
      <c r="R376" s="29" t="s">
        <v>23</v>
      </c>
      <c r="S376" s="22" t="n">
        <v>376</v>
      </c>
      <c r="T376" s="27"/>
      <c r="U376" s="8"/>
      <c r="V376" s="8"/>
      <c r="W376" s="8"/>
      <c r="X376" s="8"/>
      <c r="Y376" s="8"/>
      <c r="Z376" s="8"/>
    </row>
    <row r="377" customFormat="false" ht="28.5" hidden="false" customHeight="true" outlineLevel="0" collapsed="false">
      <c r="A377" s="24" t="s">
        <v>384</v>
      </c>
      <c r="B377" s="56" t="n">
        <f aca="false">HLOOKUP($B$2,$I$1:L377,S377,0)</f>
        <v>1</v>
      </c>
      <c r="C377" s="59" t="str">
        <f aca="false">IF(B377=1,"Ap Dung","Khong")</f>
        <v>Ap Dung</v>
      </c>
      <c r="D377" s="60" t="str">
        <f aca="false">IF(E377="x","Bat buoc",(IF(E377=1,"khuyen khich","Khong")))</f>
        <v>Bat buoc</v>
      </c>
      <c r="E377" s="33" t="str">
        <f aca="false">HLOOKUP($E$2,$N$1:R377,S377,0)</f>
        <v>x</v>
      </c>
      <c r="F377" s="27"/>
      <c r="G377" s="29" t="str">
        <f aca="false">IF(AND(F377=1,E377=1),1,IF(AND(F377=1,E377="x"),"x",""))</f>
        <v/>
      </c>
      <c r="H377" s="28" t="s">
        <v>15</v>
      </c>
      <c r="I377" s="22" t="n">
        <v>1</v>
      </c>
      <c r="J377" s="22" t="n">
        <v>1</v>
      </c>
      <c r="K377" s="22" t="n">
        <v>1</v>
      </c>
      <c r="L377" s="22" t="n">
        <v>1</v>
      </c>
      <c r="M377" s="29" t="s">
        <v>197</v>
      </c>
      <c r="N377" s="23" t="n">
        <v>1</v>
      </c>
      <c r="O377" s="29" t="s">
        <v>23</v>
      </c>
      <c r="P377" s="29" t="s">
        <v>23</v>
      </c>
      <c r="Q377" s="29" t="s">
        <v>23</v>
      </c>
      <c r="R377" s="29" t="s">
        <v>23</v>
      </c>
      <c r="S377" s="22" t="n">
        <v>377</v>
      </c>
      <c r="T377" s="27"/>
      <c r="U377" s="8"/>
      <c r="V377" s="8"/>
      <c r="W377" s="8"/>
      <c r="X377" s="8"/>
      <c r="Y377" s="8"/>
      <c r="Z377" s="8"/>
    </row>
    <row r="378" customFormat="false" ht="28.5" hidden="false" customHeight="true" outlineLevel="0" collapsed="false">
      <c r="A378" s="17" t="s">
        <v>414</v>
      </c>
      <c r="B378" s="56"/>
      <c r="C378" s="61"/>
      <c r="D378" s="62"/>
      <c r="E378" s="32"/>
      <c r="F378" s="32"/>
      <c r="G378" s="23"/>
      <c r="H378" s="22"/>
      <c r="I378" s="22"/>
      <c r="J378" s="22"/>
      <c r="K378" s="22"/>
      <c r="L378" s="22"/>
      <c r="M378" s="23"/>
      <c r="N378" s="23"/>
      <c r="O378" s="23"/>
      <c r="P378" s="23"/>
      <c r="Q378" s="23"/>
      <c r="R378" s="23"/>
      <c r="S378" s="22" t="n">
        <v>378</v>
      </c>
      <c r="T378" s="32"/>
      <c r="U378" s="8"/>
      <c r="V378" s="8"/>
      <c r="W378" s="8"/>
      <c r="X378" s="8"/>
      <c r="Y378" s="8"/>
      <c r="Z378" s="8"/>
    </row>
    <row r="379" customFormat="false" ht="28.5" hidden="false" customHeight="true" outlineLevel="0" collapsed="false">
      <c r="A379" s="17" t="s">
        <v>415</v>
      </c>
      <c r="B379" s="56"/>
      <c r="C379" s="61"/>
      <c r="D379" s="62"/>
      <c r="E379" s="32"/>
      <c r="F379" s="32"/>
      <c r="G379" s="23"/>
      <c r="H379" s="22"/>
      <c r="I379" s="22"/>
      <c r="J379" s="22"/>
      <c r="K379" s="22"/>
      <c r="L379" s="22"/>
      <c r="M379" s="23"/>
      <c r="N379" s="23"/>
      <c r="O379" s="23"/>
      <c r="P379" s="23"/>
      <c r="Q379" s="23"/>
      <c r="R379" s="23"/>
      <c r="S379" s="22" t="n">
        <v>379</v>
      </c>
      <c r="T379" s="32"/>
      <c r="U379" s="8"/>
      <c r="V379" s="8"/>
      <c r="W379" s="8"/>
      <c r="X379" s="8"/>
      <c r="Y379" s="8"/>
      <c r="Z379" s="8"/>
    </row>
    <row r="380" customFormat="false" ht="28.5" hidden="false" customHeight="true" outlineLevel="0" collapsed="false">
      <c r="A380" s="24" t="s">
        <v>416</v>
      </c>
      <c r="B380" s="56" t="n">
        <f aca="false">HLOOKUP($B$2,$I$1:L380,S380,0)</f>
        <v>1</v>
      </c>
      <c r="C380" s="59" t="str">
        <f aca="false">IF(B380=1,"Ap Dung","Khong")</f>
        <v>Ap Dung</v>
      </c>
      <c r="D380" s="60" t="str">
        <f aca="false">IF(E380="x","Bat buoc",(IF(E380=1,"khuyen khich","Khong")))</f>
        <v>Bat buoc</v>
      </c>
      <c r="E380" s="33" t="str">
        <f aca="false">HLOOKUP($E$2,$N$1:R380,S380,0)</f>
        <v>x</v>
      </c>
      <c r="F380" s="27"/>
      <c r="G380" s="29" t="str">
        <f aca="false">IF(AND(F380=1,E380=1),1,IF(AND(F380=1,E380="x"),"x",""))</f>
        <v/>
      </c>
      <c r="H380" s="28" t="s">
        <v>15</v>
      </c>
      <c r="I380" s="22" t="n">
        <v>1</v>
      </c>
      <c r="J380" s="22" t="n">
        <v>1</v>
      </c>
      <c r="K380" s="22" t="n">
        <v>1</v>
      </c>
      <c r="L380" s="22" t="n">
        <v>1</v>
      </c>
      <c r="M380" s="29" t="s">
        <v>44</v>
      </c>
      <c r="N380" s="23" t="n">
        <v>1</v>
      </c>
      <c r="O380" s="23" t="n">
        <v>1</v>
      </c>
      <c r="P380" s="23" t="n">
        <v>1</v>
      </c>
      <c r="Q380" s="29" t="s">
        <v>23</v>
      </c>
      <c r="R380" s="29" t="s">
        <v>23</v>
      </c>
      <c r="S380" s="22" t="n">
        <v>380</v>
      </c>
      <c r="T380" s="27"/>
      <c r="U380" s="8"/>
      <c r="V380" s="8"/>
      <c r="W380" s="8"/>
      <c r="X380" s="8"/>
      <c r="Y380" s="8"/>
      <c r="Z380" s="8"/>
    </row>
    <row r="381" customFormat="false" ht="28.5" hidden="false" customHeight="true" outlineLevel="0" collapsed="false">
      <c r="A381" s="24" t="s">
        <v>417</v>
      </c>
      <c r="B381" s="56" t="n">
        <f aca="false">HLOOKUP($B$2,$I$1:L381,S381,0)</f>
        <v>1</v>
      </c>
      <c r="C381" s="59" t="str">
        <f aca="false">IF(B381=1,"Ap Dung","Khong")</f>
        <v>Ap Dung</v>
      </c>
      <c r="D381" s="60" t="str">
        <f aca="false">IF(E381="x","Bat buoc",(IF(E381=1,"khuyen khich","Khong")))</f>
        <v>Bat buoc</v>
      </c>
      <c r="E381" s="33" t="str">
        <f aca="false">HLOOKUP($E$2,$N$1:R381,S381,0)</f>
        <v>x</v>
      </c>
      <c r="F381" s="27"/>
      <c r="G381" s="29" t="str">
        <f aca="false">IF(AND(F381=1,E381=1),1,IF(AND(F381=1,E381="x"),"x",""))</f>
        <v/>
      </c>
      <c r="H381" s="28" t="s">
        <v>15</v>
      </c>
      <c r="I381" s="22" t="n">
        <v>1</v>
      </c>
      <c r="J381" s="22" t="n">
        <v>1</v>
      </c>
      <c r="K381" s="22" t="n">
        <v>1</v>
      </c>
      <c r="L381" s="22" t="n">
        <v>1</v>
      </c>
      <c r="M381" s="29" t="s">
        <v>22</v>
      </c>
      <c r="N381" s="29" t="s">
        <v>23</v>
      </c>
      <c r="O381" s="29" t="s">
        <v>23</v>
      </c>
      <c r="P381" s="29" t="s">
        <v>23</v>
      </c>
      <c r="Q381" s="29" t="s">
        <v>23</v>
      </c>
      <c r="R381" s="29" t="s">
        <v>23</v>
      </c>
      <c r="S381" s="22" t="n">
        <v>381</v>
      </c>
      <c r="T381" s="27"/>
      <c r="U381" s="8"/>
      <c r="V381" s="8"/>
      <c r="W381" s="8"/>
      <c r="X381" s="8"/>
      <c r="Y381" s="8"/>
      <c r="Z381" s="8"/>
    </row>
    <row r="382" customFormat="false" ht="28.5" hidden="false" customHeight="true" outlineLevel="0" collapsed="false">
      <c r="A382" s="24" t="s">
        <v>418</v>
      </c>
      <c r="B382" s="56" t="n">
        <f aca="false">HLOOKUP($B$2,$I$1:L382,S382,0)</f>
        <v>1</v>
      </c>
      <c r="C382" s="59" t="str">
        <f aca="false">IF(B382=1,"Ap Dung","Khong")</f>
        <v>Ap Dung</v>
      </c>
      <c r="D382" s="60" t="str">
        <f aca="false">IF(E382="x","Bat buoc",(IF(E382=1,"khuyen khich","Khong")))</f>
        <v>Bat buoc</v>
      </c>
      <c r="E382" s="33" t="str">
        <f aca="false">HLOOKUP($E$2,$N$1:R382,S382,0)</f>
        <v>x</v>
      </c>
      <c r="F382" s="27"/>
      <c r="G382" s="29" t="str">
        <f aca="false">IF(AND(F382=1,E382=1),1,IF(AND(F382=1,E382="x"),"x",""))</f>
        <v/>
      </c>
      <c r="H382" s="28" t="s">
        <v>15</v>
      </c>
      <c r="I382" s="22" t="n">
        <v>1</v>
      </c>
      <c r="J382" s="22" t="n">
        <v>1</v>
      </c>
      <c r="K382" s="22" t="n">
        <v>1</v>
      </c>
      <c r="L382" s="22" t="n">
        <v>1</v>
      </c>
      <c r="M382" s="29" t="s">
        <v>22</v>
      </c>
      <c r="N382" s="29" t="s">
        <v>23</v>
      </c>
      <c r="O382" s="29" t="s">
        <v>23</v>
      </c>
      <c r="P382" s="29" t="s">
        <v>23</v>
      </c>
      <c r="Q382" s="29" t="s">
        <v>23</v>
      </c>
      <c r="R382" s="29" t="s">
        <v>23</v>
      </c>
      <c r="S382" s="22" t="n">
        <v>382</v>
      </c>
      <c r="T382" s="27"/>
      <c r="U382" s="8"/>
      <c r="V382" s="8"/>
      <c r="W382" s="8"/>
      <c r="X382" s="8"/>
      <c r="Y382" s="8"/>
      <c r="Z382" s="8"/>
    </row>
    <row r="383" customFormat="false" ht="28.5" hidden="false" customHeight="true" outlineLevel="0" collapsed="false">
      <c r="A383" s="24" t="s">
        <v>419</v>
      </c>
      <c r="B383" s="56" t="n">
        <f aca="false">HLOOKUP($B$2,$I$1:L383,S383,0)</f>
        <v>1</v>
      </c>
      <c r="C383" s="59" t="str">
        <f aca="false">IF(B383=1,"Ap Dung","Khong")</f>
        <v>Ap Dung</v>
      </c>
      <c r="D383" s="60" t="str">
        <f aca="false">IF(E383="x","Bat buoc",(IF(E383=1,"khuyen khich","Khong")))</f>
        <v>Bat buoc</v>
      </c>
      <c r="E383" s="33" t="str">
        <f aca="false">HLOOKUP($E$2,$N$1:R383,S383,0)</f>
        <v>x</v>
      </c>
      <c r="F383" s="27"/>
      <c r="G383" s="29" t="str">
        <f aca="false">IF(AND(F383=1,E383=1),1,IF(AND(F383=1,E383="x"),"x",""))</f>
        <v/>
      </c>
      <c r="H383" s="28" t="s">
        <v>15</v>
      </c>
      <c r="I383" s="22" t="n">
        <v>1</v>
      </c>
      <c r="J383" s="22" t="n">
        <v>1</v>
      </c>
      <c r="K383" s="22" t="n">
        <v>1</v>
      </c>
      <c r="L383" s="22" t="n">
        <v>1</v>
      </c>
      <c r="M383" s="29" t="s">
        <v>25</v>
      </c>
      <c r="N383" s="23"/>
      <c r="O383" s="23"/>
      <c r="P383" s="29" t="s">
        <v>23</v>
      </c>
      <c r="Q383" s="29" t="s">
        <v>23</v>
      </c>
      <c r="R383" s="29" t="s">
        <v>23</v>
      </c>
      <c r="S383" s="22" t="n">
        <v>383</v>
      </c>
      <c r="T383" s="27"/>
      <c r="U383" s="8"/>
      <c r="V383" s="8"/>
      <c r="W383" s="8"/>
      <c r="X383" s="8"/>
      <c r="Y383" s="8"/>
      <c r="Z383" s="8"/>
    </row>
    <row r="384" customFormat="false" ht="28.5" hidden="false" customHeight="true" outlineLevel="0" collapsed="false">
      <c r="A384" s="24" t="s">
        <v>420</v>
      </c>
      <c r="B384" s="56" t="n">
        <f aca="false">HLOOKUP($B$2,$I$1:L384,S384,0)</f>
        <v>1</v>
      </c>
      <c r="C384" s="59" t="str">
        <f aca="false">IF(B384=1,"Ap Dung","Khong")</f>
        <v>Ap Dung</v>
      </c>
      <c r="D384" s="60" t="str">
        <f aca="false">IF(E384="x","Bat buoc",(IF(E384=1,"khuyen khich","Khong")))</f>
        <v>Bat buoc</v>
      </c>
      <c r="E384" s="33" t="str">
        <f aca="false">HLOOKUP($E$2,$N$1:R384,S384,0)</f>
        <v>x</v>
      </c>
      <c r="F384" s="27"/>
      <c r="G384" s="29" t="str">
        <f aca="false">IF(AND(F384=1,E384=1),1,IF(AND(F384=1,E384="x"),"x",""))</f>
        <v/>
      </c>
      <c r="H384" s="28" t="s">
        <v>15</v>
      </c>
      <c r="I384" s="22" t="n">
        <v>1</v>
      </c>
      <c r="J384" s="22" t="n">
        <v>1</v>
      </c>
      <c r="K384" s="22" t="n">
        <v>1</v>
      </c>
      <c r="L384" s="22" t="n">
        <v>1</v>
      </c>
      <c r="M384" s="29" t="s">
        <v>41</v>
      </c>
      <c r="N384" s="23"/>
      <c r="O384" s="23"/>
      <c r="P384" s="23"/>
      <c r="Q384" s="29" t="s">
        <v>23</v>
      </c>
      <c r="R384" s="29" t="s">
        <v>23</v>
      </c>
      <c r="S384" s="22" t="n">
        <v>384</v>
      </c>
      <c r="T384" s="27"/>
      <c r="U384" s="8"/>
      <c r="V384" s="8"/>
      <c r="W384" s="8"/>
      <c r="X384" s="8"/>
      <c r="Y384" s="8"/>
      <c r="Z384" s="8"/>
    </row>
    <row r="385" customFormat="false" ht="28.5" hidden="false" customHeight="true" outlineLevel="0" collapsed="false">
      <c r="A385" s="24" t="s">
        <v>421</v>
      </c>
      <c r="B385" s="56" t="n">
        <f aca="false">HLOOKUP($B$2,$I$1:L385,S385,0)</f>
        <v>1</v>
      </c>
      <c r="C385" s="59" t="str">
        <f aca="false">IF(B385=1,"Ap Dung","Khong")</f>
        <v>Ap Dung</v>
      </c>
      <c r="D385" s="60" t="str">
        <f aca="false">IF(E385="x","Bat buoc",(IF(E385=1,"khuyen khich","Khong")))</f>
        <v>Bat buoc</v>
      </c>
      <c r="E385" s="33" t="str">
        <f aca="false">HLOOKUP($E$2,$N$1:R385,S385,0)</f>
        <v>x</v>
      </c>
      <c r="F385" s="27"/>
      <c r="G385" s="29" t="str">
        <f aca="false">IF(AND(F385=1,E385=1),1,IF(AND(F385=1,E385="x"),"x",""))</f>
        <v/>
      </c>
      <c r="H385" s="28" t="s">
        <v>15</v>
      </c>
      <c r="I385" s="22" t="n">
        <v>1</v>
      </c>
      <c r="J385" s="22" t="n">
        <v>1</v>
      </c>
      <c r="K385" s="22" t="n">
        <v>1</v>
      </c>
      <c r="L385" s="22" t="n">
        <v>1</v>
      </c>
      <c r="M385" s="29" t="s">
        <v>25</v>
      </c>
      <c r="N385" s="23"/>
      <c r="O385" s="23"/>
      <c r="P385" s="29" t="s">
        <v>23</v>
      </c>
      <c r="Q385" s="29" t="s">
        <v>23</v>
      </c>
      <c r="R385" s="29" t="s">
        <v>23</v>
      </c>
      <c r="S385" s="22" t="n">
        <v>385</v>
      </c>
      <c r="T385" s="27"/>
      <c r="U385" s="8"/>
      <c r="V385" s="8"/>
      <c r="W385" s="8"/>
      <c r="X385" s="8"/>
      <c r="Y385" s="8"/>
      <c r="Z385" s="8"/>
    </row>
    <row r="386" customFormat="false" ht="28.5" hidden="false" customHeight="true" outlineLevel="0" collapsed="false">
      <c r="A386" s="24" t="s">
        <v>422</v>
      </c>
      <c r="B386" s="56" t="n">
        <f aca="false">HLOOKUP($B$2,$I$1:L386,S386,0)</f>
        <v>1</v>
      </c>
      <c r="C386" s="59" t="str">
        <f aca="false">IF(B386=1,"Ap Dung","Khong")</f>
        <v>Ap Dung</v>
      </c>
      <c r="D386" s="60" t="str">
        <f aca="false">IF(E386="x","Bat buoc",(IF(E386=1,"khuyen khich","Khong")))</f>
        <v>Bat buoc</v>
      </c>
      <c r="E386" s="33" t="str">
        <f aca="false">HLOOKUP($E$2,$N$1:R386,S386,0)</f>
        <v>x</v>
      </c>
      <c r="F386" s="27"/>
      <c r="G386" s="29" t="str">
        <f aca="false">IF(AND(F386=1,E386=1),1,IF(AND(F386=1,E386="x"),"x",""))</f>
        <v/>
      </c>
      <c r="H386" s="28" t="s">
        <v>15</v>
      </c>
      <c r="I386" s="22" t="n">
        <v>1</v>
      </c>
      <c r="J386" s="22" t="n">
        <v>1</v>
      </c>
      <c r="K386" s="22" t="n">
        <v>1</v>
      </c>
      <c r="L386" s="22" t="n">
        <v>1</v>
      </c>
      <c r="M386" s="29" t="s">
        <v>41</v>
      </c>
      <c r="N386" s="23"/>
      <c r="O386" s="23"/>
      <c r="P386" s="23"/>
      <c r="Q386" s="29" t="s">
        <v>23</v>
      </c>
      <c r="R386" s="29" t="s">
        <v>23</v>
      </c>
      <c r="S386" s="22" t="n">
        <v>386</v>
      </c>
      <c r="T386" s="27"/>
      <c r="U386" s="8"/>
      <c r="V386" s="8"/>
      <c r="W386" s="8"/>
      <c r="X386" s="8"/>
      <c r="Y386" s="8"/>
      <c r="Z386" s="8"/>
    </row>
    <row r="387" customFormat="false" ht="28.5" hidden="false" customHeight="true" outlineLevel="0" collapsed="false">
      <c r="A387" s="24" t="s">
        <v>423</v>
      </c>
      <c r="B387" s="56" t="n">
        <f aca="false">HLOOKUP($B$2,$I$1:L387,S387,0)</f>
        <v>1</v>
      </c>
      <c r="C387" s="59" t="str">
        <f aca="false">IF(B387=1,"Ap Dung","Khong")</f>
        <v>Ap Dung</v>
      </c>
      <c r="D387" s="60" t="str">
        <f aca="false">IF(E387="x","Bat buoc",(IF(E387=1,"khuyen khich","Khong")))</f>
        <v>Bat buoc</v>
      </c>
      <c r="E387" s="33" t="str">
        <f aca="false">HLOOKUP($E$2,$N$1:R387,S387,0)</f>
        <v>x</v>
      </c>
      <c r="F387" s="27"/>
      <c r="G387" s="29" t="str">
        <f aca="false">IF(AND(F387=1,E387=1),1,IF(AND(F387=1,E387="x"),"x",""))</f>
        <v/>
      </c>
      <c r="H387" s="28" t="s">
        <v>15</v>
      </c>
      <c r="I387" s="22" t="n">
        <v>1</v>
      </c>
      <c r="J387" s="22" t="n">
        <v>1</v>
      </c>
      <c r="K387" s="22" t="n">
        <v>1</v>
      </c>
      <c r="L387" s="22" t="n">
        <v>1</v>
      </c>
      <c r="M387" s="29" t="s">
        <v>28</v>
      </c>
      <c r="N387" s="23"/>
      <c r="O387" s="23"/>
      <c r="P387" s="23"/>
      <c r="Q387" s="23"/>
      <c r="R387" s="29" t="s">
        <v>23</v>
      </c>
      <c r="S387" s="22" t="n">
        <v>387</v>
      </c>
      <c r="T387" s="27"/>
      <c r="U387" s="8"/>
      <c r="V387" s="8"/>
      <c r="W387" s="8"/>
      <c r="X387" s="8"/>
      <c r="Y387" s="8"/>
      <c r="Z387" s="8"/>
    </row>
    <row r="388" customFormat="false" ht="28.5" hidden="false" customHeight="true" outlineLevel="0" collapsed="false">
      <c r="A388" s="24" t="s">
        <v>424</v>
      </c>
      <c r="B388" s="56" t="n">
        <f aca="false">HLOOKUP($B$2,$I$1:L388,S388,0)</f>
        <v>1</v>
      </c>
      <c r="C388" s="59" t="str">
        <f aca="false">IF(B388=1,"Ap Dung","Khong")</f>
        <v>Ap Dung</v>
      </c>
      <c r="D388" s="60" t="str">
        <f aca="false">IF(E388="x","Bat buoc",(IF(E388=1,"khuyen khich","Khong")))</f>
        <v>Bat buoc</v>
      </c>
      <c r="E388" s="33" t="str">
        <f aca="false">HLOOKUP($E$2,$N$1:R388,S388,0)</f>
        <v>x</v>
      </c>
      <c r="F388" s="27"/>
      <c r="G388" s="29" t="str">
        <f aca="false">IF(AND(F388=1,E388=1),1,IF(AND(F388=1,E388="x"),"x",""))</f>
        <v/>
      </c>
      <c r="H388" s="28" t="s">
        <v>15</v>
      </c>
      <c r="I388" s="22" t="n">
        <v>1</v>
      </c>
      <c r="J388" s="22" t="n">
        <v>1</v>
      </c>
      <c r="K388" s="22" t="n">
        <v>1</v>
      </c>
      <c r="L388" s="22" t="n">
        <v>1</v>
      </c>
      <c r="M388" s="29" t="s">
        <v>28</v>
      </c>
      <c r="N388" s="23"/>
      <c r="O388" s="23"/>
      <c r="P388" s="23"/>
      <c r="Q388" s="23"/>
      <c r="R388" s="29" t="s">
        <v>23</v>
      </c>
      <c r="S388" s="22" t="n">
        <v>388</v>
      </c>
      <c r="T388" s="27"/>
      <c r="U388" s="8"/>
      <c r="V388" s="8"/>
      <c r="W388" s="8"/>
      <c r="X388" s="8"/>
      <c r="Y388" s="8"/>
      <c r="Z388" s="8"/>
    </row>
    <row r="389" customFormat="false" ht="28.5" hidden="false" customHeight="true" outlineLevel="0" collapsed="false">
      <c r="A389" s="30" t="s">
        <v>425</v>
      </c>
      <c r="B389" s="56"/>
      <c r="C389" s="61"/>
      <c r="D389" s="62"/>
      <c r="E389" s="32"/>
      <c r="F389" s="32"/>
      <c r="G389" s="23"/>
      <c r="H389" s="22"/>
      <c r="I389" s="22"/>
      <c r="J389" s="22"/>
      <c r="K389" s="22"/>
      <c r="L389" s="22"/>
      <c r="M389" s="23"/>
      <c r="N389" s="23"/>
      <c r="O389" s="23"/>
      <c r="P389" s="23"/>
      <c r="Q389" s="23"/>
      <c r="R389" s="23"/>
      <c r="S389" s="22" t="n">
        <v>389</v>
      </c>
      <c r="T389" s="32"/>
      <c r="U389" s="8"/>
      <c r="V389" s="8"/>
      <c r="W389" s="8"/>
      <c r="X389" s="8"/>
      <c r="Y389" s="8"/>
      <c r="Z389" s="8"/>
    </row>
    <row r="390" customFormat="false" ht="28.5" hidden="false" customHeight="true" outlineLevel="0" collapsed="false">
      <c r="A390" s="24" t="s">
        <v>426</v>
      </c>
      <c r="B390" s="56" t="n">
        <f aca="false">HLOOKUP($B$2,$I$1:L390,S390,0)</f>
        <v>1</v>
      </c>
      <c r="C390" s="59" t="str">
        <f aca="false">IF(B390=1,"Ap Dung","Khong")</f>
        <v>Ap Dung</v>
      </c>
      <c r="D390" s="60" t="str">
        <f aca="false">IF(E390="x","Bat buoc",(IF(E390=1,"khuyen khich","Khong")))</f>
        <v>Khong</v>
      </c>
      <c r="E390" s="26" t="n">
        <f aca="false">HLOOKUP($E$2,$N$1:R390,S390,0)</f>
        <v>0</v>
      </c>
      <c r="F390" s="27"/>
      <c r="G390" s="29" t="str">
        <f aca="false">IF(AND(F390=1,E390=1),1,IF(AND(F390=1,E390="x"),"x",""))</f>
        <v/>
      </c>
      <c r="H390" s="28" t="s">
        <v>15</v>
      </c>
      <c r="I390" s="22" t="n">
        <v>1</v>
      </c>
      <c r="J390" s="22" t="n">
        <v>1</v>
      </c>
      <c r="K390" s="22" t="n">
        <v>1</v>
      </c>
      <c r="L390" s="22" t="n">
        <v>1</v>
      </c>
      <c r="M390" s="29" t="s">
        <v>16</v>
      </c>
      <c r="N390" s="23" t="n">
        <v>1</v>
      </c>
      <c r="O390" s="23" t="n">
        <v>1</v>
      </c>
      <c r="P390" s="23"/>
      <c r="Q390" s="23"/>
      <c r="R390" s="23"/>
      <c r="S390" s="22" t="n">
        <v>390</v>
      </c>
      <c r="T390" s="27"/>
      <c r="U390" s="8"/>
      <c r="V390" s="8"/>
      <c r="W390" s="8"/>
      <c r="X390" s="8"/>
      <c r="Y390" s="8"/>
      <c r="Z390" s="8"/>
    </row>
    <row r="391" customFormat="false" ht="28.5" hidden="false" customHeight="true" outlineLevel="0" collapsed="false">
      <c r="A391" s="24" t="s">
        <v>427</v>
      </c>
      <c r="B391" s="56" t="n">
        <f aca="false">HLOOKUP($B$2,$I$1:L391,S391,0)</f>
        <v>1</v>
      </c>
      <c r="C391" s="59" t="str">
        <f aca="false">IF(B391=1,"Ap Dung","Khong")</f>
        <v>Ap Dung</v>
      </c>
      <c r="D391" s="60" t="str">
        <f aca="false">IF(E391="x","Bat buoc",(IF(E391=1,"khuyen khich","Khong")))</f>
        <v>Bat buoc</v>
      </c>
      <c r="E391" s="33" t="str">
        <f aca="false">HLOOKUP($E$2,$N$1:R391,S391,0)</f>
        <v>x</v>
      </c>
      <c r="F391" s="27"/>
      <c r="G391" s="29" t="str">
        <f aca="false">IF(AND(F391=1,E391=1),1,IF(AND(F391=1,E391="x"),"x",""))</f>
        <v/>
      </c>
      <c r="H391" s="28" t="s">
        <v>15</v>
      </c>
      <c r="I391" s="22" t="n">
        <v>1</v>
      </c>
      <c r="J391" s="22" t="n">
        <v>1</v>
      </c>
      <c r="K391" s="22" t="n">
        <v>1</v>
      </c>
      <c r="L391" s="22" t="n">
        <v>1</v>
      </c>
      <c r="M391" s="29" t="s">
        <v>25</v>
      </c>
      <c r="N391" s="23"/>
      <c r="O391" s="23"/>
      <c r="P391" s="29" t="s">
        <v>23</v>
      </c>
      <c r="Q391" s="29" t="s">
        <v>23</v>
      </c>
      <c r="R391" s="29" t="s">
        <v>23</v>
      </c>
      <c r="S391" s="22" t="n">
        <v>391</v>
      </c>
      <c r="T391" s="27"/>
      <c r="U391" s="8"/>
      <c r="V391" s="8"/>
      <c r="W391" s="8"/>
      <c r="X391" s="8"/>
      <c r="Y391" s="8"/>
      <c r="Z391" s="8"/>
    </row>
    <row r="392" customFormat="false" ht="28.5" hidden="false" customHeight="true" outlineLevel="0" collapsed="false">
      <c r="A392" s="24" t="s">
        <v>428</v>
      </c>
      <c r="B392" s="56" t="n">
        <f aca="false">HLOOKUP($B$2,$I$1:L392,S392,0)</f>
        <v>1</v>
      </c>
      <c r="C392" s="59" t="str">
        <f aca="false">IF(B392=1,"Ap Dung","Khong")</f>
        <v>Ap Dung</v>
      </c>
      <c r="D392" s="60" t="str">
        <f aca="false">IF(E392="x","Bat buoc",(IF(E392=1,"khuyen khich","Khong")))</f>
        <v>Bat buoc</v>
      </c>
      <c r="E392" s="33" t="str">
        <f aca="false">HLOOKUP($E$2,$N$1:R392,S392,0)</f>
        <v>x</v>
      </c>
      <c r="F392" s="27"/>
      <c r="G392" s="29" t="str">
        <f aca="false">IF(AND(F392=1,E392=1),1,IF(AND(F392=1,E392="x"),"x",""))</f>
        <v/>
      </c>
      <c r="H392" s="28" t="s">
        <v>15</v>
      </c>
      <c r="I392" s="22" t="n">
        <v>1</v>
      </c>
      <c r="J392" s="22" t="n">
        <v>1</v>
      </c>
      <c r="K392" s="22" t="n">
        <v>1</v>
      </c>
      <c r="L392" s="22" t="n">
        <v>1</v>
      </c>
      <c r="M392" s="29" t="s">
        <v>22</v>
      </c>
      <c r="N392" s="29" t="s">
        <v>23</v>
      </c>
      <c r="O392" s="29" t="s">
        <v>23</v>
      </c>
      <c r="P392" s="29" t="s">
        <v>23</v>
      </c>
      <c r="Q392" s="29" t="s">
        <v>23</v>
      </c>
      <c r="R392" s="29" t="s">
        <v>23</v>
      </c>
      <c r="S392" s="22" t="n">
        <v>392</v>
      </c>
      <c r="T392" s="27"/>
      <c r="U392" s="8"/>
      <c r="V392" s="8"/>
      <c r="W392" s="8"/>
      <c r="X392" s="8"/>
      <c r="Y392" s="8"/>
      <c r="Z392" s="8"/>
    </row>
    <row r="393" customFormat="false" ht="28.5" hidden="false" customHeight="true" outlineLevel="0" collapsed="false">
      <c r="A393" s="24" t="s">
        <v>429</v>
      </c>
      <c r="B393" s="56" t="n">
        <f aca="false">HLOOKUP($B$2,$I$1:L393,S393,0)</f>
        <v>1</v>
      </c>
      <c r="C393" s="59" t="str">
        <f aca="false">IF(B393=1,"Ap Dung","Khong")</f>
        <v>Ap Dung</v>
      </c>
      <c r="D393" s="60" t="str">
        <f aca="false">IF(E393="x","Bat buoc",(IF(E393=1,"khuyen khich","Khong")))</f>
        <v>Bat buoc</v>
      </c>
      <c r="E393" s="33" t="str">
        <f aca="false">HLOOKUP($E$2,$N$1:R393,S393,0)</f>
        <v>x</v>
      </c>
      <c r="F393" s="27"/>
      <c r="G393" s="29" t="str">
        <f aca="false">IF(AND(F393=1,E393=1),1,IF(AND(F393=1,E393="x"),"x",""))</f>
        <v/>
      </c>
      <c r="H393" s="28" t="s">
        <v>15</v>
      </c>
      <c r="I393" s="22" t="n">
        <v>1</v>
      </c>
      <c r="J393" s="22" t="n">
        <v>1</v>
      </c>
      <c r="K393" s="22" t="n">
        <v>1</v>
      </c>
      <c r="L393" s="22" t="n">
        <v>1</v>
      </c>
      <c r="M393" s="29" t="s">
        <v>41</v>
      </c>
      <c r="N393" s="23"/>
      <c r="O393" s="23"/>
      <c r="P393" s="23"/>
      <c r="Q393" s="29" t="s">
        <v>23</v>
      </c>
      <c r="R393" s="29" t="s">
        <v>23</v>
      </c>
      <c r="S393" s="22" t="n">
        <v>393</v>
      </c>
      <c r="T393" s="27"/>
      <c r="U393" s="8"/>
      <c r="V393" s="8"/>
      <c r="W393" s="8"/>
      <c r="X393" s="8"/>
      <c r="Y393" s="8"/>
      <c r="Z393" s="8"/>
    </row>
    <row r="394" customFormat="false" ht="28.5" hidden="false" customHeight="true" outlineLevel="0" collapsed="false">
      <c r="A394" s="24" t="s">
        <v>430</v>
      </c>
      <c r="B394" s="56" t="n">
        <f aca="false">HLOOKUP($B$2,$I$1:L394,S394,0)</f>
        <v>1</v>
      </c>
      <c r="C394" s="59" t="str">
        <f aca="false">IF(B394=1,"Ap Dung","Khong")</f>
        <v>Ap Dung</v>
      </c>
      <c r="D394" s="60" t="str">
        <f aca="false">IF(E394="x","Bat buoc",(IF(E394=1,"khuyen khich","Khong")))</f>
        <v>Khong</v>
      </c>
      <c r="E394" s="26" t="n">
        <f aca="false">HLOOKUP($E$2,$N$1:R394,S394,0)</f>
        <v>0</v>
      </c>
      <c r="F394" s="27"/>
      <c r="G394" s="29" t="str">
        <f aca="false">IF(AND(F394=1,E394=1),1,IF(AND(F394=1,E394="x"),"x",""))</f>
        <v/>
      </c>
      <c r="H394" s="28" t="s">
        <v>15</v>
      </c>
      <c r="I394" s="22" t="n">
        <v>1</v>
      </c>
      <c r="J394" s="22" t="n">
        <v>1</v>
      </c>
      <c r="K394" s="22" t="n">
        <v>1</v>
      </c>
      <c r="L394" s="22" t="n">
        <v>1</v>
      </c>
      <c r="M394" s="29" t="s">
        <v>30</v>
      </c>
      <c r="N394" s="29" t="s">
        <v>23</v>
      </c>
      <c r="O394" s="29" t="s">
        <v>23</v>
      </c>
      <c r="P394" s="23"/>
      <c r="Q394" s="23"/>
      <c r="R394" s="23"/>
      <c r="S394" s="22" t="n">
        <v>394</v>
      </c>
      <c r="T394" s="27"/>
      <c r="U394" s="8"/>
      <c r="V394" s="8"/>
      <c r="W394" s="8"/>
      <c r="X394" s="8"/>
      <c r="Y394" s="8"/>
      <c r="Z394" s="8"/>
    </row>
    <row r="395" customFormat="false" ht="28.5" hidden="false" customHeight="true" outlineLevel="0" collapsed="false">
      <c r="A395" s="24" t="s">
        <v>431</v>
      </c>
      <c r="B395" s="56" t="n">
        <f aca="false">HLOOKUP($B$2,$I$1:L395,S395,0)</f>
        <v>1</v>
      </c>
      <c r="C395" s="59" t="str">
        <f aca="false">IF(B395=1,"Ap Dung","Khong")</f>
        <v>Ap Dung</v>
      </c>
      <c r="D395" s="60" t="str">
        <f aca="false">IF(E395="x","Bat buoc",(IF(E395=1,"khuyen khich","Khong")))</f>
        <v>Bat buoc</v>
      </c>
      <c r="E395" s="33" t="str">
        <f aca="false">HLOOKUP($E$2,$N$1:R395,S395,0)</f>
        <v>x</v>
      </c>
      <c r="F395" s="27"/>
      <c r="G395" s="29" t="str">
        <f aca="false">IF(AND(F395=1,E395=1),1,IF(AND(F395=1,E395="x"),"x",""))</f>
        <v/>
      </c>
      <c r="H395" s="28" t="s">
        <v>15</v>
      </c>
      <c r="I395" s="22" t="n">
        <v>1</v>
      </c>
      <c r="J395" s="22" t="n">
        <v>1</v>
      </c>
      <c r="K395" s="22" t="n">
        <v>1</v>
      </c>
      <c r="L395" s="22" t="n">
        <v>1</v>
      </c>
      <c r="M395" s="29" t="s">
        <v>25</v>
      </c>
      <c r="N395" s="23"/>
      <c r="O395" s="23"/>
      <c r="P395" s="29" t="s">
        <v>23</v>
      </c>
      <c r="Q395" s="29" t="s">
        <v>23</v>
      </c>
      <c r="R395" s="29" t="s">
        <v>23</v>
      </c>
      <c r="S395" s="22" t="n">
        <v>395</v>
      </c>
      <c r="T395" s="27"/>
      <c r="U395" s="8"/>
      <c r="V395" s="8"/>
      <c r="W395" s="8"/>
      <c r="X395" s="8"/>
      <c r="Y395" s="8"/>
      <c r="Z395" s="8"/>
    </row>
    <row r="396" customFormat="false" ht="28.5" hidden="false" customHeight="true" outlineLevel="0" collapsed="false">
      <c r="A396" s="24" t="s">
        <v>432</v>
      </c>
      <c r="B396" s="56" t="n">
        <f aca="false">HLOOKUP($B$2,$I$1:L396,S396,0)</f>
        <v>1</v>
      </c>
      <c r="C396" s="59" t="str">
        <f aca="false">IF(B396=1,"Ap Dung","Khong")</f>
        <v>Ap Dung</v>
      </c>
      <c r="D396" s="60" t="str">
        <f aca="false">IF(E396="x","Bat buoc",(IF(E396=1,"khuyen khich","Khong")))</f>
        <v>Bat buoc</v>
      </c>
      <c r="E396" s="33" t="str">
        <f aca="false">HLOOKUP($E$2,$N$1:R396,S396,0)</f>
        <v>x</v>
      </c>
      <c r="F396" s="27"/>
      <c r="G396" s="29" t="str">
        <f aca="false">IF(AND(F396=1,E396=1),1,IF(AND(F396=1,E396="x"),"x",""))</f>
        <v/>
      </c>
      <c r="H396" s="28" t="s">
        <v>15</v>
      </c>
      <c r="I396" s="22" t="n">
        <v>1</v>
      </c>
      <c r="J396" s="22" t="n">
        <v>1</v>
      </c>
      <c r="K396" s="22" t="n">
        <v>1</v>
      </c>
      <c r="L396" s="22" t="n">
        <v>1</v>
      </c>
      <c r="M396" s="29" t="s">
        <v>22</v>
      </c>
      <c r="N396" s="29" t="s">
        <v>23</v>
      </c>
      <c r="O396" s="29" t="s">
        <v>23</v>
      </c>
      <c r="P396" s="29" t="s">
        <v>23</v>
      </c>
      <c r="Q396" s="29" t="s">
        <v>23</v>
      </c>
      <c r="R396" s="29" t="s">
        <v>23</v>
      </c>
      <c r="S396" s="22" t="n">
        <v>396</v>
      </c>
      <c r="T396" s="27"/>
      <c r="U396" s="8"/>
      <c r="V396" s="8"/>
      <c r="W396" s="8"/>
      <c r="X396" s="8"/>
      <c r="Y396" s="8"/>
      <c r="Z396" s="8"/>
    </row>
    <row r="397" customFormat="false" ht="28.5" hidden="false" customHeight="true" outlineLevel="0" collapsed="false">
      <c r="A397" s="24" t="s">
        <v>433</v>
      </c>
      <c r="B397" s="56" t="n">
        <f aca="false">HLOOKUP($B$2,$I$1:L397,S397,0)</f>
        <v>1</v>
      </c>
      <c r="C397" s="59" t="str">
        <f aca="false">IF(B397=1,"Ap Dung","Khong")</f>
        <v>Ap Dung</v>
      </c>
      <c r="D397" s="60" t="str">
        <f aca="false">IF(E397="x","Bat buoc",(IF(E397=1,"khuyen khich","Khong")))</f>
        <v>Khong</v>
      </c>
      <c r="E397" s="26" t="n">
        <f aca="false">HLOOKUP($E$2,$N$1:R397,S397,0)</f>
        <v>0</v>
      </c>
      <c r="F397" s="27"/>
      <c r="G397" s="29" t="str">
        <f aca="false">IF(AND(F397=1,E397=1),1,IF(AND(F397=1,E397="x"),"x",""))</f>
        <v/>
      </c>
      <c r="H397" s="28" t="s">
        <v>15</v>
      </c>
      <c r="I397" s="22" t="n">
        <v>1</v>
      </c>
      <c r="J397" s="22" t="n">
        <v>1</v>
      </c>
      <c r="K397" s="22" t="n">
        <v>1</v>
      </c>
      <c r="L397" s="22" t="n">
        <v>1</v>
      </c>
      <c r="M397" s="29" t="s">
        <v>176</v>
      </c>
      <c r="N397" s="23" t="n">
        <v>1</v>
      </c>
      <c r="O397" s="23" t="n">
        <v>1</v>
      </c>
      <c r="P397" s="23"/>
      <c r="Q397" s="23"/>
      <c r="R397" s="23"/>
      <c r="S397" s="22" t="n">
        <v>397</v>
      </c>
      <c r="T397" s="27"/>
      <c r="U397" s="8"/>
      <c r="V397" s="8"/>
      <c r="W397" s="8"/>
      <c r="X397" s="8"/>
      <c r="Y397" s="8"/>
      <c r="Z397" s="8"/>
    </row>
    <row r="398" customFormat="false" ht="28.5" hidden="false" customHeight="true" outlineLevel="0" collapsed="false">
      <c r="A398" s="24" t="s">
        <v>434</v>
      </c>
      <c r="B398" s="56" t="n">
        <f aca="false">HLOOKUP($B$2,$I$1:L398,S398,0)</f>
        <v>1</v>
      </c>
      <c r="C398" s="59" t="str">
        <f aca="false">IF(B398=1,"Ap Dung","Khong")</f>
        <v>Ap Dung</v>
      </c>
      <c r="D398" s="60" t="str">
        <f aca="false">IF(E398="x","Bat buoc",(IF(E398=1,"khuyen khich","Khong")))</f>
        <v>Bat buoc</v>
      </c>
      <c r="E398" s="33" t="str">
        <f aca="false">HLOOKUP($E$2,$N$1:R398,S398,0)</f>
        <v>x</v>
      </c>
      <c r="F398" s="27"/>
      <c r="G398" s="29" t="str">
        <f aca="false">IF(AND(F398=1,E398=1),1,IF(AND(F398=1,E398="x"),"x",""))</f>
        <v/>
      </c>
      <c r="H398" s="28" t="s">
        <v>15</v>
      </c>
      <c r="I398" s="22" t="n">
        <v>1</v>
      </c>
      <c r="J398" s="22" t="n">
        <v>1</v>
      </c>
      <c r="K398" s="22" t="n">
        <v>1</v>
      </c>
      <c r="L398" s="22" t="n">
        <v>1</v>
      </c>
      <c r="M398" s="29" t="s">
        <v>41</v>
      </c>
      <c r="N398" s="23"/>
      <c r="O398" s="23"/>
      <c r="P398" s="23"/>
      <c r="Q398" s="29" t="s">
        <v>23</v>
      </c>
      <c r="R398" s="29" t="s">
        <v>23</v>
      </c>
      <c r="S398" s="22" t="n">
        <v>398</v>
      </c>
      <c r="T398" s="27"/>
      <c r="U398" s="8"/>
      <c r="V398" s="8"/>
      <c r="W398" s="8"/>
      <c r="X398" s="8"/>
      <c r="Y398" s="8"/>
      <c r="Z398" s="8"/>
    </row>
    <row r="399" customFormat="false" ht="28.5" hidden="false" customHeight="true" outlineLevel="0" collapsed="false">
      <c r="A399" s="24" t="s">
        <v>435</v>
      </c>
      <c r="B399" s="56" t="n">
        <f aca="false">HLOOKUP($B$2,$I$1:L399,S399,0)</f>
        <v>1</v>
      </c>
      <c r="C399" s="59" t="str">
        <f aca="false">IF(B399=1,"Ap Dung","Khong")</f>
        <v>Ap Dung</v>
      </c>
      <c r="D399" s="60" t="str">
        <f aca="false">IF(E399="x","Bat buoc",(IF(E399=1,"khuyen khich","Khong")))</f>
        <v>Bat buoc</v>
      </c>
      <c r="E399" s="33" t="str">
        <f aca="false">HLOOKUP($E$2,$N$1:R399,S399,0)</f>
        <v>x</v>
      </c>
      <c r="F399" s="27"/>
      <c r="G399" s="29" t="str">
        <f aca="false">IF(AND(F399=1,E399=1),1,IF(AND(F399=1,E399="x"),"x",""))</f>
        <v/>
      </c>
      <c r="H399" s="28" t="s">
        <v>15</v>
      </c>
      <c r="I399" s="22" t="n">
        <v>1</v>
      </c>
      <c r="J399" s="22" t="n">
        <v>1</v>
      </c>
      <c r="K399" s="22" t="n">
        <v>1</v>
      </c>
      <c r="L399" s="22" t="n">
        <v>1</v>
      </c>
      <c r="M399" s="29" t="s">
        <v>35</v>
      </c>
      <c r="N399" s="23"/>
      <c r="O399" s="23"/>
      <c r="P399" s="23" t="n">
        <v>1</v>
      </c>
      <c r="Q399" s="29" t="s">
        <v>23</v>
      </c>
      <c r="R399" s="29" t="s">
        <v>23</v>
      </c>
      <c r="S399" s="22" t="n">
        <v>399</v>
      </c>
      <c r="T399" s="27"/>
      <c r="U399" s="8"/>
      <c r="V399" s="8"/>
      <c r="W399" s="8"/>
      <c r="X399" s="8"/>
      <c r="Y399" s="8"/>
      <c r="Z399" s="8"/>
    </row>
    <row r="400" customFormat="false" ht="28.5" hidden="false" customHeight="true" outlineLevel="0" collapsed="false">
      <c r="A400" s="24" t="s">
        <v>436</v>
      </c>
      <c r="B400" s="56" t="n">
        <f aca="false">HLOOKUP($B$2,$I$1:L400,S400,0)</f>
        <v>1</v>
      </c>
      <c r="C400" s="59" t="str">
        <f aca="false">IF(B400=1,"Ap Dung","Khong")</f>
        <v>Ap Dung</v>
      </c>
      <c r="D400" s="60" t="str">
        <f aca="false">IF(E400="x","Bat buoc",(IF(E400=1,"khuyen khich","Khong")))</f>
        <v>Bat buoc</v>
      </c>
      <c r="E400" s="33" t="str">
        <f aca="false">HLOOKUP($E$2,$N$1:R400,S400,0)</f>
        <v>x</v>
      </c>
      <c r="F400" s="27"/>
      <c r="G400" s="29" t="str">
        <f aca="false">IF(AND(F400=1,E400=1),1,IF(AND(F400=1,E400="x"),"x",""))</f>
        <v/>
      </c>
      <c r="H400" s="28" t="s">
        <v>15</v>
      </c>
      <c r="I400" s="22" t="n">
        <v>1</v>
      </c>
      <c r="J400" s="22" t="n">
        <v>1</v>
      </c>
      <c r="K400" s="22" t="n">
        <v>1</v>
      </c>
      <c r="L400" s="22" t="n">
        <v>1</v>
      </c>
      <c r="M400" s="29" t="s">
        <v>28</v>
      </c>
      <c r="N400" s="23"/>
      <c r="O400" s="23"/>
      <c r="P400" s="23"/>
      <c r="Q400" s="23"/>
      <c r="R400" s="29" t="s">
        <v>23</v>
      </c>
      <c r="S400" s="22" t="n">
        <v>400</v>
      </c>
      <c r="T400" s="27"/>
      <c r="U400" s="8"/>
      <c r="V400" s="8"/>
      <c r="W400" s="8"/>
      <c r="X400" s="8"/>
      <c r="Y400" s="8"/>
      <c r="Z400" s="8"/>
    </row>
    <row r="401" customFormat="false" ht="28.5" hidden="false" customHeight="true" outlineLevel="0" collapsed="false">
      <c r="A401" s="30" t="s">
        <v>437</v>
      </c>
      <c r="B401" s="56"/>
      <c r="C401" s="61"/>
      <c r="D401" s="62"/>
      <c r="E401" s="32"/>
      <c r="F401" s="32"/>
      <c r="G401" s="23"/>
      <c r="H401" s="22"/>
      <c r="I401" s="22"/>
      <c r="J401" s="22"/>
      <c r="K401" s="22"/>
      <c r="L401" s="22"/>
      <c r="M401" s="23"/>
      <c r="N401" s="23"/>
      <c r="O401" s="23"/>
      <c r="P401" s="23"/>
      <c r="Q401" s="23"/>
      <c r="R401" s="23"/>
      <c r="S401" s="22" t="n">
        <v>401</v>
      </c>
      <c r="T401" s="32"/>
      <c r="U401" s="8"/>
      <c r="V401" s="8"/>
      <c r="W401" s="8"/>
      <c r="X401" s="8"/>
      <c r="Y401" s="8"/>
      <c r="Z401" s="8"/>
    </row>
    <row r="402" customFormat="false" ht="28.5" hidden="false" customHeight="true" outlineLevel="0" collapsed="false">
      <c r="A402" s="24" t="s">
        <v>438</v>
      </c>
      <c r="B402" s="56" t="n">
        <f aca="false">HLOOKUP($B$2,$I$1:L402,S402,0)</f>
        <v>0</v>
      </c>
      <c r="C402" s="59" t="str">
        <f aca="false">IF(B402=1,"Ap Dung","Khong")</f>
        <v>Khong</v>
      </c>
      <c r="D402" s="60" t="str">
        <f aca="false">IF(E402="x","Bat buoc",(IF(E402=1,"khuyen khich","Khong")))</f>
        <v>Bat buoc</v>
      </c>
      <c r="E402" s="33" t="str">
        <f aca="false">HLOOKUP($E$2,$N$1:R402,S402,0)</f>
        <v>x</v>
      </c>
      <c r="F402" s="27"/>
      <c r="G402" s="29" t="str">
        <f aca="false">IF(AND(F402=1,E402=1),1,IF(AND(F402=1,E402="x"),"x",""))</f>
        <v/>
      </c>
      <c r="H402" s="28" t="s">
        <v>5</v>
      </c>
      <c r="I402" s="22" t="n">
        <v>1</v>
      </c>
      <c r="J402" s="22"/>
      <c r="K402" s="22"/>
      <c r="L402" s="22"/>
      <c r="M402" s="29" t="s">
        <v>28</v>
      </c>
      <c r="N402" s="23"/>
      <c r="O402" s="23"/>
      <c r="P402" s="23"/>
      <c r="Q402" s="23"/>
      <c r="R402" s="29" t="s">
        <v>23</v>
      </c>
      <c r="S402" s="22" t="n">
        <v>402</v>
      </c>
      <c r="T402" s="27"/>
      <c r="U402" s="8"/>
      <c r="V402" s="8"/>
      <c r="W402" s="8"/>
      <c r="X402" s="8"/>
      <c r="Y402" s="8"/>
      <c r="Z402" s="8"/>
    </row>
    <row r="403" customFormat="false" ht="28.5" hidden="false" customHeight="true" outlineLevel="0" collapsed="false">
      <c r="A403" s="24" t="s">
        <v>438</v>
      </c>
      <c r="B403" s="56" t="n">
        <f aca="false">HLOOKUP($B$2,$I$1:L403,S403,0)</f>
        <v>0</v>
      </c>
      <c r="C403" s="59" t="str">
        <f aca="false">IF(B403=1,"Ap Dung","Khong")</f>
        <v>Khong</v>
      </c>
      <c r="D403" s="60" t="str">
        <f aca="false">IF(E403="x","Bat buoc",(IF(E403=1,"khuyen khich","Khong")))</f>
        <v>khuyen khich</v>
      </c>
      <c r="E403" s="26" t="n">
        <f aca="false">HLOOKUP($E$2,$N$1:R403,S403,0)</f>
        <v>1</v>
      </c>
      <c r="F403" s="27"/>
      <c r="G403" s="29" t="str">
        <f aca="false">IF(AND(F403=1,E403=1),1,IF(AND(F403=1,E403="x"),"x",""))</f>
        <v/>
      </c>
      <c r="H403" s="28" t="s">
        <v>6</v>
      </c>
      <c r="I403" s="22"/>
      <c r="J403" s="22" t="n">
        <v>1</v>
      </c>
      <c r="K403" s="22"/>
      <c r="L403" s="22"/>
      <c r="M403" s="23" t="n">
        <v>5</v>
      </c>
      <c r="N403" s="23"/>
      <c r="O403" s="23"/>
      <c r="P403" s="23"/>
      <c r="Q403" s="23"/>
      <c r="R403" s="23" t="n">
        <v>1</v>
      </c>
      <c r="S403" s="22" t="n">
        <v>403</v>
      </c>
      <c r="T403" s="27"/>
      <c r="U403" s="8"/>
      <c r="V403" s="8"/>
      <c r="W403" s="8"/>
      <c r="X403" s="8"/>
      <c r="Y403" s="8"/>
      <c r="Z403" s="8"/>
    </row>
    <row r="404" customFormat="false" ht="28.5" hidden="false" customHeight="true" outlineLevel="0" collapsed="false">
      <c r="A404" s="24" t="s">
        <v>439</v>
      </c>
      <c r="B404" s="56" t="n">
        <f aca="false">HLOOKUP($B$2,$I$1:L404,S404,0)</f>
        <v>0</v>
      </c>
      <c r="C404" s="59" t="str">
        <f aca="false">IF(B404=1,"Ap Dung","Khong")</f>
        <v>Khong</v>
      </c>
      <c r="D404" s="60" t="str">
        <f aca="false">IF(E404="x","Bat buoc",(IF(E404=1,"khuyen khich","Khong")))</f>
        <v>Bat buoc</v>
      </c>
      <c r="E404" s="33" t="str">
        <f aca="false">HLOOKUP($E$2,$N$1:R404,S404,0)</f>
        <v>x</v>
      </c>
      <c r="F404" s="27"/>
      <c r="G404" s="29" t="str">
        <f aca="false">IF(AND(F404=1,E404=1),1,IF(AND(F404=1,E404="x"),"x",""))</f>
        <v/>
      </c>
      <c r="H404" s="28" t="s">
        <v>5</v>
      </c>
      <c r="I404" s="22" t="n">
        <v>1</v>
      </c>
      <c r="J404" s="22"/>
      <c r="K404" s="22"/>
      <c r="L404" s="22"/>
      <c r="M404" s="29" t="s">
        <v>28</v>
      </c>
      <c r="N404" s="23"/>
      <c r="O404" s="23"/>
      <c r="P404" s="23"/>
      <c r="Q404" s="23"/>
      <c r="R404" s="29" t="s">
        <v>23</v>
      </c>
      <c r="S404" s="22" t="n">
        <v>404</v>
      </c>
      <c r="T404" s="27"/>
      <c r="U404" s="8"/>
      <c r="V404" s="8"/>
      <c r="W404" s="8"/>
      <c r="X404" s="8"/>
      <c r="Y404" s="8"/>
      <c r="Z404" s="8"/>
    </row>
    <row r="405" customFormat="false" ht="28.5" hidden="false" customHeight="true" outlineLevel="0" collapsed="false">
      <c r="A405" s="24" t="s">
        <v>439</v>
      </c>
      <c r="B405" s="56" t="n">
        <f aca="false">HLOOKUP($B$2,$I$1:L405,S405,0)</f>
        <v>0</v>
      </c>
      <c r="C405" s="59" t="str">
        <f aca="false">IF(B405=1,"Ap Dung","Khong")</f>
        <v>Khong</v>
      </c>
      <c r="D405" s="60" t="str">
        <f aca="false">IF(E405="x","Bat buoc",(IF(E405=1,"khuyen khich","Khong")))</f>
        <v>khuyen khich</v>
      </c>
      <c r="E405" s="26" t="n">
        <f aca="false">HLOOKUP($E$2,$N$1:R405,S405,0)</f>
        <v>1</v>
      </c>
      <c r="F405" s="27"/>
      <c r="G405" s="29" t="str">
        <f aca="false">IF(AND(F405=1,E405=1),1,IF(AND(F405=1,E405="x"),"x",""))</f>
        <v/>
      </c>
      <c r="H405" s="28" t="s">
        <v>6</v>
      </c>
      <c r="I405" s="22"/>
      <c r="J405" s="22" t="n">
        <v>1</v>
      </c>
      <c r="K405" s="22"/>
      <c r="L405" s="22"/>
      <c r="M405" s="23" t="n">
        <v>5</v>
      </c>
      <c r="N405" s="23"/>
      <c r="O405" s="23"/>
      <c r="P405" s="23"/>
      <c r="Q405" s="23"/>
      <c r="R405" s="23" t="n">
        <v>1</v>
      </c>
      <c r="S405" s="22" t="n">
        <v>405</v>
      </c>
      <c r="T405" s="27"/>
      <c r="U405" s="8"/>
      <c r="V405" s="8"/>
      <c r="W405" s="8"/>
      <c r="X405" s="8"/>
      <c r="Y405" s="8"/>
      <c r="Z405" s="8"/>
    </row>
    <row r="406" customFormat="false" ht="28.5" hidden="false" customHeight="true" outlineLevel="0" collapsed="false">
      <c r="A406" s="24" t="s">
        <v>440</v>
      </c>
      <c r="B406" s="56" t="n">
        <f aca="false">HLOOKUP($B$2,$I$1:L406,S406,0)</f>
        <v>0</v>
      </c>
      <c r="C406" s="59" t="str">
        <f aca="false">IF(B406=1,"Ap Dung","Khong")</f>
        <v>Khong</v>
      </c>
      <c r="D406" s="60" t="str">
        <f aca="false">IF(E406="x","Bat buoc",(IF(E406=1,"khuyen khich","Khong")))</f>
        <v>Bat buoc</v>
      </c>
      <c r="E406" s="33" t="str">
        <f aca="false">HLOOKUP($E$2,$N$1:R406,S406,0)</f>
        <v>x</v>
      </c>
      <c r="F406" s="27"/>
      <c r="G406" s="29" t="str">
        <f aca="false">IF(AND(F406=1,E406=1),1,IF(AND(F406=1,E406="x"),"x",""))</f>
        <v/>
      </c>
      <c r="H406" s="28" t="s">
        <v>5</v>
      </c>
      <c r="I406" s="22" t="n">
        <v>1</v>
      </c>
      <c r="J406" s="22"/>
      <c r="K406" s="22"/>
      <c r="L406" s="22"/>
      <c r="M406" s="29" t="s">
        <v>28</v>
      </c>
      <c r="N406" s="23"/>
      <c r="O406" s="23"/>
      <c r="P406" s="23"/>
      <c r="Q406" s="23"/>
      <c r="R406" s="29" t="s">
        <v>23</v>
      </c>
      <c r="S406" s="22" t="n">
        <v>406</v>
      </c>
      <c r="T406" s="27"/>
      <c r="U406" s="8"/>
      <c r="V406" s="8"/>
      <c r="W406" s="8"/>
      <c r="X406" s="8"/>
      <c r="Y406" s="8"/>
      <c r="Z406" s="8"/>
    </row>
    <row r="407" customFormat="false" ht="28.5" hidden="false" customHeight="true" outlineLevel="0" collapsed="false">
      <c r="A407" s="24" t="s">
        <v>440</v>
      </c>
      <c r="B407" s="56" t="n">
        <f aca="false">HLOOKUP($B$2,$I$1:L407,S407,0)</f>
        <v>0</v>
      </c>
      <c r="C407" s="59" t="str">
        <f aca="false">IF(B407=1,"Ap Dung","Khong")</f>
        <v>Khong</v>
      </c>
      <c r="D407" s="60" t="str">
        <f aca="false">IF(E407="x","Bat buoc",(IF(E407=1,"khuyen khich","Khong")))</f>
        <v>khuyen khich</v>
      </c>
      <c r="E407" s="26" t="n">
        <f aca="false">HLOOKUP($E$2,$N$1:R407,S407,0)</f>
        <v>1</v>
      </c>
      <c r="F407" s="27"/>
      <c r="G407" s="29" t="str">
        <f aca="false">IF(AND(F407=1,E407=1),1,IF(AND(F407=1,E407="x"),"x",""))</f>
        <v/>
      </c>
      <c r="H407" s="28" t="s">
        <v>6</v>
      </c>
      <c r="I407" s="22"/>
      <c r="J407" s="22" t="n">
        <v>1</v>
      </c>
      <c r="K407" s="22"/>
      <c r="L407" s="22"/>
      <c r="M407" s="23" t="n">
        <v>5</v>
      </c>
      <c r="N407" s="23"/>
      <c r="O407" s="23"/>
      <c r="P407" s="23"/>
      <c r="Q407" s="23"/>
      <c r="R407" s="23" t="n">
        <v>1</v>
      </c>
      <c r="S407" s="22" t="n">
        <v>407</v>
      </c>
      <c r="T407" s="27"/>
      <c r="U407" s="8"/>
      <c r="V407" s="8"/>
      <c r="W407" s="8"/>
      <c r="X407" s="8"/>
      <c r="Y407" s="8"/>
      <c r="Z407" s="8"/>
    </row>
    <row r="408" customFormat="false" ht="28.5" hidden="false" customHeight="true" outlineLevel="0" collapsed="false">
      <c r="A408" s="24" t="s">
        <v>441</v>
      </c>
      <c r="B408" s="56" t="n">
        <f aca="false">HLOOKUP($B$2,$I$1:L408,S408,0)</f>
        <v>0</v>
      </c>
      <c r="C408" s="59" t="str">
        <f aca="false">IF(B408=1,"Ap Dung","Khong")</f>
        <v>Khong</v>
      </c>
      <c r="D408" s="60" t="str">
        <f aca="false">IF(E408="x","Bat buoc",(IF(E408=1,"khuyen khich","Khong")))</f>
        <v>Bat buoc</v>
      </c>
      <c r="E408" s="33" t="str">
        <f aca="false">HLOOKUP($E$2,$N$1:R408,S408,0)</f>
        <v>x</v>
      </c>
      <c r="F408" s="27"/>
      <c r="G408" s="29" t="str">
        <f aca="false">IF(AND(F408=1,E408=1),1,IF(AND(F408=1,E408="x"),"x",""))</f>
        <v/>
      </c>
      <c r="H408" s="28" t="s">
        <v>5</v>
      </c>
      <c r="I408" s="22" t="n">
        <v>1</v>
      </c>
      <c r="J408" s="22"/>
      <c r="K408" s="22"/>
      <c r="L408" s="22"/>
      <c r="M408" s="29" t="s">
        <v>28</v>
      </c>
      <c r="N408" s="23"/>
      <c r="O408" s="23"/>
      <c r="P408" s="23"/>
      <c r="Q408" s="23"/>
      <c r="R408" s="29" t="s">
        <v>23</v>
      </c>
      <c r="S408" s="22" t="n">
        <v>408</v>
      </c>
      <c r="T408" s="27"/>
      <c r="U408" s="8"/>
      <c r="V408" s="8"/>
      <c r="W408" s="8"/>
      <c r="X408" s="8"/>
      <c r="Y408" s="8"/>
      <c r="Z408" s="8"/>
    </row>
    <row r="409" customFormat="false" ht="28.5" hidden="false" customHeight="true" outlineLevel="0" collapsed="false">
      <c r="A409" s="24" t="s">
        <v>442</v>
      </c>
      <c r="B409" s="56" t="n">
        <f aca="false">HLOOKUP($B$2,$I$1:L409,S409,0)</f>
        <v>0</v>
      </c>
      <c r="C409" s="59" t="str">
        <f aca="false">IF(B409=1,"Ap Dung","Khong")</f>
        <v>Khong</v>
      </c>
      <c r="D409" s="60" t="str">
        <f aca="false">IF(E409="x","Bat buoc",(IF(E409=1,"khuyen khich","Khong")))</f>
        <v>Bat buoc</v>
      </c>
      <c r="E409" s="33" t="str">
        <f aca="false">HLOOKUP($E$2,$N$1:R409,S409,0)</f>
        <v>x</v>
      </c>
      <c r="F409" s="27"/>
      <c r="G409" s="29" t="str">
        <f aca="false">IF(AND(F409=1,E409=1),1,IF(AND(F409=1,E409="x"),"x",""))</f>
        <v/>
      </c>
      <c r="H409" s="28" t="s">
        <v>5</v>
      </c>
      <c r="I409" s="22" t="n">
        <v>1</v>
      </c>
      <c r="J409" s="22"/>
      <c r="K409" s="22"/>
      <c r="L409" s="22"/>
      <c r="M409" s="29" t="s">
        <v>28</v>
      </c>
      <c r="N409" s="23"/>
      <c r="O409" s="23"/>
      <c r="P409" s="23"/>
      <c r="Q409" s="23"/>
      <c r="R409" s="29" t="s">
        <v>23</v>
      </c>
      <c r="S409" s="22" t="n">
        <v>409</v>
      </c>
      <c r="T409" s="27"/>
      <c r="U409" s="8"/>
      <c r="V409" s="8"/>
      <c r="W409" s="8"/>
      <c r="X409" s="8"/>
      <c r="Y409" s="8"/>
      <c r="Z409" s="8"/>
    </row>
    <row r="410" customFormat="false" ht="28.5" hidden="false" customHeight="true" outlineLevel="0" collapsed="false">
      <c r="A410" s="24" t="s">
        <v>442</v>
      </c>
      <c r="B410" s="56" t="n">
        <f aca="false">HLOOKUP($B$2,$I$1:L410,S410,0)</f>
        <v>0</v>
      </c>
      <c r="C410" s="59" t="str">
        <f aca="false">IF(B410=1,"Ap Dung","Khong")</f>
        <v>Khong</v>
      </c>
      <c r="D410" s="60" t="str">
        <f aca="false">IF(E410="x","Bat buoc",(IF(E410=1,"khuyen khich","Khong")))</f>
        <v>khuyen khich</v>
      </c>
      <c r="E410" s="26" t="n">
        <f aca="false">HLOOKUP($E$2,$N$1:R410,S410,0)</f>
        <v>1</v>
      </c>
      <c r="F410" s="27"/>
      <c r="G410" s="29" t="str">
        <f aca="false">IF(AND(F410=1,E410=1),1,IF(AND(F410=1,E410="x"),"x",""))</f>
        <v/>
      </c>
      <c r="H410" s="28" t="s">
        <v>6</v>
      </c>
      <c r="I410" s="22"/>
      <c r="J410" s="22" t="n">
        <v>1</v>
      </c>
      <c r="K410" s="22"/>
      <c r="L410" s="22"/>
      <c r="M410" s="23" t="n">
        <v>5</v>
      </c>
      <c r="N410" s="23"/>
      <c r="O410" s="23"/>
      <c r="P410" s="23"/>
      <c r="Q410" s="23"/>
      <c r="R410" s="23" t="n">
        <v>1</v>
      </c>
      <c r="S410" s="22" t="n">
        <v>410</v>
      </c>
      <c r="T410" s="27"/>
      <c r="U410" s="8"/>
      <c r="V410" s="8"/>
      <c r="W410" s="8"/>
      <c r="X410" s="8"/>
      <c r="Y410" s="8"/>
      <c r="Z410" s="8"/>
    </row>
    <row r="411" customFormat="false" ht="28.5" hidden="false" customHeight="true" outlineLevel="0" collapsed="false">
      <c r="A411" s="30" t="s">
        <v>443</v>
      </c>
      <c r="B411" s="56"/>
      <c r="C411" s="61"/>
      <c r="D411" s="62"/>
      <c r="E411" s="32"/>
      <c r="F411" s="32"/>
      <c r="G411" s="23"/>
      <c r="H411" s="22"/>
      <c r="I411" s="22"/>
      <c r="J411" s="22"/>
      <c r="K411" s="22"/>
      <c r="L411" s="22"/>
      <c r="M411" s="23"/>
      <c r="N411" s="23"/>
      <c r="O411" s="23"/>
      <c r="P411" s="23"/>
      <c r="Q411" s="23"/>
      <c r="R411" s="23"/>
      <c r="S411" s="22" t="n">
        <v>411</v>
      </c>
      <c r="T411" s="32"/>
      <c r="U411" s="8"/>
      <c r="V411" s="8"/>
      <c r="W411" s="8"/>
      <c r="X411" s="8"/>
      <c r="Y411" s="8"/>
      <c r="Z411" s="8"/>
    </row>
    <row r="412" customFormat="false" ht="28.5" hidden="false" customHeight="true" outlineLevel="0" collapsed="false">
      <c r="A412" s="24" t="s">
        <v>444</v>
      </c>
      <c r="B412" s="56" t="n">
        <f aca="false">HLOOKUP($B$2,$I$1:L412,S412,0)</f>
        <v>1</v>
      </c>
      <c r="C412" s="59" t="str">
        <f aca="false">IF(B412=1,"Ap Dung","Khong")</f>
        <v>Ap Dung</v>
      </c>
      <c r="D412" s="60" t="str">
        <f aca="false">IF(E412="x","Bat buoc",(IF(E412=1,"khuyen khich","Khong")))</f>
        <v>Bat buoc</v>
      </c>
      <c r="E412" s="33" t="str">
        <f aca="false">HLOOKUP($E$2,$N$1:R412,S412,0)</f>
        <v>x</v>
      </c>
      <c r="F412" s="27"/>
      <c r="G412" s="29" t="str">
        <f aca="false">IF(AND(F412=1,E412=1),1,IF(AND(F412=1,E412="x"),"x",""))</f>
        <v/>
      </c>
      <c r="H412" s="28" t="s">
        <v>15</v>
      </c>
      <c r="I412" s="22" t="n">
        <v>1</v>
      </c>
      <c r="J412" s="22" t="n">
        <v>1</v>
      </c>
      <c r="K412" s="22" t="n">
        <v>1</v>
      </c>
      <c r="L412" s="22" t="n">
        <v>1</v>
      </c>
      <c r="M412" s="29" t="s">
        <v>116</v>
      </c>
      <c r="N412" s="23"/>
      <c r="O412" s="29" t="s">
        <v>23</v>
      </c>
      <c r="P412" s="29" t="s">
        <v>23</v>
      </c>
      <c r="Q412" s="29" t="s">
        <v>23</v>
      </c>
      <c r="R412" s="29" t="s">
        <v>23</v>
      </c>
      <c r="S412" s="22" t="n">
        <v>412</v>
      </c>
      <c r="T412" s="27"/>
      <c r="U412" s="8"/>
      <c r="V412" s="8"/>
      <c r="W412" s="8"/>
      <c r="X412" s="8"/>
      <c r="Y412" s="8"/>
      <c r="Z412" s="8"/>
    </row>
    <row r="413" customFormat="false" ht="28.5" hidden="false" customHeight="true" outlineLevel="0" collapsed="false">
      <c r="A413" s="24" t="s">
        <v>445</v>
      </c>
      <c r="B413" s="56" t="n">
        <f aca="false">HLOOKUP($B$2,$I$1:L413,S413,0)</f>
        <v>1</v>
      </c>
      <c r="C413" s="59" t="str">
        <f aca="false">IF(B413=1,"Ap Dung","Khong")</f>
        <v>Ap Dung</v>
      </c>
      <c r="D413" s="60" t="str">
        <f aca="false">IF(E413="x","Bat buoc",(IF(E413=1,"khuyen khich","Khong")))</f>
        <v>Bat buoc</v>
      </c>
      <c r="E413" s="33" t="str">
        <f aca="false">HLOOKUP($E$2,$N$1:R413,S413,0)</f>
        <v>x</v>
      </c>
      <c r="F413" s="27"/>
      <c r="G413" s="29" t="str">
        <f aca="false">IF(AND(F413=1,E413=1),1,IF(AND(F413=1,E413="x"),"x",""))</f>
        <v/>
      </c>
      <c r="H413" s="28" t="s">
        <v>15</v>
      </c>
      <c r="I413" s="22" t="n">
        <v>1</v>
      </c>
      <c r="J413" s="22" t="n">
        <v>1</v>
      </c>
      <c r="K413" s="22" t="n">
        <v>1</v>
      </c>
      <c r="L413" s="22" t="n">
        <v>1</v>
      </c>
      <c r="M413" s="29" t="s">
        <v>25</v>
      </c>
      <c r="N413" s="23"/>
      <c r="O413" s="23"/>
      <c r="P413" s="29" t="s">
        <v>23</v>
      </c>
      <c r="Q413" s="29" t="s">
        <v>23</v>
      </c>
      <c r="R413" s="29" t="s">
        <v>23</v>
      </c>
      <c r="S413" s="22" t="n">
        <v>413</v>
      </c>
      <c r="T413" s="27"/>
      <c r="U413" s="8"/>
      <c r="V413" s="8"/>
      <c r="W413" s="8"/>
      <c r="X413" s="8"/>
      <c r="Y413" s="8"/>
      <c r="Z413" s="8"/>
    </row>
    <row r="414" customFormat="false" ht="28.5" hidden="false" customHeight="true" outlineLevel="0" collapsed="false">
      <c r="A414" s="24" t="s">
        <v>446</v>
      </c>
      <c r="B414" s="56" t="n">
        <f aca="false">HLOOKUP($B$2,$I$1:L414,S414,0)</f>
        <v>1</v>
      </c>
      <c r="C414" s="59" t="str">
        <f aca="false">IF(B414=1,"Ap Dung","Khong")</f>
        <v>Ap Dung</v>
      </c>
      <c r="D414" s="60" t="str">
        <f aca="false">IF(E414="x","Bat buoc",(IF(E414=1,"khuyen khich","Khong")))</f>
        <v>Bat buoc</v>
      </c>
      <c r="E414" s="33" t="str">
        <f aca="false">HLOOKUP($E$2,$N$1:R414,S414,0)</f>
        <v>x</v>
      </c>
      <c r="F414" s="27"/>
      <c r="G414" s="29" t="str">
        <f aca="false">IF(AND(F414=1,E414=1),1,IF(AND(F414=1,E414="x"),"x",""))</f>
        <v/>
      </c>
      <c r="H414" s="28" t="s">
        <v>15</v>
      </c>
      <c r="I414" s="22" t="n">
        <v>1</v>
      </c>
      <c r="J414" s="22" t="n">
        <v>1</v>
      </c>
      <c r="K414" s="22" t="n">
        <v>1</v>
      </c>
      <c r="L414" s="22" t="n">
        <v>1</v>
      </c>
      <c r="M414" s="29" t="s">
        <v>264</v>
      </c>
      <c r="N414" s="23"/>
      <c r="O414" s="23" t="n">
        <v>1</v>
      </c>
      <c r="P414" s="29" t="s">
        <v>23</v>
      </c>
      <c r="Q414" s="29" t="s">
        <v>23</v>
      </c>
      <c r="R414" s="29" t="s">
        <v>23</v>
      </c>
      <c r="S414" s="22" t="n">
        <v>414</v>
      </c>
      <c r="T414" s="27"/>
      <c r="U414" s="8"/>
      <c r="V414" s="8"/>
      <c r="W414" s="8"/>
      <c r="X414" s="8"/>
      <c r="Y414" s="8"/>
      <c r="Z414" s="8"/>
    </row>
    <row r="415" customFormat="false" ht="28.5" hidden="false" customHeight="true" outlineLevel="0" collapsed="false">
      <c r="A415" s="24" t="s">
        <v>447</v>
      </c>
      <c r="B415" s="56" t="n">
        <f aca="false">HLOOKUP($B$2,$I$1:L415,S415,0)</f>
        <v>1</v>
      </c>
      <c r="C415" s="59" t="str">
        <f aca="false">IF(B415=1,"Ap Dung","Khong")</f>
        <v>Ap Dung</v>
      </c>
      <c r="D415" s="60" t="str">
        <f aca="false">IF(E415="x","Bat buoc",(IF(E415=1,"khuyen khich","Khong")))</f>
        <v>Bat buoc</v>
      </c>
      <c r="E415" s="33" t="str">
        <f aca="false">HLOOKUP($E$2,$N$1:R415,S415,0)</f>
        <v>x</v>
      </c>
      <c r="F415" s="27"/>
      <c r="G415" s="29" t="str">
        <f aca="false">IF(AND(F415=1,E415=1),1,IF(AND(F415=1,E415="x"),"x",""))</f>
        <v/>
      </c>
      <c r="H415" s="28" t="s">
        <v>15</v>
      </c>
      <c r="I415" s="22" t="n">
        <v>1</v>
      </c>
      <c r="J415" s="22" t="n">
        <v>1</v>
      </c>
      <c r="K415" s="22" t="n">
        <v>1</v>
      </c>
      <c r="L415" s="22" t="n">
        <v>1</v>
      </c>
      <c r="M415" s="29" t="s">
        <v>25</v>
      </c>
      <c r="N415" s="23"/>
      <c r="O415" s="23"/>
      <c r="P415" s="29" t="s">
        <v>23</v>
      </c>
      <c r="Q415" s="29" t="s">
        <v>23</v>
      </c>
      <c r="R415" s="29" t="s">
        <v>23</v>
      </c>
      <c r="S415" s="22" t="n">
        <v>415</v>
      </c>
      <c r="T415" s="27"/>
      <c r="U415" s="8"/>
      <c r="V415" s="8"/>
      <c r="W415" s="8"/>
      <c r="X415" s="8"/>
      <c r="Y415" s="8"/>
      <c r="Z415" s="8"/>
    </row>
    <row r="416" customFormat="false" ht="28.5" hidden="false" customHeight="true" outlineLevel="0" collapsed="false">
      <c r="A416" s="24" t="s">
        <v>448</v>
      </c>
      <c r="B416" s="56" t="n">
        <f aca="false">HLOOKUP($B$2,$I$1:L416,S416,0)</f>
        <v>1</v>
      </c>
      <c r="C416" s="59" t="str">
        <f aca="false">IF(B416=1,"Ap Dung","Khong")</f>
        <v>Ap Dung</v>
      </c>
      <c r="D416" s="60" t="str">
        <f aca="false">IF(E416="x","Bat buoc",(IF(E416=1,"khuyen khich","Khong")))</f>
        <v>Khong</v>
      </c>
      <c r="E416" s="26" t="n">
        <f aca="false">HLOOKUP($E$2,$N$1:R416,S416,0)</f>
        <v>0</v>
      </c>
      <c r="F416" s="27"/>
      <c r="G416" s="29" t="str">
        <f aca="false">IF(AND(F416=1,E416=1),1,IF(AND(F416=1,E416="x"),"x",""))</f>
        <v/>
      </c>
      <c r="H416" s="28" t="s">
        <v>39</v>
      </c>
      <c r="I416" s="22" t="n">
        <v>1</v>
      </c>
      <c r="J416" s="22"/>
      <c r="K416" s="22" t="n">
        <v>1</v>
      </c>
      <c r="L416" s="22" t="n">
        <v>1</v>
      </c>
      <c r="M416" s="29" t="s">
        <v>53</v>
      </c>
      <c r="N416" s="23"/>
      <c r="O416" s="23"/>
      <c r="P416" s="29" t="s">
        <v>23</v>
      </c>
      <c r="Q416" s="23"/>
      <c r="R416" s="23"/>
      <c r="S416" s="22" t="n">
        <v>416</v>
      </c>
      <c r="T416" s="27"/>
      <c r="U416" s="8"/>
      <c r="V416" s="8"/>
      <c r="W416" s="8"/>
      <c r="X416" s="8"/>
      <c r="Y416" s="8"/>
      <c r="Z416" s="8"/>
    </row>
    <row r="417" customFormat="false" ht="28.5" hidden="false" customHeight="true" outlineLevel="0" collapsed="false">
      <c r="A417" s="24" t="s">
        <v>449</v>
      </c>
      <c r="B417" s="56" t="n">
        <f aca="false">HLOOKUP($B$2,$I$1:L417,S417,0)</f>
        <v>0</v>
      </c>
      <c r="C417" s="59" t="str">
        <f aca="false">IF(B417=1,"Ap Dung","Khong")</f>
        <v>Khong</v>
      </c>
      <c r="D417" s="60" t="str">
        <f aca="false">IF(E417="x","Bat buoc",(IF(E417=1,"khuyen khich","Khong")))</f>
        <v>Khong</v>
      </c>
      <c r="E417" s="26" t="n">
        <f aca="false">HLOOKUP($E$2,$N$1:R417,S417,0)</f>
        <v>0</v>
      </c>
      <c r="F417" s="27"/>
      <c r="G417" s="29" t="str">
        <f aca="false">IF(AND(F417=1,E417=1),1,IF(AND(F417=1,E417="x"),"x",""))</f>
        <v/>
      </c>
      <c r="H417" s="28" t="s">
        <v>6</v>
      </c>
      <c r="I417" s="22"/>
      <c r="J417" s="22" t="n">
        <v>1</v>
      </c>
      <c r="K417" s="22"/>
      <c r="L417" s="22"/>
      <c r="M417" s="29" t="s">
        <v>53</v>
      </c>
      <c r="N417" s="23"/>
      <c r="O417" s="23"/>
      <c r="P417" s="29" t="s">
        <v>23</v>
      </c>
      <c r="Q417" s="23"/>
      <c r="R417" s="23"/>
      <c r="S417" s="22" t="n">
        <v>417</v>
      </c>
      <c r="T417" s="27"/>
      <c r="U417" s="8"/>
      <c r="V417" s="8"/>
      <c r="W417" s="8"/>
      <c r="X417" s="8"/>
      <c r="Y417" s="8"/>
      <c r="Z417" s="8"/>
    </row>
    <row r="418" customFormat="false" ht="28.5" hidden="false" customHeight="true" outlineLevel="0" collapsed="false">
      <c r="A418" s="24" t="s">
        <v>449</v>
      </c>
      <c r="B418" s="56" t="n">
        <f aca="false">HLOOKUP($B$2,$I$1:L418,S418,0)</f>
        <v>1</v>
      </c>
      <c r="C418" s="59" t="str">
        <f aca="false">IF(B418=1,"Ap Dung","Khong")</f>
        <v>Ap Dung</v>
      </c>
      <c r="D418" s="60" t="str">
        <f aca="false">IF(E418="x","Bat buoc",(IF(E418=1,"khuyen khich","Khong")))</f>
        <v>Khong</v>
      </c>
      <c r="E418" s="26" t="n">
        <f aca="false">HLOOKUP($E$2,$N$1:R418,S418,0)</f>
        <v>0</v>
      </c>
      <c r="F418" s="27"/>
      <c r="G418" s="29" t="str">
        <f aca="false">IF(AND(F418=1,E418=1),1,IF(AND(F418=1,E418="x"),"x",""))</f>
        <v/>
      </c>
      <c r="H418" s="28" t="s">
        <v>39</v>
      </c>
      <c r="I418" s="22" t="n">
        <v>1</v>
      </c>
      <c r="J418" s="22"/>
      <c r="K418" s="22" t="n">
        <v>1</v>
      </c>
      <c r="L418" s="22" t="n">
        <v>1</v>
      </c>
      <c r="M418" s="29" t="s">
        <v>56</v>
      </c>
      <c r="N418" s="23"/>
      <c r="O418" s="23"/>
      <c r="P418" s="23"/>
      <c r="Q418" s="29" t="s">
        <v>23</v>
      </c>
      <c r="R418" s="23"/>
      <c r="S418" s="22" t="n">
        <v>418</v>
      </c>
      <c r="T418" s="27"/>
      <c r="U418" s="8"/>
      <c r="V418" s="8"/>
      <c r="W418" s="8"/>
      <c r="X418" s="8"/>
      <c r="Y418" s="8"/>
      <c r="Z418" s="8"/>
    </row>
    <row r="419" customFormat="false" ht="28.5" hidden="false" customHeight="true" outlineLevel="0" collapsed="false">
      <c r="A419" s="24" t="s">
        <v>450</v>
      </c>
      <c r="B419" s="56" t="n">
        <f aca="false">HLOOKUP($B$2,$I$1:L419,S419,0)</f>
        <v>1</v>
      </c>
      <c r="C419" s="59" t="str">
        <f aca="false">IF(B419=1,"Ap Dung","Khong")</f>
        <v>Ap Dung</v>
      </c>
      <c r="D419" s="60" t="str">
        <f aca="false">IF(E419="x","Bat buoc",(IF(E419=1,"khuyen khich","Khong")))</f>
        <v>Bat buoc</v>
      </c>
      <c r="E419" s="33" t="str">
        <f aca="false">HLOOKUP($E$2,$N$1:R419,S419,0)</f>
        <v>x</v>
      </c>
      <c r="F419" s="27"/>
      <c r="G419" s="29" t="str">
        <f aca="false">IF(AND(F419=1,E419=1),1,IF(AND(F419=1,E419="x"),"x",""))</f>
        <v/>
      </c>
      <c r="H419" s="28" t="s">
        <v>15</v>
      </c>
      <c r="I419" s="22" t="n">
        <v>1</v>
      </c>
      <c r="J419" s="22" t="n">
        <v>1</v>
      </c>
      <c r="K419" s="22" t="n">
        <v>1</v>
      </c>
      <c r="L419" s="22" t="n">
        <v>1</v>
      </c>
      <c r="M419" s="29" t="s">
        <v>28</v>
      </c>
      <c r="N419" s="23"/>
      <c r="O419" s="23"/>
      <c r="P419" s="23"/>
      <c r="Q419" s="23"/>
      <c r="R419" s="29" t="s">
        <v>23</v>
      </c>
      <c r="S419" s="22" t="n">
        <v>419</v>
      </c>
      <c r="T419" s="27"/>
      <c r="U419" s="8"/>
      <c r="V419" s="8"/>
      <c r="W419" s="8"/>
      <c r="X419" s="8"/>
      <c r="Y419" s="8"/>
      <c r="Z419" s="8"/>
    </row>
    <row r="420" customFormat="false" ht="28.5" hidden="false" customHeight="true" outlineLevel="0" collapsed="false">
      <c r="A420" s="24" t="s">
        <v>451</v>
      </c>
      <c r="B420" s="56" t="n">
        <f aca="false">HLOOKUP($B$2,$I$1:L420,S420,0)</f>
        <v>1</v>
      </c>
      <c r="C420" s="59" t="str">
        <f aca="false">IF(B420=1,"Ap Dung","Khong")</f>
        <v>Ap Dung</v>
      </c>
      <c r="D420" s="60" t="str">
        <f aca="false">IF(E420="x","Bat buoc",(IF(E420=1,"khuyen khich","Khong")))</f>
        <v>Bat buoc</v>
      </c>
      <c r="E420" s="33" t="str">
        <f aca="false">HLOOKUP($E$2,$N$1:R420,S420,0)</f>
        <v>x</v>
      </c>
      <c r="F420" s="27"/>
      <c r="G420" s="29" t="str">
        <f aca="false">IF(AND(F420=1,E420=1),1,IF(AND(F420=1,E420="x"),"x",""))</f>
        <v/>
      </c>
      <c r="H420" s="28" t="s">
        <v>15</v>
      </c>
      <c r="I420" s="22" t="n">
        <v>1</v>
      </c>
      <c r="J420" s="22" t="n">
        <v>1</v>
      </c>
      <c r="K420" s="22" t="n">
        <v>1</v>
      </c>
      <c r="L420" s="22" t="n">
        <v>1</v>
      </c>
      <c r="M420" s="29" t="s">
        <v>35</v>
      </c>
      <c r="N420" s="23"/>
      <c r="O420" s="23"/>
      <c r="P420" s="23" t="n">
        <v>1</v>
      </c>
      <c r="Q420" s="29" t="s">
        <v>23</v>
      </c>
      <c r="R420" s="29" t="s">
        <v>23</v>
      </c>
      <c r="S420" s="22" t="n">
        <v>420</v>
      </c>
      <c r="T420" s="27"/>
      <c r="U420" s="8"/>
      <c r="V420" s="8"/>
      <c r="W420" s="8"/>
      <c r="X420" s="8"/>
      <c r="Y420" s="8"/>
      <c r="Z420" s="8"/>
    </row>
    <row r="421" customFormat="false" ht="28.5" hidden="false" customHeight="true" outlineLevel="0" collapsed="false">
      <c r="A421" s="24" t="s">
        <v>452</v>
      </c>
      <c r="B421" s="56" t="n">
        <f aca="false">HLOOKUP($B$2,$I$1:L421,S421,0)</f>
        <v>1</v>
      </c>
      <c r="C421" s="59" t="str">
        <f aca="false">IF(B421=1,"Ap Dung","Khong")</f>
        <v>Ap Dung</v>
      </c>
      <c r="D421" s="60" t="str">
        <f aca="false">IF(E421="x","Bat buoc",(IF(E421=1,"khuyen khich","Khong")))</f>
        <v>Bat buoc</v>
      </c>
      <c r="E421" s="33" t="str">
        <f aca="false">HLOOKUP($E$2,$N$1:R421,S421,0)</f>
        <v>x</v>
      </c>
      <c r="F421" s="27"/>
      <c r="G421" s="29" t="str">
        <f aca="false">IF(AND(F421=1,E421=1),1,IF(AND(F421=1,E421="x"),"x",""))</f>
        <v/>
      </c>
      <c r="H421" s="28" t="s">
        <v>15</v>
      </c>
      <c r="I421" s="22" t="n">
        <v>1</v>
      </c>
      <c r="J421" s="22" t="n">
        <v>1</v>
      </c>
      <c r="K421" s="22" t="n">
        <v>1</v>
      </c>
      <c r="L421" s="22" t="n">
        <v>1</v>
      </c>
      <c r="M421" s="29" t="s">
        <v>116</v>
      </c>
      <c r="N421" s="23"/>
      <c r="O421" s="29" t="s">
        <v>23</v>
      </c>
      <c r="P421" s="29" t="s">
        <v>23</v>
      </c>
      <c r="Q421" s="29" t="s">
        <v>23</v>
      </c>
      <c r="R421" s="29" t="s">
        <v>23</v>
      </c>
      <c r="S421" s="22" t="n">
        <v>421</v>
      </c>
      <c r="T421" s="27"/>
      <c r="U421" s="8"/>
      <c r="V421" s="8"/>
      <c r="W421" s="8"/>
      <c r="X421" s="8"/>
      <c r="Y421" s="8"/>
      <c r="Z421" s="8"/>
    </row>
    <row r="422" customFormat="false" ht="28.5" hidden="false" customHeight="true" outlineLevel="0" collapsed="false">
      <c r="A422" s="24" t="s">
        <v>453</v>
      </c>
      <c r="B422" s="56" t="n">
        <f aca="false">HLOOKUP($B$2,$I$1:L422,S422,0)</f>
        <v>1</v>
      </c>
      <c r="C422" s="59" t="str">
        <f aca="false">IF(B422=1,"Ap Dung","Khong")</f>
        <v>Ap Dung</v>
      </c>
      <c r="D422" s="60" t="str">
        <f aca="false">IF(E422="x","Bat buoc",(IF(E422=1,"khuyen khich","Khong")))</f>
        <v>Bat buoc</v>
      </c>
      <c r="E422" s="33" t="str">
        <f aca="false">HLOOKUP($E$2,$N$1:R422,S422,0)</f>
        <v>x</v>
      </c>
      <c r="F422" s="27"/>
      <c r="G422" s="29" t="str">
        <f aca="false">IF(AND(F422=1,E422=1),1,IF(AND(F422=1,E422="x"),"x",""))</f>
        <v/>
      </c>
      <c r="H422" s="28" t="s">
        <v>15</v>
      </c>
      <c r="I422" s="22" t="n">
        <v>1</v>
      </c>
      <c r="J422" s="22" t="n">
        <v>1</v>
      </c>
      <c r="K422" s="22" t="n">
        <v>1</v>
      </c>
      <c r="L422" s="22" t="n">
        <v>1</v>
      </c>
      <c r="M422" s="29" t="s">
        <v>25</v>
      </c>
      <c r="N422" s="23"/>
      <c r="O422" s="23"/>
      <c r="P422" s="29" t="s">
        <v>23</v>
      </c>
      <c r="Q422" s="29" t="s">
        <v>23</v>
      </c>
      <c r="R422" s="29" t="s">
        <v>23</v>
      </c>
      <c r="S422" s="22" t="n">
        <v>422</v>
      </c>
      <c r="T422" s="27"/>
      <c r="U422" s="8"/>
      <c r="V422" s="8"/>
      <c r="W422" s="8"/>
      <c r="X422" s="8"/>
      <c r="Y422" s="8"/>
      <c r="Z422" s="8"/>
    </row>
    <row r="423" customFormat="false" ht="28.5" hidden="false" customHeight="true" outlineLevel="0" collapsed="false">
      <c r="A423" s="24" t="s">
        <v>454</v>
      </c>
      <c r="B423" s="56" t="n">
        <f aca="false">HLOOKUP($B$2,$I$1:L423,S423,0)</f>
        <v>1</v>
      </c>
      <c r="C423" s="59" t="str">
        <f aca="false">IF(B423=1,"Ap Dung","Khong")</f>
        <v>Ap Dung</v>
      </c>
      <c r="D423" s="60" t="str">
        <f aca="false">IF(E423="x","Bat buoc",(IF(E423=1,"khuyen khich","Khong")))</f>
        <v>Bat buoc</v>
      </c>
      <c r="E423" s="33" t="str">
        <f aca="false">HLOOKUP($E$2,$N$1:R423,S423,0)</f>
        <v>x</v>
      </c>
      <c r="F423" s="27"/>
      <c r="G423" s="29" t="str">
        <f aca="false">IF(AND(F423=1,E423=1),1,IF(AND(F423=1,E423="x"),"x",""))</f>
        <v/>
      </c>
      <c r="H423" s="28" t="s">
        <v>15</v>
      </c>
      <c r="I423" s="22" t="n">
        <v>1</v>
      </c>
      <c r="J423" s="22" t="n">
        <v>1</v>
      </c>
      <c r="K423" s="22" t="n">
        <v>1</v>
      </c>
      <c r="L423" s="22" t="n">
        <v>1</v>
      </c>
      <c r="M423" s="29" t="s">
        <v>41</v>
      </c>
      <c r="N423" s="23"/>
      <c r="O423" s="23"/>
      <c r="P423" s="23"/>
      <c r="Q423" s="29" t="s">
        <v>23</v>
      </c>
      <c r="R423" s="29" t="s">
        <v>23</v>
      </c>
      <c r="S423" s="22" t="n">
        <v>423</v>
      </c>
      <c r="T423" s="27"/>
      <c r="U423" s="8"/>
      <c r="V423" s="8"/>
      <c r="W423" s="8"/>
      <c r="X423" s="8"/>
      <c r="Y423" s="8"/>
      <c r="Z423" s="8"/>
    </row>
    <row r="424" customFormat="false" ht="28.5" hidden="false" customHeight="true" outlineLevel="0" collapsed="false">
      <c r="A424" s="24" t="s">
        <v>455</v>
      </c>
      <c r="B424" s="56" t="n">
        <f aca="false">HLOOKUP($B$2,$I$1:L424,S424,0)</f>
        <v>1</v>
      </c>
      <c r="C424" s="59" t="str">
        <f aca="false">IF(B424=1,"Ap Dung","Khong")</f>
        <v>Ap Dung</v>
      </c>
      <c r="D424" s="60" t="str">
        <f aca="false">IF(E424="x","Bat buoc",(IF(E424=1,"khuyen khich","Khong")))</f>
        <v>Bat buoc</v>
      </c>
      <c r="E424" s="33" t="str">
        <f aca="false">HLOOKUP($E$2,$N$1:R424,S424,0)</f>
        <v>x</v>
      </c>
      <c r="F424" s="27"/>
      <c r="G424" s="29" t="str">
        <f aca="false">IF(AND(F424=1,E424=1),1,IF(AND(F424=1,E424="x"),"x",""))</f>
        <v/>
      </c>
      <c r="H424" s="28" t="s">
        <v>15</v>
      </c>
      <c r="I424" s="22" t="n">
        <v>1</v>
      </c>
      <c r="J424" s="22" t="n">
        <v>1</v>
      </c>
      <c r="K424" s="22" t="n">
        <v>1</v>
      </c>
      <c r="L424" s="22" t="n">
        <v>1</v>
      </c>
      <c r="M424" s="29" t="s">
        <v>28</v>
      </c>
      <c r="N424" s="23"/>
      <c r="O424" s="23"/>
      <c r="P424" s="23"/>
      <c r="Q424" s="23"/>
      <c r="R424" s="29" t="s">
        <v>23</v>
      </c>
      <c r="S424" s="22" t="n">
        <v>424</v>
      </c>
      <c r="T424" s="27"/>
      <c r="U424" s="8"/>
      <c r="V424" s="8"/>
      <c r="W424" s="8"/>
      <c r="X424" s="8"/>
      <c r="Y424" s="8"/>
      <c r="Z424" s="8"/>
    </row>
    <row r="425" customFormat="false" ht="28.5" hidden="false" customHeight="true" outlineLevel="0" collapsed="false">
      <c r="A425" s="30" t="s">
        <v>456</v>
      </c>
      <c r="B425" s="56"/>
      <c r="C425" s="61"/>
      <c r="D425" s="62"/>
      <c r="E425" s="32"/>
      <c r="F425" s="32"/>
      <c r="G425" s="23"/>
      <c r="H425" s="22"/>
      <c r="I425" s="22"/>
      <c r="J425" s="22"/>
      <c r="K425" s="22"/>
      <c r="L425" s="22"/>
      <c r="M425" s="23"/>
      <c r="N425" s="23"/>
      <c r="O425" s="23"/>
      <c r="P425" s="23"/>
      <c r="Q425" s="23"/>
      <c r="R425" s="23"/>
      <c r="S425" s="22" t="n">
        <v>425</v>
      </c>
      <c r="T425" s="32"/>
      <c r="U425" s="8"/>
      <c r="V425" s="8"/>
      <c r="W425" s="8"/>
      <c r="X425" s="8"/>
      <c r="Y425" s="8"/>
      <c r="Z425" s="8"/>
    </row>
    <row r="426" customFormat="false" ht="28.5" hidden="false" customHeight="true" outlineLevel="0" collapsed="false">
      <c r="A426" s="24" t="s">
        <v>457</v>
      </c>
      <c r="B426" s="56" t="n">
        <f aca="false">HLOOKUP($B$2,$I$1:L426,S426,0)</f>
        <v>1</v>
      </c>
      <c r="C426" s="59" t="str">
        <f aca="false">IF(B426=1,"Ap Dung","Khong")</f>
        <v>Ap Dung</v>
      </c>
      <c r="D426" s="60" t="str">
        <f aca="false">IF(E426="x","Bat buoc",(IF(E426=1,"khuyen khich","Khong")))</f>
        <v>Bat buoc</v>
      </c>
      <c r="E426" s="33" t="str">
        <f aca="false">HLOOKUP($E$2,$N$1:R426,S426,0)</f>
        <v>x</v>
      </c>
      <c r="F426" s="27"/>
      <c r="G426" s="29" t="str">
        <f aca="false">IF(AND(F426=1,E426=1),1,IF(AND(F426=1,E426="x"),"x",""))</f>
        <v/>
      </c>
      <c r="H426" s="28" t="s">
        <v>15</v>
      </c>
      <c r="I426" s="22" t="n">
        <v>1</v>
      </c>
      <c r="J426" s="22" t="n">
        <v>1</v>
      </c>
      <c r="K426" s="22" t="n">
        <v>1</v>
      </c>
      <c r="L426" s="22" t="n">
        <v>1</v>
      </c>
      <c r="M426" s="29" t="s">
        <v>22</v>
      </c>
      <c r="N426" s="29" t="s">
        <v>23</v>
      </c>
      <c r="O426" s="29" t="s">
        <v>23</v>
      </c>
      <c r="P426" s="29" t="s">
        <v>23</v>
      </c>
      <c r="Q426" s="29" t="s">
        <v>23</v>
      </c>
      <c r="R426" s="29" t="s">
        <v>23</v>
      </c>
      <c r="S426" s="22" t="n">
        <v>426</v>
      </c>
      <c r="T426" s="27"/>
      <c r="U426" s="8"/>
      <c r="V426" s="8"/>
      <c r="W426" s="8"/>
      <c r="X426" s="8"/>
      <c r="Y426" s="8"/>
      <c r="Z426" s="8"/>
    </row>
    <row r="427" customFormat="false" ht="28.5" hidden="false" customHeight="true" outlineLevel="0" collapsed="false">
      <c r="A427" s="24" t="s">
        <v>458</v>
      </c>
      <c r="B427" s="56" t="n">
        <f aca="false">HLOOKUP($B$2,$I$1:L427,S427,0)</f>
        <v>1</v>
      </c>
      <c r="C427" s="59" t="str">
        <f aca="false">IF(B427=1,"Ap Dung","Khong")</f>
        <v>Ap Dung</v>
      </c>
      <c r="D427" s="60" t="str">
        <f aca="false">IF(E427="x","Bat buoc",(IF(E427=1,"khuyen khich","Khong")))</f>
        <v>Bat buoc</v>
      </c>
      <c r="E427" s="33" t="str">
        <f aca="false">HLOOKUP($E$2,$N$1:R427,S427,0)</f>
        <v>x</v>
      </c>
      <c r="F427" s="27"/>
      <c r="G427" s="29" t="str">
        <f aca="false">IF(AND(F427=1,E427=1),1,IF(AND(F427=1,E427="x"),"x",""))</f>
        <v/>
      </c>
      <c r="H427" s="28" t="s">
        <v>15</v>
      </c>
      <c r="I427" s="22" t="n">
        <v>1</v>
      </c>
      <c r="J427" s="22" t="n">
        <v>1</v>
      </c>
      <c r="K427" s="22" t="n">
        <v>1</v>
      </c>
      <c r="L427" s="22" t="n">
        <v>1</v>
      </c>
      <c r="M427" s="29" t="s">
        <v>22</v>
      </c>
      <c r="N427" s="29" t="s">
        <v>23</v>
      </c>
      <c r="O427" s="29" t="s">
        <v>23</v>
      </c>
      <c r="P427" s="29" t="s">
        <v>23</v>
      </c>
      <c r="Q427" s="29" t="s">
        <v>23</v>
      </c>
      <c r="R427" s="29" t="s">
        <v>23</v>
      </c>
      <c r="S427" s="22" t="n">
        <v>427</v>
      </c>
      <c r="T427" s="27"/>
      <c r="U427" s="8"/>
      <c r="V427" s="8"/>
      <c r="W427" s="8"/>
      <c r="X427" s="8"/>
      <c r="Y427" s="8"/>
      <c r="Z427" s="8"/>
    </row>
    <row r="428" customFormat="false" ht="28.5" hidden="false" customHeight="true" outlineLevel="0" collapsed="false">
      <c r="A428" s="24" t="s">
        <v>459</v>
      </c>
      <c r="B428" s="56" t="n">
        <f aca="false">HLOOKUP($B$2,$I$1:L428,S428,0)</f>
        <v>1</v>
      </c>
      <c r="C428" s="59" t="str">
        <f aca="false">IF(B428=1,"Ap Dung","Khong")</f>
        <v>Ap Dung</v>
      </c>
      <c r="D428" s="60" t="str">
        <f aca="false">IF(E428="x","Bat buoc",(IF(E428=1,"khuyen khich","Khong")))</f>
        <v>Bat buoc</v>
      </c>
      <c r="E428" s="33" t="str">
        <f aca="false">HLOOKUP($E$2,$N$1:R428,S428,0)</f>
        <v>x</v>
      </c>
      <c r="F428" s="27"/>
      <c r="G428" s="29" t="str">
        <f aca="false">IF(AND(F428=1,E428=1),1,IF(AND(F428=1,E428="x"),"x",""))</f>
        <v/>
      </c>
      <c r="H428" s="28" t="s">
        <v>15</v>
      </c>
      <c r="I428" s="22" t="n">
        <v>1</v>
      </c>
      <c r="J428" s="22" t="n">
        <v>1</v>
      </c>
      <c r="K428" s="22" t="n">
        <v>1</v>
      </c>
      <c r="L428" s="22" t="n">
        <v>1</v>
      </c>
      <c r="M428" s="29" t="s">
        <v>22</v>
      </c>
      <c r="N428" s="29" t="s">
        <v>23</v>
      </c>
      <c r="O428" s="29" t="s">
        <v>23</v>
      </c>
      <c r="P428" s="29" t="s">
        <v>23</v>
      </c>
      <c r="Q428" s="29" t="s">
        <v>23</v>
      </c>
      <c r="R428" s="29" t="s">
        <v>23</v>
      </c>
      <c r="S428" s="22" t="n">
        <v>428</v>
      </c>
      <c r="T428" s="27"/>
      <c r="U428" s="8"/>
      <c r="V428" s="8"/>
      <c r="W428" s="8"/>
      <c r="X428" s="8"/>
      <c r="Y428" s="8"/>
      <c r="Z428" s="8"/>
    </row>
    <row r="429" customFormat="false" ht="28.5" hidden="false" customHeight="true" outlineLevel="0" collapsed="false">
      <c r="A429" s="24" t="s">
        <v>460</v>
      </c>
      <c r="B429" s="56" t="n">
        <f aca="false">HLOOKUP($B$2,$I$1:L429,S429,0)</f>
        <v>1</v>
      </c>
      <c r="C429" s="59" t="str">
        <f aca="false">IF(B429=1,"Ap Dung","Khong")</f>
        <v>Ap Dung</v>
      </c>
      <c r="D429" s="60" t="str">
        <f aca="false">IF(E429="x","Bat buoc",(IF(E429=1,"khuyen khich","Khong")))</f>
        <v>Bat buoc</v>
      </c>
      <c r="E429" s="33" t="str">
        <f aca="false">HLOOKUP($E$2,$N$1:R429,S429,0)</f>
        <v>x</v>
      </c>
      <c r="F429" s="27"/>
      <c r="G429" s="29" t="str">
        <f aca="false">IF(AND(F429=1,E429=1),1,IF(AND(F429=1,E429="x"),"x",""))</f>
        <v/>
      </c>
      <c r="H429" s="28" t="s">
        <v>15</v>
      </c>
      <c r="I429" s="22" t="n">
        <v>1</v>
      </c>
      <c r="J429" s="22" t="n">
        <v>1</v>
      </c>
      <c r="K429" s="22" t="n">
        <v>1</v>
      </c>
      <c r="L429" s="22" t="n">
        <v>1</v>
      </c>
      <c r="M429" s="29" t="s">
        <v>22</v>
      </c>
      <c r="N429" s="29" t="s">
        <v>23</v>
      </c>
      <c r="O429" s="29" t="s">
        <v>23</v>
      </c>
      <c r="P429" s="29" t="s">
        <v>23</v>
      </c>
      <c r="Q429" s="29" t="s">
        <v>23</v>
      </c>
      <c r="R429" s="29" t="s">
        <v>23</v>
      </c>
      <c r="S429" s="22" t="n">
        <v>429</v>
      </c>
      <c r="T429" s="27"/>
      <c r="U429" s="8"/>
      <c r="V429" s="8"/>
      <c r="W429" s="8"/>
      <c r="X429" s="8"/>
      <c r="Y429" s="8"/>
      <c r="Z429" s="8"/>
    </row>
    <row r="430" customFormat="false" ht="28.5" hidden="false" customHeight="true" outlineLevel="0" collapsed="false">
      <c r="A430" s="24" t="s">
        <v>461</v>
      </c>
      <c r="B430" s="56" t="n">
        <f aca="false">HLOOKUP($B$2,$I$1:L430,S430,0)</f>
        <v>1</v>
      </c>
      <c r="C430" s="59" t="str">
        <f aca="false">IF(B430=1,"Ap Dung","Khong")</f>
        <v>Ap Dung</v>
      </c>
      <c r="D430" s="60" t="str">
        <f aca="false">IF(E430="x","Bat buoc",(IF(E430=1,"khuyen khich","Khong")))</f>
        <v>Bat buoc</v>
      </c>
      <c r="E430" s="33" t="str">
        <f aca="false">HLOOKUP($E$2,$N$1:R430,S430,0)</f>
        <v>x</v>
      </c>
      <c r="F430" s="27"/>
      <c r="G430" s="29" t="str">
        <f aca="false">IF(AND(F430=1,E430=1),1,IF(AND(F430=1,E430="x"),"x",""))</f>
        <v/>
      </c>
      <c r="H430" s="28" t="s">
        <v>15</v>
      </c>
      <c r="I430" s="22" t="n">
        <v>1</v>
      </c>
      <c r="J430" s="22" t="n">
        <v>1</v>
      </c>
      <c r="K430" s="22" t="n">
        <v>1</v>
      </c>
      <c r="L430" s="22" t="n">
        <v>1</v>
      </c>
      <c r="M430" s="29" t="s">
        <v>22</v>
      </c>
      <c r="N430" s="29" t="s">
        <v>23</v>
      </c>
      <c r="O430" s="29" t="s">
        <v>23</v>
      </c>
      <c r="P430" s="29" t="s">
        <v>23</v>
      </c>
      <c r="Q430" s="29" t="s">
        <v>23</v>
      </c>
      <c r="R430" s="29" t="s">
        <v>23</v>
      </c>
      <c r="S430" s="22" t="n">
        <v>430</v>
      </c>
      <c r="T430" s="27"/>
      <c r="U430" s="8"/>
      <c r="V430" s="8"/>
      <c r="W430" s="8"/>
      <c r="X430" s="8"/>
      <c r="Y430" s="8"/>
      <c r="Z430" s="8"/>
    </row>
    <row r="431" customFormat="false" ht="28.5" hidden="false" customHeight="true" outlineLevel="0" collapsed="false">
      <c r="A431" s="24" t="s">
        <v>462</v>
      </c>
      <c r="B431" s="56" t="n">
        <f aca="false">HLOOKUP($B$2,$I$1:L431,S431,0)</f>
        <v>1</v>
      </c>
      <c r="C431" s="59" t="str">
        <f aca="false">IF(B431=1,"Ap Dung","Khong")</f>
        <v>Ap Dung</v>
      </c>
      <c r="D431" s="60" t="str">
        <f aca="false">IF(E431="x","Bat buoc",(IF(E431=1,"khuyen khich","Khong")))</f>
        <v>Bat buoc</v>
      </c>
      <c r="E431" s="33" t="str">
        <f aca="false">HLOOKUP($E$2,$N$1:R431,S431,0)</f>
        <v>x</v>
      </c>
      <c r="F431" s="27"/>
      <c r="G431" s="29" t="str">
        <f aca="false">IF(AND(F431=1,E431=1),1,IF(AND(F431=1,E431="x"),"x",""))</f>
        <v/>
      </c>
      <c r="H431" s="28" t="s">
        <v>15</v>
      </c>
      <c r="I431" s="22" t="n">
        <v>1</v>
      </c>
      <c r="J431" s="22" t="n">
        <v>1</v>
      </c>
      <c r="K431" s="22" t="n">
        <v>1</v>
      </c>
      <c r="L431" s="22" t="n">
        <v>1</v>
      </c>
      <c r="M431" s="29" t="s">
        <v>22</v>
      </c>
      <c r="N431" s="29" t="s">
        <v>23</v>
      </c>
      <c r="O431" s="29" t="s">
        <v>23</v>
      </c>
      <c r="P431" s="29" t="s">
        <v>23</v>
      </c>
      <c r="Q431" s="29" t="s">
        <v>23</v>
      </c>
      <c r="R431" s="29" t="s">
        <v>23</v>
      </c>
      <c r="S431" s="22" t="n">
        <v>431</v>
      </c>
      <c r="T431" s="27"/>
      <c r="U431" s="8"/>
      <c r="V431" s="8"/>
      <c r="W431" s="8"/>
      <c r="X431" s="8"/>
      <c r="Y431" s="8"/>
      <c r="Z431" s="8"/>
    </row>
    <row r="432" customFormat="false" ht="28.5" hidden="false" customHeight="true" outlineLevel="0" collapsed="false">
      <c r="A432" s="24" t="s">
        <v>173</v>
      </c>
      <c r="B432" s="56" t="n">
        <f aca="false">HLOOKUP($B$2,$I$1:L432,S432,0)</f>
        <v>1</v>
      </c>
      <c r="C432" s="59" t="str">
        <f aca="false">IF(B432=1,"Ap Dung","Khong")</f>
        <v>Ap Dung</v>
      </c>
      <c r="D432" s="60" t="str">
        <f aca="false">IF(E432="x","Bat buoc",(IF(E432=1,"khuyen khich","Khong")))</f>
        <v>Bat buoc</v>
      </c>
      <c r="E432" s="33" t="str">
        <f aca="false">HLOOKUP($E$2,$N$1:R432,S432,0)</f>
        <v>x</v>
      </c>
      <c r="F432" s="27"/>
      <c r="G432" s="29" t="str">
        <f aca="false">IF(AND(F432=1,E432=1),1,IF(AND(F432=1,E432="x"),"x",""))</f>
        <v/>
      </c>
      <c r="H432" s="28" t="s">
        <v>15</v>
      </c>
      <c r="I432" s="22" t="n">
        <v>1</v>
      </c>
      <c r="J432" s="22" t="n">
        <v>1</v>
      </c>
      <c r="K432" s="22" t="n">
        <v>1</v>
      </c>
      <c r="L432" s="22" t="n">
        <v>1</v>
      </c>
      <c r="M432" s="29" t="s">
        <v>22</v>
      </c>
      <c r="N432" s="29" t="s">
        <v>23</v>
      </c>
      <c r="O432" s="29" t="s">
        <v>23</v>
      </c>
      <c r="P432" s="29" t="s">
        <v>23</v>
      </c>
      <c r="Q432" s="29" t="s">
        <v>23</v>
      </c>
      <c r="R432" s="29" t="s">
        <v>23</v>
      </c>
      <c r="S432" s="22" t="n">
        <v>432</v>
      </c>
      <c r="T432" s="27"/>
      <c r="U432" s="8"/>
      <c r="V432" s="8"/>
      <c r="W432" s="8"/>
      <c r="X432" s="8"/>
      <c r="Y432" s="8"/>
      <c r="Z432" s="8"/>
    </row>
    <row r="433" customFormat="false" ht="28.5" hidden="false" customHeight="true" outlineLevel="0" collapsed="false">
      <c r="A433" s="24" t="s">
        <v>463</v>
      </c>
      <c r="B433" s="56" t="n">
        <f aca="false">HLOOKUP($B$2,$I$1:L433,S433,0)</f>
        <v>1</v>
      </c>
      <c r="C433" s="59" t="str">
        <f aca="false">IF(B433=1,"Ap Dung","Khong")</f>
        <v>Ap Dung</v>
      </c>
      <c r="D433" s="60" t="str">
        <f aca="false">IF(E433="x","Bat buoc",(IF(E433=1,"khuyen khich","Khong")))</f>
        <v>Bat buoc</v>
      </c>
      <c r="E433" s="33" t="str">
        <f aca="false">HLOOKUP($E$2,$N$1:R433,S433,0)</f>
        <v>x</v>
      </c>
      <c r="F433" s="27"/>
      <c r="G433" s="29" t="str">
        <f aca="false">IF(AND(F433=1,E433=1),1,IF(AND(F433=1,E433="x"),"x",""))</f>
        <v/>
      </c>
      <c r="H433" s="28" t="s">
        <v>15</v>
      </c>
      <c r="I433" s="22" t="n">
        <v>1</v>
      </c>
      <c r="J433" s="22" t="n">
        <v>1</v>
      </c>
      <c r="K433" s="22" t="n">
        <v>1</v>
      </c>
      <c r="L433" s="22" t="n">
        <v>1</v>
      </c>
      <c r="M433" s="29" t="s">
        <v>22</v>
      </c>
      <c r="N433" s="29" t="s">
        <v>23</v>
      </c>
      <c r="O433" s="29" t="s">
        <v>23</v>
      </c>
      <c r="P433" s="29" t="s">
        <v>23</v>
      </c>
      <c r="Q433" s="29" t="s">
        <v>23</v>
      </c>
      <c r="R433" s="29" t="s">
        <v>23</v>
      </c>
      <c r="S433" s="22" t="n">
        <v>433</v>
      </c>
      <c r="T433" s="27"/>
      <c r="U433" s="8"/>
      <c r="V433" s="8"/>
      <c r="W433" s="8"/>
      <c r="X433" s="8"/>
      <c r="Y433" s="8"/>
      <c r="Z433" s="8"/>
    </row>
    <row r="434" customFormat="false" ht="28.5" hidden="false" customHeight="true" outlineLevel="0" collapsed="false">
      <c r="A434" s="24" t="s">
        <v>464</v>
      </c>
      <c r="B434" s="56" t="n">
        <f aca="false">HLOOKUP($B$2,$I$1:L434,S434,0)</f>
        <v>1</v>
      </c>
      <c r="C434" s="59" t="str">
        <f aca="false">IF(B434=1,"Ap Dung","Khong")</f>
        <v>Ap Dung</v>
      </c>
      <c r="D434" s="60" t="str">
        <f aca="false">IF(E434="x","Bat buoc",(IF(E434=1,"khuyen khich","Khong")))</f>
        <v>Bat buoc</v>
      </c>
      <c r="E434" s="33" t="str">
        <f aca="false">HLOOKUP($E$2,$N$1:R434,S434,0)</f>
        <v>x</v>
      </c>
      <c r="F434" s="27"/>
      <c r="G434" s="29" t="str">
        <f aca="false">IF(AND(F434=1,E434=1),1,IF(AND(F434=1,E434="x"),"x",""))</f>
        <v/>
      </c>
      <c r="H434" s="28" t="s">
        <v>15</v>
      </c>
      <c r="I434" s="22" t="n">
        <v>1</v>
      </c>
      <c r="J434" s="22" t="n">
        <v>1</v>
      </c>
      <c r="K434" s="22" t="n">
        <v>1</v>
      </c>
      <c r="L434" s="22" t="n">
        <v>1</v>
      </c>
      <c r="M434" s="29" t="s">
        <v>22</v>
      </c>
      <c r="N434" s="29" t="s">
        <v>23</v>
      </c>
      <c r="O434" s="29" t="s">
        <v>23</v>
      </c>
      <c r="P434" s="29" t="s">
        <v>23</v>
      </c>
      <c r="Q434" s="29" t="s">
        <v>23</v>
      </c>
      <c r="R434" s="29" t="s">
        <v>23</v>
      </c>
      <c r="S434" s="22" t="n">
        <v>434</v>
      </c>
      <c r="T434" s="27"/>
      <c r="U434" s="8"/>
      <c r="V434" s="8"/>
      <c r="W434" s="8"/>
      <c r="X434" s="8"/>
      <c r="Y434" s="8"/>
      <c r="Z434" s="8"/>
    </row>
    <row r="435" customFormat="false" ht="28.5" hidden="false" customHeight="true" outlineLevel="0" collapsed="false">
      <c r="A435" s="24" t="s">
        <v>465</v>
      </c>
      <c r="B435" s="56" t="n">
        <f aca="false">HLOOKUP($B$2,$I$1:L435,S435,0)</f>
        <v>1</v>
      </c>
      <c r="C435" s="59" t="str">
        <f aca="false">IF(B435=1,"Ap Dung","Khong")</f>
        <v>Ap Dung</v>
      </c>
      <c r="D435" s="60" t="str">
        <f aca="false">IF(E435="x","Bat buoc",(IF(E435=1,"khuyen khich","Khong")))</f>
        <v>Khong</v>
      </c>
      <c r="E435" s="26" t="n">
        <f aca="false">HLOOKUP($E$2,$N$1:R435,S435,0)</f>
        <v>0</v>
      </c>
      <c r="F435" s="27"/>
      <c r="G435" s="29" t="str">
        <f aca="false">IF(AND(F435=1,E435=1),1,IF(AND(F435=1,E435="x"),"x",""))</f>
        <v/>
      </c>
      <c r="H435" s="28" t="s">
        <v>15</v>
      </c>
      <c r="I435" s="22" t="n">
        <v>1</v>
      </c>
      <c r="J435" s="22" t="n">
        <v>1</v>
      </c>
      <c r="K435" s="22" t="n">
        <v>1</v>
      </c>
      <c r="L435" s="22" t="n">
        <v>1</v>
      </c>
      <c r="M435" s="29" t="s">
        <v>38</v>
      </c>
      <c r="N435" s="23" t="n">
        <v>1</v>
      </c>
      <c r="O435" s="23" t="n">
        <v>1</v>
      </c>
      <c r="P435" s="23" t="n">
        <v>1</v>
      </c>
      <c r="Q435" s="23" t="n">
        <v>1</v>
      </c>
      <c r="R435" s="23"/>
      <c r="S435" s="22" t="n">
        <v>435</v>
      </c>
      <c r="T435" s="27"/>
      <c r="U435" s="8"/>
      <c r="V435" s="8"/>
      <c r="W435" s="8"/>
      <c r="X435" s="8"/>
      <c r="Y435" s="8"/>
      <c r="Z435" s="8"/>
    </row>
    <row r="436" customFormat="false" ht="28.5" hidden="false" customHeight="true" outlineLevel="0" collapsed="false">
      <c r="A436" s="24" t="s">
        <v>466</v>
      </c>
      <c r="B436" s="56" t="n">
        <f aca="false">HLOOKUP($B$2,$I$1:L436,S436,0)</f>
        <v>1</v>
      </c>
      <c r="C436" s="59" t="str">
        <f aca="false">IF(B436=1,"Ap Dung","Khong")</f>
        <v>Ap Dung</v>
      </c>
      <c r="D436" s="60" t="str">
        <f aca="false">IF(E436="x","Bat buoc",(IF(E436=1,"khuyen khich","Khong")))</f>
        <v>Bat buoc</v>
      </c>
      <c r="E436" s="33" t="str">
        <f aca="false">HLOOKUP($E$2,$N$1:R436,S436,0)</f>
        <v>x</v>
      </c>
      <c r="F436" s="27"/>
      <c r="G436" s="29" t="str">
        <f aca="false">IF(AND(F436=1,E436=1),1,IF(AND(F436=1,E436="x"),"x",""))</f>
        <v/>
      </c>
      <c r="H436" s="28" t="s">
        <v>15</v>
      </c>
      <c r="I436" s="22" t="n">
        <v>1</v>
      </c>
      <c r="J436" s="22" t="n">
        <v>1</v>
      </c>
      <c r="K436" s="22" t="n">
        <v>1</v>
      </c>
      <c r="L436" s="22" t="n">
        <v>1</v>
      </c>
      <c r="M436" s="29" t="s">
        <v>126</v>
      </c>
      <c r="N436" s="23"/>
      <c r="O436" s="23"/>
      <c r="P436" s="23"/>
      <c r="Q436" s="23" t="n">
        <v>1</v>
      </c>
      <c r="R436" s="29" t="s">
        <v>23</v>
      </c>
      <c r="S436" s="22" t="n">
        <v>436</v>
      </c>
      <c r="T436" s="27"/>
      <c r="U436" s="8"/>
      <c r="V436" s="8"/>
      <c r="W436" s="8"/>
      <c r="X436" s="8"/>
      <c r="Y436" s="8"/>
      <c r="Z436" s="8"/>
    </row>
    <row r="437" customFormat="false" ht="28.5" hidden="false" customHeight="true" outlineLevel="0" collapsed="false">
      <c r="A437" s="24" t="s">
        <v>467</v>
      </c>
      <c r="B437" s="56" t="n">
        <f aca="false">HLOOKUP($B$2,$I$1:L437,S437,0)</f>
        <v>1</v>
      </c>
      <c r="C437" s="59" t="str">
        <f aca="false">IF(B437=1,"Ap Dung","Khong")</f>
        <v>Ap Dung</v>
      </c>
      <c r="D437" s="60" t="str">
        <f aca="false">IF(E437="x","Bat buoc",(IF(E437=1,"khuyen khich","Khong")))</f>
        <v>Bat buoc</v>
      </c>
      <c r="E437" s="33" t="str">
        <f aca="false">HLOOKUP($E$2,$N$1:R437,S437,0)</f>
        <v>x</v>
      </c>
      <c r="F437" s="27"/>
      <c r="G437" s="29" t="str">
        <f aca="false">IF(AND(F437=1,E437=1),1,IF(AND(F437=1,E437="x"),"x",""))</f>
        <v/>
      </c>
      <c r="H437" s="28" t="s">
        <v>15</v>
      </c>
      <c r="I437" s="22" t="n">
        <v>1</v>
      </c>
      <c r="J437" s="22" t="n">
        <v>1</v>
      </c>
      <c r="K437" s="22" t="n">
        <v>1</v>
      </c>
      <c r="L437" s="22" t="n">
        <v>1</v>
      </c>
      <c r="M437" s="29" t="s">
        <v>22</v>
      </c>
      <c r="N437" s="29" t="s">
        <v>23</v>
      </c>
      <c r="O437" s="29" t="s">
        <v>23</v>
      </c>
      <c r="P437" s="29" t="s">
        <v>23</v>
      </c>
      <c r="Q437" s="29" t="s">
        <v>23</v>
      </c>
      <c r="R437" s="29" t="s">
        <v>23</v>
      </c>
      <c r="S437" s="22" t="n">
        <v>437</v>
      </c>
      <c r="T437" s="27"/>
      <c r="U437" s="8"/>
      <c r="V437" s="8"/>
      <c r="W437" s="8"/>
      <c r="X437" s="8"/>
      <c r="Y437" s="8"/>
      <c r="Z437" s="8"/>
    </row>
    <row r="438" customFormat="false" ht="28.5" hidden="false" customHeight="true" outlineLevel="0" collapsed="false">
      <c r="A438" s="24" t="s">
        <v>468</v>
      </c>
      <c r="B438" s="56" t="n">
        <f aca="false">HLOOKUP($B$2,$I$1:L438,S438,0)</f>
        <v>1</v>
      </c>
      <c r="C438" s="59" t="str">
        <f aca="false">IF(B438=1,"Ap Dung","Khong")</f>
        <v>Ap Dung</v>
      </c>
      <c r="D438" s="60" t="str">
        <f aca="false">IF(E438="x","Bat buoc",(IF(E438=1,"khuyen khich","Khong")))</f>
        <v>Khong</v>
      </c>
      <c r="E438" s="26" t="n">
        <f aca="false">HLOOKUP($E$2,$N$1:R438,S438,0)</f>
        <v>0</v>
      </c>
      <c r="F438" s="27"/>
      <c r="G438" s="29" t="str">
        <f aca="false">IF(AND(F438=1,E438=1),1,IF(AND(F438=1,E438="x"),"x",""))</f>
        <v/>
      </c>
      <c r="H438" s="28" t="s">
        <v>15</v>
      </c>
      <c r="I438" s="22" t="n">
        <v>1</v>
      </c>
      <c r="J438" s="22" t="n">
        <v>1</v>
      </c>
      <c r="K438" s="22" t="n">
        <v>1</v>
      </c>
      <c r="L438" s="22" t="n">
        <v>1</v>
      </c>
      <c r="M438" s="23" t="n">
        <v>3</v>
      </c>
      <c r="N438" s="23"/>
      <c r="O438" s="23"/>
      <c r="P438" s="23" t="n">
        <v>1</v>
      </c>
      <c r="Q438" s="23"/>
      <c r="R438" s="23"/>
      <c r="S438" s="22" t="n">
        <v>438</v>
      </c>
      <c r="T438" s="27"/>
      <c r="U438" s="8"/>
      <c r="V438" s="8"/>
      <c r="W438" s="8"/>
      <c r="X438" s="8"/>
      <c r="Y438" s="8"/>
      <c r="Z438" s="8"/>
    </row>
    <row r="439" customFormat="false" ht="28.5" hidden="false" customHeight="true" outlineLevel="0" collapsed="false">
      <c r="A439" s="24" t="s">
        <v>469</v>
      </c>
      <c r="B439" s="56" t="n">
        <f aca="false">HLOOKUP($B$2,$I$1:L439,S439,0)</f>
        <v>1</v>
      </c>
      <c r="C439" s="59" t="str">
        <f aca="false">IF(B439=1,"Ap Dung","Khong")</f>
        <v>Ap Dung</v>
      </c>
      <c r="D439" s="60" t="str">
        <f aca="false">IF(E439="x","Bat buoc",(IF(E439=1,"khuyen khich","Khong")))</f>
        <v>Bat buoc</v>
      </c>
      <c r="E439" s="33" t="str">
        <f aca="false">HLOOKUP($E$2,$N$1:R439,S439,0)</f>
        <v>x</v>
      </c>
      <c r="F439" s="27"/>
      <c r="G439" s="29" t="str">
        <f aca="false">IF(AND(F439=1,E439=1),1,IF(AND(F439=1,E439="x"),"x",""))</f>
        <v/>
      </c>
      <c r="H439" s="28" t="s">
        <v>15</v>
      </c>
      <c r="I439" s="22" t="n">
        <v>1</v>
      </c>
      <c r="J439" s="22" t="n">
        <v>1</v>
      </c>
      <c r="K439" s="22" t="n">
        <v>1</v>
      </c>
      <c r="L439" s="22" t="n">
        <v>1</v>
      </c>
      <c r="M439" s="29" t="s">
        <v>41</v>
      </c>
      <c r="N439" s="23"/>
      <c r="O439" s="23"/>
      <c r="P439" s="23"/>
      <c r="Q439" s="29" t="s">
        <v>23</v>
      </c>
      <c r="R439" s="29" t="s">
        <v>23</v>
      </c>
      <c r="S439" s="22" t="n">
        <v>439</v>
      </c>
      <c r="T439" s="27"/>
      <c r="U439" s="8"/>
      <c r="V439" s="8"/>
      <c r="W439" s="8"/>
      <c r="X439" s="8"/>
      <c r="Y439" s="8"/>
      <c r="Z439" s="8"/>
    </row>
    <row r="440" customFormat="false" ht="28.5" hidden="false" customHeight="true" outlineLevel="0" collapsed="false">
      <c r="A440" s="24" t="s">
        <v>470</v>
      </c>
      <c r="B440" s="56" t="n">
        <f aca="false">HLOOKUP($B$2,$I$1:L440,S440,0)</f>
        <v>1</v>
      </c>
      <c r="C440" s="59" t="str">
        <f aca="false">IF(B440=1,"Ap Dung","Khong")</f>
        <v>Ap Dung</v>
      </c>
      <c r="D440" s="60" t="str">
        <f aca="false">IF(E440="x","Bat buoc",(IF(E440=1,"khuyen khich","Khong")))</f>
        <v>Bat buoc</v>
      </c>
      <c r="E440" s="33" t="str">
        <f aca="false">HLOOKUP($E$2,$N$1:R440,S440,0)</f>
        <v>x</v>
      </c>
      <c r="F440" s="27"/>
      <c r="G440" s="29" t="str">
        <f aca="false">IF(AND(F440=1,E440=1),1,IF(AND(F440=1,E440="x"),"x",""))</f>
        <v/>
      </c>
      <c r="H440" s="28" t="s">
        <v>15</v>
      </c>
      <c r="I440" s="22" t="n">
        <v>1</v>
      </c>
      <c r="J440" s="22" t="n">
        <v>1</v>
      </c>
      <c r="K440" s="22" t="n">
        <v>1</v>
      </c>
      <c r="L440" s="22" t="n">
        <v>1</v>
      </c>
      <c r="M440" s="29" t="s">
        <v>25</v>
      </c>
      <c r="N440" s="23"/>
      <c r="O440" s="23"/>
      <c r="P440" s="29" t="s">
        <v>23</v>
      </c>
      <c r="Q440" s="29" t="s">
        <v>23</v>
      </c>
      <c r="R440" s="29" t="s">
        <v>23</v>
      </c>
      <c r="S440" s="22" t="n">
        <v>440</v>
      </c>
      <c r="T440" s="27"/>
      <c r="U440" s="8"/>
      <c r="V440" s="8"/>
      <c r="W440" s="8"/>
      <c r="X440" s="8"/>
      <c r="Y440" s="8"/>
      <c r="Z440" s="8"/>
    </row>
    <row r="441" customFormat="false" ht="28.5" hidden="false" customHeight="true" outlineLevel="0" collapsed="false">
      <c r="A441" s="24" t="s">
        <v>471</v>
      </c>
      <c r="B441" s="56" t="n">
        <f aca="false">HLOOKUP($B$2,$I$1:L441,S441,0)</f>
        <v>1</v>
      </c>
      <c r="C441" s="59" t="str">
        <f aca="false">IF(B441=1,"Ap Dung","Khong")</f>
        <v>Ap Dung</v>
      </c>
      <c r="D441" s="60" t="str">
        <f aca="false">IF(E441="x","Bat buoc",(IF(E441=1,"khuyen khich","Khong")))</f>
        <v>khuyen khich</v>
      </c>
      <c r="E441" s="26" t="n">
        <f aca="false">HLOOKUP($E$2,$N$1:R441,S441,0)</f>
        <v>1</v>
      </c>
      <c r="F441" s="27"/>
      <c r="G441" s="29" t="str">
        <f aca="false">IF(AND(F441=1,E441=1),1,IF(AND(F441=1,E441="x"),"x",""))</f>
        <v/>
      </c>
      <c r="H441" s="28" t="s">
        <v>15</v>
      </c>
      <c r="I441" s="22" t="n">
        <v>1</v>
      </c>
      <c r="J441" s="22" t="n">
        <v>1</v>
      </c>
      <c r="K441" s="22" t="n">
        <v>1</v>
      </c>
      <c r="L441" s="22" t="n">
        <v>1</v>
      </c>
      <c r="M441" s="29" t="s">
        <v>221</v>
      </c>
      <c r="N441" s="23"/>
      <c r="O441" s="23"/>
      <c r="P441" s="23"/>
      <c r="Q441" s="23" t="n">
        <v>1</v>
      </c>
      <c r="R441" s="23" t="n">
        <v>1</v>
      </c>
      <c r="S441" s="22" t="n">
        <v>441</v>
      </c>
      <c r="T441" s="27"/>
      <c r="U441" s="8"/>
      <c r="V441" s="8"/>
      <c r="W441" s="8"/>
      <c r="X441" s="8"/>
      <c r="Y441" s="8"/>
      <c r="Z441" s="8"/>
    </row>
    <row r="442" customFormat="false" ht="28.5" hidden="false" customHeight="true" outlineLevel="0" collapsed="false">
      <c r="A442" s="24" t="s">
        <v>472</v>
      </c>
      <c r="B442" s="56" t="n">
        <f aca="false">HLOOKUP($B$2,$I$1:L442,S442,0)</f>
        <v>1</v>
      </c>
      <c r="C442" s="59" t="str">
        <f aca="false">IF(B442=1,"Ap Dung","Khong")</f>
        <v>Ap Dung</v>
      </c>
      <c r="D442" s="60" t="str">
        <f aca="false">IF(E442="x","Bat buoc",(IF(E442=1,"khuyen khich","Khong")))</f>
        <v>khuyen khich</v>
      </c>
      <c r="E442" s="26" t="n">
        <f aca="false">HLOOKUP($E$2,$N$1:R442,S442,0)</f>
        <v>1</v>
      </c>
      <c r="F442" s="27"/>
      <c r="G442" s="29" t="str">
        <f aca="false">IF(AND(F442=1,E442=1),1,IF(AND(F442=1,E442="x"),"x",""))</f>
        <v/>
      </c>
      <c r="H442" s="28" t="s">
        <v>15</v>
      </c>
      <c r="I442" s="22" t="n">
        <v>1</v>
      </c>
      <c r="J442" s="22" t="n">
        <v>1</v>
      </c>
      <c r="K442" s="22" t="n">
        <v>1</v>
      </c>
      <c r="L442" s="22" t="n">
        <v>1</v>
      </c>
      <c r="M442" s="29" t="s">
        <v>18</v>
      </c>
      <c r="N442" s="23"/>
      <c r="O442" s="23"/>
      <c r="P442" s="23" t="n">
        <v>1</v>
      </c>
      <c r="Q442" s="23" t="n">
        <v>1</v>
      </c>
      <c r="R442" s="23" t="n">
        <v>1</v>
      </c>
      <c r="S442" s="22" t="n">
        <v>442</v>
      </c>
      <c r="T442" s="27"/>
      <c r="U442" s="8"/>
      <c r="V442" s="8"/>
      <c r="W442" s="8"/>
      <c r="X442" s="8"/>
      <c r="Y442" s="8"/>
      <c r="Z442" s="8"/>
    </row>
    <row r="443" customFormat="false" ht="28.5" hidden="false" customHeight="true" outlineLevel="0" collapsed="false">
      <c r="A443" s="24" t="s">
        <v>473</v>
      </c>
      <c r="B443" s="56" t="n">
        <f aca="false">HLOOKUP($B$2,$I$1:L443,S443,0)</f>
        <v>1</v>
      </c>
      <c r="C443" s="59" t="str">
        <f aca="false">IF(B443=1,"Ap Dung","Khong")</f>
        <v>Ap Dung</v>
      </c>
      <c r="D443" s="60" t="str">
        <f aca="false">IF(E443="x","Bat buoc",(IF(E443=1,"khuyen khich","Khong")))</f>
        <v>Bat buoc</v>
      </c>
      <c r="E443" s="33" t="str">
        <f aca="false">HLOOKUP($E$2,$N$1:R443,S443,0)</f>
        <v>x</v>
      </c>
      <c r="F443" s="27"/>
      <c r="G443" s="29" t="str">
        <f aca="false">IF(AND(F443=1,E443=1),1,IF(AND(F443=1,E443="x"),"x",""))</f>
        <v/>
      </c>
      <c r="H443" s="28" t="s">
        <v>15</v>
      </c>
      <c r="I443" s="22" t="n">
        <v>1</v>
      </c>
      <c r="J443" s="22" t="n">
        <v>1</v>
      </c>
      <c r="K443" s="22" t="n">
        <v>1</v>
      </c>
      <c r="L443" s="22" t="n">
        <v>1</v>
      </c>
      <c r="M443" s="29" t="s">
        <v>126</v>
      </c>
      <c r="N443" s="23"/>
      <c r="O443" s="23"/>
      <c r="P443" s="23"/>
      <c r="Q443" s="23" t="n">
        <v>1</v>
      </c>
      <c r="R443" s="29" t="s">
        <v>23</v>
      </c>
      <c r="S443" s="22" t="n">
        <v>443</v>
      </c>
      <c r="T443" s="27"/>
      <c r="U443" s="8"/>
      <c r="V443" s="8"/>
      <c r="W443" s="8"/>
      <c r="X443" s="8"/>
      <c r="Y443" s="8"/>
      <c r="Z443" s="8"/>
    </row>
    <row r="444" customFormat="false" ht="28.5" hidden="false" customHeight="true" outlineLevel="0" collapsed="false">
      <c r="A444" s="24" t="s">
        <v>474</v>
      </c>
      <c r="B444" s="56" t="n">
        <f aca="false">HLOOKUP($B$2,$I$1:L444,S444,0)</f>
        <v>1</v>
      </c>
      <c r="C444" s="59" t="str">
        <f aca="false">IF(B444=1,"Ap Dung","Khong")</f>
        <v>Ap Dung</v>
      </c>
      <c r="D444" s="60" t="str">
        <f aca="false">IF(E444="x","Bat buoc",(IF(E444=1,"khuyen khich","Khong")))</f>
        <v>khuyen khich</v>
      </c>
      <c r="E444" s="26" t="n">
        <f aca="false">HLOOKUP($E$2,$N$1:R444,S444,0)</f>
        <v>1</v>
      </c>
      <c r="F444" s="27"/>
      <c r="G444" s="29" t="str">
        <f aca="false">IF(AND(F444=1,E444=1),1,IF(AND(F444=1,E444="x"),"x",""))</f>
        <v/>
      </c>
      <c r="H444" s="28" t="s">
        <v>15</v>
      </c>
      <c r="I444" s="22" t="n">
        <v>1</v>
      </c>
      <c r="J444" s="22" t="n">
        <v>1</v>
      </c>
      <c r="K444" s="22" t="n">
        <v>1</v>
      </c>
      <c r="L444" s="22" t="n">
        <v>1</v>
      </c>
      <c r="M444" s="29" t="s">
        <v>18</v>
      </c>
      <c r="N444" s="23"/>
      <c r="O444" s="23"/>
      <c r="P444" s="23" t="n">
        <v>1</v>
      </c>
      <c r="Q444" s="23" t="n">
        <v>1</v>
      </c>
      <c r="R444" s="23" t="n">
        <v>1</v>
      </c>
      <c r="S444" s="22" t="n">
        <v>444</v>
      </c>
      <c r="T444" s="27"/>
      <c r="U444" s="8"/>
      <c r="V444" s="8"/>
      <c r="W444" s="8"/>
      <c r="X444" s="8"/>
      <c r="Y444" s="8"/>
      <c r="Z444" s="8"/>
    </row>
    <row r="445" customFormat="false" ht="28.5" hidden="false" customHeight="true" outlineLevel="0" collapsed="false">
      <c r="A445" s="24" t="s">
        <v>475</v>
      </c>
      <c r="B445" s="56" t="n">
        <f aca="false">HLOOKUP($B$2,$I$1:L445,S445,0)</f>
        <v>0</v>
      </c>
      <c r="C445" s="59" t="str">
        <f aca="false">IF(B445=1,"Ap Dung","Khong")</f>
        <v>Khong</v>
      </c>
      <c r="D445" s="60" t="str">
        <f aca="false">IF(E445="x","Bat buoc",(IF(E445=1,"khuyen khich","Khong")))</f>
        <v>Khong</v>
      </c>
      <c r="E445" s="26" t="n">
        <f aca="false">HLOOKUP($E$2,$N$1:R445,S445,0)</f>
        <v>0</v>
      </c>
      <c r="F445" s="27"/>
      <c r="G445" s="29" t="str">
        <f aca="false">IF(AND(F445=1,E445=1),1,IF(AND(F445=1,E445="x"),"x",""))</f>
        <v/>
      </c>
      <c r="H445" s="28" t="s">
        <v>5</v>
      </c>
      <c r="I445" s="22" t="n">
        <v>1</v>
      </c>
      <c r="J445" s="22"/>
      <c r="K445" s="22"/>
      <c r="L445" s="22"/>
      <c r="M445" s="29" t="s">
        <v>53</v>
      </c>
      <c r="N445" s="23"/>
      <c r="O445" s="23"/>
      <c r="P445" s="29" t="s">
        <v>23</v>
      </c>
      <c r="Q445" s="23"/>
      <c r="R445" s="23"/>
      <c r="S445" s="22" t="n">
        <v>445</v>
      </c>
      <c r="T445" s="27"/>
      <c r="U445" s="8"/>
      <c r="V445" s="8"/>
      <c r="W445" s="8"/>
      <c r="X445" s="8"/>
      <c r="Y445" s="8"/>
      <c r="Z445" s="8"/>
    </row>
    <row r="446" customFormat="false" ht="28.5" hidden="false" customHeight="true" outlineLevel="0" collapsed="false">
      <c r="A446" s="24" t="s">
        <v>476</v>
      </c>
      <c r="B446" s="56" t="n">
        <f aca="false">HLOOKUP($B$2,$I$1:L446,S446,0)</f>
        <v>0</v>
      </c>
      <c r="C446" s="59" t="str">
        <f aca="false">IF(B446=1,"Ap Dung","Khong")</f>
        <v>Khong</v>
      </c>
      <c r="D446" s="60" t="str">
        <f aca="false">IF(E446="x","Bat buoc",(IF(E446=1,"khuyen khich","Khong")))</f>
        <v>Bat buoc</v>
      </c>
      <c r="E446" s="33" t="str">
        <f aca="false">HLOOKUP($E$2,$N$1:R446,S446,0)</f>
        <v>x</v>
      </c>
      <c r="F446" s="27"/>
      <c r="G446" s="29" t="str">
        <f aca="false">IF(AND(F446=1,E446=1),1,IF(AND(F446=1,E446="x"),"x",""))</f>
        <v/>
      </c>
      <c r="H446" s="28" t="s">
        <v>5</v>
      </c>
      <c r="I446" s="22" t="n">
        <v>1</v>
      </c>
      <c r="J446" s="22"/>
      <c r="K446" s="22"/>
      <c r="L446" s="22"/>
      <c r="M446" s="29" t="s">
        <v>41</v>
      </c>
      <c r="N446" s="23"/>
      <c r="O446" s="23"/>
      <c r="P446" s="23"/>
      <c r="Q446" s="29" t="s">
        <v>23</v>
      </c>
      <c r="R446" s="29" t="s">
        <v>23</v>
      </c>
      <c r="S446" s="22" t="n">
        <v>446</v>
      </c>
      <c r="T446" s="27"/>
      <c r="U446" s="8"/>
      <c r="V446" s="8"/>
      <c r="W446" s="8"/>
      <c r="X446" s="8"/>
      <c r="Y446" s="8"/>
      <c r="Z446" s="8"/>
    </row>
    <row r="447" customFormat="false" ht="28.5" hidden="false" customHeight="true" outlineLevel="0" collapsed="false">
      <c r="A447" s="24" t="s">
        <v>477</v>
      </c>
      <c r="B447" s="56" t="n">
        <f aca="false">HLOOKUP($B$2,$I$1:L447,S447,0)</f>
        <v>0</v>
      </c>
      <c r="C447" s="59" t="str">
        <f aca="false">IF(B447=1,"Ap Dung","Khong")</f>
        <v>Khong</v>
      </c>
      <c r="D447" s="60" t="str">
        <f aca="false">IF(E447="x","Bat buoc",(IF(E447=1,"khuyen khich","Khong")))</f>
        <v>khuyen khich</v>
      </c>
      <c r="E447" s="26" t="n">
        <f aca="false">HLOOKUP($E$2,$N$1:R447,S447,0)</f>
        <v>1</v>
      </c>
      <c r="F447" s="27"/>
      <c r="G447" s="29" t="str">
        <f aca="false">IF(AND(F447=1,E447=1),1,IF(AND(F447=1,E447="x"),"x",""))</f>
        <v/>
      </c>
      <c r="H447" s="28" t="s">
        <v>5</v>
      </c>
      <c r="I447" s="22" t="n">
        <v>1</v>
      </c>
      <c r="J447" s="22"/>
      <c r="K447" s="22"/>
      <c r="L447" s="22"/>
      <c r="M447" s="29" t="s">
        <v>221</v>
      </c>
      <c r="N447" s="23"/>
      <c r="O447" s="23"/>
      <c r="P447" s="23"/>
      <c r="Q447" s="23" t="n">
        <v>1</v>
      </c>
      <c r="R447" s="23" t="n">
        <v>1</v>
      </c>
      <c r="S447" s="22" t="n">
        <v>447</v>
      </c>
      <c r="T447" s="27"/>
      <c r="U447" s="8"/>
      <c r="V447" s="8"/>
      <c r="W447" s="8"/>
      <c r="X447" s="8"/>
      <c r="Y447" s="8"/>
      <c r="Z447" s="8"/>
    </row>
    <row r="448" customFormat="false" ht="28.5" hidden="false" customHeight="true" outlineLevel="0" collapsed="false">
      <c r="A448" s="24" t="s">
        <v>478</v>
      </c>
      <c r="B448" s="56" t="n">
        <f aca="false">HLOOKUP($B$2,$I$1:L448,S448,0)</f>
        <v>1</v>
      </c>
      <c r="C448" s="59" t="str">
        <f aca="false">IF(B448=1,"Ap Dung","Khong")</f>
        <v>Ap Dung</v>
      </c>
      <c r="D448" s="60" t="str">
        <f aca="false">IF(E448="x","Bat buoc",(IF(E448=1,"khuyen khich","Khong")))</f>
        <v>Bat buoc</v>
      </c>
      <c r="E448" s="33" t="str">
        <f aca="false">HLOOKUP($E$2,$N$1:R448,S448,0)</f>
        <v>x</v>
      </c>
      <c r="F448" s="27"/>
      <c r="G448" s="29" t="str">
        <f aca="false">IF(AND(F448=1,E448=1),1,IF(AND(F448=1,E448="x"),"x",""))</f>
        <v/>
      </c>
      <c r="H448" s="28" t="s">
        <v>15</v>
      </c>
      <c r="I448" s="22" t="n">
        <v>1</v>
      </c>
      <c r="J448" s="22" t="n">
        <v>1</v>
      </c>
      <c r="K448" s="22" t="n">
        <v>1</v>
      </c>
      <c r="L448" s="22" t="n">
        <v>1</v>
      </c>
      <c r="M448" s="29" t="s">
        <v>176</v>
      </c>
      <c r="N448" s="23" t="n">
        <v>1</v>
      </c>
      <c r="O448" s="23" t="n">
        <v>1</v>
      </c>
      <c r="P448" s="29" t="s">
        <v>23</v>
      </c>
      <c r="Q448" s="29" t="s">
        <v>23</v>
      </c>
      <c r="R448" s="29" t="s">
        <v>23</v>
      </c>
      <c r="S448" s="22" t="n">
        <v>448</v>
      </c>
      <c r="T448" s="27"/>
      <c r="U448" s="8"/>
      <c r="V448" s="8"/>
      <c r="W448" s="8"/>
      <c r="X448" s="8"/>
      <c r="Y448" s="8"/>
      <c r="Z448" s="8"/>
    </row>
    <row r="449" customFormat="false" ht="28.5" hidden="false" customHeight="true" outlineLevel="0" collapsed="false">
      <c r="A449" s="24" t="s">
        <v>479</v>
      </c>
      <c r="B449" s="56" t="n">
        <f aca="false">HLOOKUP($B$2,$I$1:L449,S449,0)</f>
        <v>1</v>
      </c>
      <c r="C449" s="59" t="str">
        <f aca="false">IF(B449=1,"Ap Dung","Khong")</f>
        <v>Ap Dung</v>
      </c>
      <c r="D449" s="60" t="str">
        <f aca="false">IF(E449="x","Bat buoc",(IF(E449=1,"khuyen khich","Khong")))</f>
        <v>Bat buoc</v>
      </c>
      <c r="E449" s="33" t="str">
        <f aca="false">HLOOKUP($E$2,$N$1:R449,S449,0)</f>
        <v>x</v>
      </c>
      <c r="F449" s="27"/>
      <c r="G449" s="29" t="str">
        <f aca="false">IF(AND(F449=1,E449=1),1,IF(AND(F449=1,E449="x"),"x",""))</f>
        <v/>
      </c>
      <c r="H449" s="28" t="s">
        <v>15</v>
      </c>
      <c r="I449" s="22" t="n">
        <v>1</v>
      </c>
      <c r="J449" s="22" t="n">
        <v>1</v>
      </c>
      <c r="K449" s="22" t="n">
        <v>1</v>
      </c>
      <c r="L449" s="22" t="n">
        <v>1</v>
      </c>
      <c r="M449" s="29" t="s">
        <v>35</v>
      </c>
      <c r="N449" s="23"/>
      <c r="O449" s="23"/>
      <c r="P449" s="23" t="n">
        <v>1</v>
      </c>
      <c r="Q449" s="29" t="s">
        <v>23</v>
      </c>
      <c r="R449" s="29" t="s">
        <v>23</v>
      </c>
      <c r="S449" s="22" t="n">
        <v>449</v>
      </c>
      <c r="T449" s="27"/>
      <c r="U449" s="8"/>
      <c r="V449" s="8"/>
      <c r="W449" s="8"/>
      <c r="X449" s="8"/>
      <c r="Y449" s="8"/>
      <c r="Z449" s="8"/>
    </row>
    <row r="450" customFormat="false" ht="28.5" hidden="false" customHeight="true" outlineLevel="0" collapsed="false">
      <c r="A450" s="24" t="s">
        <v>480</v>
      </c>
      <c r="B450" s="56" t="n">
        <f aca="false">HLOOKUP($B$2,$I$1:L450,S450,0)</f>
        <v>1</v>
      </c>
      <c r="C450" s="59" t="str">
        <f aca="false">IF(B450=1,"Ap Dung","Khong")</f>
        <v>Ap Dung</v>
      </c>
      <c r="D450" s="60" t="str">
        <f aca="false">IF(E450="x","Bat buoc",(IF(E450=1,"khuyen khich","Khong")))</f>
        <v>Bat buoc</v>
      </c>
      <c r="E450" s="33" t="str">
        <f aca="false">HLOOKUP($E$2,$N$1:R450,S450,0)</f>
        <v>x</v>
      </c>
      <c r="F450" s="27"/>
      <c r="G450" s="29" t="str">
        <f aca="false">IF(AND(F450=1,E450=1),1,IF(AND(F450=1,E450="x"),"x",""))</f>
        <v/>
      </c>
      <c r="H450" s="28" t="s">
        <v>15</v>
      </c>
      <c r="I450" s="22" t="n">
        <v>1</v>
      </c>
      <c r="J450" s="22" t="n">
        <v>1</v>
      </c>
      <c r="K450" s="22" t="n">
        <v>1</v>
      </c>
      <c r="L450" s="22" t="n">
        <v>1</v>
      </c>
      <c r="M450" s="29" t="s">
        <v>41</v>
      </c>
      <c r="N450" s="23"/>
      <c r="O450" s="23"/>
      <c r="P450" s="23"/>
      <c r="Q450" s="29" t="s">
        <v>23</v>
      </c>
      <c r="R450" s="29" t="s">
        <v>23</v>
      </c>
      <c r="S450" s="22" t="n">
        <v>450</v>
      </c>
      <c r="T450" s="27"/>
      <c r="U450" s="8"/>
      <c r="V450" s="8"/>
      <c r="W450" s="8"/>
      <c r="X450" s="8"/>
      <c r="Y450" s="8"/>
      <c r="Z450" s="8"/>
    </row>
    <row r="451" customFormat="false" ht="28.5" hidden="false" customHeight="true" outlineLevel="0" collapsed="false">
      <c r="A451" s="24" t="s">
        <v>481</v>
      </c>
      <c r="B451" s="56" t="n">
        <f aca="false">HLOOKUP($B$2,$I$1:L451,S451,0)</f>
        <v>1</v>
      </c>
      <c r="C451" s="59" t="str">
        <f aca="false">IF(B451=1,"Ap Dung","Khong")</f>
        <v>Ap Dung</v>
      </c>
      <c r="D451" s="60" t="str">
        <f aca="false">IF(E451="x","Bat buoc",(IF(E451=1,"khuyen khich","Khong")))</f>
        <v>Bat buoc</v>
      </c>
      <c r="E451" s="33" t="str">
        <f aca="false">HLOOKUP($E$2,$N$1:R451,S451,0)</f>
        <v>x</v>
      </c>
      <c r="F451" s="27"/>
      <c r="G451" s="29" t="str">
        <f aca="false">IF(AND(F451=1,E451=1),1,IF(AND(F451=1,E451="x"),"x",""))</f>
        <v/>
      </c>
      <c r="H451" s="28" t="s">
        <v>15</v>
      </c>
      <c r="I451" s="22" t="n">
        <v>1</v>
      </c>
      <c r="J451" s="22" t="n">
        <v>1</v>
      </c>
      <c r="K451" s="22" t="n">
        <v>1</v>
      </c>
      <c r="L451" s="22" t="n">
        <v>1</v>
      </c>
      <c r="M451" s="29" t="s">
        <v>41</v>
      </c>
      <c r="N451" s="23"/>
      <c r="O451" s="23"/>
      <c r="P451" s="23"/>
      <c r="Q451" s="29" t="s">
        <v>23</v>
      </c>
      <c r="R451" s="29" t="s">
        <v>23</v>
      </c>
      <c r="S451" s="22" t="n">
        <v>451</v>
      </c>
      <c r="T451" s="27"/>
      <c r="U451" s="8"/>
      <c r="V451" s="8"/>
      <c r="W451" s="8"/>
      <c r="X451" s="8"/>
      <c r="Y451" s="8"/>
      <c r="Z451" s="8"/>
    </row>
    <row r="452" customFormat="false" ht="28.5" hidden="false" customHeight="true" outlineLevel="0" collapsed="false">
      <c r="A452" s="24" t="s">
        <v>482</v>
      </c>
      <c r="B452" s="56" t="n">
        <f aca="false">HLOOKUP($B$2,$I$1:L452,S452,0)</f>
        <v>0</v>
      </c>
      <c r="C452" s="59" t="str">
        <f aca="false">IF(B452=1,"Ap Dung","Khong")</f>
        <v>Khong</v>
      </c>
      <c r="D452" s="60" t="str">
        <f aca="false">IF(E452="x","Bat buoc",(IF(E452=1,"khuyen khich","Khong")))</f>
        <v>Bat buoc</v>
      </c>
      <c r="E452" s="33" t="str">
        <f aca="false">HLOOKUP($E$2,$N$1:R452,S452,0)</f>
        <v>x</v>
      </c>
      <c r="F452" s="27"/>
      <c r="G452" s="29" t="str">
        <f aca="false">IF(AND(F452=1,E452=1),1,IF(AND(F452=1,E452="x"),"x",""))</f>
        <v/>
      </c>
      <c r="H452" s="28" t="s">
        <v>6</v>
      </c>
      <c r="I452" s="22"/>
      <c r="J452" s="22" t="n">
        <v>1</v>
      </c>
      <c r="K452" s="22"/>
      <c r="L452" s="22"/>
      <c r="M452" s="29" t="s">
        <v>41</v>
      </c>
      <c r="N452" s="23"/>
      <c r="O452" s="23"/>
      <c r="P452" s="23"/>
      <c r="Q452" s="29" t="s">
        <v>23</v>
      </c>
      <c r="R452" s="29" t="s">
        <v>23</v>
      </c>
      <c r="S452" s="22" t="n">
        <v>452</v>
      </c>
      <c r="T452" s="27"/>
      <c r="U452" s="8"/>
      <c r="V452" s="8"/>
      <c r="W452" s="8"/>
      <c r="X452" s="8"/>
      <c r="Y452" s="8"/>
      <c r="Z452" s="8"/>
    </row>
    <row r="453" customFormat="false" ht="28.5" hidden="false" customHeight="true" outlineLevel="0" collapsed="false">
      <c r="A453" s="24" t="s">
        <v>482</v>
      </c>
      <c r="B453" s="56" t="n">
        <f aca="false">HLOOKUP($B$2,$I$1:L453,S453,0)</f>
        <v>1</v>
      </c>
      <c r="C453" s="59" t="str">
        <f aca="false">IF(B453=1,"Ap Dung","Khong")</f>
        <v>Ap Dung</v>
      </c>
      <c r="D453" s="60" t="str">
        <f aca="false">IF(E453="x","Bat buoc",(IF(E453=1,"khuyen khich","Khong")))</f>
        <v>khuyen khich</v>
      </c>
      <c r="E453" s="26" t="n">
        <f aca="false">HLOOKUP($E$2,$N$1:R453,S453,0)</f>
        <v>1</v>
      </c>
      <c r="F453" s="27"/>
      <c r="G453" s="29" t="str">
        <f aca="false">IF(AND(F453=1,E453=1),1,IF(AND(F453=1,E453="x"),"x",""))</f>
        <v/>
      </c>
      <c r="H453" s="28" t="s">
        <v>39</v>
      </c>
      <c r="I453" s="22" t="n">
        <v>1</v>
      </c>
      <c r="J453" s="22"/>
      <c r="K453" s="22" t="n">
        <v>1</v>
      </c>
      <c r="L453" s="22" t="n">
        <v>1</v>
      </c>
      <c r="M453" s="23" t="n">
        <v>5</v>
      </c>
      <c r="N453" s="23"/>
      <c r="O453" s="23"/>
      <c r="P453" s="23"/>
      <c r="Q453" s="23"/>
      <c r="R453" s="23" t="n">
        <v>1</v>
      </c>
      <c r="S453" s="22" t="n">
        <v>453</v>
      </c>
      <c r="T453" s="27"/>
      <c r="U453" s="8"/>
      <c r="V453" s="8"/>
      <c r="W453" s="8"/>
      <c r="X453" s="8"/>
      <c r="Y453" s="8"/>
      <c r="Z453" s="8"/>
    </row>
    <row r="454" customFormat="false" ht="28.5" hidden="false" customHeight="true" outlineLevel="0" collapsed="false">
      <c r="A454" s="24" t="s">
        <v>483</v>
      </c>
      <c r="B454" s="56" t="n">
        <f aca="false">HLOOKUP($B$2,$I$1:L454,S454,0)</f>
        <v>1</v>
      </c>
      <c r="C454" s="59" t="str">
        <f aca="false">IF(B454=1,"Ap Dung","Khong")</f>
        <v>Ap Dung</v>
      </c>
      <c r="D454" s="60" t="str">
        <f aca="false">IF(E454="x","Bat buoc",(IF(E454=1,"khuyen khich","Khong")))</f>
        <v>Bat buoc</v>
      </c>
      <c r="E454" s="33" t="str">
        <f aca="false">HLOOKUP($E$2,$N$1:R454,S454,0)</f>
        <v>x</v>
      </c>
      <c r="F454" s="27"/>
      <c r="G454" s="29" t="str">
        <f aca="false">IF(AND(F454=1,E454=1),1,IF(AND(F454=1,E454="x"),"x",""))</f>
        <v/>
      </c>
      <c r="H454" s="28" t="s">
        <v>15</v>
      </c>
      <c r="I454" s="22" t="n">
        <v>1</v>
      </c>
      <c r="J454" s="22" t="n">
        <v>1</v>
      </c>
      <c r="K454" s="22" t="n">
        <v>1</v>
      </c>
      <c r="L454" s="22" t="n">
        <v>1</v>
      </c>
      <c r="M454" s="29" t="s">
        <v>484</v>
      </c>
      <c r="N454" s="23"/>
      <c r="O454" s="23"/>
      <c r="P454" s="23" t="n">
        <v>1</v>
      </c>
      <c r="Q454" s="23"/>
      <c r="R454" s="29" t="s">
        <v>23</v>
      </c>
      <c r="S454" s="22" t="n">
        <v>454</v>
      </c>
      <c r="T454" s="27"/>
      <c r="U454" s="8"/>
      <c r="V454" s="8"/>
      <c r="W454" s="8"/>
      <c r="X454" s="8"/>
      <c r="Y454" s="8"/>
      <c r="Z454" s="8"/>
    </row>
    <row r="455" customFormat="false" ht="28.5" hidden="false" customHeight="true" outlineLevel="0" collapsed="false">
      <c r="A455" s="24" t="s">
        <v>483</v>
      </c>
      <c r="B455" s="56" t="n">
        <f aca="false">HLOOKUP($B$2,$I$1:L455,S455,0)</f>
        <v>0</v>
      </c>
      <c r="C455" s="59" t="str">
        <f aca="false">IF(B455=1,"Ap Dung","Khong")</f>
        <v>Khong</v>
      </c>
      <c r="D455" s="60" t="str">
        <f aca="false">IF(E455="x","Bat buoc",(IF(E455=1,"khuyen khich","Khong")))</f>
        <v>Khong</v>
      </c>
      <c r="E455" s="26" t="n">
        <f aca="false">HLOOKUP($E$2,$N$1:R455,S455,0)</f>
        <v>0</v>
      </c>
      <c r="F455" s="27"/>
      <c r="G455" s="29" t="str">
        <f aca="false">IF(AND(F455=1,E455=1),1,IF(AND(F455=1,E455="x"),"x",""))</f>
        <v/>
      </c>
      <c r="H455" s="28" t="s">
        <v>6</v>
      </c>
      <c r="I455" s="22"/>
      <c r="J455" s="22" t="n">
        <v>1</v>
      </c>
      <c r="K455" s="22"/>
      <c r="L455" s="22"/>
      <c r="M455" s="29" t="s">
        <v>56</v>
      </c>
      <c r="N455" s="23"/>
      <c r="O455" s="23"/>
      <c r="P455" s="23"/>
      <c r="Q455" s="29" t="s">
        <v>23</v>
      </c>
      <c r="R455" s="23"/>
      <c r="S455" s="22" t="n">
        <v>455</v>
      </c>
      <c r="T455" s="27"/>
      <c r="U455" s="8"/>
      <c r="V455" s="8"/>
      <c r="W455" s="8"/>
      <c r="X455" s="8"/>
      <c r="Y455" s="8"/>
      <c r="Z455" s="8"/>
    </row>
    <row r="456" customFormat="false" ht="28.5" hidden="false" customHeight="true" outlineLevel="0" collapsed="false">
      <c r="A456" s="24" t="s">
        <v>483</v>
      </c>
      <c r="B456" s="56" t="n">
        <f aca="false">HLOOKUP($B$2,$I$1:L456,S456,0)</f>
        <v>1</v>
      </c>
      <c r="C456" s="59" t="str">
        <f aca="false">IF(B456=1,"Ap Dung","Khong")</f>
        <v>Ap Dung</v>
      </c>
      <c r="D456" s="60" t="str">
        <f aca="false">IF(E456="x","Bat buoc",(IF(E456=1,"khuyen khich","Khong")))</f>
        <v>Khong</v>
      </c>
      <c r="E456" s="26" t="n">
        <f aca="false">HLOOKUP($E$2,$N$1:R456,S456,0)</f>
        <v>0</v>
      </c>
      <c r="F456" s="27"/>
      <c r="G456" s="29" t="str">
        <f aca="false">IF(AND(F456=1,E456=1),1,IF(AND(F456=1,E456="x"),"x",""))</f>
        <v/>
      </c>
      <c r="H456" s="28" t="s">
        <v>39</v>
      </c>
      <c r="I456" s="22" t="n">
        <v>1</v>
      </c>
      <c r="J456" s="22" t="n">
        <v>1</v>
      </c>
      <c r="K456" s="22" t="n">
        <v>1</v>
      </c>
      <c r="L456" s="22" t="n">
        <v>1</v>
      </c>
      <c r="M456" s="23" t="n">
        <v>4</v>
      </c>
      <c r="N456" s="23"/>
      <c r="O456" s="23"/>
      <c r="P456" s="23"/>
      <c r="Q456" s="23" t="n">
        <v>1</v>
      </c>
      <c r="R456" s="23"/>
      <c r="S456" s="22" t="n">
        <v>456</v>
      </c>
      <c r="T456" s="27"/>
      <c r="U456" s="8"/>
      <c r="V456" s="8"/>
      <c r="W456" s="8"/>
      <c r="X456" s="8"/>
      <c r="Y456" s="8"/>
      <c r="Z456" s="8"/>
    </row>
    <row r="457" customFormat="false" ht="45.75" hidden="false" customHeight="true" outlineLevel="0" collapsed="false">
      <c r="A457" s="24" t="s">
        <v>485</v>
      </c>
      <c r="B457" s="56" t="n">
        <f aca="false">HLOOKUP($B$2,$I$1:L457,S457,0)</f>
        <v>0</v>
      </c>
      <c r="C457" s="59" t="str">
        <f aca="false">IF(B457=1,"Ap Dung","Khong")</f>
        <v>Khong</v>
      </c>
      <c r="D457" s="60" t="str">
        <f aca="false">IF(E457="x","Bat buoc",(IF(E457=1,"khuyen khich","Khong")))</f>
        <v>Khong</v>
      </c>
      <c r="E457" s="26" t="n">
        <f aca="false">HLOOKUP($E$2,$N$1:R457,S457,0)</f>
        <v>0</v>
      </c>
      <c r="F457" s="27"/>
      <c r="G457" s="29" t="str">
        <f aca="false">IF(AND(F457=1,E457=1),1,IF(AND(F457=1,E457="x"),"x",""))</f>
        <v/>
      </c>
      <c r="H457" s="28" t="s">
        <v>6</v>
      </c>
      <c r="I457" s="22"/>
      <c r="J457" s="22" t="n">
        <v>1</v>
      </c>
      <c r="K457" s="22"/>
      <c r="L457" s="22"/>
      <c r="M457" s="29" t="s">
        <v>486</v>
      </c>
      <c r="N457" s="23" t="n">
        <v>1</v>
      </c>
      <c r="O457" s="23" t="n">
        <v>1</v>
      </c>
      <c r="P457" s="23" t="n">
        <v>1</v>
      </c>
      <c r="Q457" s="23"/>
      <c r="R457" s="23"/>
      <c r="S457" s="22" t="n">
        <v>457</v>
      </c>
      <c r="T457" s="27"/>
      <c r="U457" s="8"/>
      <c r="V457" s="8"/>
      <c r="W457" s="8"/>
      <c r="X457" s="8"/>
      <c r="Y457" s="8"/>
      <c r="Z457" s="8"/>
    </row>
    <row r="458" customFormat="false" ht="51.75" hidden="false" customHeight="true" outlineLevel="0" collapsed="false">
      <c r="A458" s="24" t="s">
        <v>485</v>
      </c>
      <c r="B458" s="56" t="n">
        <f aca="false">HLOOKUP($B$2,$I$1:L458,S458,0)</f>
        <v>0</v>
      </c>
      <c r="C458" s="59" t="str">
        <f aca="false">IF(B458=1,"Ap Dung","Khong")</f>
        <v>Khong</v>
      </c>
      <c r="D458" s="60" t="str">
        <f aca="false">IF(E458="x","Bat buoc",(IF(E458=1,"khuyen khich","Khong")))</f>
        <v>Bat buoc</v>
      </c>
      <c r="E458" s="33" t="str">
        <f aca="false">HLOOKUP($E$2,$N$1:R458,S458,0)</f>
        <v>x</v>
      </c>
      <c r="F458" s="27"/>
      <c r="G458" s="29" t="str">
        <f aca="false">IF(AND(F458=1,E458=1),1,IF(AND(F458=1,E458="x"),"x",""))</f>
        <v/>
      </c>
      <c r="H458" s="28" t="s">
        <v>33</v>
      </c>
      <c r="I458" s="22" t="n">
        <v>1</v>
      </c>
      <c r="J458" s="22" t="n">
        <v>1</v>
      </c>
      <c r="K458" s="22"/>
      <c r="L458" s="22"/>
      <c r="M458" s="29" t="s">
        <v>41</v>
      </c>
      <c r="N458" s="23"/>
      <c r="O458" s="23"/>
      <c r="P458" s="23"/>
      <c r="Q458" s="29" t="s">
        <v>23</v>
      </c>
      <c r="R458" s="29" t="s">
        <v>23</v>
      </c>
      <c r="S458" s="22" t="n">
        <v>458</v>
      </c>
      <c r="T458" s="27"/>
      <c r="U458" s="8"/>
      <c r="V458" s="8"/>
      <c r="W458" s="8"/>
      <c r="X458" s="8"/>
      <c r="Y458" s="8"/>
      <c r="Z458" s="8"/>
    </row>
    <row r="459" customFormat="false" ht="50.25" hidden="false" customHeight="true" outlineLevel="0" collapsed="false">
      <c r="A459" s="24" t="s">
        <v>487</v>
      </c>
      <c r="B459" s="56" t="n">
        <f aca="false">HLOOKUP($B$2,$I$1:L459,S459,0)</f>
        <v>0</v>
      </c>
      <c r="C459" s="59" t="str">
        <f aca="false">IF(B459=1,"Ap Dung","Khong")</f>
        <v>Khong</v>
      </c>
      <c r="D459" s="60" t="str">
        <f aca="false">IF(E459="x","Bat buoc",(IF(E459=1,"khuyen khich","Khong")))</f>
        <v>Bat buoc</v>
      </c>
      <c r="E459" s="33" t="str">
        <f aca="false">HLOOKUP($E$2,$N$1:R459,S459,0)</f>
        <v>x</v>
      </c>
      <c r="F459" s="27"/>
      <c r="G459" s="29" t="str">
        <f aca="false">IF(AND(F459=1,E459=1),1,IF(AND(F459=1,E459="x"),"x",""))</f>
        <v/>
      </c>
      <c r="H459" s="28" t="s">
        <v>33</v>
      </c>
      <c r="I459" s="22" t="n">
        <v>1</v>
      </c>
      <c r="J459" s="22" t="n">
        <v>1</v>
      </c>
      <c r="K459" s="22"/>
      <c r="L459" s="22"/>
      <c r="M459" s="29" t="s">
        <v>28</v>
      </c>
      <c r="N459" s="23"/>
      <c r="O459" s="23"/>
      <c r="P459" s="23"/>
      <c r="Q459" s="23"/>
      <c r="R459" s="29" t="s">
        <v>23</v>
      </c>
      <c r="S459" s="22" t="n">
        <v>459</v>
      </c>
      <c r="T459" s="27"/>
      <c r="U459" s="8"/>
      <c r="V459" s="8"/>
      <c r="W459" s="8"/>
      <c r="X459" s="8"/>
      <c r="Y459" s="8"/>
      <c r="Z459" s="8"/>
    </row>
    <row r="460" customFormat="false" ht="28.5" hidden="false" customHeight="true" outlineLevel="0" collapsed="false">
      <c r="A460" s="24" t="s">
        <v>488</v>
      </c>
      <c r="B460" s="56" t="n">
        <f aca="false">HLOOKUP($B$2,$I$1:L460,S460,0)</f>
        <v>1</v>
      </c>
      <c r="C460" s="59" t="str">
        <f aca="false">IF(B460=1,"Ap Dung","Khong")</f>
        <v>Ap Dung</v>
      </c>
      <c r="D460" s="60" t="str">
        <f aca="false">IF(E460="x","Bat buoc",(IF(E460=1,"khuyen khich","Khong")))</f>
        <v>Bat buoc</v>
      </c>
      <c r="E460" s="33" t="str">
        <f aca="false">HLOOKUP($E$2,$N$1:R460,S460,0)</f>
        <v>x</v>
      </c>
      <c r="F460" s="27"/>
      <c r="G460" s="29" t="str">
        <f aca="false">IF(AND(F460=1,E460=1),1,IF(AND(F460=1,E460="x"),"x",""))</f>
        <v/>
      </c>
      <c r="H460" s="28" t="s">
        <v>15</v>
      </c>
      <c r="I460" s="22" t="n">
        <v>1</v>
      </c>
      <c r="J460" s="22" t="n">
        <v>1</v>
      </c>
      <c r="K460" s="22" t="n">
        <v>1</v>
      </c>
      <c r="L460" s="22" t="n">
        <v>1</v>
      </c>
      <c r="M460" s="29" t="s">
        <v>126</v>
      </c>
      <c r="N460" s="23"/>
      <c r="O460" s="23"/>
      <c r="P460" s="23"/>
      <c r="Q460" s="23" t="n">
        <v>1</v>
      </c>
      <c r="R460" s="29" t="s">
        <v>23</v>
      </c>
      <c r="S460" s="22" t="n">
        <v>460</v>
      </c>
      <c r="T460" s="27"/>
      <c r="U460" s="8"/>
      <c r="V460" s="8"/>
      <c r="W460" s="8"/>
      <c r="X460" s="8"/>
      <c r="Y460" s="8"/>
      <c r="Z460" s="8"/>
    </row>
    <row r="461" customFormat="false" ht="28.5" hidden="false" customHeight="true" outlineLevel="0" collapsed="false">
      <c r="A461" s="24" t="s">
        <v>489</v>
      </c>
      <c r="B461" s="56" t="n">
        <f aca="false">HLOOKUP($B$2,$I$1:L461,S461,0)</f>
        <v>1</v>
      </c>
      <c r="C461" s="59" t="str">
        <f aca="false">IF(B461=1,"Ap Dung","Khong")</f>
        <v>Ap Dung</v>
      </c>
      <c r="D461" s="60" t="str">
        <f aca="false">IF(E461="x","Bat buoc",(IF(E461=1,"khuyen khich","Khong")))</f>
        <v>Bat buoc</v>
      </c>
      <c r="E461" s="33" t="str">
        <f aca="false">HLOOKUP($E$2,$N$1:R461,S461,0)</f>
        <v>x</v>
      </c>
      <c r="F461" s="27"/>
      <c r="G461" s="29" t="str">
        <f aca="false">IF(AND(F461=1,E461=1),1,IF(AND(F461=1,E461="x"),"x",""))</f>
        <v/>
      </c>
      <c r="H461" s="28" t="s">
        <v>15</v>
      </c>
      <c r="I461" s="22" t="n">
        <v>1</v>
      </c>
      <c r="J461" s="22" t="n">
        <v>1</v>
      </c>
      <c r="K461" s="22" t="n">
        <v>1</v>
      </c>
      <c r="L461" s="22" t="n">
        <v>1</v>
      </c>
      <c r="M461" s="29" t="s">
        <v>41</v>
      </c>
      <c r="N461" s="23"/>
      <c r="O461" s="23"/>
      <c r="P461" s="23"/>
      <c r="Q461" s="29" t="s">
        <v>23</v>
      </c>
      <c r="R461" s="29" t="s">
        <v>23</v>
      </c>
      <c r="S461" s="22" t="n">
        <v>461</v>
      </c>
      <c r="T461" s="27"/>
      <c r="U461" s="8"/>
      <c r="V461" s="8"/>
      <c r="W461" s="8"/>
      <c r="X461" s="8"/>
      <c r="Y461" s="8"/>
      <c r="Z461" s="8"/>
    </row>
    <row r="462" customFormat="false" ht="28.5" hidden="false" customHeight="true" outlineLevel="0" collapsed="false">
      <c r="A462" s="24" t="s">
        <v>490</v>
      </c>
      <c r="B462" s="56" t="n">
        <f aca="false">HLOOKUP($B$2,$I$1:L462,S462,0)</f>
        <v>1</v>
      </c>
      <c r="C462" s="59" t="str">
        <f aca="false">IF(B462=1,"Ap Dung","Khong")</f>
        <v>Ap Dung</v>
      </c>
      <c r="D462" s="60" t="str">
        <f aca="false">IF(E462="x","Bat buoc",(IF(E462=1,"khuyen khich","Khong")))</f>
        <v>Bat buoc</v>
      </c>
      <c r="E462" s="33" t="str">
        <f aca="false">HLOOKUP($E$2,$N$1:R462,S462,0)</f>
        <v>x</v>
      </c>
      <c r="F462" s="27"/>
      <c r="G462" s="29" t="str">
        <f aca="false">IF(AND(F462=1,E462=1),1,IF(AND(F462=1,E462="x"),"x",""))</f>
        <v/>
      </c>
      <c r="H462" s="28" t="s">
        <v>15</v>
      </c>
      <c r="I462" s="22" t="n">
        <v>1</v>
      </c>
      <c r="J462" s="22" t="n">
        <v>1</v>
      </c>
      <c r="K462" s="22" t="n">
        <v>1</v>
      </c>
      <c r="L462" s="22" t="n">
        <v>1</v>
      </c>
      <c r="M462" s="29" t="s">
        <v>126</v>
      </c>
      <c r="N462" s="23"/>
      <c r="O462" s="23"/>
      <c r="P462" s="23"/>
      <c r="Q462" s="23" t="n">
        <v>1</v>
      </c>
      <c r="R462" s="29" t="s">
        <v>23</v>
      </c>
      <c r="S462" s="22" t="n">
        <v>462</v>
      </c>
      <c r="T462" s="27"/>
      <c r="U462" s="8"/>
      <c r="V462" s="8"/>
      <c r="W462" s="8"/>
      <c r="X462" s="8"/>
      <c r="Y462" s="8"/>
      <c r="Z462" s="8"/>
    </row>
    <row r="463" customFormat="false" ht="28.5" hidden="false" customHeight="true" outlineLevel="0" collapsed="false">
      <c r="A463" s="24" t="s">
        <v>491</v>
      </c>
      <c r="B463" s="56" t="n">
        <f aca="false">HLOOKUP($B$2,$I$1:L463,S463,0)</f>
        <v>1</v>
      </c>
      <c r="C463" s="59" t="str">
        <f aca="false">IF(B463=1,"Ap Dung","Khong")</f>
        <v>Ap Dung</v>
      </c>
      <c r="D463" s="60" t="str">
        <f aca="false">IF(E463="x","Bat buoc",(IF(E463=1,"khuyen khich","Khong")))</f>
        <v>Bat buoc</v>
      </c>
      <c r="E463" s="33" t="str">
        <f aca="false">HLOOKUP($E$2,$N$1:R463,S463,0)</f>
        <v>x</v>
      </c>
      <c r="F463" s="27"/>
      <c r="G463" s="29" t="str">
        <f aca="false">IF(AND(F463=1,E463=1),1,IF(AND(F463=1,E463="x"),"x",""))</f>
        <v/>
      </c>
      <c r="H463" s="28" t="s">
        <v>15</v>
      </c>
      <c r="I463" s="22" t="n">
        <v>1</v>
      </c>
      <c r="J463" s="22" t="n">
        <v>1</v>
      </c>
      <c r="K463" s="22" t="n">
        <v>1</v>
      </c>
      <c r="L463" s="22" t="n">
        <v>1</v>
      </c>
      <c r="M463" s="29" t="s">
        <v>28</v>
      </c>
      <c r="N463" s="23"/>
      <c r="O463" s="23"/>
      <c r="P463" s="23"/>
      <c r="Q463" s="23"/>
      <c r="R463" s="29" t="s">
        <v>23</v>
      </c>
      <c r="S463" s="22" t="n">
        <v>463</v>
      </c>
      <c r="T463" s="27"/>
      <c r="U463" s="8"/>
      <c r="V463" s="8"/>
      <c r="W463" s="8"/>
      <c r="X463" s="8"/>
      <c r="Y463" s="8"/>
      <c r="Z463" s="8"/>
    </row>
    <row r="464" customFormat="false" ht="28.5" hidden="false" customHeight="true" outlineLevel="0" collapsed="false">
      <c r="A464" s="24" t="s">
        <v>492</v>
      </c>
      <c r="B464" s="56" t="n">
        <f aca="false">HLOOKUP($B$2,$I$1:L464,S464,0)</f>
        <v>0</v>
      </c>
      <c r="C464" s="59" t="str">
        <f aca="false">IF(B464=1,"Ap Dung","Khong")</f>
        <v>Khong</v>
      </c>
      <c r="D464" s="60" t="str">
        <f aca="false">IF(E464="x","Bat buoc",(IF(E464=1,"khuyen khich","Khong")))</f>
        <v>Bat buoc</v>
      </c>
      <c r="E464" s="33" t="str">
        <f aca="false">HLOOKUP($E$2,$N$1:R464,S464,0)</f>
        <v>x</v>
      </c>
      <c r="F464" s="27"/>
      <c r="G464" s="29" t="str">
        <f aca="false">IF(AND(F464=1,E464=1),1,IF(AND(F464=1,E464="x"),"x",""))</f>
        <v/>
      </c>
      <c r="H464" s="28" t="s">
        <v>6</v>
      </c>
      <c r="I464" s="22"/>
      <c r="J464" s="22" t="n">
        <v>1</v>
      </c>
      <c r="K464" s="22"/>
      <c r="L464" s="22"/>
      <c r="M464" s="29" t="s">
        <v>28</v>
      </c>
      <c r="N464" s="23"/>
      <c r="O464" s="23"/>
      <c r="P464" s="23"/>
      <c r="Q464" s="23"/>
      <c r="R464" s="29" t="s">
        <v>23</v>
      </c>
      <c r="S464" s="22" t="n">
        <v>464</v>
      </c>
      <c r="T464" s="27"/>
      <c r="U464" s="8"/>
      <c r="V464" s="8"/>
      <c r="W464" s="8"/>
      <c r="X464" s="8"/>
      <c r="Y464" s="8"/>
      <c r="Z464" s="8"/>
    </row>
    <row r="465" customFormat="false" ht="28.5" hidden="false" customHeight="true" outlineLevel="0" collapsed="false">
      <c r="A465" s="24" t="s">
        <v>493</v>
      </c>
      <c r="B465" s="56" t="n">
        <f aca="false">HLOOKUP($B$2,$I$1:L465,S465,0)</f>
        <v>1</v>
      </c>
      <c r="C465" s="59" t="str">
        <f aca="false">IF(B465=1,"Ap Dung","Khong")</f>
        <v>Ap Dung</v>
      </c>
      <c r="D465" s="60" t="str">
        <f aca="false">IF(E465="x","Bat buoc",(IF(E465=1,"khuyen khich","Khong")))</f>
        <v>Bat buoc</v>
      </c>
      <c r="E465" s="33" t="str">
        <f aca="false">HLOOKUP($E$2,$N$1:R465,S465,0)</f>
        <v>x</v>
      </c>
      <c r="F465" s="27"/>
      <c r="G465" s="29" t="str">
        <f aca="false">IF(AND(F465=1,E465=1),1,IF(AND(F465=1,E465="x"),"x",""))</f>
        <v/>
      </c>
      <c r="H465" s="28" t="s">
        <v>15</v>
      </c>
      <c r="I465" s="22" t="n">
        <v>1</v>
      </c>
      <c r="J465" s="22" t="n">
        <v>1</v>
      </c>
      <c r="K465" s="22" t="n">
        <v>1</v>
      </c>
      <c r="L465" s="22" t="n">
        <v>1</v>
      </c>
      <c r="M465" s="29" t="s">
        <v>28</v>
      </c>
      <c r="N465" s="23"/>
      <c r="O465" s="23"/>
      <c r="P465" s="23"/>
      <c r="Q465" s="23"/>
      <c r="R465" s="29" t="s">
        <v>23</v>
      </c>
      <c r="S465" s="22" t="n">
        <v>465</v>
      </c>
      <c r="T465" s="27"/>
      <c r="U465" s="8"/>
      <c r="V465" s="8"/>
      <c r="W465" s="8"/>
      <c r="X465" s="8"/>
      <c r="Y465" s="8"/>
      <c r="Z465" s="8"/>
    </row>
    <row r="466" customFormat="false" ht="28.5" hidden="false" customHeight="true" outlineLevel="0" collapsed="false">
      <c r="A466" s="17" t="s">
        <v>494</v>
      </c>
      <c r="B466" s="56"/>
      <c r="C466" s="61"/>
      <c r="D466" s="62"/>
      <c r="E466" s="32"/>
      <c r="F466" s="32"/>
      <c r="G466" s="23"/>
      <c r="H466" s="22"/>
      <c r="I466" s="22"/>
      <c r="J466" s="22"/>
      <c r="K466" s="22"/>
      <c r="L466" s="22"/>
      <c r="M466" s="23"/>
      <c r="N466" s="23"/>
      <c r="O466" s="23"/>
      <c r="P466" s="23"/>
      <c r="Q466" s="23"/>
      <c r="R466" s="23"/>
      <c r="S466" s="22" t="n">
        <v>466</v>
      </c>
      <c r="T466" s="32"/>
      <c r="U466" s="8"/>
      <c r="V466" s="8"/>
      <c r="W466" s="8"/>
      <c r="X466" s="8"/>
      <c r="Y466" s="8"/>
      <c r="Z466" s="8"/>
    </row>
    <row r="467" customFormat="false" ht="28.5" hidden="false" customHeight="true" outlineLevel="0" collapsed="false">
      <c r="A467" s="17" t="s">
        <v>495</v>
      </c>
      <c r="B467" s="56"/>
      <c r="C467" s="61"/>
      <c r="D467" s="62"/>
      <c r="E467" s="32"/>
      <c r="F467" s="32"/>
      <c r="G467" s="23"/>
      <c r="H467" s="22"/>
      <c r="I467" s="22"/>
      <c r="J467" s="22"/>
      <c r="K467" s="22"/>
      <c r="L467" s="22"/>
      <c r="M467" s="23"/>
      <c r="N467" s="23"/>
      <c r="O467" s="23"/>
      <c r="P467" s="23"/>
      <c r="Q467" s="23"/>
      <c r="R467" s="23"/>
      <c r="S467" s="22" t="n">
        <v>467</v>
      </c>
      <c r="T467" s="32"/>
      <c r="U467" s="8"/>
      <c r="V467" s="8"/>
      <c r="W467" s="8"/>
      <c r="X467" s="8"/>
      <c r="Y467" s="8"/>
      <c r="Z467" s="8"/>
    </row>
    <row r="468" customFormat="false" ht="28.5" hidden="false" customHeight="true" outlineLevel="0" collapsed="false">
      <c r="A468" s="30" t="s">
        <v>496</v>
      </c>
      <c r="B468" s="56"/>
      <c r="C468" s="61"/>
      <c r="D468" s="62"/>
      <c r="E468" s="32"/>
      <c r="F468" s="32"/>
      <c r="G468" s="23"/>
      <c r="H468" s="22"/>
      <c r="I468" s="22"/>
      <c r="J468" s="22"/>
      <c r="K468" s="22"/>
      <c r="L468" s="22"/>
      <c r="M468" s="23"/>
      <c r="N468" s="23"/>
      <c r="O468" s="23"/>
      <c r="P468" s="23"/>
      <c r="Q468" s="23"/>
      <c r="R468" s="23"/>
      <c r="S468" s="22" t="n">
        <v>468</v>
      </c>
      <c r="T468" s="32"/>
      <c r="U468" s="8"/>
      <c r="V468" s="8"/>
      <c r="W468" s="8"/>
      <c r="X468" s="8"/>
      <c r="Y468" s="8"/>
      <c r="Z468" s="8"/>
    </row>
    <row r="469" customFormat="false" ht="50.25" hidden="false" customHeight="true" outlineLevel="0" collapsed="false">
      <c r="A469" s="24" t="s">
        <v>497</v>
      </c>
      <c r="B469" s="56" t="n">
        <f aca="false">HLOOKUP($B$2,$I$1:L469,S469,0)</f>
        <v>1</v>
      </c>
      <c r="C469" s="59" t="str">
        <f aca="false">IF(B469=1,"Ap Dung","Khong")</f>
        <v>Ap Dung</v>
      </c>
      <c r="D469" s="60" t="str">
        <f aca="false">IF(E469="x","Bat buoc",(IF(E469=1,"khuyen khich","Khong")))</f>
        <v>Khong</v>
      </c>
      <c r="E469" s="26" t="n">
        <f aca="false">HLOOKUP($E$2,$N$1:R469,S469,0)</f>
        <v>0</v>
      </c>
      <c r="F469" s="27"/>
      <c r="G469" s="29" t="str">
        <f aca="false">IF(AND(F469=1,E469=1),1,IF(AND(F469=1,E469="x"),"x",""))</f>
        <v/>
      </c>
      <c r="H469" s="28" t="s">
        <v>15</v>
      </c>
      <c r="I469" s="22" t="n">
        <v>1</v>
      </c>
      <c r="J469" s="22" t="n">
        <v>1</v>
      </c>
      <c r="K469" s="22" t="n">
        <v>1</v>
      </c>
      <c r="L469" s="22" t="n">
        <v>1</v>
      </c>
      <c r="M469" s="29" t="s">
        <v>30</v>
      </c>
      <c r="N469" s="29" t="s">
        <v>23</v>
      </c>
      <c r="O469" s="29" t="s">
        <v>23</v>
      </c>
      <c r="P469" s="23"/>
      <c r="Q469" s="23"/>
      <c r="R469" s="23"/>
      <c r="S469" s="22" t="n">
        <v>469</v>
      </c>
      <c r="T469" s="27"/>
      <c r="U469" s="8"/>
      <c r="V469" s="8"/>
      <c r="W469" s="8"/>
      <c r="X469" s="8"/>
      <c r="Y469" s="8"/>
      <c r="Z469" s="8"/>
    </row>
    <row r="470" customFormat="false" ht="54.75" hidden="false" customHeight="true" outlineLevel="0" collapsed="false">
      <c r="A470" s="24" t="s">
        <v>498</v>
      </c>
      <c r="B470" s="56" t="n">
        <f aca="false">HLOOKUP($B$2,$I$1:L470,S470,0)</f>
        <v>1</v>
      </c>
      <c r="C470" s="59" t="str">
        <f aca="false">IF(B470=1,"Ap Dung","Khong")</f>
        <v>Ap Dung</v>
      </c>
      <c r="D470" s="60" t="str">
        <f aca="false">IF(E470="x","Bat buoc",(IF(E470=1,"khuyen khich","Khong")))</f>
        <v>Khong</v>
      </c>
      <c r="E470" s="26" t="n">
        <f aca="false">HLOOKUP($E$2,$N$1:R470,S470,0)</f>
        <v>0</v>
      </c>
      <c r="F470" s="27"/>
      <c r="G470" s="29" t="str">
        <f aca="false">IF(AND(F470=1,E470=1),1,IF(AND(F470=1,E470="x"),"x",""))</f>
        <v/>
      </c>
      <c r="H470" s="28" t="s">
        <v>15</v>
      </c>
      <c r="I470" s="22" t="n">
        <v>1</v>
      </c>
      <c r="J470" s="22" t="n">
        <v>1</v>
      </c>
      <c r="K470" s="22" t="n">
        <v>1</v>
      </c>
      <c r="L470" s="22" t="n">
        <v>1</v>
      </c>
      <c r="M470" s="29" t="s">
        <v>53</v>
      </c>
      <c r="N470" s="23"/>
      <c r="O470" s="23"/>
      <c r="P470" s="29" t="s">
        <v>23</v>
      </c>
      <c r="Q470" s="23"/>
      <c r="R470" s="23"/>
      <c r="S470" s="22" t="n">
        <v>470</v>
      </c>
      <c r="T470" s="27"/>
      <c r="U470" s="8"/>
      <c r="V470" s="8"/>
      <c r="W470" s="8"/>
      <c r="X470" s="8"/>
      <c r="Y470" s="8"/>
      <c r="Z470" s="8"/>
    </row>
    <row r="471" customFormat="false" ht="57" hidden="false" customHeight="true" outlineLevel="0" collapsed="false">
      <c r="A471" s="24" t="s">
        <v>499</v>
      </c>
      <c r="B471" s="56" t="n">
        <f aca="false">HLOOKUP($B$2,$I$1:L471,S471,0)</f>
        <v>1</v>
      </c>
      <c r="C471" s="59" t="str">
        <f aca="false">IF(B471=1,"Ap Dung","Khong")</f>
        <v>Ap Dung</v>
      </c>
      <c r="D471" s="60" t="str">
        <f aca="false">IF(E471="x","Bat buoc",(IF(E471=1,"khuyen khich","Khong")))</f>
        <v>Bat buoc</v>
      </c>
      <c r="E471" s="33" t="str">
        <f aca="false">HLOOKUP($E$2,$N$1:R471,S471,0)</f>
        <v>x</v>
      </c>
      <c r="F471" s="27"/>
      <c r="G471" s="29" t="str">
        <f aca="false">IF(AND(F471=1,E471=1),1,IF(AND(F471=1,E471="x"),"x",""))</f>
        <v/>
      </c>
      <c r="H471" s="28" t="s">
        <v>15</v>
      </c>
      <c r="I471" s="22" t="n">
        <v>1</v>
      </c>
      <c r="J471" s="22" t="n">
        <v>1</v>
      </c>
      <c r="K471" s="22" t="n">
        <v>1</v>
      </c>
      <c r="L471" s="22" t="n">
        <v>1</v>
      </c>
      <c r="M471" s="29" t="s">
        <v>41</v>
      </c>
      <c r="N471" s="23"/>
      <c r="O471" s="23"/>
      <c r="P471" s="23"/>
      <c r="Q471" s="29" t="s">
        <v>23</v>
      </c>
      <c r="R471" s="29" t="s">
        <v>23</v>
      </c>
      <c r="S471" s="22" t="n">
        <v>471</v>
      </c>
      <c r="T471" s="27"/>
      <c r="U471" s="8"/>
      <c r="V471" s="8"/>
      <c r="W471" s="8"/>
      <c r="X471" s="8"/>
      <c r="Y471" s="8"/>
      <c r="Z471" s="8"/>
    </row>
    <row r="472" customFormat="false" ht="28.5" hidden="false" customHeight="true" outlineLevel="0" collapsed="false">
      <c r="A472" s="24" t="s">
        <v>500</v>
      </c>
      <c r="B472" s="56" t="n">
        <f aca="false">HLOOKUP($B$2,$I$1:L472,S472,0)</f>
        <v>1</v>
      </c>
      <c r="C472" s="59" t="str">
        <f aca="false">IF(B472=1,"Ap Dung","Khong")</f>
        <v>Ap Dung</v>
      </c>
      <c r="D472" s="60" t="str">
        <f aca="false">IF(E472="x","Bat buoc",(IF(E472=1,"khuyen khich","Khong")))</f>
        <v>Khong</v>
      </c>
      <c r="E472" s="26" t="n">
        <f aca="false">HLOOKUP($E$2,$N$1:R472,S472,0)</f>
        <v>0</v>
      </c>
      <c r="F472" s="27"/>
      <c r="G472" s="29" t="str">
        <f aca="false">IF(AND(F472=1,E472=1),1,IF(AND(F472=1,E472="x"),"x",""))</f>
        <v/>
      </c>
      <c r="H472" s="28" t="s">
        <v>15</v>
      </c>
      <c r="I472" s="22" t="n">
        <v>1</v>
      </c>
      <c r="J472" s="22" t="n">
        <v>1</v>
      </c>
      <c r="K472" s="22" t="n">
        <v>1</v>
      </c>
      <c r="L472" s="22" t="n">
        <v>1</v>
      </c>
      <c r="M472" s="23" t="n">
        <v>2</v>
      </c>
      <c r="N472" s="23"/>
      <c r="O472" s="23" t="n">
        <v>1</v>
      </c>
      <c r="P472" s="23"/>
      <c r="Q472" s="23"/>
      <c r="R472" s="23"/>
      <c r="S472" s="22" t="n">
        <v>472</v>
      </c>
      <c r="T472" s="27"/>
      <c r="U472" s="8"/>
      <c r="V472" s="8"/>
      <c r="W472" s="8"/>
      <c r="X472" s="8"/>
      <c r="Y472" s="8"/>
      <c r="Z472" s="8"/>
    </row>
    <row r="473" customFormat="false" ht="28.5" hidden="false" customHeight="true" outlineLevel="0" collapsed="false">
      <c r="A473" s="24" t="s">
        <v>501</v>
      </c>
      <c r="B473" s="56" t="n">
        <f aca="false">HLOOKUP($B$2,$I$1:L473,S473,0)</f>
        <v>1</v>
      </c>
      <c r="C473" s="59" t="str">
        <f aca="false">IF(B473=1,"Ap Dung","Khong")</f>
        <v>Ap Dung</v>
      </c>
      <c r="D473" s="60" t="str">
        <f aca="false">IF(E473="x","Bat buoc",(IF(E473=1,"khuyen khich","Khong")))</f>
        <v>Khong</v>
      </c>
      <c r="E473" s="26" t="n">
        <f aca="false">HLOOKUP($E$2,$N$1:R473,S473,0)</f>
        <v>0</v>
      </c>
      <c r="F473" s="27"/>
      <c r="G473" s="29" t="str">
        <f aca="false">IF(AND(F473=1,E473=1),1,IF(AND(F473=1,E473="x"),"x",""))</f>
        <v/>
      </c>
      <c r="H473" s="28" t="s">
        <v>15</v>
      </c>
      <c r="I473" s="22" t="n">
        <v>1</v>
      </c>
      <c r="J473" s="22" t="n">
        <v>1</v>
      </c>
      <c r="K473" s="22" t="n">
        <v>1</v>
      </c>
      <c r="L473" s="22" t="n">
        <v>1</v>
      </c>
      <c r="M473" s="29" t="s">
        <v>82</v>
      </c>
      <c r="N473" s="23"/>
      <c r="O473" s="23"/>
      <c r="P473" s="29" t="s">
        <v>23</v>
      </c>
      <c r="Q473" s="29" t="s">
        <v>23</v>
      </c>
      <c r="R473" s="23"/>
      <c r="S473" s="22" t="n">
        <v>473</v>
      </c>
      <c r="T473" s="27"/>
      <c r="U473" s="8"/>
      <c r="V473" s="8"/>
      <c r="W473" s="8"/>
      <c r="X473" s="8"/>
      <c r="Y473" s="8"/>
      <c r="Z473" s="8"/>
    </row>
    <row r="474" customFormat="false" ht="28.5" hidden="false" customHeight="true" outlineLevel="0" collapsed="false">
      <c r="A474" s="24" t="s">
        <v>502</v>
      </c>
      <c r="B474" s="56" t="n">
        <f aca="false">HLOOKUP($B$2,$I$1:L474,S474,0)</f>
        <v>1</v>
      </c>
      <c r="C474" s="59" t="str">
        <f aca="false">IF(B474=1,"Ap Dung","Khong")</f>
        <v>Ap Dung</v>
      </c>
      <c r="D474" s="60" t="str">
        <f aca="false">IF(E474="x","Bat buoc",(IF(E474=1,"khuyen khich","Khong")))</f>
        <v>Bat buoc</v>
      </c>
      <c r="E474" s="33" t="str">
        <f aca="false">HLOOKUP($E$2,$N$1:R474,S474,0)</f>
        <v>x</v>
      </c>
      <c r="F474" s="27"/>
      <c r="G474" s="29" t="str">
        <f aca="false">IF(AND(F474=1,E474=1),1,IF(AND(F474=1,E474="x"),"x",""))</f>
        <v/>
      </c>
      <c r="H474" s="28" t="s">
        <v>15</v>
      </c>
      <c r="I474" s="22" t="n">
        <v>1</v>
      </c>
      <c r="J474" s="22" t="n">
        <v>1</v>
      </c>
      <c r="K474" s="22" t="n">
        <v>1</v>
      </c>
      <c r="L474" s="22" t="n">
        <v>1</v>
      </c>
      <c r="M474" s="29" t="s">
        <v>28</v>
      </c>
      <c r="N474" s="23"/>
      <c r="O474" s="23"/>
      <c r="P474" s="23"/>
      <c r="Q474" s="23"/>
      <c r="R474" s="29" t="s">
        <v>23</v>
      </c>
      <c r="S474" s="22" t="n">
        <v>474</v>
      </c>
      <c r="T474" s="27"/>
      <c r="U474" s="8"/>
      <c r="V474" s="8"/>
      <c r="W474" s="8"/>
      <c r="X474" s="8"/>
      <c r="Y474" s="8"/>
      <c r="Z474" s="8"/>
    </row>
    <row r="475" customFormat="false" ht="28.5" hidden="false" customHeight="true" outlineLevel="0" collapsed="false">
      <c r="A475" s="24" t="s">
        <v>503</v>
      </c>
      <c r="B475" s="56" t="n">
        <f aca="false">HLOOKUP($B$2,$I$1:L475,S475,0)</f>
        <v>1</v>
      </c>
      <c r="C475" s="59" t="str">
        <f aca="false">IF(B475=1,"Ap Dung","Khong")</f>
        <v>Ap Dung</v>
      </c>
      <c r="D475" s="60" t="str">
        <f aca="false">IF(E475="x","Bat buoc",(IF(E475=1,"khuyen khich","Khong")))</f>
        <v>Khong</v>
      </c>
      <c r="E475" s="26" t="n">
        <f aca="false">HLOOKUP($E$2,$N$1:R475,S475,0)</f>
        <v>0</v>
      </c>
      <c r="F475" s="27"/>
      <c r="G475" s="29" t="str">
        <f aca="false">IF(AND(F475=1,E475=1),1,IF(AND(F475=1,E475="x"),"x",""))</f>
        <v/>
      </c>
      <c r="H475" s="28" t="s">
        <v>15</v>
      </c>
      <c r="I475" s="22" t="n">
        <v>1</v>
      </c>
      <c r="J475" s="22" t="n">
        <v>1</v>
      </c>
      <c r="K475" s="22" t="n">
        <v>1</v>
      </c>
      <c r="L475" s="22" t="n">
        <v>1</v>
      </c>
      <c r="M475" s="29" t="s">
        <v>53</v>
      </c>
      <c r="N475" s="23"/>
      <c r="O475" s="23"/>
      <c r="P475" s="29" t="s">
        <v>23</v>
      </c>
      <c r="Q475" s="23"/>
      <c r="R475" s="23"/>
      <c r="S475" s="22" t="n">
        <v>475</v>
      </c>
      <c r="T475" s="27"/>
      <c r="U475" s="8"/>
      <c r="V475" s="8"/>
      <c r="W475" s="8"/>
      <c r="X475" s="8"/>
      <c r="Y475" s="8"/>
      <c r="Z475" s="8"/>
    </row>
    <row r="476" customFormat="false" ht="28.5" hidden="false" customHeight="true" outlineLevel="0" collapsed="false">
      <c r="A476" s="24" t="s">
        <v>504</v>
      </c>
      <c r="B476" s="56" t="n">
        <f aca="false">HLOOKUP($B$2,$I$1:L476,S476,0)</f>
        <v>1</v>
      </c>
      <c r="C476" s="59" t="str">
        <f aca="false">IF(B476=1,"Ap Dung","Khong")</f>
        <v>Ap Dung</v>
      </c>
      <c r="D476" s="60" t="str">
        <f aca="false">IF(E476="x","Bat buoc",(IF(E476=1,"khuyen khich","Khong")))</f>
        <v>Bat buoc</v>
      </c>
      <c r="E476" s="33" t="str">
        <f aca="false">HLOOKUP($E$2,$N$1:R476,S476,0)</f>
        <v>x</v>
      </c>
      <c r="F476" s="27"/>
      <c r="G476" s="29" t="str">
        <f aca="false">IF(AND(F476=1,E476=1),1,IF(AND(F476=1,E476="x"),"x",""))</f>
        <v/>
      </c>
      <c r="H476" s="28" t="s">
        <v>15</v>
      </c>
      <c r="I476" s="22" t="n">
        <v>1</v>
      </c>
      <c r="J476" s="22" t="n">
        <v>1</v>
      </c>
      <c r="K476" s="22" t="n">
        <v>1</v>
      </c>
      <c r="L476" s="22" t="n">
        <v>1</v>
      </c>
      <c r="M476" s="29" t="s">
        <v>41</v>
      </c>
      <c r="N476" s="23"/>
      <c r="O476" s="23"/>
      <c r="P476" s="23"/>
      <c r="Q476" s="29" t="s">
        <v>23</v>
      </c>
      <c r="R476" s="29" t="s">
        <v>23</v>
      </c>
      <c r="S476" s="22" t="n">
        <v>476</v>
      </c>
      <c r="T476" s="27"/>
      <c r="U476" s="8"/>
      <c r="V476" s="8"/>
      <c r="W476" s="8"/>
      <c r="X476" s="8"/>
      <c r="Y476" s="8"/>
      <c r="Z476" s="8"/>
    </row>
    <row r="477" customFormat="false" ht="28.5" hidden="false" customHeight="true" outlineLevel="0" collapsed="false">
      <c r="A477" s="30" t="s">
        <v>505</v>
      </c>
      <c r="B477" s="56"/>
      <c r="C477" s="61"/>
      <c r="D477" s="62"/>
      <c r="E477" s="32"/>
      <c r="F477" s="32"/>
      <c r="G477" s="23"/>
      <c r="H477" s="22"/>
      <c r="I477" s="22"/>
      <c r="J477" s="22"/>
      <c r="K477" s="22"/>
      <c r="L477" s="22"/>
      <c r="M477" s="23"/>
      <c r="N477" s="23"/>
      <c r="O477" s="23"/>
      <c r="P477" s="23"/>
      <c r="Q477" s="23"/>
      <c r="R477" s="23"/>
      <c r="S477" s="22" t="n">
        <v>477</v>
      </c>
      <c r="T477" s="32"/>
      <c r="U477" s="8"/>
      <c r="V477" s="8"/>
      <c r="W477" s="8"/>
      <c r="X477" s="8"/>
      <c r="Y477" s="8"/>
      <c r="Z477" s="8"/>
    </row>
    <row r="478" customFormat="false" ht="28.5" hidden="false" customHeight="true" outlineLevel="0" collapsed="false">
      <c r="A478" s="24" t="s">
        <v>506</v>
      </c>
      <c r="B478" s="56" t="n">
        <f aca="false">HLOOKUP($B$2,$I$1:L478,S478,0)</f>
        <v>1</v>
      </c>
      <c r="C478" s="59" t="str">
        <f aca="false">IF(B478=1,"Ap Dung","Khong")</f>
        <v>Ap Dung</v>
      </c>
      <c r="D478" s="60" t="str">
        <f aca="false">IF(E478="x","Bat buoc",(IF(E478=1,"khuyen khich","Khong")))</f>
        <v>Khong</v>
      </c>
      <c r="E478" s="26" t="n">
        <f aca="false">HLOOKUP($E$2,$N$1:R478,S478,0)</f>
        <v>0</v>
      </c>
      <c r="F478" s="27"/>
      <c r="G478" s="29" t="str">
        <f aca="false">IF(AND(F478=1,E478=1),1,IF(AND(F478=1,E478="x"),"x",""))</f>
        <v/>
      </c>
      <c r="H478" s="28" t="s">
        <v>15</v>
      </c>
      <c r="I478" s="22" t="n">
        <v>1</v>
      </c>
      <c r="J478" s="22" t="n">
        <v>1</v>
      </c>
      <c r="K478" s="22" t="n">
        <v>1</v>
      </c>
      <c r="L478" s="22" t="n">
        <v>1</v>
      </c>
      <c r="M478" s="29" t="s">
        <v>49</v>
      </c>
      <c r="N478" s="23"/>
      <c r="O478" s="29" t="s">
        <v>23</v>
      </c>
      <c r="P478" s="23"/>
      <c r="Q478" s="23"/>
      <c r="R478" s="23"/>
      <c r="S478" s="22" t="n">
        <v>478</v>
      </c>
      <c r="T478" s="27"/>
      <c r="U478" s="8"/>
      <c r="V478" s="8"/>
      <c r="W478" s="8"/>
      <c r="X478" s="8"/>
      <c r="Y478" s="8"/>
      <c r="Z478" s="8"/>
    </row>
    <row r="479" customFormat="false" ht="28.5" hidden="false" customHeight="true" outlineLevel="0" collapsed="false">
      <c r="A479" s="24" t="s">
        <v>507</v>
      </c>
      <c r="B479" s="56" t="n">
        <f aca="false">HLOOKUP($B$2,$I$1:L479,S479,0)</f>
        <v>1</v>
      </c>
      <c r="C479" s="59" t="str">
        <f aca="false">IF(B479=1,"Ap Dung","Khong")</f>
        <v>Ap Dung</v>
      </c>
      <c r="D479" s="60" t="str">
        <f aca="false">IF(E479="x","Bat buoc",(IF(E479=1,"khuyen khich","Khong")))</f>
        <v>Khong</v>
      </c>
      <c r="E479" s="26" t="n">
        <f aca="false">HLOOKUP($E$2,$N$1:R479,S479,0)</f>
        <v>0</v>
      </c>
      <c r="F479" s="27"/>
      <c r="G479" s="29" t="str">
        <f aca="false">IF(AND(F479=1,E479=1),1,IF(AND(F479=1,E479="x"),"x",""))</f>
        <v/>
      </c>
      <c r="H479" s="28" t="s">
        <v>15</v>
      </c>
      <c r="I479" s="22" t="n">
        <v>1</v>
      </c>
      <c r="J479" s="22" t="n">
        <v>1</v>
      </c>
      <c r="K479" s="22" t="n">
        <v>1</v>
      </c>
      <c r="L479" s="22" t="n">
        <v>1</v>
      </c>
      <c r="M479" s="29" t="s">
        <v>53</v>
      </c>
      <c r="N479" s="23"/>
      <c r="O479" s="23"/>
      <c r="P479" s="29" t="s">
        <v>23</v>
      </c>
      <c r="Q479" s="23"/>
      <c r="R479" s="23"/>
      <c r="S479" s="22" t="n">
        <v>479</v>
      </c>
      <c r="T479" s="27"/>
      <c r="U479" s="8"/>
      <c r="V479" s="8"/>
      <c r="W479" s="8"/>
      <c r="X479" s="8"/>
      <c r="Y479" s="8"/>
      <c r="Z479" s="8"/>
    </row>
    <row r="480" customFormat="false" ht="28.5" hidden="false" customHeight="true" outlineLevel="0" collapsed="false">
      <c r="A480" s="24" t="s">
        <v>508</v>
      </c>
      <c r="B480" s="56" t="n">
        <f aca="false">HLOOKUP($B$2,$I$1:L480,S480,0)</f>
        <v>1</v>
      </c>
      <c r="C480" s="59" t="str">
        <f aca="false">IF(B480=1,"Ap Dung","Khong")</f>
        <v>Ap Dung</v>
      </c>
      <c r="D480" s="60" t="str">
        <f aca="false">IF(E480="x","Bat buoc",(IF(E480=1,"khuyen khich","Khong")))</f>
        <v>Bat buoc</v>
      </c>
      <c r="E480" s="33" t="str">
        <f aca="false">HLOOKUP($E$2,$N$1:R480,S480,0)</f>
        <v>x</v>
      </c>
      <c r="F480" s="27"/>
      <c r="G480" s="29" t="str">
        <f aca="false">IF(AND(F480=1,E480=1),1,IF(AND(F480=1,E480="x"),"x",""))</f>
        <v/>
      </c>
      <c r="H480" s="28" t="s">
        <v>15</v>
      </c>
      <c r="I480" s="22" t="n">
        <v>1</v>
      </c>
      <c r="J480" s="22" t="n">
        <v>1</v>
      </c>
      <c r="K480" s="22" t="n">
        <v>1</v>
      </c>
      <c r="L480" s="22" t="n">
        <v>1</v>
      </c>
      <c r="M480" s="29" t="s">
        <v>41</v>
      </c>
      <c r="N480" s="23"/>
      <c r="O480" s="23"/>
      <c r="P480" s="23"/>
      <c r="Q480" s="29" t="s">
        <v>23</v>
      </c>
      <c r="R480" s="29" t="s">
        <v>23</v>
      </c>
      <c r="S480" s="22" t="n">
        <v>480</v>
      </c>
      <c r="T480" s="27"/>
      <c r="U480" s="8"/>
      <c r="V480" s="8"/>
      <c r="W480" s="8"/>
      <c r="X480" s="8"/>
      <c r="Y480" s="8"/>
      <c r="Z480" s="8"/>
    </row>
    <row r="481" customFormat="false" ht="28.5" hidden="false" customHeight="true" outlineLevel="0" collapsed="false">
      <c r="A481" s="24" t="s">
        <v>500</v>
      </c>
      <c r="B481" s="56" t="n">
        <f aca="false">HLOOKUP($B$2,$I$1:L481,S481,0)</f>
        <v>1</v>
      </c>
      <c r="C481" s="59" t="str">
        <f aca="false">IF(B481=1,"Ap Dung","Khong")</f>
        <v>Ap Dung</v>
      </c>
      <c r="D481" s="60" t="str">
        <f aca="false">IF(E481="x","Bat buoc",(IF(E481=1,"khuyen khich","Khong")))</f>
        <v>Khong</v>
      </c>
      <c r="E481" s="26" t="n">
        <f aca="false">HLOOKUP($E$2,$N$1:R481,S481,0)</f>
        <v>0</v>
      </c>
      <c r="F481" s="27"/>
      <c r="G481" s="29" t="str">
        <f aca="false">IF(AND(F481=1,E481=1),1,IF(AND(F481=1,E481="x"),"x",""))</f>
        <v/>
      </c>
      <c r="H481" s="28" t="s">
        <v>15</v>
      </c>
      <c r="I481" s="22" t="n">
        <v>1</v>
      </c>
      <c r="J481" s="22" t="n">
        <v>1</v>
      </c>
      <c r="K481" s="22" t="n">
        <v>1</v>
      </c>
      <c r="L481" s="22" t="n">
        <v>1</v>
      </c>
      <c r="M481" s="23" t="n">
        <v>2</v>
      </c>
      <c r="N481" s="23"/>
      <c r="O481" s="23" t="n">
        <v>1</v>
      </c>
      <c r="P481" s="23"/>
      <c r="Q481" s="23"/>
      <c r="R481" s="23"/>
      <c r="S481" s="22" t="n">
        <v>481</v>
      </c>
      <c r="T481" s="27"/>
      <c r="U481" s="8"/>
      <c r="V481" s="8"/>
      <c r="W481" s="8"/>
      <c r="X481" s="8"/>
      <c r="Y481" s="8"/>
      <c r="Z481" s="8"/>
    </row>
    <row r="482" customFormat="false" ht="28.5" hidden="false" customHeight="true" outlineLevel="0" collapsed="false">
      <c r="A482" s="24" t="s">
        <v>501</v>
      </c>
      <c r="B482" s="56" t="n">
        <f aca="false">HLOOKUP($B$2,$I$1:L482,S482,0)</f>
        <v>1</v>
      </c>
      <c r="C482" s="59" t="str">
        <f aca="false">IF(B482=1,"Ap Dung","Khong")</f>
        <v>Ap Dung</v>
      </c>
      <c r="D482" s="60" t="str">
        <f aca="false">IF(E482="x","Bat buoc",(IF(E482=1,"khuyen khich","Khong")))</f>
        <v>Khong</v>
      </c>
      <c r="E482" s="26" t="n">
        <f aca="false">HLOOKUP($E$2,$N$1:R482,S482,0)</f>
        <v>0</v>
      </c>
      <c r="F482" s="27"/>
      <c r="G482" s="29" t="str">
        <f aca="false">IF(AND(F482=1,E482=1),1,IF(AND(F482=1,E482="x"),"x",""))</f>
        <v/>
      </c>
      <c r="H482" s="28" t="s">
        <v>15</v>
      </c>
      <c r="I482" s="22" t="n">
        <v>1</v>
      </c>
      <c r="J482" s="22" t="n">
        <v>1</v>
      </c>
      <c r="K482" s="22" t="n">
        <v>1</v>
      </c>
      <c r="L482" s="22" t="n">
        <v>1</v>
      </c>
      <c r="M482" s="29" t="s">
        <v>82</v>
      </c>
      <c r="N482" s="23"/>
      <c r="O482" s="23"/>
      <c r="P482" s="29" t="s">
        <v>23</v>
      </c>
      <c r="Q482" s="29" t="s">
        <v>23</v>
      </c>
      <c r="R482" s="23"/>
      <c r="S482" s="22" t="n">
        <v>482</v>
      </c>
      <c r="T482" s="27"/>
      <c r="U482" s="8"/>
      <c r="V482" s="8"/>
      <c r="W482" s="8"/>
      <c r="X482" s="8"/>
      <c r="Y482" s="8"/>
      <c r="Z482" s="8"/>
    </row>
    <row r="483" customFormat="false" ht="28.5" hidden="false" customHeight="true" outlineLevel="0" collapsed="false">
      <c r="A483" s="24" t="s">
        <v>502</v>
      </c>
      <c r="B483" s="56" t="n">
        <f aca="false">HLOOKUP($B$2,$I$1:L483,S483,0)</f>
        <v>1</v>
      </c>
      <c r="C483" s="59" t="str">
        <f aca="false">IF(B483=1,"Ap Dung","Khong")</f>
        <v>Ap Dung</v>
      </c>
      <c r="D483" s="60" t="str">
        <f aca="false">IF(E483="x","Bat buoc",(IF(E483=1,"khuyen khich","Khong")))</f>
        <v>Bat buoc</v>
      </c>
      <c r="E483" s="33" t="str">
        <f aca="false">HLOOKUP($E$2,$N$1:R483,S483,0)</f>
        <v>x</v>
      </c>
      <c r="F483" s="27"/>
      <c r="G483" s="29" t="str">
        <f aca="false">IF(AND(F483=1,E483=1),1,IF(AND(F483=1,E483="x"),"x",""))</f>
        <v/>
      </c>
      <c r="H483" s="28" t="s">
        <v>15</v>
      </c>
      <c r="I483" s="22" t="n">
        <v>1</v>
      </c>
      <c r="J483" s="22" t="n">
        <v>1</v>
      </c>
      <c r="K483" s="22" t="n">
        <v>1</v>
      </c>
      <c r="L483" s="22" t="n">
        <v>1</v>
      </c>
      <c r="M483" s="29" t="s">
        <v>28</v>
      </c>
      <c r="N483" s="23"/>
      <c r="O483" s="23"/>
      <c r="P483" s="23"/>
      <c r="Q483" s="23"/>
      <c r="R483" s="29" t="s">
        <v>23</v>
      </c>
      <c r="S483" s="22" t="n">
        <v>483</v>
      </c>
      <c r="T483" s="27"/>
      <c r="U483" s="8"/>
      <c r="V483" s="8"/>
      <c r="W483" s="8"/>
      <c r="X483" s="8"/>
      <c r="Y483" s="8"/>
      <c r="Z483" s="8"/>
    </row>
    <row r="484" customFormat="false" ht="28.5" hidden="false" customHeight="true" outlineLevel="0" collapsed="false">
      <c r="A484" s="24" t="s">
        <v>509</v>
      </c>
      <c r="B484" s="56" t="n">
        <f aca="false">HLOOKUP($B$2,$I$1:L484,S484,0)</f>
        <v>1</v>
      </c>
      <c r="C484" s="59" t="str">
        <f aca="false">IF(B484=1,"Ap Dung","Khong")</f>
        <v>Ap Dung</v>
      </c>
      <c r="D484" s="60" t="str">
        <f aca="false">IF(E484="x","Bat buoc",(IF(E484=1,"khuyen khich","Khong")))</f>
        <v>Khong</v>
      </c>
      <c r="E484" s="26" t="n">
        <f aca="false">HLOOKUP($E$2,$N$1:R484,S484,0)</f>
        <v>0</v>
      </c>
      <c r="F484" s="27"/>
      <c r="G484" s="29" t="str">
        <f aca="false">IF(AND(F484=1,E484=1),1,IF(AND(F484=1,E484="x"),"x",""))</f>
        <v/>
      </c>
      <c r="H484" s="28" t="s">
        <v>15</v>
      </c>
      <c r="I484" s="22" t="n">
        <v>1</v>
      </c>
      <c r="J484" s="22" t="n">
        <v>1</v>
      </c>
      <c r="K484" s="22" t="n">
        <v>1</v>
      </c>
      <c r="L484" s="22" t="n">
        <v>1</v>
      </c>
      <c r="M484" s="29" t="s">
        <v>49</v>
      </c>
      <c r="N484" s="23"/>
      <c r="O484" s="23" t="n">
        <v>1</v>
      </c>
      <c r="P484" s="23"/>
      <c r="Q484" s="23"/>
      <c r="R484" s="23"/>
      <c r="S484" s="22" t="n">
        <v>484</v>
      </c>
      <c r="T484" s="27"/>
      <c r="U484" s="8"/>
      <c r="V484" s="8"/>
      <c r="W484" s="8"/>
      <c r="X484" s="8"/>
      <c r="Y484" s="8"/>
      <c r="Z484" s="8"/>
    </row>
    <row r="485" customFormat="false" ht="28.5" hidden="false" customHeight="true" outlineLevel="0" collapsed="false">
      <c r="A485" s="24" t="s">
        <v>510</v>
      </c>
      <c r="B485" s="56" t="n">
        <f aca="false">HLOOKUP($B$2,$I$1:L485,S485,0)</f>
        <v>1</v>
      </c>
      <c r="C485" s="59" t="str">
        <f aca="false">IF(B485=1,"Ap Dung","Khong")</f>
        <v>Ap Dung</v>
      </c>
      <c r="D485" s="60" t="str">
        <f aca="false">IF(E485="x","Bat buoc",(IF(E485=1,"khuyen khich","Khong")))</f>
        <v>Bat buoc</v>
      </c>
      <c r="E485" s="33" t="str">
        <f aca="false">HLOOKUP($E$2,$N$1:R485,S485,0)</f>
        <v>x</v>
      </c>
      <c r="F485" s="27"/>
      <c r="G485" s="29" t="str">
        <f aca="false">IF(AND(F485=1,E485=1),1,IF(AND(F485=1,E485="x"),"x",""))</f>
        <v/>
      </c>
      <c r="H485" s="28" t="s">
        <v>15</v>
      </c>
      <c r="I485" s="22" t="n">
        <v>1</v>
      </c>
      <c r="J485" s="22" t="n">
        <v>1</v>
      </c>
      <c r="K485" s="22" t="n">
        <v>1</v>
      </c>
      <c r="L485" s="22" t="n">
        <v>1</v>
      </c>
      <c r="M485" s="29" t="s">
        <v>25</v>
      </c>
      <c r="N485" s="23"/>
      <c r="O485" s="23"/>
      <c r="P485" s="29" t="s">
        <v>23</v>
      </c>
      <c r="Q485" s="29" t="s">
        <v>23</v>
      </c>
      <c r="R485" s="29" t="s">
        <v>23</v>
      </c>
      <c r="S485" s="22" t="n">
        <v>485</v>
      </c>
      <c r="T485" s="27"/>
      <c r="U485" s="8"/>
      <c r="V485" s="8"/>
      <c r="W485" s="8"/>
      <c r="X485" s="8"/>
      <c r="Y485" s="8"/>
      <c r="Z485" s="8"/>
    </row>
    <row r="486" customFormat="false" ht="28.5" hidden="false" customHeight="true" outlineLevel="0" collapsed="false">
      <c r="A486" s="30" t="s">
        <v>511</v>
      </c>
      <c r="B486" s="56"/>
      <c r="C486" s="61"/>
      <c r="D486" s="62"/>
      <c r="E486" s="32"/>
      <c r="F486" s="32"/>
      <c r="G486" s="23"/>
      <c r="H486" s="22"/>
      <c r="I486" s="22"/>
      <c r="J486" s="22"/>
      <c r="K486" s="22"/>
      <c r="L486" s="22"/>
      <c r="M486" s="23"/>
      <c r="N486" s="23"/>
      <c r="O486" s="23"/>
      <c r="P486" s="23"/>
      <c r="Q486" s="23"/>
      <c r="R486" s="23"/>
      <c r="S486" s="22" t="n">
        <v>486</v>
      </c>
      <c r="T486" s="32"/>
      <c r="U486" s="8"/>
      <c r="V486" s="8"/>
      <c r="W486" s="8"/>
      <c r="X486" s="8"/>
      <c r="Y486" s="8"/>
      <c r="Z486" s="8"/>
    </row>
    <row r="487" customFormat="false" ht="28.5" hidden="false" customHeight="true" outlineLevel="0" collapsed="false">
      <c r="A487" s="24" t="s">
        <v>503</v>
      </c>
      <c r="B487" s="56" t="n">
        <f aca="false">HLOOKUP($B$2,$I$1:L487,S487,0)</f>
        <v>1</v>
      </c>
      <c r="C487" s="59" t="str">
        <f aca="false">IF(B487=1,"Ap Dung","Khong")</f>
        <v>Ap Dung</v>
      </c>
      <c r="D487" s="60" t="str">
        <f aca="false">IF(E487="x","Bat buoc",(IF(E487=1,"khuyen khich","Khong")))</f>
        <v>Khong</v>
      </c>
      <c r="E487" s="26" t="n">
        <f aca="false">HLOOKUP($E$2,$N$1:R487,S487,0)</f>
        <v>0</v>
      </c>
      <c r="F487" s="27"/>
      <c r="G487" s="29" t="str">
        <f aca="false">IF(AND(F487=1,E487=1),1,IF(AND(F487=1,E487="x"),"x",""))</f>
        <v/>
      </c>
      <c r="H487" s="28" t="s">
        <v>15</v>
      </c>
      <c r="I487" s="22" t="n">
        <v>1</v>
      </c>
      <c r="J487" s="22" t="n">
        <v>1</v>
      </c>
      <c r="K487" s="22" t="n">
        <v>1</v>
      </c>
      <c r="L487" s="22" t="n">
        <v>1</v>
      </c>
      <c r="M487" s="29" t="s">
        <v>82</v>
      </c>
      <c r="N487" s="23"/>
      <c r="O487" s="23"/>
      <c r="P487" s="29" t="s">
        <v>23</v>
      </c>
      <c r="Q487" s="29" t="s">
        <v>23</v>
      </c>
      <c r="R487" s="23"/>
      <c r="S487" s="22" t="n">
        <v>487</v>
      </c>
      <c r="T487" s="27"/>
      <c r="U487" s="8"/>
      <c r="V487" s="8"/>
      <c r="W487" s="8"/>
      <c r="X487" s="8"/>
      <c r="Y487" s="8"/>
      <c r="Z487" s="8"/>
    </row>
    <row r="488" customFormat="false" ht="28.5" hidden="false" customHeight="true" outlineLevel="0" collapsed="false">
      <c r="A488" s="24" t="s">
        <v>504</v>
      </c>
      <c r="B488" s="56" t="n">
        <f aca="false">HLOOKUP($B$2,$I$1:L488,S488,0)</f>
        <v>1</v>
      </c>
      <c r="C488" s="59" t="str">
        <f aca="false">IF(B488=1,"Ap Dung","Khong")</f>
        <v>Ap Dung</v>
      </c>
      <c r="D488" s="60" t="str">
        <f aca="false">IF(E488="x","Bat buoc",(IF(E488=1,"khuyen khich","Khong")))</f>
        <v>Bat buoc</v>
      </c>
      <c r="E488" s="33" t="str">
        <f aca="false">HLOOKUP($E$2,$N$1:R488,S488,0)</f>
        <v>x</v>
      </c>
      <c r="F488" s="27"/>
      <c r="G488" s="29" t="str">
        <f aca="false">IF(AND(F488=1,E488=1),1,IF(AND(F488=1,E488="x"),"x",""))</f>
        <v/>
      </c>
      <c r="H488" s="28" t="s">
        <v>15</v>
      </c>
      <c r="I488" s="22" t="n">
        <v>1</v>
      </c>
      <c r="J488" s="22" t="n">
        <v>1</v>
      </c>
      <c r="K488" s="22" t="n">
        <v>1</v>
      </c>
      <c r="L488" s="22" t="n">
        <v>1</v>
      </c>
      <c r="M488" s="29" t="s">
        <v>28</v>
      </c>
      <c r="N488" s="23"/>
      <c r="O488" s="23"/>
      <c r="P488" s="23"/>
      <c r="Q488" s="23"/>
      <c r="R488" s="29" t="s">
        <v>23</v>
      </c>
      <c r="S488" s="22" t="n">
        <v>488</v>
      </c>
      <c r="T488" s="27"/>
      <c r="U488" s="8"/>
      <c r="V488" s="8"/>
      <c r="W488" s="8"/>
      <c r="X488" s="8"/>
      <c r="Y488" s="8"/>
      <c r="Z488" s="8"/>
    </row>
    <row r="489" customFormat="false" ht="28.5" hidden="false" customHeight="true" outlineLevel="0" collapsed="false">
      <c r="A489" s="30" t="s">
        <v>512</v>
      </c>
      <c r="B489" s="56"/>
      <c r="C489" s="61"/>
      <c r="D489" s="62"/>
      <c r="E489" s="32"/>
      <c r="F489" s="32"/>
      <c r="G489" s="23"/>
      <c r="H489" s="22"/>
      <c r="I489" s="22"/>
      <c r="J489" s="22"/>
      <c r="K489" s="22"/>
      <c r="L489" s="22"/>
      <c r="M489" s="23"/>
      <c r="N489" s="23"/>
      <c r="O489" s="23"/>
      <c r="P489" s="23"/>
      <c r="Q489" s="23"/>
      <c r="R489" s="23"/>
      <c r="S489" s="22" t="n">
        <v>489</v>
      </c>
      <c r="T489" s="32"/>
      <c r="U489" s="8"/>
      <c r="V489" s="8"/>
      <c r="W489" s="8"/>
      <c r="X489" s="8"/>
      <c r="Y489" s="8"/>
      <c r="Z489" s="8"/>
    </row>
    <row r="490" customFormat="false" ht="28.5" hidden="false" customHeight="true" outlineLevel="0" collapsed="false">
      <c r="A490" s="24" t="s">
        <v>513</v>
      </c>
      <c r="B490" s="56" t="n">
        <f aca="false">HLOOKUP($B$2,$I$1:L490,S490,0)</f>
        <v>1</v>
      </c>
      <c r="C490" s="59" t="str">
        <f aca="false">IF(B490=1,"Ap Dung","Khong")</f>
        <v>Ap Dung</v>
      </c>
      <c r="D490" s="60" t="str">
        <f aca="false">IF(E490="x","Bat buoc",(IF(E490=1,"khuyen khich","Khong")))</f>
        <v>Khong</v>
      </c>
      <c r="E490" s="26" t="n">
        <f aca="false">HLOOKUP($E$2,$N$1:R490,S490,0)</f>
        <v>0</v>
      </c>
      <c r="F490" s="27"/>
      <c r="G490" s="29" t="str">
        <f aca="false">IF(AND(F490=1,E490=1),1,IF(AND(F490=1,E490="x"),"x",""))</f>
        <v/>
      </c>
      <c r="H490" s="28" t="s">
        <v>15</v>
      </c>
      <c r="I490" s="22" t="n">
        <v>1</v>
      </c>
      <c r="J490" s="22" t="n">
        <v>1</v>
      </c>
      <c r="K490" s="22" t="n">
        <v>1</v>
      </c>
      <c r="L490" s="22" t="n">
        <v>1</v>
      </c>
      <c r="M490" s="29" t="s">
        <v>49</v>
      </c>
      <c r="N490" s="23"/>
      <c r="O490" s="29" t="s">
        <v>23</v>
      </c>
      <c r="P490" s="23"/>
      <c r="Q490" s="23"/>
      <c r="R490" s="23"/>
      <c r="S490" s="22" t="n">
        <v>490</v>
      </c>
      <c r="T490" s="27"/>
      <c r="U490" s="8"/>
      <c r="V490" s="8"/>
      <c r="W490" s="8"/>
      <c r="X490" s="8"/>
      <c r="Y490" s="8"/>
      <c r="Z490" s="8"/>
    </row>
    <row r="491" customFormat="false" ht="28.5" hidden="false" customHeight="true" outlineLevel="0" collapsed="false">
      <c r="A491" s="24" t="s">
        <v>503</v>
      </c>
      <c r="B491" s="56" t="n">
        <f aca="false">HLOOKUP($B$2,$I$1:L491,S491,0)</f>
        <v>1</v>
      </c>
      <c r="C491" s="59" t="str">
        <f aca="false">IF(B491=1,"Ap Dung","Khong")</f>
        <v>Ap Dung</v>
      </c>
      <c r="D491" s="60" t="str">
        <f aca="false">IF(E491="x","Bat buoc",(IF(E491=1,"khuyen khich","Khong")))</f>
        <v>Khong</v>
      </c>
      <c r="E491" s="26" t="n">
        <f aca="false">HLOOKUP($E$2,$N$1:R491,S491,0)</f>
        <v>0</v>
      </c>
      <c r="F491" s="27"/>
      <c r="G491" s="29" t="str">
        <f aca="false">IF(AND(F491=1,E491=1),1,IF(AND(F491=1,E491="x"),"x",""))</f>
        <v/>
      </c>
      <c r="H491" s="28" t="s">
        <v>15</v>
      </c>
      <c r="I491" s="22" t="n">
        <v>1</v>
      </c>
      <c r="J491" s="22" t="n">
        <v>1</v>
      </c>
      <c r="K491" s="22" t="n">
        <v>1</v>
      </c>
      <c r="L491" s="22" t="n">
        <v>1</v>
      </c>
      <c r="M491" s="29" t="s">
        <v>53</v>
      </c>
      <c r="N491" s="23"/>
      <c r="O491" s="23"/>
      <c r="P491" s="29" t="s">
        <v>23</v>
      </c>
      <c r="Q491" s="23"/>
      <c r="R491" s="23"/>
      <c r="S491" s="22" t="n">
        <v>491</v>
      </c>
      <c r="T491" s="27"/>
      <c r="U491" s="8"/>
      <c r="V491" s="8"/>
      <c r="W491" s="8"/>
      <c r="X491" s="8"/>
      <c r="Y491" s="8"/>
      <c r="Z491" s="8"/>
    </row>
    <row r="492" customFormat="false" ht="28.5" hidden="false" customHeight="true" outlineLevel="0" collapsed="false">
      <c r="A492" s="24" t="s">
        <v>504</v>
      </c>
      <c r="B492" s="56" t="n">
        <f aca="false">HLOOKUP($B$2,$I$1:L492,S492,0)</f>
        <v>1</v>
      </c>
      <c r="C492" s="59" t="str">
        <f aca="false">IF(B492=1,"Ap Dung","Khong")</f>
        <v>Ap Dung</v>
      </c>
      <c r="D492" s="60" t="str">
        <f aca="false">IF(E492="x","Bat buoc",(IF(E492=1,"khuyen khich","Khong")))</f>
        <v>Bat buoc</v>
      </c>
      <c r="E492" s="33" t="str">
        <f aca="false">HLOOKUP($E$2,$N$1:R492,S492,0)</f>
        <v>x</v>
      </c>
      <c r="F492" s="27"/>
      <c r="G492" s="29" t="str">
        <f aca="false">IF(AND(F492=1,E492=1),1,IF(AND(F492=1,E492="x"),"x",""))</f>
        <v/>
      </c>
      <c r="H492" s="28" t="s">
        <v>15</v>
      </c>
      <c r="I492" s="22" t="n">
        <v>1</v>
      </c>
      <c r="J492" s="22" t="n">
        <v>1</v>
      </c>
      <c r="K492" s="22" t="n">
        <v>1</v>
      </c>
      <c r="L492" s="22" t="n">
        <v>1</v>
      </c>
      <c r="M492" s="29" t="s">
        <v>41</v>
      </c>
      <c r="N492" s="23"/>
      <c r="O492" s="23"/>
      <c r="P492" s="23"/>
      <c r="Q492" s="29" t="s">
        <v>23</v>
      </c>
      <c r="R492" s="29" t="s">
        <v>23</v>
      </c>
      <c r="S492" s="22" t="n">
        <v>492</v>
      </c>
      <c r="T492" s="27"/>
      <c r="U492" s="8"/>
      <c r="V492" s="8"/>
      <c r="W492" s="8"/>
      <c r="X492" s="8"/>
      <c r="Y492" s="8"/>
      <c r="Z492" s="8"/>
    </row>
    <row r="493" customFormat="false" ht="28.5" hidden="false" customHeight="true" outlineLevel="0" collapsed="false">
      <c r="A493" s="30" t="s">
        <v>514</v>
      </c>
      <c r="B493" s="56"/>
      <c r="C493" s="61"/>
      <c r="D493" s="62"/>
      <c r="E493" s="32"/>
      <c r="F493" s="32"/>
      <c r="G493" s="23"/>
      <c r="H493" s="22"/>
      <c r="I493" s="22"/>
      <c r="J493" s="22"/>
      <c r="K493" s="22"/>
      <c r="L493" s="22"/>
      <c r="M493" s="23"/>
      <c r="N493" s="23"/>
      <c r="O493" s="23"/>
      <c r="P493" s="23"/>
      <c r="Q493" s="23"/>
      <c r="R493" s="23"/>
      <c r="S493" s="22" t="n">
        <v>493</v>
      </c>
      <c r="T493" s="32"/>
      <c r="U493" s="8"/>
      <c r="V493" s="8"/>
      <c r="W493" s="8"/>
      <c r="X493" s="8"/>
      <c r="Y493" s="8"/>
      <c r="Z493" s="8"/>
    </row>
    <row r="494" customFormat="false" ht="28.5" hidden="false" customHeight="true" outlineLevel="0" collapsed="false">
      <c r="A494" s="24" t="s">
        <v>515</v>
      </c>
      <c r="B494" s="56" t="n">
        <f aca="false">HLOOKUP($B$2,$I$1:L494,S494,0)</f>
        <v>1</v>
      </c>
      <c r="C494" s="59" t="str">
        <f aca="false">IF(B494=1,"Ap Dung","Khong")</f>
        <v>Ap Dung</v>
      </c>
      <c r="D494" s="60" t="str">
        <f aca="false">IF(E494="x","Bat buoc",(IF(E494=1,"khuyen khich","Khong")))</f>
        <v>Khong</v>
      </c>
      <c r="E494" s="26" t="n">
        <f aca="false">HLOOKUP($E$2,$N$1:R494,S494,0)</f>
        <v>0</v>
      </c>
      <c r="F494" s="27"/>
      <c r="G494" s="29" t="str">
        <f aca="false">IF(AND(F494=1,E494=1),1,IF(AND(F494=1,E494="x"),"x",""))</f>
        <v/>
      </c>
      <c r="H494" s="28" t="s">
        <v>15</v>
      </c>
      <c r="I494" s="22" t="n">
        <v>1</v>
      </c>
      <c r="J494" s="22" t="n">
        <v>1</v>
      </c>
      <c r="K494" s="22" t="n">
        <v>1</v>
      </c>
      <c r="L494" s="22" t="n">
        <v>1</v>
      </c>
      <c r="M494" s="29" t="s">
        <v>47</v>
      </c>
      <c r="N494" s="29" t="s">
        <v>23</v>
      </c>
      <c r="O494" s="23"/>
      <c r="P494" s="23"/>
      <c r="Q494" s="23"/>
      <c r="R494" s="23"/>
      <c r="S494" s="22" t="n">
        <v>494</v>
      </c>
      <c r="T494" s="27"/>
      <c r="U494" s="8"/>
      <c r="V494" s="8"/>
      <c r="W494" s="8"/>
      <c r="X494" s="8"/>
      <c r="Y494" s="8"/>
      <c r="Z494" s="8"/>
    </row>
    <row r="495" customFormat="false" ht="28.5" hidden="false" customHeight="true" outlineLevel="0" collapsed="false">
      <c r="A495" s="24" t="s">
        <v>516</v>
      </c>
      <c r="B495" s="56" t="n">
        <f aca="false">HLOOKUP($B$2,$I$1:L495,S495,0)</f>
        <v>1</v>
      </c>
      <c r="C495" s="59" t="str">
        <f aca="false">IF(B495=1,"Ap Dung","Khong")</f>
        <v>Ap Dung</v>
      </c>
      <c r="D495" s="60" t="str">
        <f aca="false">IF(E495="x","Bat buoc",(IF(E495=1,"khuyen khich","Khong")))</f>
        <v>Khong</v>
      </c>
      <c r="E495" s="26" t="n">
        <f aca="false">HLOOKUP($E$2,$N$1:R495,S495,0)</f>
        <v>0</v>
      </c>
      <c r="F495" s="27"/>
      <c r="G495" s="29" t="str">
        <f aca="false">IF(AND(F495=1,E495=1),1,IF(AND(F495=1,E495="x"),"x",""))</f>
        <v/>
      </c>
      <c r="H495" s="28" t="s">
        <v>15</v>
      </c>
      <c r="I495" s="22" t="n">
        <v>1</v>
      </c>
      <c r="J495" s="22" t="n">
        <v>1</v>
      </c>
      <c r="K495" s="22" t="n">
        <v>1</v>
      </c>
      <c r="L495" s="22" t="n">
        <v>1</v>
      </c>
      <c r="M495" s="29" t="s">
        <v>49</v>
      </c>
      <c r="N495" s="23"/>
      <c r="O495" s="29" t="s">
        <v>23</v>
      </c>
      <c r="P495" s="23"/>
      <c r="Q495" s="23"/>
      <c r="R495" s="23"/>
      <c r="S495" s="22" t="n">
        <v>495</v>
      </c>
      <c r="T495" s="27"/>
      <c r="U495" s="8"/>
      <c r="V495" s="8"/>
      <c r="W495" s="8"/>
      <c r="X495" s="8"/>
      <c r="Y495" s="8"/>
      <c r="Z495" s="8"/>
    </row>
    <row r="496" customFormat="false" ht="28.5" hidden="false" customHeight="true" outlineLevel="0" collapsed="false">
      <c r="A496" s="24" t="s">
        <v>517</v>
      </c>
      <c r="B496" s="56" t="n">
        <f aca="false">HLOOKUP($B$2,$I$1:L496,S496,0)</f>
        <v>1</v>
      </c>
      <c r="C496" s="59" t="str">
        <f aca="false">IF(B496=1,"Ap Dung","Khong")</f>
        <v>Ap Dung</v>
      </c>
      <c r="D496" s="60" t="str">
        <f aca="false">IF(E496="x","Bat buoc",(IF(E496=1,"khuyen khich","Khong")))</f>
        <v>Khong</v>
      </c>
      <c r="E496" s="26" t="n">
        <f aca="false">HLOOKUP($E$2,$N$1:R496,S496,0)</f>
        <v>0</v>
      </c>
      <c r="F496" s="27"/>
      <c r="G496" s="29" t="str">
        <f aca="false">IF(AND(F496=1,E496=1),1,IF(AND(F496=1,E496="x"),"x",""))</f>
        <v/>
      </c>
      <c r="H496" s="28" t="s">
        <v>15</v>
      </c>
      <c r="I496" s="22" t="n">
        <v>1</v>
      </c>
      <c r="J496" s="22" t="n">
        <v>1</v>
      </c>
      <c r="K496" s="22" t="n">
        <v>1</v>
      </c>
      <c r="L496" s="22" t="n">
        <v>1</v>
      </c>
      <c r="M496" s="29" t="s">
        <v>53</v>
      </c>
      <c r="N496" s="23"/>
      <c r="O496" s="23"/>
      <c r="P496" s="29" t="s">
        <v>23</v>
      </c>
      <c r="Q496" s="23"/>
      <c r="R496" s="23"/>
      <c r="S496" s="22" t="n">
        <v>496</v>
      </c>
      <c r="T496" s="27"/>
      <c r="U496" s="8"/>
      <c r="V496" s="8"/>
      <c r="W496" s="8"/>
      <c r="X496" s="8"/>
      <c r="Y496" s="8"/>
      <c r="Z496" s="8"/>
    </row>
    <row r="497" customFormat="false" ht="28.5" hidden="false" customHeight="true" outlineLevel="0" collapsed="false">
      <c r="A497" s="24" t="s">
        <v>518</v>
      </c>
      <c r="B497" s="56" t="n">
        <f aca="false">HLOOKUP($B$2,$I$1:L497,S497,0)</f>
        <v>1</v>
      </c>
      <c r="C497" s="59" t="str">
        <f aca="false">IF(B497=1,"Ap Dung","Khong")</f>
        <v>Ap Dung</v>
      </c>
      <c r="D497" s="60" t="str">
        <f aca="false">IF(E497="x","Bat buoc",(IF(E497=1,"khuyen khich","Khong")))</f>
        <v>Bat buoc</v>
      </c>
      <c r="E497" s="33" t="str">
        <f aca="false">HLOOKUP($E$2,$N$1:R497,S497,0)</f>
        <v>x</v>
      </c>
      <c r="F497" s="27"/>
      <c r="G497" s="29" t="str">
        <f aca="false">IF(AND(F497=1,E497=1),1,IF(AND(F497=1,E497="x"),"x",""))</f>
        <v/>
      </c>
      <c r="H497" s="28" t="s">
        <v>15</v>
      </c>
      <c r="I497" s="22" t="n">
        <v>1</v>
      </c>
      <c r="J497" s="22" t="n">
        <v>1</v>
      </c>
      <c r="K497" s="22" t="n">
        <v>1</v>
      </c>
      <c r="L497" s="22" t="n">
        <v>1</v>
      </c>
      <c r="M497" s="29" t="s">
        <v>41</v>
      </c>
      <c r="N497" s="23"/>
      <c r="O497" s="23"/>
      <c r="P497" s="23"/>
      <c r="Q497" s="29" t="s">
        <v>23</v>
      </c>
      <c r="R497" s="29" t="s">
        <v>23</v>
      </c>
      <c r="S497" s="22" t="n">
        <v>497</v>
      </c>
      <c r="T497" s="27"/>
      <c r="U497" s="8"/>
      <c r="V497" s="8"/>
      <c r="W497" s="8"/>
      <c r="X497" s="8"/>
      <c r="Y497" s="8"/>
      <c r="Z497" s="8"/>
    </row>
    <row r="498" customFormat="false" ht="28.5" hidden="false" customHeight="true" outlineLevel="0" collapsed="false">
      <c r="A498" s="24" t="s">
        <v>519</v>
      </c>
      <c r="B498" s="56" t="n">
        <f aca="false">HLOOKUP($B$2,$I$1:L498,S498,0)</f>
        <v>1</v>
      </c>
      <c r="C498" s="59" t="str">
        <f aca="false">IF(B498=1,"Ap Dung","Khong")</f>
        <v>Ap Dung</v>
      </c>
      <c r="D498" s="60" t="str">
        <f aca="false">IF(E498="x","Bat buoc",(IF(E498=1,"khuyen khich","Khong")))</f>
        <v>Khong</v>
      </c>
      <c r="E498" s="26" t="n">
        <f aca="false">HLOOKUP($E$2,$N$1:R498,S498,0)</f>
        <v>0</v>
      </c>
      <c r="F498" s="27"/>
      <c r="G498" s="29" t="str">
        <f aca="false">IF(AND(F498=1,E498=1),1,IF(AND(F498=1,E498="x"),"x",""))</f>
        <v/>
      </c>
      <c r="H498" s="28" t="s">
        <v>15</v>
      </c>
      <c r="I498" s="22" t="n">
        <v>1</v>
      </c>
      <c r="J498" s="22" t="n">
        <v>1</v>
      </c>
      <c r="K498" s="22" t="n">
        <v>1</v>
      </c>
      <c r="L498" s="22" t="n">
        <v>1</v>
      </c>
      <c r="M498" s="29" t="s">
        <v>56</v>
      </c>
      <c r="N498" s="23"/>
      <c r="O498" s="23"/>
      <c r="P498" s="23"/>
      <c r="Q498" s="29" t="s">
        <v>23</v>
      </c>
      <c r="R498" s="23"/>
      <c r="S498" s="22" t="n">
        <v>498</v>
      </c>
      <c r="T498" s="27"/>
      <c r="U498" s="8"/>
      <c r="V498" s="8"/>
      <c r="W498" s="8"/>
      <c r="X498" s="8"/>
      <c r="Y498" s="8"/>
      <c r="Z498" s="8"/>
    </row>
    <row r="499" customFormat="false" ht="28.5" hidden="false" customHeight="true" outlineLevel="0" collapsed="false">
      <c r="A499" s="24" t="s">
        <v>520</v>
      </c>
      <c r="B499" s="56" t="n">
        <f aca="false">HLOOKUP($B$2,$I$1:L499,S499,0)</f>
        <v>1</v>
      </c>
      <c r="C499" s="59" t="str">
        <f aca="false">IF(B499=1,"Ap Dung","Khong")</f>
        <v>Ap Dung</v>
      </c>
      <c r="D499" s="60" t="str">
        <f aca="false">IF(E499="x","Bat buoc",(IF(E499=1,"khuyen khich","Khong")))</f>
        <v>Khong</v>
      </c>
      <c r="E499" s="26" t="n">
        <f aca="false">HLOOKUP($E$2,$N$1:R499,S499,0)</f>
        <v>0</v>
      </c>
      <c r="F499" s="27"/>
      <c r="G499" s="29" t="str">
        <f aca="false">IF(AND(F499=1,E499=1),1,IF(AND(F499=1,E499="x"),"x",""))</f>
        <v/>
      </c>
      <c r="H499" s="28" t="s">
        <v>15</v>
      </c>
      <c r="I499" s="22" t="n">
        <v>1</v>
      </c>
      <c r="J499" s="22" t="n">
        <v>1</v>
      </c>
      <c r="K499" s="22" t="n">
        <v>1</v>
      </c>
      <c r="L499" s="22" t="n">
        <v>1</v>
      </c>
      <c r="M499" s="29" t="s">
        <v>56</v>
      </c>
      <c r="N499" s="23"/>
      <c r="O499" s="23"/>
      <c r="P499" s="23"/>
      <c r="Q499" s="29" t="s">
        <v>23</v>
      </c>
      <c r="R499" s="23"/>
      <c r="S499" s="22" t="n">
        <v>499</v>
      </c>
      <c r="T499" s="27"/>
      <c r="U499" s="8"/>
      <c r="V499" s="8"/>
      <c r="W499" s="8"/>
      <c r="X499" s="8"/>
      <c r="Y499" s="8"/>
      <c r="Z499" s="8"/>
    </row>
    <row r="500" customFormat="false" ht="28.5" hidden="false" customHeight="true" outlineLevel="0" collapsed="false">
      <c r="A500" s="24" t="s">
        <v>521</v>
      </c>
      <c r="B500" s="56" t="n">
        <f aca="false">HLOOKUP($B$2,$I$1:L500,S500,0)</f>
        <v>1</v>
      </c>
      <c r="C500" s="59" t="str">
        <f aca="false">IF(B500=1,"Ap Dung","Khong")</f>
        <v>Ap Dung</v>
      </c>
      <c r="D500" s="60" t="str">
        <f aca="false">IF(E500="x","Bat buoc",(IF(E500=1,"khuyen khich","Khong")))</f>
        <v>Bat buoc</v>
      </c>
      <c r="E500" s="33" t="str">
        <f aca="false">HLOOKUP($E$2,$N$1:R500,S500,0)</f>
        <v>x</v>
      </c>
      <c r="F500" s="27"/>
      <c r="G500" s="29" t="str">
        <f aca="false">IF(AND(F500=1,E500=1),1,IF(AND(F500=1,E500="x"),"x",""))</f>
        <v/>
      </c>
      <c r="H500" s="28" t="s">
        <v>15</v>
      </c>
      <c r="I500" s="22" t="n">
        <v>1</v>
      </c>
      <c r="J500" s="22" t="n">
        <v>1</v>
      </c>
      <c r="K500" s="22" t="n">
        <v>1</v>
      </c>
      <c r="L500" s="22" t="n">
        <v>1</v>
      </c>
      <c r="M500" s="29" t="s">
        <v>28</v>
      </c>
      <c r="N500" s="23"/>
      <c r="O500" s="23"/>
      <c r="P500" s="23"/>
      <c r="Q500" s="23"/>
      <c r="R500" s="29" t="s">
        <v>23</v>
      </c>
      <c r="S500" s="22" t="n">
        <v>500</v>
      </c>
      <c r="T500" s="27"/>
      <c r="U500" s="8"/>
      <c r="V500" s="8"/>
      <c r="W500" s="8"/>
      <c r="X500" s="8"/>
      <c r="Y500" s="8"/>
      <c r="Z500" s="8"/>
    </row>
    <row r="501" customFormat="false" ht="28.5" hidden="false" customHeight="true" outlineLevel="0" collapsed="false">
      <c r="A501" s="24" t="s">
        <v>522</v>
      </c>
      <c r="B501" s="56" t="n">
        <f aca="false">HLOOKUP($B$2,$I$1:L501,S501,0)</f>
        <v>1</v>
      </c>
      <c r="C501" s="59" t="str">
        <f aca="false">IF(B501=1,"Ap Dung","Khong")</f>
        <v>Ap Dung</v>
      </c>
      <c r="D501" s="60" t="str">
        <f aca="false">IF(E501="x","Bat buoc",(IF(E501=1,"khuyen khich","Khong")))</f>
        <v>Bat buoc</v>
      </c>
      <c r="E501" s="33" t="str">
        <f aca="false">HLOOKUP($E$2,$N$1:R501,S501,0)</f>
        <v>x</v>
      </c>
      <c r="F501" s="27"/>
      <c r="G501" s="29" t="str">
        <f aca="false">IF(AND(F501=1,E501=1),1,IF(AND(F501=1,E501="x"),"x",""))</f>
        <v/>
      </c>
      <c r="H501" s="28" t="s">
        <v>15</v>
      </c>
      <c r="I501" s="22" t="n">
        <v>1</v>
      </c>
      <c r="J501" s="22" t="n">
        <v>1</v>
      </c>
      <c r="K501" s="22" t="n">
        <v>1</v>
      </c>
      <c r="L501" s="22" t="n">
        <v>1</v>
      </c>
      <c r="M501" s="29" t="s">
        <v>28</v>
      </c>
      <c r="N501" s="23"/>
      <c r="O501" s="23"/>
      <c r="P501" s="23"/>
      <c r="Q501" s="23"/>
      <c r="R501" s="29" t="s">
        <v>23</v>
      </c>
      <c r="S501" s="22" t="n">
        <v>501</v>
      </c>
      <c r="T501" s="27"/>
      <c r="U501" s="8"/>
      <c r="V501" s="8"/>
      <c r="W501" s="8"/>
      <c r="X501" s="8"/>
      <c r="Y501" s="8"/>
      <c r="Z501" s="8"/>
    </row>
    <row r="502" customFormat="false" ht="28.5" hidden="false" customHeight="true" outlineLevel="0" collapsed="false">
      <c r="A502" s="24" t="s">
        <v>523</v>
      </c>
      <c r="B502" s="56" t="n">
        <f aca="false">HLOOKUP($B$2,$I$1:L502,S502,0)</f>
        <v>1</v>
      </c>
      <c r="C502" s="59" t="str">
        <f aca="false">IF(B502=1,"Ap Dung","Khong")</f>
        <v>Ap Dung</v>
      </c>
      <c r="D502" s="60" t="str">
        <f aca="false">IF(E502="x","Bat buoc",(IF(E502=1,"khuyen khich","Khong")))</f>
        <v>Bat buoc</v>
      </c>
      <c r="E502" s="33" t="str">
        <f aca="false">HLOOKUP($E$2,$N$1:R502,S502,0)</f>
        <v>x</v>
      </c>
      <c r="F502" s="27"/>
      <c r="G502" s="29" t="str">
        <f aca="false">IF(AND(F502=1,E502=1),1,IF(AND(F502=1,E502="x"),"x",""))</f>
        <v/>
      </c>
      <c r="H502" s="28" t="s">
        <v>15</v>
      </c>
      <c r="I502" s="22" t="n">
        <v>1</v>
      </c>
      <c r="J502" s="22" t="n">
        <v>1</v>
      </c>
      <c r="K502" s="22" t="n">
        <v>1</v>
      </c>
      <c r="L502" s="22" t="n">
        <v>1</v>
      </c>
      <c r="M502" s="29" t="s">
        <v>41</v>
      </c>
      <c r="N502" s="23"/>
      <c r="O502" s="23"/>
      <c r="P502" s="23"/>
      <c r="Q502" s="29" t="s">
        <v>23</v>
      </c>
      <c r="R502" s="29" t="s">
        <v>23</v>
      </c>
      <c r="S502" s="22" t="n">
        <v>502</v>
      </c>
      <c r="T502" s="27"/>
      <c r="U502" s="8"/>
      <c r="V502" s="8"/>
      <c r="W502" s="8"/>
      <c r="X502" s="8"/>
      <c r="Y502" s="8"/>
      <c r="Z502" s="8"/>
    </row>
    <row r="503" customFormat="false" ht="28.5" hidden="false" customHeight="true" outlineLevel="0" collapsed="false">
      <c r="A503" s="30" t="s">
        <v>524</v>
      </c>
      <c r="B503" s="56"/>
      <c r="C503" s="61"/>
      <c r="D503" s="62"/>
      <c r="E503" s="32"/>
      <c r="F503" s="32"/>
      <c r="G503" s="23"/>
      <c r="H503" s="22"/>
      <c r="I503" s="22"/>
      <c r="J503" s="22"/>
      <c r="K503" s="22"/>
      <c r="L503" s="22"/>
      <c r="M503" s="23"/>
      <c r="N503" s="23"/>
      <c r="O503" s="23"/>
      <c r="P503" s="23"/>
      <c r="Q503" s="23"/>
      <c r="R503" s="23"/>
      <c r="S503" s="22" t="n">
        <v>503</v>
      </c>
      <c r="T503" s="32"/>
      <c r="U503" s="8"/>
      <c r="V503" s="8"/>
      <c r="W503" s="8"/>
      <c r="X503" s="8"/>
      <c r="Y503" s="8"/>
      <c r="Z503" s="8"/>
    </row>
    <row r="504" customFormat="false" ht="28.5" hidden="false" customHeight="true" outlineLevel="0" collapsed="false">
      <c r="A504" s="24" t="s">
        <v>513</v>
      </c>
      <c r="B504" s="56" t="n">
        <f aca="false">HLOOKUP($B$2,$I$1:L504,S504,0)</f>
        <v>1</v>
      </c>
      <c r="C504" s="59" t="str">
        <f aca="false">IF(B504=1,"Ap Dung","Khong")</f>
        <v>Ap Dung</v>
      </c>
      <c r="D504" s="60" t="str">
        <f aca="false">IF(E504="x","Bat buoc",(IF(E504=1,"khuyen khich","Khong")))</f>
        <v>Khong</v>
      </c>
      <c r="E504" s="26" t="n">
        <f aca="false">HLOOKUP($E$2,$N$1:R504,S504,0)</f>
        <v>0</v>
      </c>
      <c r="F504" s="27"/>
      <c r="G504" s="29" t="str">
        <f aca="false">IF(AND(F504=1,E504=1),1,IF(AND(F504=1,E504="x"),"x",""))</f>
        <v/>
      </c>
      <c r="H504" s="28" t="s">
        <v>15</v>
      </c>
      <c r="I504" s="22" t="n">
        <v>1</v>
      </c>
      <c r="J504" s="22" t="n">
        <v>1</v>
      </c>
      <c r="K504" s="22" t="n">
        <v>1</v>
      </c>
      <c r="L504" s="22" t="n">
        <v>1</v>
      </c>
      <c r="M504" s="29" t="s">
        <v>53</v>
      </c>
      <c r="N504" s="23"/>
      <c r="O504" s="23"/>
      <c r="P504" s="29" t="s">
        <v>23</v>
      </c>
      <c r="Q504" s="23"/>
      <c r="R504" s="23"/>
      <c r="S504" s="22" t="n">
        <v>504</v>
      </c>
      <c r="T504" s="27"/>
      <c r="U504" s="8"/>
      <c r="V504" s="8"/>
      <c r="W504" s="8"/>
      <c r="X504" s="8"/>
      <c r="Y504" s="8"/>
      <c r="Z504" s="8"/>
    </row>
    <row r="505" customFormat="false" ht="28.5" hidden="false" customHeight="true" outlineLevel="0" collapsed="false">
      <c r="A505" s="30" t="s">
        <v>525</v>
      </c>
      <c r="B505" s="56"/>
      <c r="C505" s="61"/>
      <c r="D505" s="62"/>
      <c r="E505" s="32"/>
      <c r="F505" s="32"/>
      <c r="G505" s="23"/>
      <c r="H505" s="22"/>
      <c r="I505" s="22"/>
      <c r="J505" s="22"/>
      <c r="K505" s="22"/>
      <c r="L505" s="22"/>
      <c r="M505" s="23"/>
      <c r="N505" s="23"/>
      <c r="O505" s="23"/>
      <c r="P505" s="23"/>
      <c r="Q505" s="23"/>
      <c r="R505" s="23"/>
      <c r="S505" s="22" t="n">
        <v>505</v>
      </c>
      <c r="T505" s="32"/>
      <c r="U505" s="8"/>
      <c r="V505" s="8"/>
      <c r="W505" s="8"/>
      <c r="X505" s="8"/>
      <c r="Y505" s="8"/>
      <c r="Z505" s="8"/>
    </row>
    <row r="506" customFormat="false" ht="28.5" hidden="false" customHeight="true" outlineLevel="0" collapsed="false">
      <c r="A506" s="24" t="s">
        <v>526</v>
      </c>
      <c r="B506" s="56" t="n">
        <f aca="false">HLOOKUP($B$2,$I$1:L506,S506,0)</f>
        <v>1</v>
      </c>
      <c r="C506" s="59" t="str">
        <f aca="false">IF(B506=1,"Ap Dung","Khong")</f>
        <v>Ap Dung</v>
      </c>
      <c r="D506" s="60" t="str">
        <f aca="false">IF(E506="x","Bat buoc",(IF(E506=1,"khuyen khich","Khong")))</f>
        <v>Khong</v>
      </c>
      <c r="E506" s="26" t="n">
        <f aca="false">HLOOKUP($E$2,$N$1:R506,S506,0)</f>
        <v>0</v>
      </c>
      <c r="F506" s="27"/>
      <c r="G506" s="29" t="str">
        <f aca="false">IF(AND(F506=1,E506=1),1,IF(AND(F506=1,E506="x"),"x",""))</f>
        <v/>
      </c>
      <c r="H506" s="28" t="s">
        <v>15</v>
      </c>
      <c r="I506" s="22" t="n">
        <v>1</v>
      </c>
      <c r="J506" s="22" t="n">
        <v>1</v>
      </c>
      <c r="K506" s="22" t="n">
        <v>1</v>
      </c>
      <c r="L506" s="22" t="n">
        <v>1</v>
      </c>
      <c r="M506" s="23" t="n">
        <v>1</v>
      </c>
      <c r="N506" s="23" t="n">
        <v>1</v>
      </c>
      <c r="O506" s="23"/>
      <c r="P506" s="23"/>
      <c r="Q506" s="23"/>
      <c r="R506" s="23"/>
      <c r="S506" s="22" t="n">
        <v>506</v>
      </c>
      <c r="T506" s="27"/>
      <c r="U506" s="8"/>
      <c r="V506" s="8"/>
      <c r="W506" s="8"/>
      <c r="X506" s="8"/>
      <c r="Y506" s="8"/>
      <c r="Z506" s="8"/>
    </row>
    <row r="507" customFormat="false" ht="28.5" hidden="false" customHeight="true" outlineLevel="0" collapsed="false">
      <c r="A507" s="24" t="s">
        <v>513</v>
      </c>
      <c r="B507" s="56" t="n">
        <f aca="false">HLOOKUP($B$2,$I$1:L507,S507,0)</f>
        <v>1</v>
      </c>
      <c r="C507" s="59" t="str">
        <f aca="false">IF(B507=1,"Ap Dung","Khong")</f>
        <v>Ap Dung</v>
      </c>
      <c r="D507" s="60" t="str">
        <f aca="false">IF(E507="x","Bat buoc",(IF(E507=1,"khuyen khich","Khong")))</f>
        <v>Khong</v>
      </c>
      <c r="E507" s="26" t="n">
        <f aca="false">HLOOKUP($E$2,$N$1:R507,S507,0)</f>
        <v>0</v>
      </c>
      <c r="F507" s="27"/>
      <c r="G507" s="29" t="str">
        <f aca="false">IF(AND(F507=1,E507=1),1,IF(AND(F507=1,E507="x"),"x",""))</f>
        <v/>
      </c>
      <c r="H507" s="28" t="s">
        <v>15</v>
      </c>
      <c r="I507" s="22" t="n">
        <v>1</v>
      </c>
      <c r="J507" s="22" t="n">
        <v>1</v>
      </c>
      <c r="K507" s="22" t="n">
        <v>1</v>
      </c>
      <c r="L507" s="22" t="n">
        <v>1</v>
      </c>
      <c r="M507" s="29" t="s">
        <v>49</v>
      </c>
      <c r="N507" s="23"/>
      <c r="O507" s="29" t="s">
        <v>23</v>
      </c>
      <c r="P507" s="23"/>
      <c r="Q507" s="23"/>
      <c r="R507" s="23"/>
      <c r="S507" s="22" t="n">
        <v>507</v>
      </c>
      <c r="T507" s="27"/>
      <c r="U507" s="8"/>
      <c r="V507" s="8"/>
      <c r="W507" s="8"/>
      <c r="X507" s="8"/>
      <c r="Y507" s="8"/>
      <c r="Z507" s="8"/>
    </row>
    <row r="508" customFormat="false" ht="28.5" hidden="false" customHeight="true" outlineLevel="0" collapsed="false">
      <c r="A508" s="24" t="s">
        <v>503</v>
      </c>
      <c r="B508" s="56" t="n">
        <f aca="false">HLOOKUP($B$2,$I$1:L508,S508,0)</f>
        <v>1</v>
      </c>
      <c r="C508" s="59" t="str">
        <f aca="false">IF(B508=1,"Ap Dung","Khong")</f>
        <v>Ap Dung</v>
      </c>
      <c r="D508" s="60" t="str">
        <f aca="false">IF(E508="x","Bat buoc",(IF(E508=1,"khuyen khich","Khong")))</f>
        <v>Khong</v>
      </c>
      <c r="E508" s="26" t="n">
        <f aca="false">HLOOKUP($E$2,$N$1:R508,S508,0)</f>
        <v>0</v>
      </c>
      <c r="F508" s="27"/>
      <c r="G508" s="29" t="str">
        <f aca="false">IF(AND(F508=1,E508=1),1,IF(AND(F508=1,E508="x"),"x",""))</f>
        <v/>
      </c>
      <c r="H508" s="28" t="s">
        <v>15</v>
      </c>
      <c r="I508" s="22" t="n">
        <v>1</v>
      </c>
      <c r="J508" s="22" t="n">
        <v>1</v>
      </c>
      <c r="K508" s="22" t="n">
        <v>1</v>
      </c>
      <c r="L508" s="22" t="n">
        <v>1</v>
      </c>
      <c r="M508" s="29" t="s">
        <v>82</v>
      </c>
      <c r="N508" s="23"/>
      <c r="O508" s="23"/>
      <c r="P508" s="29" t="s">
        <v>23</v>
      </c>
      <c r="Q508" s="29" t="s">
        <v>23</v>
      </c>
      <c r="R508" s="23"/>
      <c r="S508" s="22" t="n">
        <v>508</v>
      </c>
      <c r="T508" s="27"/>
      <c r="U508" s="8"/>
      <c r="V508" s="8"/>
      <c r="W508" s="8"/>
      <c r="X508" s="8"/>
      <c r="Y508" s="8"/>
      <c r="Z508" s="8"/>
    </row>
    <row r="509" customFormat="false" ht="28.5" hidden="false" customHeight="true" outlineLevel="0" collapsed="false">
      <c r="A509" s="24" t="s">
        <v>504</v>
      </c>
      <c r="B509" s="56" t="n">
        <f aca="false">HLOOKUP($B$2,$I$1:L509,S509,0)</f>
        <v>1</v>
      </c>
      <c r="C509" s="59" t="str">
        <f aca="false">IF(B509=1,"Ap Dung","Khong")</f>
        <v>Ap Dung</v>
      </c>
      <c r="D509" s="60" t="str">
        <f aca="false">IF(E509="x","Bat buoc",(IF(E509=1,"khuyen khich","Khong")))</f>
        <v>Bat buoc</v>
      </c>
      <c r="E509" s="33" t="str">
        <f aca="false">HLOOKUP($E$2,$N$1:R509,S509,0)</f>
        <v>x</v>
      </c>
      <c r="F509" s="27"/>
      <c r="G509" s="29" t="str">
        <f aca="false">IF(AND(F509=1,E509=1),1,IF(AND(F509=1,E509="x"),"x",""))</f>
        <v/>
      </c>
      <c r="H509" s="28" t="s">
        <v>15</v>
      </c>
      <c r="I509" s="22" t="n">
        <v>1</v>
      </c>
      <c r="J509" s="22" t="n">
        <v>1</v>
      </c>
      <c r="K509" s="22" t="n">
        <v>1</v>
      </c>
      <c r="L509" s="22" t="n">
        <v>1</v>
      </c>
      <c r="M509" s="29" t="s">
        <v>28</v>
      </c>
      <c r="N509" s="23"/>
      <c r="O509" s="23"/>
      <c r="P509" s="23"/>
      <c r="Q509" s="23"/>
      <c r="R509" s="29" t="s">
        <v>23</v>
      </c>
      <c r="S509" s="22" t="n">
        <v>509</v>
      </c>
      <c r="T509" s="27"/>
      <c r="U509" s="8"/>
      <c r="V509" s="8"/>
      <c r="W509" s="8"/>
      <c r="X509" s="8"/>
      <c r="Y509" s="8"/>
      <c r="Z509" s="8"/>
    </row>
    <row r="510" customFormat="false" ht="28.5" hidden="false" customHeight="true" outlineLevel="0" collapsed="false">
      <c r="A510" s="24" t="s">
        <v>509</v>
      </c>
      <c r="B510" s="56" t="n">
        <f aca="false">HLOOKUP($B$2,$I$1:L510,S510,0)</f>
        <v>1</v>
      </c>
      <c r="C510" s="59" t="str">
        <f aca="false">IF(B510=1,"Ap Dung","Khong")</f>
        <v>Ap Dung</v>
      </c>
      <c r="D510" s="60" t="str">
        <f aca="false">IF(E510="x","Bat buoc",(IF(E510=1,"khuyen khich","Khong")))</f>
        <v>Khong</v>
      </c>
      <c r="E510" s="26" t="n">
        <f aca="false">HLOOKUP($E$2,$N$1:R510,S510,0)</f>
        <v>0</v>
      </c>
      <c r="F510" s="27"/>
      <c r="G510" s="29" t="str">
        <f aca="false">IF(AND(F510=1,E510=1),1,IF(AND(F510=1,E510="x"),"x",""))</f>
        <v/>
      </c>
      <c r="H510" s="28" t="s">
        <v>15</v>
      </c>
      <c r="I510" s="22" t="n">
        <v>1</v>
      </c>
      <c r="J510" s="22" t="n">
        <v>1</v>
      </c>
      <c r="K510" s="22" t="n">
        <v>1</v>
      </c>
      <c r="L510" s="22" t="n">
        <v>1</v>
      </c>
      <c r="M510" s="29" t="s">
        <v>30</v>
      </c>
      <c r="N510" s="29" t="s">
        <v>23</v>
      </c>
      <c r="O510" s="29" t="s">
        <v>23</v>
      </c>
      <c r="P510" s="23"/>
      <c r="Q510" s="23"/>
      <c r="R510" s="23"/>
      <c r="S510" s="22" t="n">
        <v>510</v>
      </c>
      <c r="T510" s="27"/>
      <c r="U510" s="8"/>
      <c r="V510" s="8"/>
      <c r="W510" s="8"/>
      <c r="X510" s="8"/>
      <c r="Y510" s="8"/>
      <c r="Z510" s="8"/>
    </row>
    <row r="511" customFormat="false" ht="28.5" hidden="false" customHeight="true" outlineLevel="0" collapsed="false">
      <c r="A511" s="24" t="s">
        <v>510</v>
      </c>
      <c r="B511" s="56" t="n">
        <f aca="false">HLOOKUP($B$2,$I$1:L511,S511,0)</f>
        <v>1</v>
      </c>
      <c r="C511" s="59" t="str">
        <f aca="false">IF(B511=1,"Ap Dung","Khong")</f>
        <v>Ap Dung</v>
      </c>
      <c r="D511" s="60" t="str">
        <f aca="false">IF(E511="x","Bat buoc",(IF(E511=1,"khuyen khich","Khong")))</f>
        <v>Bat buoc</v>
      </c>
      <c r="E511" s="33" t="str">
        <f aca="false">HLOOKUP($E$2,$N$1:R511,S511,0)</f>
        <v>x</v>
      </c>
      <c r="F511" s="27"/>
      <c r="G511" s="29" t="str">
        <f aca="false">IF(AND(F511=1,E511=1),1,IF(AND(F511=1,E511="x"),"x",""))</f>
        <v/>
      </c>
      <c r="H511" s="28" t="s">
        <v>15</v>
      </c>
      <c r="I511" s="22" t="n">
        <v>1</v>
      </c>
      <c r="J511" s="22" t="n">
        <v>1</v>
      </c>
      <c r="K511" s="22" t="n">
        <v>1</v>
      </c>
      <c r="L511" s="22" t="n">
        <v>1</v>
      </c>
      <c r="M511" s="29" t="s">
        <v>25</v>
      </c>
      <c r="N511" s="23"/>
      <c r="O511" s="23"/>
      <c r="P511" s="29" t="s">
        <v>23</v>
      </c>
      <c r="Q511" s="29" t="s">
        <v>23</v>
      </c>
      <c r="R511" s="29" t="s">
        <v>23</v>
      </c>
      <c r="S511" s="22" t="n">
        <v>511</v>
      </c>
      <c r="T511" s="27"/>
      <c r="U511" s="8"/>
      <c r="V511" s="8"/>
      <c r="W511" s="8"/>
      <c r="X511" s="8"/>
      <c r="Y511" s="8"/>
      <c r="Z511" s="8"/>
    </row>
    <row r="512" customFormat="false" ht="28.5" hidden="false" customHeight="true" outlineLevel="0" collapsed="false">
      <c r="A512" s="17" t="s">
        <v>527</v>
      </c>
      <c r="B512" s="56"/>
      <c r="C512" s="61"/>
      <c r="D512" s="62"/>
      <c r="E512" s="32"/>
      <c r="F512" s="32"/>
      <c r="G512" s="23"/>
      <c r="H512" s="22"/>
      <c r="I512" s="22"/>
      <c r="J512" s="22"/>
      <c r="K512" s="22"/>
      <c r="L512" s="22"/>
      <c r="M512" s="23"/>
      <c r="N512" s="23"/>
      <c r="O512" s="23"/>
      <c r="P512" s="23"/>
      <c r="Q512" s="23"/>
      <c r="R512" s="23"/>
      <c r="S512" s="22" t="n">
        <v>512</v>
      </c>
      <c r="T512" s="32"/>
      <c r="U512" s="8"/>
      <c r="V512" s="8"/>
      <c r="W512" s="8"/>
      <c r="X512" s="8"/>
      <c r="Y512" s="8"/>
      <c r="Z512" s="8"/>
    </row>
    <row r="513" customFormat="false" ht="28.5" hidden="false" customHeight="true" outlineLevel="0" collapsed="false">
      <c r="A513" s="24" t="s">
        <v>528</v>
      </c>
      <c r="B513" s="56" t="n">
        <f aca="false">HLOOKUP($B$2,$I$1:L513,S513,0)</f>
        <v>1</v>
      </c>
      <c r="C513" s="59" t="str">
        <f aca="false">IF(B513=1,"Ap Dung","Khong")</f>
        <v>Ap Dung</v>
      </c>
      <c r="D513" s="60" t="str">
        <f aca="false">IF(E513="x","Bat buoc",(IF(E513=1,"khuyen khich","Khong")))</f>
        <v>Bat buoc</v>
      </c>
      <c r="E513" s="33" t="str">
        <f aca="false">HLOOKUP($E$2,$N$1:R513,S513,0)</f>
        <v>x</v>
      </c>
      <c r="F513" s="27"/>
      <c r="G513" s="29" t="str">
        <f aca="false">IF(AND(F513=1,E513=1),1,IF(AND(F513=1,E513="x"),"x",""))</f>
        <v/>
      </c>
      <c r="H513" s="28" t="s">
        <v>15</v>
      </c>
      <c r="I513" s="22" t="n">
        <v>1</v>
      </c>
      <c r="J513" s="22" t="n">
        <v>1</v>
      </c>
      <c r="K513" s="22" t="n">
        <v>1</v>
      </c>
      <c r="L513" s="22" t="n">
        <v>1</v>
      </c>
      <c r="M513" s="29" t="s">
        <v>22</v>
      </c>
      <c r="N513" s="29" t="s">
        <v>23</v>
      </c>
      <c r="O513" s="29" t="s">
        <v>23</v>
      </c>
      <c r="P513" s="29" t="s">
        <v>23</v>
      </c>
      <c r="Q513" s="29" t="s">
        <v>23</v>
      </c>
      <c r="R513" s="29" t="s">
        <v>23</v>
      </c>
      <c r="S513" s="22" t="n">
        <v>513</v>
      </c>
      <c r="T513" s="27"/>
      <c r="U513" s="8"/>
      <c r="V513" s="8"/>
      <c r="W513" s="8"/>
      <c r="X513" s="8"/>
      <c r="Y513" s="8"/>
      <c r="Z513" s="8"/>
    </row>
    <row r="514" customFormat="false" ht="28.5" hidden="false" customHeight="true" outlineLevel="0" collapsed="false">
      <c r="A514" s="17" t="s">
        <v>529</v>
      </c>
      <c r="B514" s="56"/>
      <c r="C514" s="61"/>
      <c r="D514" s="62"/>
      <c r="E514" s="32"/>
      <c r="F514" s="32"/>
      <c r="G514" s="23"/>
      <c r="H514" s="22"/>
      <c r="I514" s="22"/>
      <c r="J514" s="22"/>
      <c r="K514" s="22"/>
      <c r="L514" s="22"/>
      <c r="M514" s="23"/>
      <c r="N514" s="23"/>
      <c r="O514" s="23"/>
      <c r="P514" s="23"/>
      <c r="Q514" s="23"/>
      <c r="R514" s="23"/>
      <c r="S514" s="22" t="n">
        <v>514</v>
      </c>
      <c r="T514" s="32"/>
      <c r="U514" s="8"/>
      <c r="V514" s="8"/>
      <c r="W514" s="8"/>
      <c r="X514" s="8"/>
      <c r="Y514" s="8"/>
      <c r="Z514" s="8"/>
    </row>
    <row r="515" customFormat="false" ht="28.5" hidden="false" customHeight="true" outlineLevel="0" collapsed="false">
      <c r="A515" s="24" t="s">
        <v>530</v>
      </c>
      <c r="B515" s="56" t="n">
        <f aca="false">HLOOKUP($B$2,$I$1:L515,S515,0)</f>
        <v>1</v>
      </c>
      <c r="C515" s="59" t="str">
        <f aca="false">IF(B515=1,"Ap Dung","Khong")</f>
        <v>Ap Dung</v>
      </c>
      <c r="D515" s="60" t="str">
        <f aca="false">IF(E515="x","Bat buoc",(IF(E515=1,"khuyen khich","Khong")))</f>
        <v>Bat buoc</v>
      </c>
      <c r="E515" s="33" t="str">
        <f aca="false">HLOOKUP($E$2,$N$1:R515,S515,0)</f>
        <v>x</v>
      </c>
      <c r="F515" s="27"/>
      <c r="G515" s="29" t="str">
        <f aca="false">IF(AND(F515=1,E515=1),1,IF(AND(F515=1,E515="x"),"x",""))</f>
        <v/>
      </c>
      <c r="H515" s="28" t="s">
        <v>15</v>
      </c>
      <c r="I515" s="22" t="n">
        <v>1</v>
      </c>
      <c r="J515" s="22" t="n">
        <v>1</v>
      </c>
      <c r="K515" s="22" t="n">
        <v>1</v>
      </c>
      <c r="L515" s="22" t="n">
        <v>1</v>
      </c>
      <c r="M515" s="29" t="s">
        <v>22</v>
      </c>
      <c r="N515" s="29" t="s">
        <v>23</v>
      </c>
      <c r="O515" s="29" t="s">
        <v>23</v>
      </c>
      <c r="P515" s="29" t="s">
        <v>23</v>
      </c>
      <c r="Q515" s="29" t="s">
        <v>23</v>
      </c>
      <c r="R515" s="29" t="s">
        <v>23</v>
      </c>
      <c r="S515" s="22" t="n">
        <v>515</v>
      </c>
      <c r="T515" s="27"/>
      <c r="U515" s="8"/>
      <c r="V515" s="8"/>
      <c r="W515" s="8"/>
      <c r="X515" s="8"/>
      <c r="Y515" s="8"/>
      <c r="Z515" s="8"/>
    </row>
    <row r="516" customFormat="false" ht="28.5" hidden="false" customHeight="true" outlineLevel="0" collapsed="false">
      <c r="A516" s="24" t="s">
        <v>531</v>
      </c>
      <c r="B516" s="56" t="n">
        <f aca="false">HLOOKUP($B$2,$I$1:L516,S516,0)</f>
        <v>1</v>
      </c>
      <c r="C516" s="59" t="str">
        <f aca="false">IF(B516=1,"Ap Dung","Khong")</f>
        <v>Ap Dung</v>
      </c>
      <c r="D516" s="60" t="str">
        <f aca="false">IF(E516="x","Bat buoc",(IF(E516=1,"khuyen khich","Khong")))</f>
        <v>Bat buoc</v>
      </c>
      <c r="E516" s="33" t="str">
        <f aca="false">HLOOKUP($E$2,$N$1:R516,S516,0)</f>
        <v>x</v>
      </c>
      <c r="F516" s="27"/>
      <c r="G516" s="29" t="str">
        <f aca="false">IF(AND(F516=1,E516=1),1,IF(AND(F516=1,E516="x"),"x",""))</f>
        <v/>
      </c>
      <c r="H516" s="28" t="s">
        <v>15</v>
      </c>
      <c r="I516" s="22" t="n">
        <v>1</v>
      </c>
      <c r="J516" s="22" t="n">
        <v>1</v>
      </c>
      <c r="K516" s="22" t="n">
        <v>1</v>
      </c>
      <c r="L516" s="22" t="n">
        <v>1</v>
      </c>
      <c r="M516" s="29" t="s">
        <v>22</v>
      </c>
      <c r="N516" s="29" t="s">
        <v>23</v>
      </c>
      <c r="O516" s="29" t="s">
        <v>23</v>
      </c>
      <c r="P516" s="29" t="s">
        <v>23</v>
      </c>
      <c r="Q516" s="29" t="s">
        <v>23</v>
      </c>
      <c r="R516" s="29" t="s">
        <v>23</v>
      </c>
      <c r="S516" s="22" t="n">
        <v>516</v>
      </c>
      <c r="T516" s="27"/>
      <c r="U516" s="8"/>
      <c r="V516" s="8"/>
      <c r="W516" s="8"/>
      <c r="X516" s="8"/>
      <c r="Y516" s="8"/>
      <c r="Z516" s="8"/>
    </row>
    <row r="517" customFormat="false" ht="28.5" hidden="false" customHeight="true" outlineLevel="0" collapsed="false">
      <c r="A517" s="24" t="s">
        <v>532</v>
      </c>
      <c r="B517" s="56" t="n">
        <f aca="false">HLOOKUP($B$2,$I$1:L517,S517,0)</f>
        <v>1</v>
      </c>
      <c r="C517" s="59" t="str">
        <f aca="false">IF(B517=1,"Ap Dung","Khong")</f>
        <v>Ap Dung</v>
      </c>
      <c r="D517" s="60" t="str">
        <f aca="false">IF(E517="x","Bat buoc",(IF(E517=1,"khuyen khich","Khong")))</f>
        <v>Bat buoc</v>
      </c>
      <c r="E517" s="33" t="str">
        <f aca="false">HLOOKUP($E$2,$N$1:R517,S517,0)</f>
        <v>x</v>
      </c>
      <c r="F517" s="27"/>
      <c r="G517" s="29" t="str">
        <f aca="false">IF(AND(F517=1,E517=1),1,IF(AND(F517=1,E517="x"),"x",""))</f>
        <v/>
      </c>
      <c r="H517" s="28" t="s">
        <v>15</v>
      </c>
      <c r="I517" s="22" t="n">
        <v>1</v>
      </c>
      <c r="J517" s="22" t="n">
        <v>1</v>
      </c>
      <c r="K517" s="22" t="n">
        <v>1</v>
      </c>
      <c r="L517" s="22" t="n">
        <v>1</v>
      </c>
      <c r="M517" s="29" t="s">
        <v>25</v>
      </c>
      <c r="N517" s="23"/>
      <c r="O517" s="23"/>
      <c r="P517" s="29" t="s">
        <v>23</v>
      </c>
      <c r="Q517" s="29" t="s">
        <v>23</v>
      </c>
      <c r="R517" s="29" t="s">
        <v>23</v>
      </c>
      <c r="S517" s="22" t="n">
        <v>517</v>
      </c>
      <c r="T517" s="27"/>
      <c r="U517" s="8"/>
      <c r="V517" s="8"/>
      <c r="W517" s="8"/>
      <c r="X517" s="8"/>
      <c r="Y517" s="8"/>
      <c r="Z517" s="8"/>
    </row>
    <row r="518" customFormat="false" ht="28.5" hidden="false" customHeight="true" outlineLevel="0" collapsed="false">
      <c r="A518" s="24" t="s">
        <v>533</v>
      </c>
      <c r="B518" s="56" t="n">
        <f aca="false">HLOOKUP($B$2,$I$1:L518,S518,0)</f>
        <v>1</v>
      </c>
      <c r="C518" s="59" t="str">
        <f aca="false">IF(B518=1,"Ap Dung","Khong")</f>
        <v>Ap Dung</v>
      </c>
      <c r="D518" s="60" t="str">
        <f aca="false">IF(E518="x","Bat buoc",(IF(E518=1,"khuyen khich","Khong")))</f>
        <v>Bat buoc</v>
      </c>
      <c r="E518" s="33" t="str">
        <f aca="false">HLOOKUP($E$2,$N$1:R518,S518,0)</f>
        <v>x</v>
      </c>
      <c r="F518" s="27"/>
      <c r="G518" s="29" t="str">
        <f aca="false">IF(AND(F518=1,E518=1),1,IF(AND(F518=1,E518="x"),"x",""))</f>
        <v/>
      </c>
      <c r="H518" s="28" t="s">
        <v>15</v>
      </c>
      <c r="I518" s="22" t="n">
        <v>1</v>
      </c>
      <c r="J518" s="22" t="n">
        <v>1</v>
      </c>
      <c r="K518" s="22" t="n">
        <v>1</v>
      </c>
      <c r="L518" s="22" t="n">
        <v>1</v>
      </c>
      <c r="M518" s="29" t="s">
        <v>25</v>
      </c>
      <c r="N518" s="23"/>
      <c r="O518" s="23"/>
      <c r="P518" s="29" t="s">
        <v>23</v>
      </c>
      <c r="Q518" s="29" t="s">
        <v>23</v>
      </c>
      <c r="R518" s="29" t="s">
        <v>23</v>
      </c>
      <c r="S518" s="22" t="n">
        <v>518</v>
      </c>
      <c r="T518" s="27"/>
      <c r="U518" s="8"/>
      <c r="V518" s="8"/>
      <c r="W518" s="8"/>
      <c r="X518" s="8"/>
      <c r="Y518" s="8"/>
      <c r="Z518" s="8"/>
    </row>
    <row r="519" customFormat="false" ht="28.5" hidden="false" customHeight="true" outlineLevel="0" collapsed="false">
      <c r="A519" s="24" t="s">
        <v>534</v>
      </c>
      <c r="B519" s="56" t="n">
        <f aca="false">HLOOKUP($B$2,$I$1:L519,S519,0)</f>
        <v>1</v>
      </c>
      <c r="C519" s="59" t="str">
        <f aca="false">IF(B519=1,"Ap Dung","Khong")</f>
        <v>Ap Dung</v>
      </c>
      <c r="D519" s="60" t="str">
        <f aca="false">IF(E519="x","Bat buoc",(IF(E519=1,"khuyen khich","Khong")))</f>
        <v>Bat buoc</v>
      </c>
      <c r="E519" s="33" t="str">
        <f aca="false">HLOOKUP($E$2,$N$1:R519,S519,0)</f>
        <v>x</v>
      </c>
      <c r="F519" s="27"/>
      <c r="G519" s="29" t="str">
        <f aca="false">IF(AND(F519=1,E519=1),1,IF(AND(F519=1,E519="x"),"x",""))</f>
        <v/>
      </c>
      <c r="H519" s="28" t="s">
        <v>15</v>
      </c>
      <c r="I519" s="22" t="n">
        <v>1</v>
      </c>
      <c r="J519" s="22" t="n">
        <v>1</v>
      </c>
      <c r="K519" s="22" t="n">
        <v>1</v>
      </c>
      <c r="L519" s="22" t="n">
        <v>1</v>
      </c>
      <c r="M519" s="29" t="s">
        <v>41</v>
      </c>
      <c r="N519" s="23"/>
      <c r="O519" s="23"/>
      <c r="P519" s="23"/>
      <c r="Q519" s="29" t="s">
        <v>23</v>
      </c>
      <c r="R519" s="29" t="s">
        <v>23</v>
      </c>
      <c r="S519" s="22" t="n">
        <v>519</v>
      </c>
      <c r="T519" s="27"/>
      <c r="U519" s="8"/>
      <c r="V519" s="8"/>
      <c r="W519" s="8"/>
      <c r="X519" s="8"/>
      <c r="Y519" s="8"/>
      <c r="Z519" s="8"/>
    </row>
    <row r="520" customFormat="false" ht="28.5" hidden="false" customHeight="true" outlineLevel="0" collapsed="false">
      <c r="A520" s="24" t="s">
        <v>535</v>
      </c>
      <c r="B520" s="56" t="n">
        <f aca="false">HLOOKUP($B$2,$I$1:L520,S520,0)</f>
        <v>1</v>
      </c>
      <c r="C520" s="59" t="str">
        <f aca="false">IF(B520=1,"Ap Dung","Khong")</f>
        <v>Ap Dung</v>
      </c>
      <c r="D520" s="60" t="str">
        <f aca="false">IF(E520="x","Bat buoc",(IF(E520=1,"khuyen khich","Khong")))</f>
        <v>Bat buoc</v>
      </c>
      <c r="E520" s="33" t="str">
        <f aca="false">HLOOKUP($E$2,$N$1:R520,S520,0)</f>
        <v>x</v>
      </c>
      <c r="F520" s="27"/>
      <c r="G520" s="29" t="str">
        <f aca="false">IF(AND(F520=1,E520=1),1,IF(AND(F520=1,E520="x"),"x",""))</f>
        <v/>
      </c>
      <c r="H520" s="28" t="s">
        <v>15</v>
      </c>
      <c r="I520" s="22" t="n">
        <v>1</v>
      </c>
      <c r="J520" s="22" t="n">
        <v>1</v>
      </c>
      <c r="K520" s="22" t="n">
        <v>1</v>
      </c>
      <c r="L520" s="22" t="n">
        <v>1</v>
      </c>
      <c r="M520" s="29" t="s">
        <v>41</v>
      </c>
      <c r="N520" s="23"/>
      <c r="O520" s="23"/>
      <c r="P520" s="23"/>
      <c r="Q520" s="29" t="s">
        <v>23</v>
      </c>
      <c r="R520" s="29" t="s">
        <v>23</v>
      </c>
      <c r="S520" s="22" t="n">
        <v>520</v>
      </c>
      <c r="T520" s="27"/>
      <c r="U520" s="8"/>
      <c r="V520" s="8"/>
      <c r="W520" s="8"/>
      <c r="X520" s="8"/>
      <c r="Y520" s="8"/>
      <c r="Z520" s="8"/>
    </row>
    <row r="521" customFormat="false" ht="28.5" hidden="false" customHeight="true" outlineLevel="0" collapsed="false">
      <c r="A521" s="24" t="s">
        <v>536</v>
      </c>
      <c r="B521" s="56" t="n">
        <f aca="false">HLOOKUP($B$2,$I$1:L521,S521,0)</f>
        <v>1</v>
      </c>
      <c r="C521" s="59" t="str">
        <f aca="false">IF(B521=1,"Ap Dung","Khong")</f>
        <v>Ap Dung</v>
      </c>
      <c r="D521" s="60" t="str">
        <f aca="false">IF(E521="x","Bat buoc",(IF(E521=1,"khuyen khich","Khong")))</f>
        <v>Bat buoc</v>
      </c>
      <c r="E521" s="33" t="str">
        <f aca="false">HLOOKUP($E$2,$N$1:R521,S521,0)</f>
        <v>x</v>
      </c>
      <c r="F521" s="27"/>
      <c r="G521" s="29" t="str">
        <f aca="false">IF(AND(F521=1,E521=1),1,IF(AND(F521=1,E521="x"),"x",""))</f>
        <v/>
      </c>
      <c r="H521" s="28" t="s">
        <v>15</v>
      </c>
      <c r="I521" s="22" t="n">
        <v>1</v>
      </c>
      <c r="J521" s="22" t="n">
        <v>1</v>
      </c>
      <c r="K521" s="22" t="n">
        <v>1</v>
      </c>
      <c r="L521" s="22" t="n">
        <v>1</v>
      </c>
      <c r="M521" s="28" t="s">
        <v>28</v>
      </c>
      <c r="N521" s="23"/>
      <c r="O521" s="23"/>
      <c r="P521" s="23"/>
      <c r="Q521" s="23"/>
      <c r="R521" s="29" t="s">
        <v>23</v>
      </c>
      <c r="S521" s="22" t="n">
        <v>521</v>
      </c>
      <c r="T521" s="27"/>
      <c r="U521" s="8"/>
      <c r="V521" s="8"/>
      <c r="W521" s="8"/>
      <c r="X521" s="8"/>
      <c r="Y521" s="8"/>
      <c r="Z521" s="8"/>
    </row>
    <row r="522" customFormat="false" ht="28.5" hidden="false" customHeight="true" outlineLevel="0" collapsed="false">
      <c r="A522" s="30" t="s">
        <v>537</v>
      </c>
      <c r="B522" s="56"/>
      <c r="C522" s="61"/>
      <c r="D522" s="62"/>
      <c r="E522" s="32"/>
      <c r="F522" s="32"/>
      <c r="G522" s="23"/>
      <c r="H522" s="22"/>
      <c r="I522" s="22"/>
      <c r="J522" s="22"/>
      <c r="K522" s="22"/>
      <c r="L522" s="22"/>
      <c r="M522" s="23"/>
      <c r="N522" s="23"/>
      <c r="O522" s="23"/>
      <c r="P522" s="23"/>
      <c r="Q522" s="23"/>
      <c r="R522" s="23"/>
      <c r="S522" s="22" t="n">
        <v>522</v>
      </c>
      <c r="T522" s="32"/>
      <c r="U522" s="8"/>
      <c r="V522" s="8"/>
      <c r="W522" s="8"/>
      <c r="X522" s="8"/>
      <c r="Y522" s="8"/>
      <c r="Z522" s="8"/>
    </row>
    <row r="523" customFormat="false" ht="28.5" hidden="false" customHeight="true" outlineLevel="0" collapsed="false">
      <c r="A523" s="30" t="s">
        <v>538</v>
      </c>
      <c r="B523" s="56"/>
      <c r="C523" s="61"/>
      <c r="D523" s="62"/>
      <c r="E523" s="32"/>
      <c r="F523" s="32"/>
      <c r="G523" s="23"/>
      <c r="H523" s="22"/>
      <c r="I523" s="22"/>
      <c r="J523" s="22"/>
      <c r="K523" s="22"/>
      <c r="L523" s="22"/>
      <c r="M523" s="23"/>
      <c r="N523" s="23"/>
      <c r="O523" s="23"/>
      <c r="P523" s="23"/>
      <c r="Q523" s="23"/>
      <c r="R523" s="23"/>
      <c r="S523" s="22" t="n">
        <v>523</v>
      </c>
      <c r="T523" s="32"/>
      <c r="U523" s="8"/>
      <c r="V523" s="8"/>
      <c r="W523" s="8"/>
      <c r="X523" s="8"/>
      <c r="Y523" s="8"/>
      <c r="Z523" s="8"/>
    </row>
    <row r="524" customFormat="false" ht="28.5" hidden="false" customHeight="true" outlineLevel="0" collapsed="false">
      <c r="A524" s="24" t="s">
        <v>539</v>
      </c>
      <c r="B524" s="56" t="n">
        <f aca="false">HLOOKUP($B$2,$I$1:L524,S524,0)</f>
        <v>1</v>
      </c>
      <c r="C524" s="59" t="str">
        <f aca="false">IF(B524=1,"Ap Dung","Khong")</f>
        <v>Ap Dung</v>
      </c>
      <c r="D524" s="60" t="str">
        <f aca="false">IF(E524="x","Bat buoc",(IF(E524=1,"khuyen khich","Khong")))</f>
        <v>Bat buoc</v>
      </c>
      <c r="E524" s="33" t="str">
        <f aca="false">HLOOKUP($E$2,$N$1:R524,S524,0)</f>
        <v>x</v>
      </c>
      <c r="F524" s="27"/>
      <c r="G524" s="29" t="str">
        <f aca="false">IF(AND(F524=1,E524=1),1,IF(AND(F524=1,E524="x"),"x",""))</f>
        <v/>
      </c>
      <c r="H524" s="28" t="s">
        <v>15</v>
      </c>
      <c r="I524" s="22" t="n">
        <v>1</v>
      </c>
      <c r="J524" s="22" t="n">
        <v>1</v>
      </c>
      <c r="K524" s="22" t="n">
        <v>1</v>
      </c>
      <c r="L524" s="22" t="n">
        <v>1</v>
      </c>
      <c r="M524" s="29" t="s">
        <v>22</v>
      </c>
      <c r="N524" s="29" t="s">
        <v>23</v>
      </c>
      <c r="O524" s="29" t="s">
        <v>23</v>
      </c>
      <c r="P524" s="29" t="s">
        <v>23</v>
      </c>
      <c r="Q524" s="29" t="s">
        <v>23</v>
      </c>
      <c r="R524" s="29" t="s">
        <v>23</v>
      </c>
      <c r="S524" s="22" t="n">
        <v>524</v>
      </c>
      <c r="T524" s="27"/>
      <c r="U524" s="8"/>
      <c r="V524" s="8"/>
      <c r="W524" s="8"/>
      <c r="X524" s="8"/>
      <c r="Y524" s="8"/>
      <c r="Z524" s="8"/>
    </row>
    <row r="525" customFormat="false" ht="28.5" hidden="false" customHeight="true" outlineLevel="0" collapsed="false">
      <c r="A525" s="24" t="s">
        <v>540</v>
      </c>
      <c r="B525" s="56" t="n">
        <f aca="false">HLOOKUP($B$2,$I$1:L525,S525,0)</f>
        <v>1</v>
      </c>
      <c r="C525" s="59" t="str">
        <f aca="false">IF(B525=1,"Ap Dung","Khong")</f>
        <v>Ap Dung</v>
      </c>
      <c r="D525" s="60" t="str">
        <f aca="false">IF(E525="x","Bat buoc",(IF(E525=1,"khuyen khich","Khong")))</f>
        <v>khuyen khich</v>
      </c>
      <c r="E525" s="26" t="n">
        <f aca="false">HLOOKUP($E$2,$N$1:R525,S525,0)</f>
        <v>1</v>
      </c>
      <c r="F525" s="27"/>
      <c r="G525" s="29" t="str">
        <f aca="false">IF(AND(F525=1,E525=1),1,IF(AND(F525=1,E525="x"),"x",""))</f>
        <v/>
      </c>
      <c r="H525" s="28" t="s">
        <v>15</v>
      </c>
      <c r="I525" s="22" t="n">
        <v>1</v>
      </c>
      <c r="J525" s="22" t="n">
        <v>1</v>
      </c>
      <c r="K525" s="22" t="n">
        <v>1</v>
      </c>
      <c r="L525" s="22" t="n">
        <v>1</v>
      </c>
      <c r="M525" s="29" t="s">
        <v>90</v>
      </c>
      <c r="N525" s="23"/>
      <c r="O525" s="23" t="n">
        <v>1</v>
      </c>
      <c r="P525" s="23" t="n">
        <v>1</v>
      </c>
      <c r="Q525" s="23" t="n">
        <v>1</v>
      </c>
      <c r="R525" s="23" t="n">
        <v>1</v>
      </c>
      <c r="S525" s="22" t="n">
        <v>525</v>
      </c>
      <c r="T525" s="27"/>
      <c r="U525" s="8"/>
      <c r="V525" s="8"/>
      <c r="W525" s="8"/>
      <c r="X525" s="8"/>
      <c r="Y525" s="8"/>
      <c r="Z525" s="8"/>
    </row>
    <row r="526" customFormat="false" ht="28.5" hidden="false" customHeight="true" outlineLevel="0" collapsed="false">
      <c r="A526" s="24" t="s">
        <v>541</v>
      </c>
      <c r="B526" s="56" t="n">
        <f aca="false">HLOOKUP($B$2,$I$1:L526,S526,0)</f>
        <v>1</v>
      </c>
      <c r="C526" s="59" t="str">
        <f aca="false">IF(B526=1,"Ap Dung","Khong")</f>
        <v>Ap Dung</v>
      </c>
      <c r="D526" s="60" t="str">
        <f aca="false">IF(E526="x","Bat buoc",(IF(E526=1,"khuyen khich","Khong")))</f>
        <v>Bat buoc</v>
      </c>
      <c r="E526" s="33" t="str">
        <f aca="false">HLOOKUP($E$2,$N$1:R526,S526,0)</f>
        <v>x</v>
      </c>
      <c r="F526" s="27"/>
      <c r="G526" s="29" t="str">
        <f aca="false">IF(AND(F526=1,E526=1),1,IF(AND(F526=1,E526="x"),"x",""))</f>
        <v/>
      </c>
      <c r="H526" s="28" t="s">
        <v>15</v>
      </c>
      <c r="I526" s="22" t="n">
        <v>1</v>
      </c>
      <c r="J526" s="22" t="n">
        <v>1</v>
      </c>
      <c r="K526" s="22" t="n">
        <v>1</v>
      </c>
      <c r="L526" s="22" t="n">
        <v>1</v>
      </c>
      <c r="M526" s="29" t="s">
        <v>116</v>
      </c>
      <c r="N526" s="23"/>
      <c r="O526" s="29" t="s">
        <v>23</v>
      </c>
      <c r="P526" s="29" t="s">
        <v>23</v>
      </c>
      <c r="Q526" s="29" t="s">
        <v>23</v>
      </c>
      <c r="R526" s="29" t="s">
        <v>23</v>
      </c>
      <c r="S526" s="22" t="n">
        <v>526</v>
      </c>
      <c r="T526" s="27"/>
      <c r="U526" s="8"/>
      <c r="V526" s="8"/>
      <c r="W526" s="8"/>
      <c r="X526" s="8"/>
      <c r="Y526" s="8"/>
      <c r="Z526" s="8"/>
    </row>
    <row r="527" customFormat="false" ht="28.5" hidden="false" customHeight="true" outlineLevel="0" collapsed="false">
      <c r="A527" s="24" t="s">
        <v>542</v>
      </c>
      <c r="B527" s="56" t="n">
        <f aca="false">HLOOKUP($B$2,$I$1:L527,S527,0)</f>
        <v>1</v>
      </c>
      <c r="C527" s="59" t="str">
        <f aca="false">IF(B527=1,"Ap Dung","Khong")</f>
        <v>Ap Dung</v>
      </c>
      <c r="D527" s="60" t="str">
        <f aca="false">IF(E527="x","Bat buoc",(IF(E527=1,"khuyen khich","Khong")))</f>
        <v>Bat buoc</v>
      </c>
      <c r="E527" s="33" t="str">
        <f aca="false">HLOOKUP($E$2,$N$1:R527,S527,0)</f>
        <v>x</v>
      </c>
      <c r="F527" s="27"/>
      <c r="G527" s="29" t="str">
        <f aca="false">IF(AND(F527=1,E527=1),1,IF(AND(F527=1,E527="x"),"x",""))</f>
        <v/>
      </c>
      <c r="H527" s="28" t="s">
        <v>15</v>
      </c>
      <c r="I527" s="22" t="n">
        <v>1</v>
      </c>
      <c r="J527" s="22" t="n">
        <v>1</v>
      </c>
      <c r="K527" s="22" t="n">
        <v>1</v>
      </c>
      <c r="L527" s="22" t="n">
        <v>1</v>
      </c>
      <c r="M527" s="29" t="s">
        <v>116</v>
      </c>
      <c r="N527" s="23"/>
      <c r="O527" s="29" t="s">
        <v>23</v>
      </c>
      <c r="P527" s="29" t="s">
        <v>23</v>
      </c>
      <c r="Q527" s="29" t="s">
        <v>23</v>
      </c>
      <c r="R527" s="29" t="s">
        <v>23</v>
      </c>
      <c r="S527" s="22" t="n">
        <v>527</v>
      </c>
      <c r="T527" s="27"/>
      <c r="U527" s="8"/>
      <c r="V527" s="8"/>
      <c r="W527" s="8"/>
      <c r="X527" s="8"/>
      <c r="Y527" s="8"/>
      <c r="Z527" s="8"/>
    </row>
    <row r="528" customFormat="false" ht="28.5" hidden="false" customHeight="true" outlineLevel="0" collapsed="false">
      <c r="A528" s="24" t="s">
        <v>543</v>
      </c>
      <c r="B528" s="56" t="n">
        <f aca="false">HLOOKUP($B$2,$I$1:L528,S528,0)</f>
        <v>1</v>
      </c>
      <c r="C528" s="59" t="str">
        <f aca="false">IF(B528=1,"Ap Dung","Khong")</f>
        <v>Ap Dung</v>
      </c>
      <c r="D528" s="60" t="str">
        <f aca="false">IF(E528="x","Bat buoc",(IF(E528=1,"khuyen khich","Khong")))</f>
        <v>Bat buoc</v>
      </c>
      <c r="E528" s="33" t="str">
        <f aca="false">HLOOKUP($E$2,$N$1:R528,S528,0)</f>
        <v>x</v>
      </c>
      <c r="F528" s="27"/>
      <c r="G528" s="29" t="str">
        <f aca="false">IF(AND(F528=1,E528=1),1,IF(AND(F528=1,E528="x"),"x",""))</f>
        <v/>
      </c>
      <c r="H528" s="28" t="s">
        <v>15</v>
      </c>
      <c r="I528" s="22" t="n">
        <v>1</v>
      </c>
      <c r="J528" s="22" t="n">
        <v>1</v>
      </c>
      <c r="K528" s="22" t="n">
        <v>1</v>
      </c>
      <c r="L528" s="22" t="n">
        <v>1</v>
      </c>
      <c r="M528" s="29" t="s">
        <v>25</v>
      </c>
      <c r="N528" s="23"/>
      <c r="O528" s="23"/>
      <c r="P528" s="29" t="s">
        <v>23</v>
      </c>
      <c r="Q528" s="29" t="s">
        <v>23</v>
      </c>
      <c r="R528" s="29" t="s">
        <v>23</v>
      </c>
      <c r="S528" s="22" t="n">
        <v>528</v>
      </c>
      <c r="T528" s="27"/>
      <c r="U528" s="8"/>
      <c r="V528" s="8"/>
      <c r="W528" s="8"/>
      <c r="X528" s="8"/>
      <c r="Y528" s="8"/>
      <c r="Z528" s="8"/>
    </row>
    <row r="529" customFormat="false" ht="28.5" hidden="false" customHeight="true" outlineLevel="0" collapsed="false">
      <c r="A529" s="24" t="s">
        <v>544</v>
      </c>
      <c r="B529" s="56" t="n">
        <f aca="false">HLOOKUP($B$2,$I$1:L529,S529,0)</f>
        <v>1</v>
      </c>
      <c r="C529" s="59" t="str">
        <f aca="false">IF(B529=1,"Ap Dung","Khong")</f>
        <v>Ap Dung</v>
      </c>
      <c r="D529" s="60" t="str">
        <f aca="false">IF(E529="x","Bat buoc",(IF(E529=1,"khuyen khich","Khong")))</f>
        <v>khuyen khich</v>
      </c>
      <c r="E529" s="26" t="n">
        <f aca="false">HLOOKUP($E$2,$N$1:R529,S529,0)</f>
        <v>1</v>
      </c>
      <c r="F529" s="27"/>
      <c r="G529" s="29" t="str">
        <f aca="false">IF(AND(F529=1,E529=1),1,IF(AND(F529=1,E529="x"),"x",""))</f>
        <v/>
      </c>
      <c r="H529" s="28" t="s">
        <v>15</v>
      </c>
      <c r="I529" s="22" t="n">
        <v>1</v>
      </c>
      <c r="J529" s="22" t="n">
        <v>1</v>
      </c>
      <c r="K529" s="22" t="n">
        <v>1</v>
      </c>
      <c r="L529" s="22" t="n">
        <v>1</v>
      </c>
      <c r="M529" s="23" t="n">
        <v>5</v>
      </c>
      <c r="N529" s="23"/>
      <c r="O529" s="23"/>
      <c r="P529" s="23"/>
      <c r="Q529" s="23"/>
      <c r="R529" s="23" t="n">
        <v>1</v>
      </c>
      <c r="S529" s="22" t="n">
        <v>529</v>
      </c>
      <c r="T529" s="27"/>
      <c r="U529" s="8"/>
      <c r="V529" s="8"/>
      <c r="W529" s="8"/>
      <c r="X529" s="8"/>
      <c r="Y529" s="8"/>
      <c r="Z529" s="8"/>
    </row>
    <row r="530" customFormat="false" ht="28.5" hidden="false" customHeight="true" outlineLevel="0" collapsed="false">
      <c r="A530" s="24" t="s">
        <v>545</v>
      </c>
      <c r="B530" s="56" t="n">
        <f aca="false">HLOOKUP($B$2,$I$1:L530,S530,0)</f>
        <v>1</v>
      </c>
      <c r="C530" s="59" t="str">
        <f aca="false">IF(B530=1,"Ap Dung","Khong")</f>
        <v>Ap Dung</v>
      </c>
      <c r="D530" s="60" t="str">
        <f aca="false">IF(E530="x","Bat buoc",(IF(E530=1,"khuyen khich","Khong")))</f>
        <v>khuyen khich</v>
      </c>
      <c r="E530" s="26" t="n">
        <f aca="false">HLOOKUP($E$2,$N$1:R530,S530,0)</f>
        <v>1</v>
      </c>
      <c r="F530" s="27"/>
      <c r="G530" s="29" t="str">
        <f aca="false">IF(AND(F530=1,E530=1),1,IF(AND(F530=1,E530="x"),"x",""))</f>
        <v/>
      </c>
      <c r="H530" s="28" t="s">
        <v>15</v>
      </c>
      <c r="I530" s="22" t="n">
        <v>1</v>
      </c>
      <c r="J530" s="22" t="n">
        <v>1</v>
      </c>
      <c r="K530" s="22" t="n">
        <v>1</v>
      </c>
      <c r="L530" s="22" t="n">
        <v>1</v>
      </c>
      <c r="M530" s="29" t="s">
        <v>18</v>
      </c>
      <c r="N530" s="23"/>
      <c r="O530" s="23"/>
      <c r="P530" s="23" t="n">
        <v>1</v>
      </c>
      <c r="Q530" s="23" t="n">
        <v>1</v>
      </c>
      <c r="R530" s="23" t="n">
        <v>1</v>
      </c>
      <c r="S530" s="22" t="n">
        <v>530</v>
      </c>
      <c r="T530" s="27"/>
      <c r="U530" s="8"/>
      <c r="V530" s="8"/>
      <c r="W530" s="8"/>
      <c r="X530" s="8"/>
      <c r="Y530" s="8"/>
      <c r="Z530" s="8"/>
    </row>
    <row r="531" customFormat="false" ht="28.5" hidden="false" customHeight="true" outlineLevel="0" collapsed="false">
      <c r="A531" s="24" t="s">
        <v>546</v>
      </c>
      <c r="B531" s="56" t="n">
        <f aca="false">HLOOKUP($B$2,$I$1:L531,S531,0)</f>
        <v>1</v>
      </c>
      <c r="C531" s="59" t="str">
        <f aca="false">IF(B531=1,"Ap Dung","Khong")</f>
        <v>Ap Dung</v>
      </c>
      <c r="D531" s="60" t="str">
        <f aca="false">IF(E531="x","Bat buoc",(IF(E531=1,"khuyen khich","Khong")))</f>
        <v>khuyen khich</v>
      </c>
      <c r="E531" s="26" t="n">
        <f aca="false">HLOOKUP($E$2,$N$1:R531,S531,0)</f>
        <v>1</v>
      </c>
      <c r="F531" s="27"/>
      <c r="G531" s="29" t="str">
        <f aca="false">IF(AND(F531=1,E531=1),1,IF(AND(F531=1,E531="x"),"x",""))</f>
        <v/>
      </c>
      <c r="H531" s="28" t="s">
        <v>15</v>
      </c>
      <c r="I531" s="22" t="n">
        <v>1</v>
      </c>
      <c r="J531" s="22" t="n">
        <v>1</v>
      </c>
      <c r="K531" s="22" t="n">
        <v>1</v>
      </c>
      <c r="L531" s="22" t="n">
        <v>1</v>
      </c>
      <c r="M531" s="29" t="s">
        <v>85</v>
      </c>
      <c r="N531" s="23" t="n">
        <v>1</v>
      </c>
      <c r="O531" s="23" t="n">
        <v>1</v>
      </c>
      <c r="P531" s="23" t="n">
        <v>1</v>
      </c>
      <c r="Q531" s="23" t="n">
        <v>1</v>
      </c>
      <c r="R531" s="23" t="n">
        <v>1</v>
      </c>
      <c r="S531" s="22" t="n">
        <v>531</v>
      </c>
      <c r="T531" s="27"/>
      <c r="U531" s="8"/>
      <c r="V531" s="8"/>
      <c r="W531" s="8"/>
      <c r="X531" s="8"/>
      <c r="Y531" s="8"/>
      <c r="Z531" s="8"/>
    </row>
    <row r="532" customFormat="false" ht="28.5" hidden="false" customHeight="true" outlineLevel="0" collapsed="false">
      <c r="A532" s="24" t="s">
        <v>547</v>
      </c>
      <c r="B532" s="56" t="n">
        <f aca="false">HLOOKUP($B$2,$I$1:L532,S532,0)</f>
        <v>1</v>
      </c>
      <c r="C532" s="59" t="str">
        <f aca="false">IF(B532=1,"Ap Dung","Khong")</f>
        <v>Ap Dung</v>
      </c>
      <c r="D532" s="60" t="str">
        <f aca="false">IF(E532="x","Bat buoc",(IF(E532=1,"khuyen khich","Khong")))</f>
        <v>Bat buoc</v>
      </c>
      <c r="E532" s="33" t="str">
        <f aca="false">HLOOKUP($E$2,$N$1:R532,S532,0)</f>
        <v>x</v>
      </c>
      <c r="F532" s="27"/>
      <c r="G532" s="29" t="str">
        <f aca="false">IF(AND(F532=1,E532=1),1,IF(AND(F532=1,E532="x"),"x",""))</f>
        <v/>
      </c>
      <c r="H532" s="28" t="s">
        <v>15</v>
      </c>
      <c r="I532" s="22" t="n">
        <v>1</v>
      </c>
      <c r="J532" s="22" t="n">
        <v>1</v>
      </c>
      <c r="K532" s="22" t="n">
        <v>1</v>
      </c>
      <c r="L532" s="22" t="n">
        <v>1</v>
      </c>
      <c r="M532" s="29" t="s">
        <v>22</v>
      </c>
      <c r="N532" s="29" t="s">
        <v>23</v>
      </c>
      <c r="O532" s="29" t="s">
        <v>23</v>
      </c>
      <c r="P532" s="29" t="s">
        <v>23</v>
      </c>
      <c r="Q532" s="29" t="s">
        <v>23</v>
      </c>
      <c r="R532" s="29" t="s">
        <v>23</v>
      </c>
      <c r="S532" s="22" t="n">
        <v>532</v>
      </c>
      <c r="T532" s="27"/>
      <c r="U532" s="8"/>
      <c r="V532" s="8"/>
      <c r="W532" s="8"/>
      <c r="X532" s="8"/>
      <c r="Y532" s="8"/>
      <c r="Z532" s="8"/>
    </row>
    <row r="533" customFormat="false" ht="28.5" hidden="false" customHeight="true" outlineLevel="0" collapsed="false">
      <c r="A533" s="24" t="s">
        <v>548</v>
      </c>
      <c r="B533" s="56" t="n">
        <f aca="false">HLOOKUP($B$2,$I$1:L533,S533,0)</f>
        <v>1</v>
      </c>
      <c r="C533" s="59" t="str">
        <f aca="false">IF(B533=1,"Ap Dung","Khong")</f>
        <v>Ap Dung</v>
      </c>
      <c r="D533" s="60" t="str">
        <f aca="false">IF(E533="x","Bat buoc",(IF(E533=1,"khuyen khich","Khong")))</f>
        <v>Bat buoc</v>
      </c>
      <c r="E533" s="33" t="str">
        <f aca="false">HLOOKUP($E$2,$N$1:R533,S533,0)</f>
        <v>x</v>
      </c>
      <c r="F533" s="27"/>
      <c r="G533" s="29" t="str">
        <f aca="false">IF(AND(F533=1,E533=1),1,IF(AND(F533=1,E533="x"),"x",""))</f>
        <v/>
      </c>
      <c r="H533" s="28" t="s">
        <v>15</v>
      </c>
      <c r="I533" s="22" t="n">
        <v>1</v>
      </c>
      <c r="J533" s="22" t="n">
        <v>1</v>
      </c>
      <c r="K533" s="22" t="n">
        <v>1</v>
      </c>
      <c r="L533" s="22" t="n">
        <v>1</v>
      </c>
      <c r="M533" s="29" t="s">
        <v>22</v>
      </c>
      <c r="N533" s="29" t="s">
        <v>23</v>
      </c>
      <c r="O533" s="29" t="s">
        <v>23</v>
      </c>
      <c r="P533" s="29" t="s">
        <v>23</v>
      </c>
      <c r="Q533" s="29" t="s">
        <v>23</v>
      </c>
      <c r="R533" s="29" t="s">
        <v>23</v>
      </c>
      <c r="S533" s="22" t="n">
        <v>533</v>
      </c>
      <c r="T533" s="27"/>
      <c r="U533" s="8"/>
      <c r="V533" s="8"/>
      <c r="W533" s="8"/>
      <c r="X533" s="8"/>
      <c r="Y533" s="8"/>
      <c r="Z533" s="8"/>
    </row>
    <row r="534" customFormat="false" ht="28.5" hidden="false" customHeight="true" outlineLevel="0" collapsed="false">
      <c r="A534" s="24" t="s">
        <v>549</v>
      </c>
      <c r="B534" s="56" t="n">
        <f aca="false">HLOOKUP($B$2,$I$1:L534,S534,0)</f>
        <v>1</v>
      </c>
      <c r="C534" s="59" t="str">
        <f aca="false">IF(B534=1,"Ap Dung","Khong")</f>
        <v>Ap Dung</v>
      </c>
      <c r="D534" s="60" t="str">
        <f aca="false">IF(E534="x","Bat buoc",(IF(E534=1,"khuyen khich","Khong")))</f>
        <v>khuyen khich</v>
      </c>
      <c r="E534" s="26" t="n">
        <f aca="false">HLOOKUP($E$2,$N$1:R534,S534,0)</f>
        <v>1</v>
      </c>
      <c r="F534" s="27"/>
      <c r="G534" s="29" t="str">
        <f aca="false">IF(AND(F534=1,E534=1),1,IF(AND(F534=1,E534="x"),"x",""))</f>
        <v/>
      </c>
      <c r="H534" s="28" t="s">
        <v>15</v>
      </c>
      <c r="I534" s="22" t="n">
        <v>1</v>
      </c>
      <c r="J534" s="22" t="n">
        <v>1</v>
      </c>
      <c r="K534" s="22" t="n">
        <v>1</v>
      </c>
      <c r="L534" s="22" t="n">
        <v>1</v>
      </c>
      <c r="M534" s="29" t="s">
        <v>85</v>
      </c>
      <c r="N534" s="23" t="n">
        <v>1</v>
      </c>
      <c r="O534" s="23" t="n">
        <v>1</v>
      </c>
      <c r="P534" s="23" t="n">
        <v>1</v>
      </c>
      <c r="Q534" s="23" t="n">
        <v>1</v>
      </c>
      <c r="R534" s="23" t="n">
        <v>1</v>
      </c>
      <c r="S534" s="22" t="n">
        <v>534</v>
      </c>
      <c r="T534" s="27"/>
      <c r="U534" s="8"/>
      <c r="V534" s="8"/>
      <c r="W534" s="8"/>
      <c r="X534" s="8"/>
      <c r="Y534" s="8"/>
      <c r="Z534" s="8"/>
    </row>
    <row r="535" customFormat="false" ht="28.5" hidden="false" customHeight="true" outlineLevel="0" collapsed="false">
      <c r="A535" s="24" t="s">
        <v>550</v>
      </c>
      <c r="B535" s="56" t="n">
        <f aca="false">HLOOKUP($B$2,$I$1:L535,S535,0)</f>
        <v>1</v>
      </c>
      <c r="C535" s="59" t="str">
        <f aca="false">IF(B535=1,"Ap Dung","Khong")</f>
        <v>Ap Dung</v>
      </c>
      <c r="D535" s="60" t="str">
        <f aca="false">IF(E535="x","Bat buoc",(IF(E535=1,"khuyen khich","Khong")))</f>
        <v>khuyen khich</v>
      </c>
      <c r="E535" s="26" t="n">
        <f aca="false">HLOOKUP($E$2,$N$1:R535,S535,0)</f>
        <v>1</v>
      </c>
      <c r="F535" s="27"/>
      <c r="G535" s="29" t="str">
        <f aca="false">IF(AND(F535=1,E535=1),1,IF(AND(F535=1,E535="x"),"x",""))</f>
        <v/>
      </c>
      <c r="H535" s="28" t="s">
        <v>15</v>
      </c>
      <c r="I535" s="22" t="n">
        <v>1</v>
      </c>
      <c r="J535" s="22" t="n">
        <v>1</v>
      </c>
      <c r="K535" s="22" t="n">
        <v>1</v>
      </c>
      <c r="L535" s="22" t="n">
        <v>1</v>
      </c>
      <c r="M535" s="29" t="s">
        <v>85</v>
      </c>
      <c r="N535" s="23" t="n">
        <v>1</v>
      </c>
      <c r="O535" s="23" t="n">
        <v>1</v>
      </c>
      <c r="P535" s="23" t="n">
        <v>1</v>
      </c>
      <c r="Q535" s="23" t="n">
        <v>1</v>
      </c>
      <c r="R535" s="23" t="n">
        <v>1</v>
      </c>
      <c r="S535" s="22" t="n">
        <v>535</v>
      </c>
      <c r="T535" s="27"/>
      <c r="U535" s="8"/>
      <c r="V535" s="8"/>
      <c r="W535" s="8"/>
      <c r="X535" s="8"/>
      <c r="Y535" s="8"/>
      <c r="Z535" s="8"/>
    </row>
    <row r="536" customFormat="false" ht="28.5" hidden="false" customHeight="true" outlineLevel="0" collapsed="false">
      <c r="A536" s="30" t="s">
        <v>551</v>
      </c>
      <c r="B536" s="56"/>
      <c r="C536" s="61"/>
      <c r="D536" s="62"/>
      <c r="E536" s="32"/>
      <c r="F536" s="32"/>
      <c r="G536" s="23"/>
      <c r="H536" s="22"/>
      <c r="I536" s="22"/>
      <c r="J536" s="22"/>
      <c r="K536" s="22"/>
      <c r="L536" s="22"/>
      <c r="M536" s="23"/>
      <c r="N536" s="23"/>
      <c r="O536" s="23"/>
      <c r="P536" s="23"/>
      <c r="Q536" s="23"/>
      <c r="R536" s="23"/>
      <c r="S536" s="22" t="n">
        <v>536</v>
      </c>
      <c r="T536" s="32"/>
      <c r="U536" s="8"/>
      <c r="V536" s="8"/>
      <c r="W536" s="8"/>
      <c r="X536" s="8"/>
      <c r="Y536" s="8"/>
      <c r="Z536" s="8"/>
    </row>
    <row r="537" customFormat="false" ht="28.5" hidden="false" customHeight="true" outlineLevel="0" collapsed="false">
      <c r="A537" s="24" t="s">
        <v>552</v>
      </c>
      <c r="B537" s="56" t="n">
        <f aca="false">HLOOKUP($B$2,$I$1:L537,S537,0)</f>
        <v>1</v>
      </c>
      <c r="C537" s="59" t="str">
        <f aca="false">IF(B537=1,"Ap Dung","Khong")</f>
        <v>Ap Dung</v>
      </c>
      <c r="D537" s="60" t="str">
        <f aca="false">IF(E537="x","Bat buoc",(IF(E537=1,"khuyen khich","Khong")))</f>
        <v>Bat buoc</v>
      </c>
      <c r="E537" s="33" t="str">
        <f aca="false">HLOOKUP($E$2,$N$1:R537,S537,0)</f>
        <v>x</v>
      </c>
      <c r="F537" s="27"/>
      <c r="G537" s="29" t="str">
        <f aca="false">IF(AND(F537=1,E537=1),1,IF(AND(F537=1,E537="x"),"x",""))</f>
        <v/>
      </c>
      <c r="H537" s="28" t="s">
        <v>15</v>
      </c>
      <c r="I537" s="22" t="n">
        <v>1</v>
      </c>
      <c r="J537" s="22" t="n">
        <v>1</v>
      </c>
      <c r="K537" s="22" t="n">
        <v>1</v>
      </c>
      <c r="L537" s="22" t="n">
        <v>1</v>
      </c>
      <c r="M537" s="29" t="s">
        <v>116</v>
      </c>
      <c r="N537" s="23"/>
      <c r="O537" s="29" t="s">
        <v>23</v>
      </c>
      <c r="P537" s="29" t="s">
        <v>23</v>
      </c>
      <c r="Q537" s="29" t="s">
        <v>23</v>
      </c>
      <c r="R537" s="29" t="s">
        <v>23</v>
      </c>
      <c r="S537" s="22" t="n">
        <v>537</v>
      </c>
      <c r="T537" s="27"/>
      <c r="U537" s="8"/>
      <c r="V537" s="8"/>
      <c r="W537" s="8"/>
      <c r="X537" s="8"/>
      <c r="Y537" s="8"/>
      <c r="Z537" s="8"/>
    </row>
    <row r="538" customFormat="false" ht="28.5" hidden="false" customHeight="true" outlineLevel="0" collapsed="false">
      <c r="A538" s="30" t="s">
        <v>553</v>
      </c>
      <c r="B538" s="56"/>
      <c r="C538" s="61"/>
      <c r="D538" s="62"/>
      <c r="E538" s="32"/>
      <c r="F538" s="32"/>
      <c r="G538" s="23"/>
      <c r="H538" s="22"/>
      <c r="I538" s="22"/>
      <c r="J538" s="22"/>
      <c r="K538" s="22"/>
      <c r="L538" s="22"/>
      <c r="M538" s="23"/>
      <c r="N538" s="23"/>
      <c r="O538" s="23"/>
      <c r="P538" s="23"/>
      <c r="Q538" s="23"/>
      <c r="R538" s="23"/>
      <c r="S538" s="22" t="n">
        <v>538</v>
      </c>
      <c r="T538" s="32"/>
      <c r="U538" s="8"/>
      <c r="V538" s="8"/>
      <c r="W538" s="8"/>
      <c r="X538" s="8"/>
      <c r="Y538" s="8"/>
      <c r="Z538" s="8"/>
    </row>
    <row r="539" customFormat="false" ht="28.5" hidden="false" customHeight="true" outlineLevel="0" collapsed="false">
      <c r="A539" s="24" t="s">
        <v>554</v>
      </c>
      <c r="B539" s="56" t="n">
        <f aca="false">HLOOKUP($B$2,$I$1:L539,S539,0)</f>
        <v>1</v>
      </c>
      <c r="C539" s="59" t="str">
        <f aca="false">IF(B539=1,"Ap Dung","Khong")</f>
        <v>Ap Dung</v>
      </c>
      <c r="D539" s="60" t="str">
        <f aca="false">IF(E539="x","Bat buoc",(IF(E539=1,"khuyen khich","Khong")))</f>
        <v>Bat buoc</v>
      </c>
      <c r="E539" s="33" t="str">
        <f aca="false">HLOOKUP($E$2,$N$1:R539,S539,0)</f>
        <v>x</v>
      </c>
      <c r="F539" s="27"/>
      <c r="G539" s="29" t="str">
        <f aca="false">IF(AND(F539=1,E539=1),1,IF(AND(F539=1,E539="x"),"x",""))</f>
        <v/>
      </c>
      <c r="H539" s="28" t="s">
        <v>15</v>
      </c>
      <c r="I539" s="22" t="n">
        <v>1</v>
      </c>
      <c r="J539" s="22" t="n">
        <v>1</v>
      </c>
      <c r="K539" s="22" t="n">
        <v>1</v>
      </c>
      <c r="L539" s="22" t="n">
        <v>1</v>
      </c>
      <c r="M539" s="29" t="s">
        <v>22</v>
      </c>
      <c r="N539" s="29" t="s">
        <v>23</v>
      </c>
      <c r="O539" s="29" t="s">
        <v>23</v>
      </c>
      <c r="P539" s="29" t="s">
        <v>23</v>
      </c>
      <c r="Q539" s="29" t="s">
        <v>23</v>
      </c>
      <c r="R539" s="29" t="s">
        <v>23</v>
      </c>
      <c r="S539" s="22" t="n">
        <v>539</v>
      </c>
      <c r="T539" s="27"/>
      <c r="U539" s="8"/>
      <c r="V539" s="8"/>
      <c r="W539" s="8"/>
      <c r="X539" s="8"/>
      <c r="Y539" s="8"/>
      <c r="Z539" s="8"/>
    </row>
    <row r="540" customFormat="false" ht="28.5" hidden="false" customHeight="true" outlineLevel="0" collapsed="false">
      <c r="A540" s="24" t="s">
        <v>555</v>
      </c>
      <c r="B540" s="56" t="n">
        <f aca="false">HLOOKUP($B$2,$I$1:L540,S540,0)</f>
        <v>1</v>
      </c>
      <c r="C540" s="59" t="str">
        <f aca="false">IF(B540=1,"Ap Dung","Khong")</f>
        <v>Ap Dung</v>
      </c>
      <c r="D540" s="60" t="str">
        <f aca="false">IF(E540="x","Bat buoc",(IF(E540=1,"khuyen khich","Khong")))</f>
        <v>khuyen khich</v>
      </c>
      <c r="E540" s="26" t="n">
        <f aca="false">HLOOKUP($E$2,$N$1:R540,S540,0)</f>
        <v>1</v>
      </c>
      <c r="F540" s="27"/>
      <c r="G540" s="29" t="str">
        <f aca="false">IF(AND(F540=1,E540=1),1,IF(AND(F540=1,E540="x"),"x",""))</f>
        <v/>
      </c>
      <c r="H540" s="28" t="s">
        <v>15</v>
      </c>
      <c r="I540" s="22" t="n">
        <v>1</v>
      </c>
      <c r="J540" s="22" t="n">
        <v>1</v>
      </c>
      <c r="K540" s="22" t="n">
        <v>1</v>
      </c>
      <c r="L540" s="22" t="n">
        <v>1</v>
      </c>
      <c r="M540" s="29" t="s">
        <v>18</v>
      </c>
      <c r="N540" s="23"/>
      <c r="O540" s="23"/>
      <c r="P540" s="23" t="n">
        <v>1</v>
      </c>
      <c r="Q540" s="23" t="n">
        <v>1</v>
      </c>
      <c r="R540" s="23" t="n">
        <v>1</v>
      </c>
      <c r="S540" s="22" t="n">
        <v>540</v>
      </c>
      <c r="T540" s="27"/>
      <c r="U540" s="8"/>
      <c r="V540" s="8"/>
      <c r="W540" s="8"/>
      <c r="X540" s="8"/>
      <c r="Y540" s="8"/>
      <c r="Z540" s="8"/>
    </row>
    <row r="541" customFormat="false" ht="28.5" hidden="false" customHeight="true" outlineLevel="0" collapsed="false">
      <c r="A541" s="17" t="s">
        <v>385</v>
      </c>
      <c r="B541" s="56"/>
      <c r="C541" s="61"/>
      <c r="D541" s="62"/>
      <c r="E541" s="32"/>
      <c r="F541" s="32"/>
      <c r="G541" s="23"/>
      <c r="H541" s="22"/>
      <c r="I541" s="22"/>
      <c r="J541" s="22"/>
      <c r="K541" s="22"/>
      <c r="L541" s="22"/>
      <c r="M541" s="23"/>
      <c r="N541" s="23"/>
      <c r="O541" s="23"/>
      <c r="P541" s="23"/>
      <c r="Q541" s="23"/>
      <c r="R541" s="23"/>
      <c r="S541" s="22"/>
      <c r="T541" s="32"/>
      <c r="U541" s="8"/>
      <c r="V541" s="8"/>
      <c r="W541" s="8"/>
      <c r="X541" s="8"/>
      <c r="Y541" s="8"/>
      <c r="Z541" s="8"/>
    </row>
    <row r="542" customFormat="false" ht="28.5" hidden="false" customHeight="true" outlineLevel="0" collapsed="false">
      <c r="A542" s="35" t="s">
        <v>386</v>
      </c>
      <c r="B542" s="64"/>
      <c r="C542" s="65"/>
      <c r="D542" s="66" t="n">
        <f aca="false">COUNTIF(D5:D540,"bat buoc")-COUNTIFS(D5:D540,"bat buoc",C5:C540,"khong")</f>
        <v>265</v>
      </c>
      <c r="E542" s="39" t="n">
        <f aca="false">HLOOKUP($E$2,$N$1:R542,S542,0)</f>
        <v>1</v>
      </c>
      <c r="F542" s="37" t="n">
        <f aca="false">G542</f>
        <v>6</v>
      </c>
      <c r="G542" s="37" t="n">
        <f aca="false">COUNTIF(G5:G540,"x")-COUNTIFS(G5:G540,"x",C5:C540,"khong")</f>
        <v>6</v>
      </c>
      <c r="H542" s="40"/>
      <c r="I542" s="40"/>
      <c r="J542" s="40"/>
      <c r="K542" s="40"/>
      <c r="L542" s="40"/>
      <c r="M542" s="27"/>
      <c r="N542" s="42" t="n">
        <v>1</v>
      </c>
      <c r="O542" s="42" t="n">
        <v>1</v>
      </c>
      <c r="P542" s="42" t="n">
        <v>1</v>
      </c>
      <c r="Q542" s="42" t="n">
        <v>1</v>
      </c>
      <c r="R542" s="42" t="n">
        <v>1</v>
      </c>
      <c r="S542" s="40" t="n">
        <v>542</v>
      </c>
      <c r="T542" s="37"/>
      <c r="U542" s="8"/>
      <c r="V542" s="8"/>
      <c r="W542" s="8"/>
      <c r="X542" s="8"/>
      <c r="Y542" s="8"/>
      <c r="Z542" s="8"/>
    </row>
    <row r="543" customFormat="false" ht="28.5" hidden="false" customHeight="true" outlineLevel="0" collapsed="false">
      <c r="A543" s="35" t="s">
        <v>387</v>
      </c>
      <c r="B543" s="64"/>
      <c r="C543" s="65"/>
      <c r="D543" s="66" t="n">
        <f aca="false">COUNTIF(D5:D540,"khuyen khich")-COUNTIFS(D5:D540,"khuyen khich",C5:C540,"khong")</f>
        <v>60</v>
      </c>
      <c r="E543" s="41" t="n">
        <f aca="false">HLOOKUP($E$2,$N$1:R543,S543,0)</f>
        <v>0.8</v>
      </c>
      <c r="F543" s="37" t="n">
        <f aca="false">G543</f>
        <v>1</v>
      </c>
      <c r="G543" s="37" t="n">
        <f aca="false">COUNTIF(G5:G540,1)-COUNTIFS(G5:G540,1,C5:C540,"khong")</f>
        <v>1</v>
      </c>
      <c r="H543" s="40"/>
      <c r="I543" s="40"/>
      <c r="J543" s="40"/>
      <c r="K543" s="40"/>
      <c r="L543" s="40"/>
      <c r="M543" s="27"/>
      <c r="N543" s="42" t="n">
        <v>0.75</v>
      </c>
      <c r="O543" s="43" t="n">
        <v>0.8</v>
      </c>
      <c r="P543" s="43" t="n">
        <v>0.8</v>
      </c>
      <c r="Q543" s="43" t="n">
        <v>0.8</v>
      </c>
      <c r="R543" s="43" t="n">
        <v>0.8</v>
      </c>
      <c r="S543" s="40" t="n">
        <v>543</v>
      </c>
      <c r="T543" s="37"/>
      <c r="U543" s="8"/>
      <c r="V543" s="8"/>
      <c r="W543" s="8"/>
      <c r="X543" s="8"/>
      <c r="Y543" s="8"/>
      <c r="Z543" s="8"/>
    </row>
    <row r="544" customFormat="false" ht="33" hidden="false" customHeight="true" outlineLevel="0" collapsed="false">
      <c r="A544" s="35" t="s">
        <v>388</v>
      </c>
      <c r="B544" s="64"/>
      <c r="C544" s="65"/>
      <c r="D544" s="66" t="n">
        <f aca="false">G542</f>
        <v>6</v>
      </c>
      <c r="E544" s="41" t="n">
        <f aca="false">F542/D542</f>
        <v>0.0226415094339623</v>
      </c>
      <c r="F544" s="41" t="n">
        <f aca="false">G544</f>
        <v>0.9773584906</v>
      </c>
      <c r="G544" s="41" t="n">
        <f aca="false">E542-E544</f>
        <v>0.9773584906</v>
      </c>
      <c r="H544" s="40"/>
      <c r="I544" s="40"/>
      <c r="J544" s="40"/>
      <c r="K544" s="40"/>
      <c r="L544" s="40"/>
      <c r="M544" s="27"/>
      <c r="N544" s="27"/>
      <c r="O544" s="27"/>
      <c r="P544" s="27"/>
      <c r="Q544" s="27"/>
      <c r="R544" s="27"/>
      <c r="S544" s="40"/>
      <c r="T544" s="37"/>
      <c r="U544" s="8"/>
      <c r="V544" s="8"/>
      <c r="W544" s="8"/>
      <c r="X544" s="8"/>
      <c r="Y544" s="8"/>
      <c r="Z544" s="8"/>
    </row>
    <row r="545" customFormat="false" ht="33" hidden="false" customHeight="true" outlineLevel="0" collapsed="false">
      <c r="A545" s="35" t="s">
        <v>389</v>
      </c>
      <c r="B545" s="64"/>
      <c r="C545" s="65"/>
      <c r="D545" s="66" t="n">
        <f aca="false">G543</f>
        <v>1</v>
      </c>
      <c r="E545" s="41" t="n">
        <f aca="false">F543/D543</f>
        <v>0.0166666666666667</v>
      </c>
      <c r="F545" s="41" t="n">
        <f aca="false">G545</f>
        <v>0.9833333333</v>
      </c>
      <c r="G545" s="41" t="n">
        <f aca="false">E542-E545</f>
        <v>0.9833333333</v>
      </c>
      <c r="H545" s="40"/>
      <c r="I545" s="40"/>
      <c r="J545" s="40"/>
      <c r="K545" s="40"/>
      <c r="L545" s="40"/>
      <c r="M545" s="27"/>
      <c r="N545" s="27"/>
      <c r="O545" s="27"/>
      <c r="P545" s="27"/>
      <c r="Q545" s="27"/>
      <c r="R545" s="27"/>
      <c r="S545" s="40"/>
      <c r="T545" s="37"/>
      <c r="U545" s="8"/>
      <c r="V545" s="8"/>
      <c r="W545" s="8"/>
      <c r="X545" s="8"/>
      <c r="Y545" s="8"/>
      <c r="Z545" s="8"/>
    </row>
    <row r="546" customFormat="false" ht="21" hidden="false" customHeight="true" outlineLevel="0" collapsed="false">
      <c r="A546" s="35" t="s">
        <v>390</v>
      </c>
      <c r="B546" s="64"/>
      <c r="C546" s="65"/>
      <c r="D546" s="66" t="n">
        <f aca="false">D542-D544</f>
        <v>259</v>
      </c>
      <c r="E546" s="41"/>
      <c r="F546" s="37"/>
      <c r="G546" s="37"/>
      <c r="H546" s="40"/>
      <c r="I546" s="40"/>
      <c r="J546" s="40"/>
      <c r="K546" s="40"/>
      <c r="L546" s="40"/>
      <c r="M546" s="27"/>
      <c r="N546" s="27"/>
      <c r="O546" s="27"/>
      <c r="P546" s="27"/>
      <c r="Q546" s="27"/>
      <c r="R546" s="27"/>
      <c r="S546" s="40"/>
      <c r="T546" s="37"/>
      <c r="U546" s="8"/>
      <c r="V546" s="8"/>
      <c r="W546" s="8"/>
      <c r="X546" s="8"/>
      <c r="Y546" s="8"/>
      <c r="Z546" s="8"/>
    </row>
    <row r="547" customFormat="false" ht="21" hidden="false" customHeight="true" outlineLevel="0" collapsed="false">
      <c r="A547" s="35" t="s">
        <v>391</v>
      </c>
      <c r="B547" s="64"/>
      <c r="C547" s="65"/>
      <c r="D547" s="66" t="n">
        <f aca="false">IF((D543*E543)-D545&lt;0,0,D543*E543-D545)</f>
        <v>47</v>
      </c>
      <c r="E547" s="41"/>
      <c r="F547" s="37"/>
      <c r="G547" s="37"/>
      <c r="H547" s="40"/>
      <c r="I547" s="40"/>
      <c r="J547" s="40"/>
      <c r="K547" s="40"/>
      <c r="L547" s="40"/>
      <c r="M547" s="27"/>
      <c r="N547" s="27"/>
      <c r="O547" s="27"/>
      <c r="P547" s="27"/>
      <c r="Q547" s="27"/>
      <c r="R547" s="27"/>
      <c r="S547" s="40"/>
      <c r="T547" s="37"/>
      <c r="U547" s="8"/>
      <c r="V547" s="8"/>
      <c r="W547" s="8"/>
      <c r="X547" s="8"/>
      <c r="Y547" s="8"/>
      <c r="Z547" s="8"/>
    </row>
    <row r="548" customFormat="false" ht="21" hidden="false" customHeight="true" outlineLevel="0" collapsed="false">
      <c r="A548" s="35" t="s">
        <v>392</v>
      </c>
      <c r="B548" s="64"/>
      <c r="C548" s="65"/>
      <c r="D548" s="67"/>
      <c r="E548" s="44"/>
      <c r="F548" s="45" t="str">
        <f aca="false">IF((E544-E542)&gt;=0,"Dat","Khong dat")</f>
        <v>Khong dat</v>
      </c>
      <c r="G548" s="37"/>
      <c r="H548" s="40"/>
      <c r="I548" s="40"/>
      <c r="J548" s="40"/>
      <c r="K548" s="40"/>
      <c r="L548" s="40"/>
      <c r="M548" s="27"/>
      <c r="N548" s="27"/>
      <c r="O548" s="27"/>
      <c r="P548" s="27"/>
      <c r="Q548" s="27"/>
      <c r="R548" s="27"/>
      <c r="S548" s="40"/>
      <c r="T548" s="37"/>
      <c r="U548" s="8"/>
      <c r="V548" s="8"/>
      <c r="W548" s="8"/>
      <c r="X548" s="8"/>
      <c r="Y548" s="8"/>
      <c r="Z548" s="8"/>
    </row>
    <row r="549" customFormat="false" ht="21" hidden="false" customHeight="true" outlineLevel="0" collapsed="false">
      <c r="A549" s="35" t="s">
        <v>393</v>
      </c>
      <c r="B549" s="64"/>
      <c r="C549" s="65"/>
      <c r="D549" s="67"/>
      <c r="E549" s="44"/>
      <c r="F549" s="45" t="str">
        <f aca="false">IF((E545-E543)&gt;=0,"Dat","Khong dat")</f>
        <v>Khong dat</v>
      </c>
      <c r="G549" s="37"/>
      <c r="H549" s="40"/>
      <c r="I549" s="40"/>
      <c r="J549" s="40"/>
      <c r="K549" s="40"/>
      <c r="L549" s="40"/>
      <c r="M549" s="27"/>
      <c r="N549" s="27"/>
      <c r="O549" s="27"/>
      <c r="P549" s="27"/>
      <c r="Q549" s="27"/>
      <c r="R549" s="27"/>
      <c r="S549" s="40"/>
      <c r="T549" s="37"/>
      <c r="U549" s="8"/>
      <c r="V549" s="8"/>
      <c r="W549" s="8"/>
      <c r="X549" s="8"/>
      <c r="Y549" s="8"/>
      <c r="Z549" s="8"/>
    </row>
    <row r="550" customFormat="false" ht="21" hidden="false" customHeight="true" outlineLevel="0" collapsed="false">
      <c r="A550" s="35" t="s">
        <v>394</v>
      </c>
      <c r="B550" s="64"/>
      <c r="C550" s="65"/>
      <c r="D550" s="67"/>
      <c r="E550" s="44"/>
      <c r="F550" s="45" t="str">
        <f aca="false">IF(OR(F549="khong dat",F548="Khong dat"),"Khong dat","Dat")</f>
        <v>Khong dat</v>
      </c>
      <c r="G550" s="37"/>
      <c r="H550" s="40"/>
      <c r="I550" s="40"/>
      <c r="J550" s="40"/>
      <c r="K550" s="40"/>
      <c r="L550" s="40"/>
      <c r="M550" s="27"/>
      <c r="N550" s="27"/>
      <c r="O550" s="27"/>
      <c r="P550" s="27"/>
      <c r="Q550" s="27"/>
      <c r="R550" s="27"/>
      <c r="S550" s="40"/>
      <c r="T550" s="37"/>
      <c r="U550" s="8"/>
      <c r="V550" s="8"/>
      <c r="W550" s="8"/>
      <c r="X550" s="8"/>
      <c r="Y550" s="8"/>
      <c r="Z550" s="8"/>
    </row>
    <row r="551" customFormat="false" ht="103.5" hidden="false" customHeight="true" outlineLevel="0" collapsed="false">
      <c r="A551" s="24" t="s">
        <v>556</v>
      </c>
      <c r="B551" s="64"/>
      <c r="C551" s="68"/>
      <c r="D551" s="69" t="n">
        <f aca="false">COUNTIFS(D530:D540,"khuyen khich",C530:C540,"ap dung")</f>
        <v>5</v>
      </c>
      <c r="E551" s="27"/>
      <c r="F551" s="27"/>
      <c r="G551" s="27"/>
      <c r="H551" s="40"/>
      <c r="I551" s="40"/>
      <c r="J551" s="40"/>
      <c r="K551" s="40"/>
      <c r="L551" s="40"/>
      <c r="M551" s="27"/>
      <c r="N551" s="27"/>
      <c r="O551" s="27"/>
      <c r="P551" s="27"/>
      <c r="Q551" s="27"/>
      <c r="R551" s="27"/>
      <c r="S551" s="40" t="n">
        <v>542</v>
      </c>
      <c r="T551" s="27"/>
      <c r="U551" s="8"/>
      <c r="V551" s="8"/>
      <c r="W551" s="8"/>
      <c r="X551" s="8"/>
      <c r="Y551" s="8"/>
      <c r="Z551" s="8"/>
    </row>
    <row r="552" customFormat="false" ht="28.5" hidden="false" customHeight="true" outlineLevel="0" collapsed="false">
      <c r="A552" s="46"/>
      <c r="B552" s="64"/>
      <c r="C552" s="68"/>
      <c r="D552" s="69"/>
      <c r="E552" s="27"/>
      <c r="F552" s="27"/>
      <c r="G552" s="27"/>
      <c r="H552" s="40"/>
      <c r="I552" s="40"/>
      <c r="J552" s="40"/>
      <c r="K552" s="40"/>
      <c r="L552" s="40"/>
      <c r="M552" s="27"/>
      <c r="N552" s="27"/>
      <c r="O552" s="27"/>
      <c r="P552" s="27"/>
      <c r="Q552" s="27"/>
      <c r="R552" s="27"/>
      <c r="S552" s="40"/>
      <c r="T552" s="27"/>
      <c r="U552" s="8"/>
      <c r="V552" s="8"/>
      <c r="W552" s="8"/>
      <c r="X552" s="8"/>
      <c r="Y552" s="8"/>
      <c r="Z552" s="8"/>
    </row>
    <row r="553" customFormat="false" ht="28.5" hidden="false" customHeight="true" outlineLevel="0" collapsed="false">
      <c r="A553" s="46"/>
      <c r="B553" s="64"/>
      <c r="C553" s="68"/>
      <c r="D553" s="69"/>
      <c r="E553" s="27"/>
      <c r="F553" s="27"/>
      <c r="G553" s="27"/>
      <c r="H553" s="40"/>
      <c r="I553" s="40"/>
      <c r="J553" s="40"/>
      <c r="K553" s="40"/>
      <c r="L553" s="40"/>
      <c r="M553" s="27"/>
      <c r="N553" s="27"/>
      <c r="O553" s="27"/>
      <c r="P553" s="27"/>
      <c r="Q553" s="27"/>
      <c r="R553" s="27"/>
      <c r="S553" s="40"/>
      <c r="T553" s="27"/>
      <c r="U553" s="8"/>
      <c r="V553" s="8"/>
      <c r="W553" s="8"/>
      <c r="X553" s="8"/>
      <c r="Y553" s="8"/>
      <c r="Z553" s="8"/>
    </row>
    <row r="554" customFormat="false" ht="19.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9.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9.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9.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9.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9.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9.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9.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9.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9.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9.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9.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9.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9.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9.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9.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9.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9.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9.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9.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9.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9.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9.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9.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9.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9.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9.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9.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9.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9.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9.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9.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9.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9.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9.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9.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9.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9.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9.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9.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9.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9.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9.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9.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9.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9.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9.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9.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9.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9.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9.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9.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9.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9.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9.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9.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9.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9.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9.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9.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9.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9.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9.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9.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9.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9.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9.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9.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9.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9.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9.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9.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9.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9.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9.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9.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9.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9.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9.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9.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9.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9.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9.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9.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9.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9.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9.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9.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9.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9.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9.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9.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9.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9.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9.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9.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9.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9.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9.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9.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9.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9.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9.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9.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9.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9.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9.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9.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9.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9.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9.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9.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9.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9.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9.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9.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9.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9.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9.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9.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9.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9.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9.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9.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9.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9.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9.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9.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9.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9.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9.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9.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9.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9.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9.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9.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9.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9.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9.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9.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9.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9.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9.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9.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9.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9.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9.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9.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9.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9.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9.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9.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9.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9.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9.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9.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9.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9.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9.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9.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9.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9.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9.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9.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9.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9.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9.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9.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9.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9.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9.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9.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9.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9.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9.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9.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9.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9.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9.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9.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9.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9.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9.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9.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9.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9.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9.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9.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9.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9.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9.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9.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9.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9.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9.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9.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9.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9.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9.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9.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9.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9.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9.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9.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9.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9.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9.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9.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9.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9.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9.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9.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9.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9.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9.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9.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9.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9.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9.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9.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9.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9.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9.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9.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9.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9.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9.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9.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9.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9.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9.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9.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9.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9.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9.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9.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9.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9.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9.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9.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9.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9.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9.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9.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9.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9.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9.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9.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9.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9.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9.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9.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9.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9.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9.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9.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9.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9.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9.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9.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9.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9.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9.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9.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9.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9.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9.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9.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9.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9.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9.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9.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9.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9.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9.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9.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9.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9.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9.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9.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9.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9.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9.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9.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9.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9.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9.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9.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9.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9.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9.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9.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9.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9.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9.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9.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9.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9.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9.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9.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9.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9.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9.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9.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9.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9.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9.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9.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9.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9.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9.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9.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9.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9.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9.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9.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9.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9.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9.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9.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9.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9.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9.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9.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9.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9.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9.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9.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9.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9.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9.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9.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9.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9.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9.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9.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9.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9.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9.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9.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9.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9.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9.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9.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9.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9.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9.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9.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9.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9.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9.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9.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9.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9.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9.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9.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9.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9.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9.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9.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9.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9.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9.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9.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9.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9.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9.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9.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9.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9.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9.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9.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9.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9.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9.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9.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9.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9.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9.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9.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9.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9.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9.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9.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9.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9.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9.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9.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9.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9.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9.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9.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9.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9.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9.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9.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9.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9.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9.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9.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9.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9.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9.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9.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9.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9.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9.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9.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9.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9.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9.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9.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9.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9.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9.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9.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9.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9.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9.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9.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9.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9.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9.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9.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9.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9.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9.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9.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9.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9.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9.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9.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9.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9.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9.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9.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9.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9.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9.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9.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9.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9.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9.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9.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9.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9.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540">
    <cfRule type="cellIs" priority="2" operator="equal" aboveAverage="0" equalAverage="0" bottom="0" percent="0" rank="0" text="" dxfId="0">
      <formula>"ap dung"</formula>
    </cfRule>
  </conditionalFormatting>
  <conditionalFormatting sqref="D1:D540">
    <cfRule type="cellIs" priority="3" operator="equal" aboveAverage="0" equalAverage="0" bottom="0" percent="0" rank="0" text="" dxfId="0">
      <formula>"khuyen khich"</formula>
    </cfRule>
  </conditionalFormatting>
  <conditionalFormatting sqref="D1:D540">
    <cfRule type="cellIs" priority="4" operator="equal" aboveAverage="0" equalAverage="0" bottom="0" percent="0" rank="0" text="" dxfId="1">
      <formula>"bat buoc"</formula>
    </cfRule>
  </conditionalFormatting>
  <conditionalFormatting sqref="E1:E540">
    <cfRule type="cellIs" priority="5" operator="equal" aboveAverage="0" equalAverage="0" bottom="0" percent="0" rank="0" text="" dxfId="0">
      <formula>1</formula>
    </cfRule>
  </conditionalFormatting>
  <conditionalFormatting sqref="E1:E540">
    <cfRule type="cellIs" priority="6" operator="equal" aboveAverage="0" equalAverage="0" bottom="0" percent="0" rank="0" text="" dxfId="1">
      <formula>"x"</formula>
    </cfRule>
  </conditionalFormatting>
  <conditionalFormatting sqref="F3:F540 T3:T540">
    <cfRule type="expression" priority="7" aboveAverage="0" equalAverage="0" bottom="0" percent="0" rank="0" text="" dxfId="2">
      <formula>LEN(TRIM(F3))&gt;0</formula>
    </cfRule>
  </conditionalFormatting>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4.42578125" defaultRowHeight="15" zeroHeight="false" outlineLevelRow="0" outlineLevelCol="0"/>
  <cols>
    <col collapsed="false" customWidth="true" hidden="false" outlineLevel="0" max="1" min="1" style="0" width="16.29"/>
    <col collapsed="false" customWidth="true" hidden="false" outlineLevel="0" max="2" min="2" style="0" width="11.29"/>
    <col collapsed="false" customWidth="true" hidden="false" outlineLevel="0" max="4" min="3" style="0" width="8.29"/>
    <col collapsed="false" customWidth="true" hidden="false" outlineLevel="0" max="26" min="5" style="0" width="16.29"/>
  </cols>
  <sheetData>
    <row r="1" customFormat="false" ht="27" hidden="false" customHeight="true" outlineLevel="0" collapsed="false">
      <c r="A1" s="70" t="s">
        <v>402</v>
      </c>
      <c r="B1" s="70"/>
      <c r="C1" s="70"/>
      <c r="D1" s="70"/>
      <c r="E1" s="8"/>
      <c r="F1" s="8"/>
      <c r="G1" s="8"/>
      <c r="H1" s="8"/>
      <c r="I1" s="8"/>
      <c r="J1" s="8"/>
      <c r="K1" s="8"/>
      <c r="L1" s="8"/>
      <c r="M1" s="8"/>
      <c r="N1" s="8"/>
      <c r="O1" s="8"/>
      <c r="P1" s="8"/>
      <c r="Q1" s="8"/>
      <c r="R1" s="8"/>
      <c r="S1" s="8"/>
      <c r="T1" s="8"/>
      <c r="U1" s="8"/>
      <c r="V1" s="8"/>
      <c r="W1" s="8"/>
      <c r="X1" s="8"/>
      <c r="Y1" s="8"/>
      <c r="Z1" s="8"/>
    </row>
    <row r="2" customFormat="false" ht="20.25" hidden="false" customHeight="true" outlineLevel="0" collapsed="false">
      <c r="A2" s="71"/>
      <c r="B2" s="71"/>
      <c r="C2" s="72" t="s">
        <v>557</v>
      </c>
      <c r="D2" s="72" t="s">
        <v>558</v>
      </c>
      <c r="E2" s="8"/>
      <c r="F2" s="8"/>
      <c r="G2" s="8"/>
      <c r="H2" s="8"/>
      <c r="I2" s="8"/>
      <c r="J2" s="8"/>
      <c r="K2" s="8"/>
      <c r="L2" s="8"/>
      <c r="M2" s="8"/>
      <c r="N2" s="8"/>
      <c r="O2" s="8"/>
      <c r="P2" s="8"/>
      <c r="Q2" s="8"/>
      <c r="R2" s="8"/>
      <c r="S2" s="8"/>
      <c r="T2" s="8"/>
      <c r="U2" s="8"/>
      <c r="V2" s="8"/>
      <c r="W2" s="8"/>
      <c r="X2" s="8"/>
      <c r="Y2" s="8"/>
      <c r="Z2" s="8"/>
    </row>
    <row r="3" customFormat="false" ht="32.25" hidden="false" customHeight="true" outlineLevel="0" collapsed="false">
      <c r="A3" s="73" t="s">
        <v>559</v>
      </c>
      <c r="B3" s="74" t="n">
        <f aca="false">'TÍNH SAO - Bảng 1'!F542</f>
        <v>6</v>
      </c>
      <c r="C3" s="75" t="n">
        <f aca="false">'TÍNH SAO - Bảng 1'!E544</f>
        <v>0.02264150943</v>
      </c>
      <c r="D3" s="75" t="n">
        <f aca="false">100%-C3</f>
        <v>0.97735849057</v>
      </c>
      <c r="E3" s="8"/>
      <c r="F3" s="8"/>
      <c r="G3" s="8"/>
      <c r="H3" s="8"/>
      <c r="I3" s="8"/>
      <c r="J3" s="8"/>
      <c r="K3" s="8"/>
      <c r="L3" s="8"/>
      <c r="M3" s="8"/>
      <c r="N3" s="8"/>
      <c r="O3" s="8"/>
      <c r="P3" s="8"/>
      <c r="Q3" s="8"/>
      <c r="R3" s="8"/>
      <c r="S3" s="8"/>
      <c r="T3" s="8"/>
      <c r="U3" s="8"/>
      <c r="V3" s="8"/>
      <c r="W3" s="8"/>
      <c r="X3" s="8"/>
      <c r="Y3" s="8"/>
      <c r="Z3" s="8"/>
    </row>
    <row r="4" customFormat="false" ht="31.5" hidden="false" customHeight="true" outlineLevel="0" collapsed="false">
      <c r="A4" s="76" t="s">
        <v>560</v>
      </c>
      <c r="B4" s="77" t="n">
        <f aca="false">'TÍNH SAO - Bảng 1'!F543</f>
        <v>1</v>
      </c>
      <c r="C4" s="78" t="n">
        <f aca="false">'TÍNH SAO - Bảng 1'!E545</f>
        <v>0.01666666667</v>
      </c>
      <c r="D4" s="78" t="n">
        <f aca="false">100%-C4</f>
        <v>0.98333333333</v>
      </c>
      <c r="E4" s="8"/>
      <c r="F4" s="8"/>
      <c r="G4" s="8"/>
      <c r="H4" s="8"/>
      <c r="I4" s="8"/>
      <c r="J4" s="8"/>
      <c r="K4" s="8"/>
      <c r="L4" s="8"/>
      <c r="M4" s="8"/>
      <c r="N4" s="8"/>
      <c r="O4" s="8"/>
      <c r="P4" s="8"/>
      <c r="Q4" s="8"/>
      <c r="R4" s="8"/>
      <c r="S4" s="8"/>
      <c r="T4" s="8"/>
      <c r="U4" s="8"/>
      <c r="V4" s="8"/>
      <c r="W4" s="8"/>
      <c r="X4" s="8"/>
      <c r="Y4" s="8"/>
      <c r="Z4" s="8"/>
    </row>
    <row r="5" customFormat="false" ht="31.5" hidden="false" customHeight="true" outlineLevel="0" collapsed="false">
      <c r="A5" s="76" t="s">
        <v>559</v>
      </c>
      <c r="B5" s="79" t="str">
        <f aca="false">'TÍNH SAO - Bảng 1'!F548</f>
        <v>Khong dat</v>
      </c>
      <c r="C5" s="80"/>
      <c r="D5" s="80"/>
      <c r="E5" s="8"/>
      <c r="F5" s="8"/>
      <c r="G5" s="8"/>
      <c r="H5" s="8"/>
      <c r="I5" s="8"/>
      <c r="J5" s="8"/>
      <c r="K5" s="8"/>
      <c r="L5" s="8"/>
      <c r="M5" s="8"/>
      <c r="N5" s="8"/>
      <c r="O5" s="8"/>
      <c r="P5" s="8"/>
      <c r="Q5" s="8"/>
      <c r="R5" s="8"/>
      <c r="S5" s="8"/>
      <c r="T5" s="8"/>
      <c r="U5" s="8"/>
      <c r="V5" s="8"/>
      <c r="W5" s="8"/>
      <c r="X5" s="8"/>
      <c r="Y5" s="8"/>
      <c r="Z5" s="8"/>
    </row>
    <row r="6" customFormat="false" ht="31.5" hidden="false" customHeight="true" outlineLevel="0" collapsed="false">
      <c r="A6" s="76" t="s">
        <v>560</v>
      </c>
      <c r="B6" s="79" t="str">
        <f aca="false">'TÍNH SAO - Bảng 1'!F549</f>
        <v>Khong dat</v>
      </c>
      <c r="C6" s="80"/>
      <c r="D6" s="80"/>
      <c r="E6" s="8"/>
      <c r="F6" s="8"/>
      <c r="G6" s="8"/>
      <c r="H6" s="8"/>
      <c r="I6" s="8"/>
      <c r="J6" s="8"/>
      <c r="K6" s="8"/>
      <c r="L6" s="8"/>
      <c r="M6" s="8"/>
      <c r="N6" s="8"/>
      <c r="O6" s="8"/>
      <c r="P6" s="8"/>
      <c r="Q6" s="8"/>
      <c r="R6" s="8"/>
      <c r="S6" s="8"/>
      <c r="T6" s="8"/>
      <c r="U6" s="8"/>
      <c r="V6" s="8"/>
      <c r="W6" s="8"/>
      <c r="X6" s="8"/>
      <c r="Y6" s="8"/>
      <c r="Z6" s="8"/>
    </row>
    <row r="7" customFormat="false" ht="21" hidden="false" customHeight="true" outlineLevel="0" collapsed="false">
      <c r="A7" s="76" t="s">
        <v>561</v>
      </c>
      <c r="B7" s="79" t="str">
        <f aca="false">'TÍNH SAO - Bảng 1'!F550</f>
        <v>Khong dat</v>
      </c>
      <c r="C7" s="80"/>
      <c r="D7" s="80"/>
      <c r="E7" s="8"/>
      <c r="F7" s="8"/>
      <c r="G7" s="8"/>
      <c r="H7" s="8"/>
      <c r="I7" s="8"/>
      <c r="J7" s="8"/>
      <c r="K7" s="8"/>
      <c r="L7" s="8"/>
      <c r="M7" s="8"/>
      <c r="N7" s="8"/>
      <c r="O7" s="8"/>
      <c r="P7" s="8"/>
      <c r="Q7" s="8"/>
      <c r="R7" s="8"/>
      <c r="S7" s="8"/>
      <c r="T7" s="8"/>
      <c r="U7" s="8"/>
      <c r="V7" s="8"/>
      <c r="W7" s="8"/>
      <c r="X7" s="8"/>
      <c r="Y7" s="8"/>
      <c r="Z7" s="8"/>
    </row>
    <row r="8" customFormat="false" ht="19.5" hidden="false" customHeight="true" outlineLevel="0" collapsed="false">
      <c r="A8" s="8"/>
      <c r="B8" s="8"/>
      <c r="C8" s="8"/>
      <c r="D8" s="8"/>
      <c r="E8" s="8"/>
      <c r="F8" s="8"/>
      <c r="G8" s="8"/>
      <c r="H8" s="8"/>
      <c r="I8" s="8"/>
      <c r="J8" s="8"/>
      <c r="K8" s="8"/>
      <c r="L8" s="8"/>
      <c r="M8" s="8"/>
      <c r="N8" s="8"/>
      <c r="O8" s="8"/>
      <c r="P8" s="8"/>
      <c r="Q8" s="8"/>
      <c r="R8" s="8"/>
      <c r="S8" s="8"/>
      <c r="T8" s="8"/>
      <c r="U8" s="8"/>
      <c r="V8" s="8"/>
      <c r="W8" s="8"/>
      <c r="X8" s="8"/>
      <c r="Y8" s="8"/>
      <c r="Z8" s="8"/>
    </row>
    <row r="9" customFormat="false" ht="19.5" hidden="false" customHeight="true" outlineLevel="0" collapsed="false">
      <c r="A9" s="8"/>
      <c r="B9" s="8"/>
      <c r="C9" s="8"/>
      <c r="D9" s="8"/>
      <c r="E9" s="8"/>
      <c r="F9" s="8"/>
      <c r="G9" s="8"/>
      <c r="H9" s="8"/>
      <c r="I9" s="8"/>
      <c r="J9" s="8"/>
      <c r="K9" s="8"/>
      <c r="L9" s="8"/>
      <c r="M9" s="8"/>
      <c r="N9" s="8"/>
      <c r="O9" s="8"/>
      <c r="P9" s="8"/>
      <c r="Q9" s="8"/>
      <c r="R9" s="8"/>
      <c r="S9" s="8"/>
      <c r="T9" s="8"/>
      <c r="U9" s="8"/>
      <c r="V9" s="8"/>
      <c r="W9" s="8"/>
      <c r="X9" s="8"/>
      <c r="Y9" s="8"/>
      <c r="Z9" s="8"/>
    </row>
    <row r="10" customFormat="false" ht="19.5" hidden="false" customHeight="tru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row>
    <row r="11" customFormat="false" ht="19.5" hidden="false" customHeight="tru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row>
    <row r="12" customFormat="false" ht="19.5" hidden="false" customHeight="tru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row>
    <row r="13" customFormat="false" ht="19.5" hidden="false" customHeight="tru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row>
    <row r="14" customFormat="false" ht="19.5" hidden="false" customHeight="tru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row>
    <row r="15" customFormat="false" ht="19.5" hidden="false" customHeight="tru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row>
    <row r="16" customFormat="false" ht="19.5" hidden="false" customHeight="tru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row>
    <row r="17" customFormat="false" ht="19.5" hidden="false" customHeight="tru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row>
    <row r="18" customFormat="false" ht="19.5" hidden="false" customHeight="tru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row>
    <row r="19" customFormat="false" ht="19.5" hidden="false" customHeight="tru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row>
    <row r="20" customFormat="false" ht="19.5" hidden="false" customHeight="tru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row>
    <row r="21" customFormat="false" ht="19.5" hidden="false" customHeight="tru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row>
    <row r="22" customFormat="false" ht="19.5" hidden="false" customHeight="tru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row>
    <row r="23" customFormat="false" ht="19.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9.5" hidden="false" customHeight="tru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row>
    <row r="25" customFormat="false" ht="19.5" hidden="false" customHeight="tru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row>
    <row r="26" customFormat="false" ht="19.5" hidden="false" customHeight="tru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row>
    <row r="27" customFormat="false" ht="19.5" hidden="false" customHeight="tru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row>
    <row r="28" customFormat="false" ht="19.5" hidden="false" customHeight="tru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row>
    <row r="29" customFormat="false" ht="19.5" hidden="false" customHeight="tru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row>
    <row r="30" customFormat="false" ht="19.5" hidden="false" customHeight="tru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row>
    <row r="31" customFormat="false" ht="19.5" hidden="false" customHeight="tru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row>
    <row r="32" customFormat="false" ht="19.5" hidden="false" customHeight="tru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row>
    <row r="33" customFormat="false" ht="19.5" hidden="false" customHeight="tru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row>
    <row r="34" customFormat="false" ht="19.5" hidden="false" customHeight="tru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row>
    <row r="35" customFormat="false" ht="19.5" hidden="false" customHeight="tru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row>
    <row r="36" customFormat="false" ht="19.5" hidden="false" customHeight="tru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row>
    <row r="37" customFormat="false" ht="19.5" hidden="false" customHeight="tru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row>
    <row r="38" customFormat="false" ht="19.5" hidden="false" customHeight="tru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row>
    <row r="39" customFormat="false" ht="19.5" hidden="false" customHeight="tru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row>
    <row r="40" customFormat="false" ht="19.5" hidden="false" customHeight="tru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row>
    <row r="41" customFormat="false" ht="19.5" hidden="false" customHeight="tru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row>
    <row r="42" customFormat="false" ht="19.5" hidden="false" customHeight="tru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row>
    <row r="43" customFormat="false" ht="19.5" hidden="false" customHeight="tru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row>
    <row r="44" customFormat="false" ht="19.5" hidden="false" customHeight="tru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row>
    <row r="45" customFormat="false" ht="19.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9.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9.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9.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9.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9.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9.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9.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9.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9.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9.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9.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9.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9.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9.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9.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9.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9.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9.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9.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9.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9.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9.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9.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9.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9.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9.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9.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9.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9.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9.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9.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9.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9.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9.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9.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9.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9.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9.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9.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9.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9.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9.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9.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9.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9.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9.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9.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9.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9.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9.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9.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9.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9.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9.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9.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9.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9.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9.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9.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9.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9.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9.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9.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9.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9.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9.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9.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9.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9.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9.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9.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9.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9.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9.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9.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9.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9.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9.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9.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9.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9.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9.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9.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9.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9.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9.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9.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9.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9.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9.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9.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9.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9.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9.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9.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9.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9.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9.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9.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9.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9.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9.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9.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9.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9.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9.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9.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9.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9.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9.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9.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9.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9.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9.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9.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9.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9.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9.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9.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9.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9.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9.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9.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9.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9.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9.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9.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9.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9.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9.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9.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9.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9.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9.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9.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9.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9.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9.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9.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9.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9.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9.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9.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9.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9.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9.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9.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9.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9.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9.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9.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9.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9.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9.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9.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9.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9.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9.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9.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9.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9.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9.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9.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9.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9.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9.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9.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9.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9.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9.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9.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9.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9.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9.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9.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9.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9.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9.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9.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9.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9.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9.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9.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9.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9.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9.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9.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9.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9.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9.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9.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9.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9.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9.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9.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9.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9.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9.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9.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9.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9.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9.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9.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9.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9.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9.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9.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9.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9.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9.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9.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9.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9.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9.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9.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9.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9.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9.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9.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9.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9.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9.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9.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9.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9.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9.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9.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9.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9.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9.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9.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9.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9.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9.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9.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9.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9.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9.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9.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9.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9.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9.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9.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9.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9.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9.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9.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9.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9.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9.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9.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9.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9.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9.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9.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9.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9.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9.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9.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9.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9.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9.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9.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9.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9.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9.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9.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9.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9.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9.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9.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9.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9.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9.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9.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9.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9.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9.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9.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9.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9.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9.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9.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9.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9.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9.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9.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9.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9.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9.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9.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9.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9.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9.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9.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9.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9.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9.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9.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9.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9.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9.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9.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9.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9.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9.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9.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9.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9.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9.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9.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9.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9.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9.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9.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9.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9.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9.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9.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9.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9.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9.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9.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9.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9.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9.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9.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9.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9.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9.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9.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9.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9.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9.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9.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9.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9.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9.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9.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9.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9.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9.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9.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9.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9.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9.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9.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9.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9.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9.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9.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9.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9.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9.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9.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9.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9.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9.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9.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9.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9.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9.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9.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9.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9.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9.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9.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9.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9.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9.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9.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9.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9.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9.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9.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9.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9.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9.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9.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9.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9.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9.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9.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9.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9.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9.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9.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9.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9.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9.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9.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9.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9.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9.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9.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9.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9.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9.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9.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9.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9.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9.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9.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9.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9.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9.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9.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9.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9.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9.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9.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9.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9.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9.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9.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9.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9.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9.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9.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9.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9.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9.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9.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9.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9.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9.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9.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9.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9.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9.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9.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9.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9.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9.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9.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9.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9.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9.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9.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9.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9.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9.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9.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9.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9.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9.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9.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9.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9.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9.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9.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9.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9.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9.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9.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9.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9.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9.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9.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9.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9.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9.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9.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9.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9.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9.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9.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9.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9.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9.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9.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9.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9.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9.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9.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9.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9.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9.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9.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9.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9.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9.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9.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9.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9.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9.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9.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9.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9.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9.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9.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9.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9.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9.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9.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9.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9.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9.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9.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9.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9.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9.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9.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9.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9.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9.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9.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9.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9.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9.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9.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9.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9.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9.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9.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9.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9.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9.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9.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9.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9.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9.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9.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9.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9.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9.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9.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9.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9.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9.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9.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9.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9.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9.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9.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9.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9.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9.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9.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9.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9.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9.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9.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9.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9.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9.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9.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9.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9.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9.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9.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9.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9.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9.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9.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9.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9.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9.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9.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9.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9.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9.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9.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9.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9.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9.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9.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9.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9.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9.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9.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9.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9.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9.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9.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9.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9.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9.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9.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9.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9.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9.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9.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9.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9.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9.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9.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9.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9.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9.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9.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9.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9.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9.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9.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9.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9.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9.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9.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9.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9.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9.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9.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9.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9.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9.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9.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9.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9.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9.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9.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9.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9.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9.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9.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9.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9.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9.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9.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9.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9.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9.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9.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9.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9.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9.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9.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9.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9.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9.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9.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9.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9.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9.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9.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9.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9.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9.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9.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9.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9.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9.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9.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9.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9.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9.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9.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9.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9.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9.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9.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9.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9.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9.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9.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9.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9.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9.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9.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9.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9.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9.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9.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9.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9.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9.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9.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9.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9.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9.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9.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9.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9.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9.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9.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9.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9.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9.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9.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9.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9.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9.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9.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9.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9.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9.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9.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9.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9.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9.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9.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9.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9.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9.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9.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9.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9.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9.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9.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9.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9.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9.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9.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9.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9.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9.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9.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9.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9.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9.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9.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9.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9.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9.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9.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9.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9.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9.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9.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9.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9.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9.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9.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9.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9.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9.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9.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9.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9.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9.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9.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9.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9.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9.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9.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9.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9.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9.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9.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9.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9.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9.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9.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9.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9.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9.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9.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9.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9.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9.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9.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9.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9.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9.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9.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9.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9.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9.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9.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9.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9.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9.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9.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9.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9.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9.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9.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9.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9.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9.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9.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9.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9.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9.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9.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9.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9.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9.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9.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9.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9.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9.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9.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9.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9.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9.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9.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9.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9.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9.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9.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9.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9.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9.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9.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9.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9.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9.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9.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9.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9.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9.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9.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9.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9.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9.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9.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9.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9.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9.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9.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9.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9.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9.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9.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9.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9.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9.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9.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9.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9.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9.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9.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9.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9.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9.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9.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9.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9.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9.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9.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9.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9.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9.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9.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9.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9.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9.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9.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9.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9.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9.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9.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9.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9.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9.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9.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9.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9.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9.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9.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9.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9.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9.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9.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9.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9.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9.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9.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9.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9.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9.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9.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9.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9.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9.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9.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9.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9.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9.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9.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9.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9.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9.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9.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9.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9.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9.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9.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9.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9.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9.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9.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9.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9.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9.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9.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9.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9.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9.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9.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9.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9.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9.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9.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9.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9.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9.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9.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9.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9.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9.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9.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9.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9.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9.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9.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9.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9.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9.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9.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9.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9.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9.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9.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9.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9.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9.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9.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9.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9.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9.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9.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9.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9.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9.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9.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9.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9.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9.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9.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9.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9.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9.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9.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9.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9.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9.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9.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9.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9.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9.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9.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9.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9.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9.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9.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9.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9.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9.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9.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9.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9.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9.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D1"/>
  </mergeCells>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26" min="1" style="0" width="10"/>
  </cols>
  <sheetData>
    <row r="1" customFormat="false" ht="12.75" hidden="false" customHeight="true" outlineLevel="0" collapsed="false"/>
    <row r="2" customFormat="false" ht="12.75" hidden="false" customHeight="true" outlineLevel="0" collapsed="false"/>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1" min="1" style="0" width="68.43"/>
    <col collapsed="false" customWidth="true" hidden="false" outlineLevel="0" max="2" min="2" style="0" width="12.13"/>
    <col collapsed="false" customWidth="true" hidden="false" outlineLevel="0" max="3" min="3" style="0" width="13"/>
    <col collapsed="false" customWidth="true" hidden="false" outlineLevel="0" max="4" min="4" style="0" width="16.29"/>
    <col collapsed="false" customWidth="true" hidden="false" outlineLevel="0" max="5" min="5" style="0" width="13"/>
    <col collapsed="false" customWidth="true" hidden="false" outlineLevel="0" max="8" min="6" style="0" width="16.29"/>
    <col collapsed="false" customWidth="true" hidden="false" outlineLevel="0" max="12" min="9" style="0" width="3.58"/>
    <col collapsed="false" customWidth="true" hidden="false" outlineLevel="0" max="13" min="13" style="0" width="19.43"/>
    <col collapsed="false" customWidth="true" hidden="false" outlineLevel="0" max="18" min="14" style="0" width="5.71"/>
    <col collapsed="false" customWidth="true" hidden="false" outlineLevel="0" max="19" min="19" style="0" width="3.86"/>
    <col collapsed="false" customWidth="true" hidden="false" outlineLevel="0" max="26" min="20" style="0" width="16.29"/>
  </cols>
  <sheetData>
    <row r="1" customFormat="false" ht="39.75" hidden="false" customHeight="true" outlineLevel="0" collapsed="false">
      <c r="A1" s="1" t="s">
        <v>0</v>
      </c>
      <c r="B1" s="2"/>
      <c r="C1" s="1" t="s">
        <v>1</v>
      </c>
      <c r="D1" s="1" t="s">
        <v>2</v>
      </c>
      <c r="E1" s="3"/>
      <c r="F1" s="1" t="s">
        <v>3</v>
      </c>
      <c r="G1" s="4" t="s">
        <v>3</v>
      </c>
      <c r="H1" s="5" t="s">
        <v>4</v>
      </c>
      <c r="I1" s="5" t="s">
        <v>5</v>
      </c>
      <c r="J1" s="5" t="s">
        <v>6</v>
      </c>
      <c r="K1" s="5" t="s">
        <v>7</v>
      </c>
      <c r="L1" s="5" t="s">
        <v>8</v>
      </c>
      <c r="M1" s="4" t="s">
        <v>9</v>
      </c>
      <c r="N1" s="6" t="n">
        <v>1</v>
      </c>
      <c r="O1" s="6" t="n">
        <v>2</v>
      </c>
      <c r="P1" s="6" t="n">
        <v>3</v>
      </c>
      <c r="Q1" s="6" t="n">
        <v>4</v>
      </c>
      <c r="R1" s="6" t="n">
        <v>5</v>
      </c>
      <c r="S1" s="7"/>
      <c r="T1" s="8"/>
      <c r="U1" s="8"/>
      <c r="V1" s="8"/>
      <c r="W1" s="8"/>
      <c r="X1" s="8"/>
      <c r="Y1" s="8"/>
      <c r="Z1" s="8"/>
    </row>
    <row r="2" customFormat="false" ht="28.5" hidden="false" customHeight="true" outlineLevel="0" collapsed="false">
      <c r="A2" s="9" t="s">
        <v>7</v>
      </c>
      <c r="B2" s="10" t="str">
        <f aca="false">$A2</f>
        <v>M</v>
      </c>
      <c r="C2" s="11"/>
      <c r="D2" s="11" t="n">
        <v>3</v>
      </c>
      <c r="E2" s="12" t="n">
        <f aca="false">D2</f>
        <v>3</v>
      </c>
      <c r="F2" s="13" t="s">
        <v>10</v>
      </c>
      <c r="G2" s="14" t="s">
        <v>11</v>
      </c>
      <c r="H2" s="15"/>
      <c r="I2" s="15"/>
      <c r="J2" s="15"/>
      <c r="K2" s="15"/>
      <c r="L2" s="15"/>
      <c r="M2" s="16"/>
      <c r="N2" s="16"/>
      <c r="O2" s="16"/>
      <c r="P2" s="16"/>
      <c r="Q2" s="16"/>
      <c r="R2" s="16"/>
      <c r="S2" s="15" t="n">
        <v>2</v>
      </c>
      <c r="T2" s="8"/>
      <c r="U2" s="8"/>
      <c r="V2" s="8"/>
      <c r="W2" s="8"/>
      <c r="X2" s="8"/>
      <c r="Y2" s="8"/>
      <c r="Z2" s="8"/>
    </row>
    <row r="3" customFormat="false" ht="28.5" hidden="false" customHeight="true" outlineLevel="0" collapsed="false">
      <c r="A3" s="17" t="s">
        <v>12</v>
      </c>
      <c r="B3" s="18"/>
      <c r="C3" s="19"/>
      <c r="D3" s="20"/>
      <c r="E3" s="19"/>
      <c r="F3" s="19"/>
      <c r="G3" s="21"/>
      <c r="H3" s="22"/>
      <c r="I3" s="22"/>
      <c r="J3" s="22"/>
      <c r="K3" s="22"/>
      <c r="L3" s="22"/>
      <c r="M3" s="23"/>
      <c r="N3" s="23"/>
      <c r="O3" s="23"/>
      <c r="P3" s="23"/>
      <c r="Q3" s="23"/>
      <c r="R3" s="23"/>
      <c r="S3" s="22" t="n">
        <v>3</v>
      </c>
      <c r="T3" s="8"/>
      <c r="U3" s="8"/>
      <c r="V3" s="8"/>
      <c r="W3" s="8"/>
      <c r="X3" s="8"/>
      <c r="Y3" s="8"/>
      <c r="Z3" s="8"/>
    </row>
    <row r="4" customFormat="false" ht="28.5" hidden="false" customHeight="true" outlineLevel="0" collapsed="false">
      <c r="A4" s="17" t="s">
        <v>13</v>
      </c>
      <c r="B4" s="18"/>
      <c r="C4" s="19"/>
      <c r="D4" s="20"/>
      <c r="E4" s="19"/>
      <c r="F4" s="19"/>
      <c r="G4" s="21"/>
      <c r="H4" s="22"/>
      <c r="I4" s="22"/>
      <c r="J4" s="22"/>
      <c r="K4" s="22"/>
      <c r="L4" s="22"/>
      <c r="M4" s="23"/>
      <c r="N4" s="23"/>
      <c r="O4" s="23"/>
      <c r="P4" s="23"/>
      <c r="Q4" s="23"/>
      <c r="R4" s="23"/>
      <c r="S4" s="22" t="n">
        <v>4</v>
      </c>
      <c r="T4" s="8"/>
      <c r="U4" s="8"/>
      <c r="V4" s="8"/>
      <c r="W4" s="8"/>
      <c r="X4" s="8"/>
      <c r="Y4" s="8"/>
      <c r="Z4" s="8"/>
    </row>
    <row r="5" customFormat="false" ht="28.5" hidden="false" customHeight="true" outlineLevel="0" collapsed="false">
      <c r="A5" s="24" t="s">
        <v>14</v>
      </c>
      <c r="B5" s="18" t="n">
        <f aca="false">HLOOKUP($B$2,$I$1:L5,S5,0)</f>
        <v>1</v>
      </c>
      <c r="C5" s="25" t="str">
        <f aca="false">IF(B5=1,"Ap Dung","Khong")</f>
        <v>Ap Dung</v>
      </c>
      <c r="D5" s="25" t="str">
        <f aca="false">IF(E5="x","Bat buoc",(IF(E5=1,"khuyen khich","Khong")))</f>
        <v>Khong</v>
      </c>
      <c r="E5" s="26" t="n">
        <f aca="false">HLOOKUP($E$2,$N$1:R5,S5,0)</f>
        <v>0</v>
      </c>
      <c r="F5" s="27"/>
      <c r="G5" s="23"/>
      <c r="H5" s="28" t="s">
        <v>15</v>
      </c>
      <c r="I5" s="22" t="n">
        <v>1</v>
      </c>
      <c r="J5" s="22" t="n">
        <v>1</v>
      </c>
      <c r="K5" s="22" t="n">
        <v>1</v>
      </c>
      <c r="L5" s="22" t="n">
        <v>1</v>
      </c>
      <c r="M5" s="29" t="s">
        <v>16</v>
      </c>
      <c r="N5" s="23" t="n">
        <v>1</v>
      </c>
      <c r="O5" s="23" t="n">
        <v>1</v>
      </c>
      <c r="P5" s="23"/>
      <c r="Q5" s="23"/>
      <c r="R5" s="23"/>
      <c r="S5" s="22" t="n">
        <v>5</v>
      </c>
      <c r="T5" s="8"/>
      <c r="U5" s="8"/>
      <c r="V5" s="8"/>
      <c r="W5" s="8"/>
      <c r="X5" s="8"/>
      <c r="Y5" s="8"/>
      <c r="Z5" s="8"/>
    </row>
    <row r="6" customFormat="false" ht="28.5" hidden="false" customHeight="true" outlineLevel="0" collapsed="false">
      <c r="A6" s="24" t="s">
        <v>17</v>
      </c>
      <c r="B6" s="18" t="n">
        <f aca="false">HLOOKUP($B$2,$I$1:L6,S6,0)</f>
        <v>1</v>
      </c>
      <c r="C6" s="25" t="str">
        <f aca="false">IF(B6=1,"Ap Dung","Khong")</f>
        <v>Ap Dung</v>
      </c>
      <c r="D6" s="25" t="str">
        <f aca="false">IF(E6="x","Bat buoc",(IF(E6=1,"khuyen khich","Khong")))</f>
        <v>khuyen khich</v>
      </c>
      <c r="E6" s="26" t="n">
        <f aca="false">HLOOKUP($E$2,$N$1:R6,S6,0)</f>
        <v>1</v>
      </c>
      <c r="F6" s="27" t="n">
        <v>1</v>
      </c>
      <c r="G6" s="23" t="n">
        <f aca="false">IF(AND(F6=1,E6=1),1,IF(AND(F6=1,E6="x"),"x",""))</f>
        <v>1</v>
      </c>
      <c r="H6" s="28" t="s">
        <v>15</v>
      </c>
      <c r="I6" s="22" t="n">
        <v>1</v>
      </c>
      <c r="J6" s="22" t="n">
        <v>1</v>
      </c>
      <c r="K6" s="22" t="n">
        <v>1</v>
      </c>
      <c r="L6" s="22" t="n">
        <v>1</v>
      </c>
      <c r="M6" s="29" t="s">
        <v>18</v>
      </c>
      <c r="N6" s="23"/>
      <c r="O6" s="23"/>
      <c r="P6" s="23" t="n">
        <v>1</v>
      </c>
      <c r="Q6" s="23" t="n">
        <v>1</v>
      </c>
      <c r="R6" s="23" t="n">
        <v>1</v>
      </c>
      <c r="S6" s="22" t="n">
        <v>6</v>
      </c>
      <c r="T6" s="8"/>
      <c r="U6" s="8"/>
      <c r="V6" s="8"/>
      <c r="W6" s="8"/>
      <c r="X6" s="8"/>
      <c r="Y6" s="8"/>
      <c r="Z6" s="8"/>
    </row>
    <row r="7" customFormat="false" ht="28.5" hidden="false" customHeight="true" outlineLevel="0" collapsed="false">
      <c r="A7" s="24" t="s">
        <v>19</v>
      </c>
      <c r="B7" s="18" t="n">
        <f aca="false">HLOOKUP($B$2,$I$1:L7,S7,0)</f>
        <v>1</v>
      </c>
      <c r="C7" s="25" t="str">
        <f aca="false">IF(B7=1,"Ap Dung","Khong")</f>
        <v>Ap Dung</v>
      </c>
      <c r="D7" s="25" t="str">
        <f aca="false">IF(E7="x","Bat buoc",(IF(E7=1,"khuyen khich","Khong")))</f>
        <v>khuyen khich</v>
      </c>
      <c r="E7" s="26" t="n">
        <f aca="false">HLOOKUP($E$2,$N$1:R7,S7,0)</f>
        <v>1</v>
      </c>
      <c r="F7" s="27" t="n">
        <v>1</v>
      </c>
      <c r="G7" s="23" t="n">
        <f aca="false">IF(AND(F7=1,E7=1),1,IF(AND(F7=1,E7="x"),"x",""))</f>
        <v>1</v>
      </c>
      <c r="H7" s="28" t="s">
        <v>15</v>
      </c>
      <c r="I7" s="22" t="n">
        <v>1</v>
      </c>
      <c r="J7" s="22" t="n">
        <v>1</v>
      </c>
      <c r="K7" s="22" t="n">
        <v>1</v>
      </c>
      <c r="L7" s="22" t="n">
        <v>1</v>
      </c>
      <c r="M7" s="29" t="s">
        <v>18</v>
      </c>
      <c r="N7" s="23"/>
      <c r="O7" s="23"/>
      <c r="P7" s="23" t="n">
        <v>1</v>
      </c>
      <c r="Q7" s="23" t="n">
        <v>1</v>
      </c>
      <c r="R7" s="23" t="n">
        <v>1</v>
      </c>
      <c r="S7" s="22" t="n">
        <v>7</v>
      </c>
      <c r="T7" s="8"/>
      <c r="U7" s="8"/>
      <c r="V7" s="8"/>
      <c r="W7" s="8"/>
      <c r="X7" s="8"/>
      <c r="Y7" s="8"/>
      <c r="Z7" s="8"/>
    </row>
    <row r="8" customFormat="false" ht="28.5" hidden="false" customHeight="true" outlineLevel="0" collapsed="false">
      <c r="A8" s="30" t="s">
        <v>20</v>
      </c>
      <c r="B8" s="18"/>
      <c r="C8" s="31"/>
      <c r="D8" s="31"/>
      <c r="E8" s="32"/>
      <c r="F8" s="32"/>
      <c r="G8" s="23"/>
      <c r="H8" s="22"/>
      <c r="I8" s="22"/>
      <c r="J8" s="22"/>
      <c r="K8" s="22"/>
      <c r="L8" s="22"/>
      <c r="M8" s="23"/>
      <c r="N8" s="23"/>
      <c r="O8" s="23"/>
      <c r="P8" s="23"/>
      <c r="Q8" s="23"/>
      <c r="R8" s="23"/>
      <c r="S8" s="22" t="n">
        <v>8</v>
      </c>
      <c r="T8" s="8"/>
      <c r="U8" s="8"/>
      <c r="V8" s="8"/>
      <c r="W8" s="8"/>
      <c r="X8" s="8"/>
      <c r="Y8" s="8"/>
      <c r="Z8" s="8"/>
    </row>
    <row r="9" customFormat="false" ht="26.25" hidden="false" customHeight="true" outlineLevel="0" collapsed="false">
      <c r="A9" s="24" t="s">
        <v>21</v>
      </c>
      <c r="B9" s="18" t="n">
        <f aca="false">HLOOKUP($B$2,$I$1:L9,S9,0)</f>
        <v>1</v>
      </c>
      <c r="C9" s="25" t="str">
        <f aca="false">IF(B9=1,"Ap Dung","Khong")</f>
        <v>Ap Dung</v>
      </c>
      <c r="D9" s="25" t="str">
        <f aca="false">IF(E9="x","Bat buoc",(IF(E9=1,"khuyen khich","Khong")))</f>
        <v>Bat buoc</v>
      </c>
      <c r="E9" s="33" t="str">
        <f aca="false">HLOOKUP($E$2,$N$1:R9,S9,0)</f>
        <v>x</v>
      </c>
      <c r="F9" s="27" t="n">
        <v>1</v>
      </c>
      <c r="G9" s="29" t="str">
        <f aca="false">IF(AND(F9=1,E9=1),1,IF(AND(F9=1,E9="x"),"x",""))</f>
        <v>x</v>
      </c>
      <c r="H9" s="28" t="s">
        <v>15</v>
      </c>
      <c r="I9" s="22" t="n">
        <v>1</v>
      </c>
      <c r="J9" s="22" t="n">
        <v>1</v>
      </c>
      <c r="K9" s="22" t="n">
        <v>1</v>
      </c>
      <c r="L9" s="22" t="n">
        <v>1</v>
      </c>
      <c r="M9" s="29" t="s">
        <v>22</v>
      </c>
      <c r="N9" s="29" t="s">
        <v>23</v>
      </c>
      <c r="O9" s="29" t="s">
        <v>23</v>
      </c>
      <c r="P9" s="29" t="s">
        <v>23</v>
      </c>
      <c r="Q9" s="29" t="s">
        <v>23</v>
      </c>
      <c r="R9" s="29" t="s">
        <v>23</v>
      </c>
      <c r="S9" s="22" t="n">
        <v>9</v>
      </c>
      <c r="T9" s="8"/>
      <c r="U9" s="8"/>
      <c r="V9" s="8"/>
      <c r="W9" s="8"/>
      <c r="X9" s="8"/>
      <c r="Y9" s="8"/>
      <c r="Z9" s="8"/>
    </row>
    <row r="10" customFormat="false" ht="28.5" hidden="false" customHeight="true" outlineLevel="0" collapsed="false">
      <c r="A10" s="24" t="s">
        <v>24</v>
      </c>
      <c r="B10" s="18" t="n">
        <f aca="false">HLOOKUP($B$2,$I$1:L10,S10,0)</f>
        <v>1</v>
      </c>
      <c r="C10" s="25" t="str">
        <f aca="false">IF(B10=1,"Ap Dung","Khong")</f>
        <v>Ap Dung</v>
      </c>
      <c r="D10" s="25" t="str">
        <f aca="false">IF(E10="x","Bat buoc",(IF(E10=1,"khuyen khich","Khong")))</f>
        <v>Bat buoc</v>
      </c>
      <c r="E10" s="33" t="str">
        <f aca="false">HLOOKUP($E$2,$N$1:R10,S10,0)</f>
        <v>x</v>
      </c>
      <c r="F10" s="27" t="n">
        <v>1</v>
      </c>
      <c r="G10" s="29" t="str">
        <f aca="false">IF(AND(F10=1,E10=1),1,IF(AND(F10=1,E10="x"),"x",""))</f>
        <v>x</v>
      </c>
      <c r="H10" s="28" t="s">
        <v>15</v>
      </c>
      <c r="I10" s="22" t="n">
        <v>1</v>
      </c>
      <c r="J10" s="22" t="n">
        <v>1</v>
      </c>
      <c r="K10" s="22" t="n">
        <v>1</v>
      </c>
      <c r="L10" s="22" t="n">
        <v>1</v>
      </c>
      <c r="M10" s="29" t="s">
        <v>25</v>
      </c>
      <c r="N10" s="23"/>
      <c r="O10" s="23"/>
      <c r="P10" s="29" t="s">
        <v>23</v>
      </c>
      <c r="Q10" s="29" t="s">
        <v>23</v>
      </c>
      <c r="R10" s="29" t="s">
        <v>23</v>
      </c>
      <c r="S10" s="22" t="n">
        <v>10</v>
      </c>
      <c r="T10" s="8"/>
      <c r="U10" s="8"/>
      <c r="V10" s="8"/>
      <c r="W10" s="8"/>
      <c r="X10" s="8"/>
      <c r="Y10" s="8"/>
      <c r="Z10" s="8"/>
    </row>
    <row r="11" customFormat="false" ht="28.5" hidden="false" customHeight="true" outlineLevel="0" collapsed="false">
      <c r="A11" s="24" t="s">
        <v>26</v>
      </c>
      <c r="B11" s="18" t="n">
        <f aca="false">HLOOKUP($B$2,$I$1:L11,S11,0)</f>
        <v>1</v>
      </c>
      <c r="C11" s="25" t="str">
        <f aca="false">IF(B11=1,"Ap Dung","Khong")</f>
        <v>Ap Dung</v>
      </c>
      <c r="D11" s="25" t="str">
        <f aca="false">IF(E11="x","Bat buoc",(IF(E11=1,"khuyen khich","Khong")))</f>
        <v>Khong</v>
      </c>
      <c r="E11" s="26" t="n">
        <f aca="false">HLOOKUP($E$2,$N$1:R11,S11,0)</f>
        <v>0</v>
      </c>
      <c r="F11" s="27" t="n">
        <v>1</v>
      </c>
      <c r="G11" s="29" t="str">
        <f aca="false">IF(AND(F11=1,E11=1),1,IF(AND(F11=1,E11="x"),"x",""))</f>
        <v/>
      </c>
      <c r="H11" s="28" t="s">
        <v>15</v>
      </c>
      <c r="I11" s="22" t="n">
        <v>1</v>
      </c>
      <c r="J11" s="22" t="n">
        <v>1</v>
      </c>
      <c r="K11" s="22" t="n">
        <v>1</v>
      </c>
      <c r="L11" s="22" t="n">
        <v>1</v>
      </c>
      <c r="M11" s="23" t="n">
        <v>5</v>
      </c>
      <c r="N11" s="23"/>
      <c r="O11" s="23"/>
      <c r="P11" s="23"/>
      <c r="Q11" s="23"/>
      <c r="R11" s="23" t="n">
        <v>1</v>
      </c>
      <c r="S11" s="22" t="n">
        <v>11</v>
      </c>
      <c r="T11" s="8"/>
      <c r="U11" s="8"/>
      <c r="V11" s="8"/>
      <c r="W11" s="8"/>
      <c r="X11" s="8"/>
      <c r="Y11" s="8"/>
      <c r="Z11" s="8"/>
    </row>
    <row r="12" customFormat="false" ht="28.5" hidden="false" customHeight="true" outlineLevel="0" collapsed="false">
      <c r="A12" s="24" t="s">
        <v>27</v>
      </c>
      <c r="B12" s="18" t="n">
        <f aca="false">HLOOKUP($B$2,$I$1:L12,S12,0)</f>
        <v>1</v>
      </c>
      <c r="C12" s="25" t="str">
        <f aca="false">IF(B12=1,"Ap Dung","Khong")</f>
        <v>Ap Dung</v>
      </c>
      <c r="D12" s="25" t="str">
        <f aca="false">IF(E12="x","Bat buoc",(IF(E12=1,"khuyen khich","Khong")))</f>
        <v>Khong</v>
      </c>
      <c r="E12" s="26" t="n">
        <f aca="false">HLOOKUP($E$2,$N$1:R12,S12,0)</f>
        <v>0</v>
      </c>
      <c r="F12" s="27" t="n">
        <v>1</v>
      </c>
      <c r="G12" s="29" t="str">
        <f aca="false">IF(AND(F12=1,E12=1),1,IF(AND(F12=1,E12="x"),"x",""))</f>
        <v/>
      </c>
      <c r="H12" s="28" t="s">
        <v>15</v>
      </c>
      <c r="I12" s="22" t="n">
        <v>1</v>
      </c>
      <c r="J12" s="22" t="n">
        <v>1</v>
      </c>
      <c r="K12" s="22" t="n">
        <v>1</v>
      </c>
      <c r="L12" s="22" t="n">
        <v>1</v>
      </c>
      <c r="M12" s="29" t="s">
        <v>28</v>
      </c>
      <c r="N12" s="23"/>
      <c r="O12" s="23"/>
      <c r="P12" s="23"/>
      <c r="Q12" s="23"/>
      <c r="R12" s="29" t="s">
        <v>23</v>
      </c>
      <c r="S12" s="22" t="n">
        <v>12</v>
      </c>
      <c r="T12" s="8"/>
      <c r="U12" s="8"/>
      <c r="V12" s="8"/>
      <c r="W12" s="8"/>
      <c r="X12" s="8"/>
      <c r="Y12" s="8"/>
      <c r="Z12" s="8"/>
    </row>
    <row r="13" customFormat="false" ht="28.5" hidden="false" customHeight="true" outlineLevel="0" collapsed="false">
      <c r="A13" s="24" t="s">
        <v>29</v>
      </c>
      <c r="B13" s="18" t="n">
        <f aca="false">HLOOKUP($B$2,$I$1:L13,S13,0)</f>
        <v>1</v>
      </c>
      <c r="C13" s="25" t="str">
        <f aca="false">IF(B13=1,"Ap Dung","Khong")</f>
        <v>Ap Dung</v>
      </c>
      <c r="D13" s="25" t="str">
        <f aca="false">IF(E13="x","Bat buoc",(IF(E13=1,"khuyen khich","Khong")))</f>
        <v>Khong</v>
      </c>
      <c r="E13" s="26" t="n">
        <f aca="false">HLOOKUP($E$2,$N$1:R13,S13,0)</f>
        <v>0</v>
      </c>
      <c r="F13" s="27"/>
      <c r="G13" s="29" t="str">
        <f aca="false">IF(AND(F13=1,E13=1),1,IF(AND(F13=1,E13="x"),"x",""))</f>
        <v/>
      </c>
      <c r="H13" s="28" t="s">
        <v>15</v>
      </c>
      <c r="I13" s="22" t="n">
        <v>1</v>
      </c>
      <c r="J13" s="22" t="n">
        <v>1</v>
      </c>
      <c r="K13" s="22" t="n">
        <v>1</v>
      </c>
      <c r="L13" s="22" t="n">
        <v>1</v>
      </c>
      <c r="M13" s="29" t="s">
        <v>30</v>
      </c>
      <c r="N13" s="29" t="s">
        <v>23</v>
      </c>
      <c r="O13" s="29" t="s">
        <v>23</v>
      </c>
      <c r="P13" s="23"/>
      <c r="Q13" s="23"/>
      <c r="R13" s="23"/>
      <c r="S13" s="22" t="n">
        <v>13</v>
      </c>
      <c r="T13" s="8"/>
      <c r="U13" s="8"/>
      <c r="V13" s="8"/>
      <c r="W13" s="8"/>
      <c r="X13" s="8"/>
      <c r="Y13" s="8"/>
      <c r="Z13" s="8"/>
    </row>
    <row r="14" customFormat="false" ht="50.25" hidden="false" customHeight="true" outlineLevel="0" collapsed="false">
      <c r="A14" s="24" t="s">
        <v>31</v>
      </c>
      <c r="B14" s="18" t="n">
        <f aca="false">HLOOKUP($B$2,$I$1:L14,S14,0)</f>
        <v>1</v>
      </c>
      <c r="C14" s="25" t="str">
        <f aca="false">IF(B14=1,"Ap Dung","Khong")</f>
        <v>Ap Dung</v>
      </c>
      <c r="D14" s="25" t="str">
        <f aca="false">IF(E14="x","Bat buoc",(IF(E14=1,"khuyen khich","Khong")))</f>
        <v>Bat buoc</v>
      </c>
      <c r="E14" s="33" t="str">
        <f aca="false">HLOOKUP($E$2,$N$1:R14,S14,0)</f>
        <v>x</v>
      </c>
      <c r="F14" s="27" t="n">
        <v>1</v>
      </c>
      <c r="G14" s="29" t="str">
        <f aca="false">IF(AND(F14=1,E14=1),1,IF(AND(F14=1,E14="x"),"x",""))</f>
        <v>x</v>
      </c>
      <c r="H14" s="28" t="s">
        <v>15</v>
      </c>
      <c r="I14" s="22" t="n">
        <v>1</v>
      </c>
      <c r="J14" s="22" t="n">
        <v>1</v>
      </c>
      <c r="K14" s="22" t="n">
        <v>1</v>
      </c>
      <c r="L14" s="22" t="n">
        <v>1</v>
      </c>
      <c r="M14" s="29" t="s">
        <v>25</v>
      </c>
      <c r="N14" s="23"/>
      <c r="O14" s="23"/>
      <c r="P14" s="29" t="s">
        <v>23</v>
      </c>
      <c r="Q14" s="29" t="s">
        <v>23</v>
      </c>
      <c r="R14" s="29" t="s">
        <v>23</v>
      </c>
      <c r="S14" s="22" t="n">
        <v>14</v>
      </c>
      <c r="T14" s="8"/>
      <c r="U14" s="8"/>
      <c r="V14" s="8"/>
      <c r="W14" s="8"/>
      <c r="X14" s="8"/>
      <c r="Y14" s="8"/>
      <c r="Z14" s="8"/>
    </row>
    <row r="15" customFormat="false" ht="28.5" hidden="false" customHeight="true" outlineLevel="0" collapsed="false">
      <c r="A15" s="24" t="s">
        <v>32</v>
      </c>
      <c r="B15" s="18" t="n">
        <f aca="false">HLOOKUP($B$2,$I$1:L15,S15,0)</f>
        <v>0</v>
      </c>
      <c r="C15" s="25" t="str">
        <f aca="false">IF(B15=1,"Ap Dung","Khong")</f>
        <v>Khong</v>
      </c>
      <c r="D15" s="25" t="str">
        <f aca="false">IF(E15="x","Bat buoc",(IF(E15=1,"khuyen khich","Khong")))</f>
        <v>Khong</v>
      </c>
      <c r="E15" s="26" t="n">
        <f aca="false">HLOOKUP($E$2,$N$1:R15,S15,0)</f>
        <v>0</v>
      </c>
      <c r="F15" s="27" t="n">
        <v>1</v>
      </c>
      <c r="G15" s="29" t="str">
        <f aca="false">IF(AND(F15=1,E15=1),1,IF(AND(F15=1,E15="x"),"x",""))</f>
        <v/>
      </c>
      <c r="H15" s="28" t="s">
        <v>33</v>
      </c>
      <c r="I15" s="22" t="n">
        <v>1</v>
      </c>
      <c r="J15" s="22" t="n">
        <v>1</v>
      </c>
      <c r="K15" s="22"/>
      <c r="L15" s="22"/>
      <c r="M15" s="29" t="s">
        <v>28</v>
      </c>
      <c r="N15" s="23"/>
      <c r="O15" s="23"/>
      <c r="P15" s="23"/>
      <c r="Q15" s="23"/>
      <c r="R15" s="29" t="s">
        <v>23</v>
      </c>
      <c r="S15" s="22" t="n">
        <v>15</v>
      </c>
      <c r="T15" s="8"/>
      <c r="U15" s="8"/>
      <c r="V15" s="8"/>
      <c r="W15" s="8"/>
      <c r="X15" s="8"/>
      <c r="Y15" s="8"/>
      <c r="Z15" s="8"/>
    </row>
    <row r="16" customFormat="false" ht="28.5" hidden="false" customHeight="true" outlineLevel="0" collapsed="false">
      <c r="A16" s="24" t="s">
        <v>34</v>
      </c>
      <c r="B16" s="18" t="n">
        <f aca="false">HLOOKUP($B$2,$I$1:L16,S16,0)</f>
        <v>0</v>
      </c>
      <c r="C16" s="25" t="str">
        <f aca="false">IF(B16=1,"Ap Dung","Khong")</f>
        <v>Khong</v>
      </c>
      <c r="D16" s="25" t="str">
        <f aca="false">IF(E16="x","Bat buoc",(IF(E16=1,"khuyen khich","Khong")))</f>
        <v>khuyen khich</v>
      </c>
      <c r="E16" s="26" t="n">
        <f aca="false">HLOOKUP($E$2,$N$1:R16,S16,0)</f>
        <v>1</v>
      </c>
      <c r="F16" s="27" t="n">
        <v>1</v>
      </c>
      <c r="G16" s="23" t="n">
        <f aca="false">IF(AND(F16=1,E16=1),1,IF(AND(F16=1,E16="x"),"x",""))</f>
        <v>1</v>
      </c>
      <c r="H16" s="28" t="s">
        <v>5</v>
      </c>
      <c r="I16" s="22" t="n">
        <v>1</v>
      </c>
      <c r="J16" s="22"/>
      <c r="K16" s="22"/>
      <c r="L16" s="22"/>
      <c r="M16" s="29" t="s">
        <v>35</v>
      </c>
      <c r="N16" s="23"/>
      <c r="O16" s="23"/>
      <c r="P16" s="23" t="n">
        <v>1</v>
      </c>
      <c r="Q16" s="29" t="s">
        <v>23</v>
      </c>
      <c r="R16" s="29" t="s">
        <v>23</v>
      </c>
      <c r="S16" s="22" t="n">
        <v>16</v>
      </c>
      <c r="T16" s="8"/>
      <c r="U16" s="8"/>
      <c r="V16" s="8"/>
      <c r="W16" s="8"/>
      <c r="X16" s="8"/>
      <c r="Y16" s="8"/>
      <c r="Z16" s="8"/>
    </row>
    <row r="17" customFormat="false" ht="28.5" hidden="false" customHeight="true" outlineLevel="0" collapsed="false">
      <c r="A17" s="24" t="s">
        <v>36</v>
      </c>
      <c r="B17" s="18" t="n">
        <f aca="false">HLOOKUP($B$2,$I$1:L17,S17,0)</f>
        <v>1</v>
      </c>
      <c r="C17" s="25" t="str">
        <f aca="false">IF(B17=1,"Ap Dung","Khong")</f>
        <v>Ap Dung</v>
      </c>
      <c r="D17" s="25" t="str">
        <f aca="false">IF(E17="x","Bat buoc",(IF(E17=1,"khuyen khich","Khong")))</f>
        <v>khuyen khich</v>
      </c>
      <c r="E17" s="26" t="n">
        <f aca="false">HLOOKUP($E$2,$N$1:R17,S17,0)</f>
        <v>1</v>
      </c>
      <c r="F17" s="27" t="n">
        <v>1</v>
      </c>
      <c r="G17" s="23" t="n">
        <f aca="false">IF(AND(F17=1,E17=1),1,IF(AND(F17=1,E17="x"),"x",""))</f>
        <v>1</v>
      </c>
      <c r="H17" s="28" t="s">
        <v>15</v>
      </c>
      <c r="I17" s="22" t="n">
        <v>1</v>
      </c>
      <c r="J17" s="22" t="n">
        <v>1</v>
      </c>
      <c r="K17" s="22" t="n">
        <v>1</v>
      </c>
      <c r="L17" s="22" t="n">
        <v>1</v>
      </c>
      <c r="M17" s="29" t="s">
        <v>35</v>
      </c>
      <c r="N17" s="23"/>
      <c r="O17" s="23"/>
      <c r="P17" s="23" t="n">
        <v>1</v>
      </c>
      <c r="Q17" s="29" t="s">
        <v>23</v>
      </c>
      <c r="R17" s="29" t="s">
        <v>23</v>
      </c>
      <c r="S17" s="22" t="n">
        <v>17</v>
      </c>
      <c r="T17" s="8"/>
      <c r="U17" s="8"/>
      <c r="V17" s="8"/>
      <c r="W17" s="8"/>
      <c r="X17" s="8"/>
      <c r="Y17" s="8"/>
      <c r="Z17" s="8"/>
    </row>
    <row r="18" customFormat="false" ht="28.5" hidden="false" customHeight="true" outlineLevel="0" collapsed="false">
      <c r="A18" s="24" t="s">
        <v>37</v>
      </c>
      <c r="B18" s="18" t="n">
        <f aca="false">HLOOKUP($B$2,$I$1:L18,S18,0)</f>
        <v>1</v>
      </c>
      <c r="C18" s="25" t="str">
        <f aca="false">IF(B18=1,"Ap Dung","Khong")</f>
        <v>Ap Dung</v>
      </c>
      <c r="D18" s="25" t="str">
        <f aca="false">IF(E18="x","Bat buoc",(IF(E18=1,"khuyen khich","Khong")))</f>
        <v>khuyen khich</v>
      </c>
      <c r="E18" s="26" t="n">
        <f aca="false">HLOOKUP($E$2,$N$1:R18,S18,0)</f>
        <v>1</v>
      </c>
      <c r="F18" s="27" t="n">
        <v>1</v>
      </c>
      <c r="G18" s="23" t="n">
        <f aca="false">IF(AND(F18=1,E18=1),1,IF(AND(F18=1,E18="x"),"x",""))</f>
        <v>1</v>
      </c>
      <c r="H18" s="28" t="s">
        <v>15</v>
      </c>
      <c r="I18" s="22" t="n">
        <v>1</v>
      </c>
      <c r="J18" s="22" t="n">
        <v>1</v>
      </c>
      <c r="K18" s="22" t="n">
        <v>1</v>
      </c>
      <c r="L18" s="22" t="n">
        <v>1</v>
      </c>
      <c r="M18" s="29" t="s">
        <v>38</v>
      </c>
      <c r="N18" s="23" t="n">
        <v>1</v>
      </c>
      <c r="O18" s="23" t="n">
        <v>1</v>
      </c>
      <c r="P18" s="23" t="n">
        <v>1</v>
      </c>
      <c r="Q18" s="23" t="n">
        <v>1</v>
      </c>
      <c r="R18" s="23"/>
      <c r="S18" s="22" t="n">
        <v>18</v>
      </c>
      <c r="T18" s="8"/>
      <c r="U18" s="8"/>
      <c r="V18" s="8"/>
      <c r="W18" s="8"/>
      <c r="X18" s="8"/>
      <c r="Y18" s="8"/>
      <c r="Z18" s="8"/>
    </row>
    <row r="19" customFormat="false" ht="28.5" hidden="false" customHeight="true" outlineLevel="0" collapsed="false">
      <c r="A19" s="24" t="s">
        <v>37</v>
      </c>
      <c r="B19" s="18" t="n">
        <f aca="false">HLOOKUP($B$2,$I$1:L19,S19,0)</f>
        <v>0</v>
      </c>
      <c r="C19" s="25" t="str">
        <f aca="false">IF(B19=1,"Ap Dung","Khong")</f>
        <v>Khong</v>
      </c>
      <c r="D19" s="25" t="str">
        <f aca="false">IF(E19="x","Bat buoc",(IF(E19=1,"khuyen khich","Khong")))</f>
        <v>Khong</v>
      </c>
      <c r="E19" s="26" t="n">
        <f aca="false">HLOOKUP($E$2,$N$1:R19,S19,0)</f>
        <v>0</v>
      </c>
      <c r="F19" s="27"/>
      <c r="G19" s="29" t="str">
        <f aca="false">IF(AND(F19=1,E19=1),1,IF(AND(F19=1,E19="x"),"x",""))</f>
        <v/>
      </c>
      <c r="H19" s="28" t="s">
        <v>6</v>
      </c>
      <c r="I19" s="22"/>
      <c r="J19" s="22" t="n">
        <v>1</v>
      </c>
      <c r="K19" s="22"/>
      <c r="L19" s="22"/>
      <c r="M19" s="23" t="n">
        <v>5</v>
      </c>
      <c r="N19" s="23"/>
      <c r="O19" s="23"/>
      <c r="P19" s="23"/>
      <c r="Q19" s="23"/>
      <c r="R19" s="23" t="n">
        <v>1</v>
      </c>
      <c r="S19" s="22" t="n">
        <v>19</v>
      </c>
      <c r="T19" s="8"/>
      <c r="U19" s="8"/>
      <c r="V19" s="8"/>
      <c r="W19" s="8"/>
      <c r="X19" s="8"/>
      <c r="Y19" s="8"/>
      <c r="Z19" s="8"/>
    </row>
    <row r="20" customFormat="false" ht="28.5" hidden="false" customHeight="true" outlineLevel="0" collapsed="false">
      <c r="A20" s="24" t="s">
        <v>37</v>
      </c>
      <c r="B20" s="18" t="n">
        <f aca="false">HLOOKUP($B$2,$I$1:L20,S20,0)</f>
        <v>1</v>
      </c>
      <c r="C20" s="25" t="str">
        <f aca="false">IF(B20=1,"Ap Dung","Khong")</f>
        <v>Ap Dung</v>
      </c>
      <c r="D20" s="25" t="str">
        <f aca="false">IF(E20="x","Bat buoc",(IF(E20=1,"khuyen khich","Khong")))</f>
        <v>Khong</v>
      </c>
      <c r="E20" s="26" t="n">
        <f aca="false">HLOOKUP($E$2,$N$1:R20,S20,0)</f>
        <v>0</v>
      </c>
      <c r="F20" s="27" t="n">
        <v>1</v>
      </c>
      <c r="G20" s="29" t="str">
        <f aca="false">IF(AND(F20=1,E20=1),1,IF(AND(F20=1,E20="x"),"x",""))</f>
        <v/>
      </c>
      <c r="H20" s="28" t="s">
        <v>39</v>
      </c>
      <c r="I20" s="22" t="n">
        <v>1</v>
      </c>
      <c r="J20" s="22"/>
      <c r="K20" s="22" t="n">
        <v>1</v>
      </c>
      <c r="L20" s="22" t="n">
        <v>1</v>
      </c>
      <c r="M20" s="29" t="s">
        <v>28</v>
      </c>
      <c r="N20" s="23"/>
      <c r="O20" s="23"/>
      <c r="P20" s="23"/>
      <c r="Q20" s="23"/>
      <c r="R20" s="29" t="s">
        <v>23</v>
      </c>
      <c r="S20" s="22" t="n">
        <v>20</v>
      </c>
      <c r="T20" s="8"/>
      <c r="U20" s="8"/>
      <c r="V20" s="8"/>
      <c r="W20" s="8"/>
      <c r="X20" s="8"/>
      <c r="Y20" s="8"/>
      <c r="Z20" s="8"/>
    </row>
    <row r="21" customFormat="false" ht="28.5" hidden="false" customHeight="true" outlineLevel="0" collapsed="false">
      <c r="A21" s="24" t="s">
        <v>40</v>
      </c>
      <c r="B21" s="18" t="n">
        <f aca="false">HLOOKUP($B$2,$I$1:L21,S21,0)</f>
        <v>1</v>
      </c>
      <c r="C21" s="25" t="str">
        <f aca="false">IF(B21=1,"Ap Dung","Khong")</f>
        <v>Ap Dung</v>
      </c>
      <c r="D21" s="25" t="str">
        <f aca="false">IF(E21="x","Bat buoc",(IF(E21=1,"khuyen khich","Khong")))</f>
        <v>Khong</v>
      </c>
      <c r="E21" s="26" t="n">
        <f aca="false">HLOOKUP($E$2,$N$1:R21,S21,0)</f>
        <v>0</v>
      </c>
      <c r="F21" s="27"/>
      <c r="G21" s="29" t="str">
        <f aca="false">IF(AND(F21=1,E21=1),1,IF(AND(F21=1,E21="x"),"x",""))</f>
        <v/>
      </c>
      <c r="H21" s="28" t="s">
        <v>15</v>
      </c>
      <c r="I21" s="22" t="n">
        <v>1</v>
      </c>
      <c r="J21" s="22" t="n">
        <v>1</v>
      </c>
      <c r="K21" s="22" t="n">
        <v>1</v>
      </c>
      <c r="L21" s="22" t="n">
        <v>1</v>
      </c>
      <c r="M21" s="29" t="s">
        <v>41</v>
      </c>
      <c r="N21" s="23"/>
      <c r="O21" s="23"/>
      <c r="P21" s="23"/>
      <c r="Q21" s="29" t="s">
        <v>23</v>
      </c>
      <c r="R21" s="29" t="s">
        <v>23</v>
      </c>
      <c r="S21" s="22" t="n">
        <v>21</v>
      </c>
      <c r="T21" s="8"/>
      <c r="U21" s="8"/>
      <c r="V21" s="8"/>
      <c r="W21" s="8"/>
      <c r="X21" s="8"/>
      <c r="Y21" s="8"/>
      <c r="Z21" s="8"/>
    </row>
    <row r="22" customFormat="false" ht="28.5" hidden="false" customHeight="true" outlineLevel="0" collapsed="false">
      <c r="A22" s="24" t="s">
        <v>42</v>
      </c>
      <c r="B22" s="18" t="n">
        <f aca="false">HLOOKUP($B$2,$I$1:L22,S22,0)</f>
        <v>0</v>
      </c>
      <c r="C22" s="25" t="str">
        <f aca="false">IF(B22=1,"Ap Dung","Khong")</f>
        <v>Khong</v>
      </c>
      <c r="D22" s="25" t="str">
        <f aca="false">IF(E22="x","Bat buoc",(IF(E22=1,"khuyen khich","Khong")))</f>
        <v>Khong</v>
      </c>
      <c r="E22" s="26" t="n">
        <f aca="false">HLOOKUP($E$2,$N$1:R22,S22,0)</f>
        <v>0</v>
      </c>
      <c r="F22" s="27" t="n">
        <v>1</v>
      </c>
      <c r="G22" s="29" t="str">
        <f aca="false">IF(AND(F22=1,E22=1),1,IF(AND(F22=1,E22="x"),"x",""))</f>
        <v/>
      </c>
      <c r="H22" s="28" t="s">
        <v>5</v>
      </c>
      <c r="I22" s="22" t="n">
        <v>1</v>
      </c>
      <c r="J22" s="22"/>
      <c r="K22" s="22"/>
      <c r="L22" s="22"/>
      <c r="M22" s="29" t="s">
        <v>28</v>
      </c>
      <c r="N22" s="23"/>
      <c r="O22" s="23"/>
      <c r="P22" s="23"/>
      <c r="Q22" s="23"/>
      <c r="R22" s="29" t="s">
        <v>23</v>
      </c>
      <c r="S22" s="22" t="n">
        <v>22</v>
      </c>
      <c r="T22" s="8"/>
      <c r="U22" s="8"/>
      <c r="V22" s="8"/>
      <c r="W22" s="8"/>
      <c r="X22" s="8"/>
      <c r="Y22" s="8"/>
      <c r="Z22" s="8"/>
    </row>
    <row r="23" customFormat="false" ht="28.5" hidden="false" customHeight="true" outlineLevel="0" collapsed="false">
      <c r="A23" s="24" t="s">
        <v>42</v>
      </c>
      <c r="B23" s="18" t="n">
        <f aca="false">HLOOKUP($B$2,$I$1:L23,S23,0)</f>
        <v>1</v>
      </c>
      <c r="C23" s="25" t="str">
        <f aca="false">IF(B23=1,"Ap Dung","Khong")</f>
        <v>Ap Dung</v>
      </c>
      <c r="D23" s="25" t="str">
        <f aca="false">IF(E23="x","Bat buoc",(IF(E23=1,"khuyen khich","Khong")))</f>
        <v>Khong</v>
      </c>
      <c r="E23" s="26" t="n">
        <f aca="false">HLOOKUP($E$2,$N$1:R23,S23,0)</f>
        <v>0</v>
      </c>
      <c r="F23" s="27" t="n">
        <v>1</v>
      </c>
      <c r="G23" s="29" t="str">
        <f aca="false">IF(AND(F23=1,E23=1),1,IF(AND(F23=1,E23="x"),"x",""))</f>
        <v/>
      </c>
      <c r="H23" s="28" t="s">
        <v>6</v>
      </c>
      <c r="I23" s="22" t="n">
        <v>1</v>
      </c>
      <c r="J23" s="22" t="n">
        <v>1</v>
      </c>
      <c r="K23" s="22" t="n">
        <v>1</v>
      </c>
      <c r="L23" s="22" t="n">
        <v>1</v>
      </c>
      <c r="M23" s="23" t="n">
        <v>5</v>
      </c>
      <c r="N23" s="23"/>
      <c r="O23" s="23"/>
      <c r="P23" s="23"/>
      <c r="Q23" s="23"/>
      <c r="R23" s="23" t="n">
        <v>1</v>
      </c>
      <c r="S23" s="22" t="n">
        <v>23</v>
      </c>
      <c r="T23" s="8"/>
      <c r="U23" s="8"/>
      <c r="V23" s="8"/>
      <c r="W23" s="8"/>
      <c r="X23" s="8"/>
      <c r="Y23" s="8"/>
      <c r="Z23" s="8"/>
    </row>
    <row r="24" customFormat="false" ht="28.5" hidden="false" customHeight="true" outlineLevel="0" collapsed="false">
      <c r="A24" s="24" t="s">
        <v>43</v>
      </c>
      <c r="B24" s="18" t="n">
        <f aca="false">HLOOKUP($B$2,$I$1:L24,S24,0)</f>
        <v>1</v>
      </c>
      <c r="C24" s="25" t="str">
        <f aca="false">IF(B24=1,"Ap Dung","Khong")</f>
        <v>Ap Dung</v>
      </c>
      <c r="D24" s="25" t="str">
        <f aca="false">IF(E24="x","Bat buoc",(IF(E24=1,"khuyen khich","Khong")))</f>
        <v>khuyen khich</v>
      </c>
      <c r="E24" s="26" t="n">
        <f aca="false">HLOOKUP($E$2,$N$1:R24,S24,0)</f>
        <v>1</v>
      </c>
      <c r="F24" s="27" t="n">
        <v>1</v>
      </c>
      <c r="G24" s="23" t="n">
        <f aca="false">IF(AND(F24=1,E24=1),1,IF(AND(F24=1,E24="x"),"x",""))</f>
        <v>1</v>
      </c>
      <c r="H24" s="28" t="s">
        <v>15</v>
      </c>
      <c r="I24" s="22" t="n">
        <v>1</v>
      </c>
      <c r="J24" s="22" t="n">
        <v>1</v>
      </c>
      <c r="K24" s="22" t="n">
        <v>1</v>
      </c>
      <c r="L24" s="22" t="n">
        <v>1</v>
      </c>
      <c r="M24" s="29" t="s">
        <v>44</v>
      </c>
      <c r="N24" s="23" t="n">
        <v>1</v>
      </c>
      <c r="O24" s="23" t="n">
        <v>1</v>
      </c>
      <c r="P24" s="23" t="n">
        <v>1</v>
      </c>
      <c r="Q24" s="29" t="s">
        <v>23</v>
      </c>
      <c r="R24" s="29" t="s">
        <v>23</v>
      </c>
      <c r="S24" s="22" t="n">
        <v>24</v>
      </c>
      <c r="T24" s="8"/>
      <c r="U24" s="8"/>
      <c r="V24" s="8"/>
      <c r="W24" s="8"/>
      <c r="X24" s="8"/>
      <c r="Y24" s="8"/>
      <c r="Z24" s="8"/>
    </row>
    <row r="25" customFormat="false" ht="28.5" hidden="false" customHeight="true" outlineLevel="0" collapsed="false">
      <c r="A25" s="17" t="s">
        <v>45</v>
      </c>
      <c r="B25" s="18"/>
      <c r="C25" s="31"/>
      <c r="D25" s="31"/>
      <c r="E25" s="32"/>
      <c r="F25" s="32"/>
      <c r="G25" s="23"/>
      <c r="H25" s="22"/>
      <c r="I25" s="22"/>
      <c r="J25" s="22"/>
      <c r="K25" s="22"/>
      <c r="L25" s="22"/>
      <c r="M25" s="23"/>
      <c r="N25" s="23"/>
      <c r="O25" s="23"/>
      <c r="P25" s="23"/>
      <c r="Q25" s="23"/>
      <c r="R25" s="23"/>
      <c r="S25" s="22" t="n">
        <v>25</v>
      </c>
      <c r="T25" s="8"/>
      <c r="U25" s="8"/>
      <c r="V25" s="8"/>
      <c r="W25" s="8"/>
      <c r="X25" s="8"/>
      <c r="Y25" s="8"/>
      <c r="Z25" s="8"/>
    </row>
    <row r="26" customFormat="false" ht="28.5" hidden="false" customHeight="true" outlineLevel="0" collapsed="false">
      <c r="A26" s="24" t="s">
        <v>46</v>
      </c>
      <c r="B26" s="18" t="n">
        <f aca="false">HLOOKUP($B$2,$I$1:L26,S26,0)</f>
        <v>1</v>
      </c>
      <c r="C26" s="25" t="str">
        <f aca="false">IF(B26=1,"Ap Dung","Khong")</f>
        <v>Ap Dung</v>
      </c>
      <c r="D26" s="25" t="str">
        <f aca="false">IF(E26="x","Bat buoc",(IF(E26=1,"khuyen khich","Khong")))</f>
        <v>Khong</v>
      </c>
      <c r="E26" s="26" t="n">
        <f aca="false">HLOOKUP($E$2,$N$1:R26,S26,0)</f>
        <v>0</v>
      </c>
      <c r="F26" s="27"/>
      <c r="G26" s="29" t="str">
        <f aca="false">IF(AND(F26=1,E26=1),1,IF(AND(F26=1,E26="x"),"x",""))</f>
        <v/>
      </c>
      <c r="H26" s="28" t="s">
        <v>15</v>
      </c>
      <c r="I26" s="22" t="n">
        <v>1</v>
      </c>
      <c r="J26" s="22" t="n">
        <v>1</v>
      </c>
      <c r="K26" s="22" t="n">
        <v>1</v>
      </c>
      <c r="L26" s="22" t="n">
        <v>1</v>
      </c>
      <c r="M26" s="29" t="s">
        <v>47</v>
      </c>
      <c r="N26" s="29" t="s">
        <v>23</v>
      </c>
      <c r="O26" s="23"/>
      <c r="P26" s="23"/>
      <c r="Q26" s="23"/>
      <c r="R26" s="23"/>
      <c r="S26" s="22" t="n">
        <v>26</v>
      </c>
      <c r="T26" s="8"/>
      <c r="U26" s="8"/>
      <c r="V26" s="8"/>
      <c r="W26" s="8"/>
      <c r="X26" s="8"/>
      <c r="Y26" s="8"/>
      <c r="Z26" s="8"/>
    </row>
    <row r="27" customFormat="false" ht="28.5" hidden="false" customHeight="true" outlineLevel="0" collapsed="false">
      <c r="A27" s="24" t="s">
        <v>48</v>
      </c>
      <c r="B27" s="18" t="n">
        <f aca="false">HLOOKUP($B$2,$I$1:L27,S27,0)</f>
        <v>0</v>
      </c>
      <c r="C27" s="25" t="str">
        <f aca="false">IF(B27=1,"Ap Dung","Khong")</f>
        <v>Khong</v>
      </c>
      <c r="D27" s="25" t="str">
        <f aca="false">IF(E27="x","Bat buoc",(IF(E27=1,"khuyen khich","Khong")))</f>
        <v>Khong</v>
      </c>
      <c r="E27" s="26" t="n">
        <f aca="false">HLOOKUP($E$2,$N$1:R27,S27,0)</f>
        <v>0</v>
      </c>
      <c r="F27" s="27"/>
      <c r="G27" s="29" t="str">
        <f aca="false">IF(AND(F27=1,E27=1),1,IF(AND(F27=1,E27="x"),"x",""))</f>
        <v/>
      </c>
      <c r="H27" s="28" t="s">
        <v>6</v>
      </c>
      <c r="I27" s="22"/>
      <c r="J27" s="22" t="n">
        <v>1</v>
      </c>
      <c r="K27" s="22"/>
      <c r="L27" s="22"/>
      <c r="M27" s="29" t="s">
        <v>49</v>
      </c>
      <c r="N27" s="23"/>
      <c r="O27" s="29" t="s">
        <v>23</v>
      </c>
      <c r="P27" s="23"/>
      <c r="Q27" s="23"/>
      <c r="R27" s="23"/>
      <c r="S27" s="22" t="n">
        <v>27</v>
      </c>
      <c r="T27" s="8"/>
      <c r="U27" s="8"/>
      <c r="V27" s="8"/>
      <c r="W27" s="8"/>
      <c r="X27" s="8"/>
      <c r="Y27" s="8"/>
      <c r="Z27" s="8"/>
    </row>
    <row r="28" customFormat="false" ht="28.5" hidden="false" customHeight="true" outlineLevel="0" collapsed="false">
      <c r="A28" s="24" t="s">
        <v>50</v>
      </c>
      <c r="B28" s="18" t="n">
        <f aca="false">HLOOKUP($B$2,$I$1:L28,S28,0)</f>
        <v>1</v>
      </c>
      <c r="C28" s="25" t="str">
        <f aca="false">IF(B28=1,"Ap Dung","Khong")</f>
        <v>Ap Dung</v>
      </c>
      <c r="D28" s="25" t="str">
        <f aca="false">IF(E28="x","Bat buoc",(IF(E28=1,"khuyen khich","Khong")))</f>
        <v>Khong</v>
      </c>
      <c r="E28" s="26" t="n">
        <f aca="false">HLOOKUP($E$2,$N$1:R28,S28,0)</f>
        <v>0</v>
      </c>
      <c r="F28" s="27"/>
      <c r="G28" s="29" t="str">
        <f aca="false">IF(AND(F28=1,E28=1),1,IF(AND(F28=1,E28="x"),"x",""))</f>
        <v/>
      </c>
      <c r="H28" s="28" t="s">
        <v>39</v>
      </c>
      <c r="I28" s="22" t="n">
        <v>1</v>
      </c>
      <c r="J28" s="22"/>
      <c r="K28" s="22" t="n">
        <v>1</v>
      </c>
      <c r="L28" s="22" t="n">
        <v>1</v>
      </c>
      <c r="M28" s="29" t="s">
        <v>49</v>
      </c>
      <c r="N28" s="23"/>
      <c r="O28" s="29" t="s">
        <v>23</v>
      </c>
      <c r="P28" s="23"/>
      <c r="Q28" s="23"/>
      <c r="R28" s="23"/>
      <c r="S28" s="22" t="n">
        <v>28</v>
      </c>
      <c r="T28" s="8"/>
      <c r="U28" s="8"/>
      <c r="V28" s="8"/>
      <c r="W28" s="8"/>
      <c r="X28" s="8"/>
      <c r="Y28" s="8"/>
      <c r="Z28" s="8"/>
    </row>
    <row r="29" customFormat="false" ht="28.5" hidden="false" customHeight="true" outlineLevel="0" collapsed="false">
      <c r="A29" s="24" t="s">
        <v>51</v>
      </c>
      <c r="B29" s="18" t="n">
        <f aca="false">HLOOKUP($B$2,$I$1:L29,S29,0)</f>
        <v>1</v>
      </c>
      <c r="C29" s="25" t="str">
        <f aca="false">IF(B29=1,"Ap Dung","Khong")</f>
        <v>Ap Dung</v>
      </c>
      <c r="D29" s="25" t="str">
        <f aca="false">IF(E29="x","Bat buoc",(IF(E29=1,"khuyen khich","Khong")))</f>
        <v>Bat buoc</v>
      </c>
      <c r="E29" s="33" t="str">
        <f aca="false">HLOOKUP($E$2,$N$1:R29,S29,0)</f>
        <v>x</v>
      </c>
      <c r="F29" s="27"/>
      <c r="G29" s="29" t="str">
        <f aca="false">IF(AND(F29=1,E29=1),1,IF(AND(F29=1,E29="x"),"x",""))</f>
        <v/>
      </c>
      <c r="H29" s="28" t="s">
        <v>52</v>
      </c>
      <c r="I29" s="22"/>
      <c r="J29" s="22"/>
      <c r="K29" s="22" t="n">
        <v>1</v>
      </c>
      <c r="L29" s="22" t="n">
        <v>1</v>
      </c>
      <c r="M29" s="29" t="s">
        <v>53</v>
      </c>
      <c r="N29" s="23"/>
      <c r="O29" s="23"/>
      <c r="P29" s="29" t="s">
        <v>23</v>
      </c>
      <c r="Q29" s="23"/>
      <c r="R29" s="23"/>
      <c r="S29" s="22" t="n">
        <v>29</v>
      </c>
      <c r="T29" s="8"/>
      <c r="U29" s="8"/>
      <c r="V29" s="8"/>
      <c r="W29" s="8"/>
      <c r="X29" s="8"/>
      <c r="Y29" s="8"/>
      <c r="Z29" s="8"/>
    </row>
    <row r="30" customFormat="false" ht="28.5" hidden="false" customHeight="true" outlineLevel="0" collapsed="false">
      <c r="A30" s="24" t="s">
        <v>54</v>
      </c>
      <c r="B30" s="18" t="n">
        <f aca="false">HLOOKUP($B$2,$I$1:L30,S30,0)</f>
        <v>0</v>
      </c>
      <c r="C30" s="25" t="str">
        <f aca="false">IF(B30=1,"Ap Dung","Khong")</f>
        <v>Khong</v>
      </c>
      <c r="D30" s="25" t="str">
        <f aca="false">IF(E30="x","Bat buoc",(IF(E30=1,"khuyen khich","Khong")))</f>
        <v>Bat buoc</v>
      </c>
      <c r="E30" s="33" t="str">
        <f aca="false">HLOOKUP($E$2,$N$1:R30,S30,0)</f>
        <v>x</v>
      </c>
      <c r="F30" s="27"/>
      <c r="G30" s="29" t="str">
        <f aca="false">IF(AND(F30=1,E30=1),1,IF(AND(F30=1,E30="x"),"x",""))</f>
        <v/>
      </c>
      <c r="H30" s="28" t="s">
        <v>6</v>
      </c>
      <c r="I30" s="22"/>
      <c r="J30" s="22" t="n">
        <v>1</v>
      </c>
      <c r="K30" s="22"/>
      <c r="L30" s="22"/>
      <c r="M30" s="29" t="s">
        <v>53</v>
      </c>
      <c r="N30" s="23"/>
      <c r="O30" s="23"/>
      <c r="P30" s="29" t="s">
        <v>23</v>
      </c>
      <c r="Q30" s="23"/>
      <c r="R30" s="23"/>
      <c r="S30" s="22" t="n">
        <v>30</v>
      </c>
      <c r="T30" s="8"/>
      <c r="U30" s="8"/>
      <c r="V30" s="8"/>
      <c r="W30" s="8"/>
      <c r="X30" s="8"/>
      <c r="Y30" s="8"/>
      <c r="Z30" s="8"/>
    </row>
    <row r="31" customFormat="false" ht="28.5" hidden="false" customHeight="true" outlineLevel="0" collapsed="false">
      <c r="A31" s="24" t="s">
        <v>55</v>
      </c>
      <c r="B31" s="18" t="n">
        <f aca="false">HLOOKUP($B$2,$I$1:L31,S31,0)</f>
        <v>0</v>
      </c>
      <c r="C31" s="25" t="str">
        <f aca="false">IF(B31=1,"Ap Dung","Khong")</f>
        <v>Khong</v>
      </c>
      <c r="D31" s="25" t="str">
        <f aca="false">IF(E31="x","Bat buoc",(IF(E31=1,"khuyen khich","Khong")))</f>
        <v>Bat buoc</v>
      </c>
      <c r="E31" s="33" t="str">
        <f aca="false">HLOOKUP($E$2,$N$1:R31,S31,0)</f>
        <v>x</v>
      </c>
      <c r="F31" s="27" t="n">
        <v>1</v>
      </c>
      <c r="G31" s="29" t="str">
        <f aca="false">IF(AND(F31=1,E31=1),1,IF(AND(F31=1,E31="x"),"x",""))</f>
        <v>x</v>
      </c>
      <c r="H31" s="28" t="s">
        <v>5</v>
      </c>
      <c r="I31" s="22" t="n">
        <v>1</v>
      </c>
      <c r="J31" s="22"/>
      <c r="K31" s="22"/>
      <c r="L31" s="22"/>
      <c r="M31" s="29" t="s">
        <v>53</v>
      </c>
      <c r="N31" s="23"/>
      <c r="O31" s="23"/>
      <c r="P31" s="29" t="s">
        <v>23</v>
      </c>
      <c r="Q31" s="23"/>
      <c r="R31" s="23"/>
      <c r="S31" s="22" t="n">
        <v>31</v>
      </c>
      <c r="T31" s="8"/>
      <c r="U31" s="8"/>
      <c r="V31" s="8"/>
      <c r="W31" s="8"/>
      <c r="X31" s="8"/>
      <c r="Y31" s="8"/>
      <c r="Z31" s="8"/>
    </row>
    <row r="32" customFormat="false" ht="28.5" hidden="false" customHeight="true" outlineLevel="0" collapsed="false">
      <c r="A32" s="24" t="s">
        <v>55</v>
      </c>
      <c r="B32" s="18" t="n">
        <f aca="false">HLOOKUP($B$2,$I$1:L32,S32,0)</f>
        <v>1</v>
      </c>
      <c r="C32" s="25" t="str">
        <f aca="false">IF(B32=1,"Ap Dung","Khong")</f>
        <v>Ap Dung</v>
      </c>
      <c r="D32" s="25" t="str">
        <f aca="false">IF(E32="x","Bat buoc",(IF(E32=1,"khuyen khich","Khong")))</f>
        <v>Khong</v>
      </c>
      <c r="E32" s="26" t="n">
        <f aca="false">HLOOKUP($E$2,$N$1:R32,S32,0)</f>
        <v>0</v>
      </c>
      <c r="F32" s="27"/>
      <c r="G32" s="29" t="str">
        <f aca="false">IF(AND(F32=1,E32=1),1,IF(AND(F32=1,E32="x"),"x",""))</f>
        <v/>
      </c>
      <c r="H32" s="28" t="s">
        <v>52</v>
      </c>
      <c r="I32" s="22"/>
      <c r="J32" s="22"/>
      <c r="K32" s="22" t="n">
        <v>1</v>
      </c>
      <c r="L32" s="22" t="n">
        <v>1</v>
      </c>
      <c r="M32" s="29" t="s">
        <v>56</v>
      </c>
      <c r="N32" s="23"/>
      <c r="O32" s="23"/>
      <c r="P32" s="23"/>
      <c r="Q32" s="29" t="s">
        <v>23</v>
      </c>
      <c r="R32" s="23"/>
      <c r="S32" s="22" t="n">
        <v>32</v>
      </c>
      <c r="T32" s="8"/>
      <c r="U32" s="8"/>
      <c r="V32" s="8"/>
      <c r="W32" s="8"/>
      <c r="X32" s="8"/>
      <c r="Y32" s="8"/>
      <c r="Z32" s="8"/>
    </row>
    <row r="33" customFormat="false" ht="28.5" hidden="false" customHeight="true" outlineLevel="0" collapsed="false">
      <c r="A33" s="24" t="s">
        <v>57</v>
      </c>
      <c r="B33" s="18" t="n">
        <f aca="false">HLOOKUP($B$2,$I$1:L33,S33,0)</f>
        <v>0</v>
      </c>
      <c r="C33" s="25" t="str">
        <f aca="false">IF(B33=1,"Ap Dung","Khong")</f>
        <v>Khong</v>
      </c>
      <c r="D33" s="25" t="str">
        <f aca="false">IF(E33="x","Bat buoc",(IF(E33=1,"khuyen khich","Khong")))</f>
        <v>Khong</v>
      </c>
      <c r="E33" s="26" t="n">
        <f aca="false">HLOOKUP($E$2,$N$1:R33,S33,0)</f>
        <v>0</v>
      </c>
      <c r="F33" s="27"/>
      <c r="G33" s="29" t="str">
        <f aca="false">IF(AND(F33=1,E33=1),1,IF(AND(F33=1,E33="x"),"x",""))</f>
        <v/>
      </c>
      <c r="H33" s="28" t="s">
        <v>6</v>
      </c>
      <c r="I33" s="22"/>
      <c r="J33" s="22" t="n">
        <v>1</v>
      </c>
      <c r="K33" s="22"/>
      <c r="L33" s="22"/>
      <c r="M33" s="29" t="s">
        <v>56</v>
      </c>
      <c r="N33" s="23"/>
      <c r="O33" s="23"/>
      <c r="P33" s="23"/>
      <c r="Q33" s="29" t="s">
        <v>23</v>
      </c>
      <c r="R33" s="23"/>
      <c r="S33" s="22" t="n">
        <v>33</v>
      </c>
      <c r="T33" s="8"/>
      <c r="U33" s="8"/>
      <c r="V33" s="8"/>
      <c r="W33" s="8"/>
      <c r="X33" s="8"/>
      <c r="Y33" s="8"/>
      <c r="Z33" s="8"/>
    </row>
    <row r="34" customFormat="false" ht="28.5" hidden="false" customHeight="true" outlineLevel="0" collapsed="false">
      <c r="A34" s="24" t="s">
        <v>58</v>
      </c>
      <c r="B34" s="18" t="n">
        <f aca="false">HLOOKUP($B$2,$I$1:L34,S34,0)</f>
        <v>0</v>
      </c>
      <c r="C34" s="25" t="str">
        <f aca="false">IF(B34=1,"Ap Dung","Khong")</f>
        <v>Khong</v>
      </c>
      <c r="D34" s="25" t="str">
        <f aca="false">IF(E34="x","Bat buoc",(IF(E34=1,"khuyen khich","Khong")))</f>
        <v>Khong</v>
      </c>
      <c r="E34" s="26" t="n">
        <f aca="false">HLOOKUP($E$2,$N$1:R34,S34,0)</f>
        <v>0</v>
      </c>
      <c r="F34" s="27"/>
      <c r="G34" s="29" t="str">
        <f aca="false">IF(AND(F34=1,E34=1),1,IF(AND(F34=1,E34="x"),"x",""))</f>
        <v/>
      </c>
      <c r="H34" s="28" t="s">
        <v>5</v>
      </c>
      <c r="I34" s="22" t="n">
        <v>1</v>
      </c>
      <c r="J34" s="22"/>
      <c r="K34" s="22"/>
      <c r="L34" s="22"/>
      <c r="M34" s="29" t="s">
        <v>56</v>
      </c>
      <c r="N34" s="23"/>
      <c r="O34" s="23"/>
      <c r="P34" s="23"/>
      <c r="Q34" s="29" t="s">
        <v>23</v>
      </c>
      <c r="R34" s="23"/>
      <c r="S34" s="22" t="n">
        <v>34</v>
      </c>
      <c r="T34" s="8"/>
      <c r="U34" s="8"/>
      <c r="V34" s="8"/>
      <c r="W34" s="8"/>
      <c r="X34" s="8"/>
      <c r="Y34" s="8"/>
      <c r="Z34" s="8"/>
    </row>
    <row r="35" customFormat="false" ht="28.5" hidden="false" customHeight="true" outlineLevel="0" collapsed="false">
      <c r="A35" s="24" t="s">
        <v>58</v>
      </c>
      <c r="B35" s="18" t="n">
        <f aca="false">HLOOKUP($B$2,$I$1:L35,S35,0)</f>
        <v>1</v>
      </c>
      <c r="C35" s="25" t="str">
        <f aca="false">IF(B35=1,"Ap Dung","Khong")</f>
        <v>Ap Dung</v>
      </c>
      <c r="D35" s="25" t="str">
        <f aca="false">IF(E35="x","Bat buoc",(IF(E35=1,"khuyen khich","Khong")))</f>
        <v>Khong</v>
      </c>
      <c r="E35" s="26" t="n">
        <f aca="false">HLOOKUP($E$2,$N$1:R35,S35,0)</f>
        <v>0</v>
      </c>
      <c r="F35" s="27"/>
      <c r="G35" s="29" t="str">
        <f aca="false">IF(AND(F35=1,E35=1),1,IF(AND(F35=1,E35="x"),"x",""))</f>
        <v/>
      </c>
      <c r="H35" s="28" t="s">
        <v>59</v>
      </c>
      <c r="I35" s="22"/>
      <c r="J35" s="22" t="n">
        <v>1</v>
      </c>
      <c r="K35" s="22" t="n">
        <v>1</v>
      </c>
      <c r="L35" s="22" t="n">
        <v>1</v>
      </c>
      <c r="M35" s="29" t="s">
        <v>28</v>
      </c>
      <c r="N35" s="23"/>
      <c r="O35" s="23"/>
      <c r="P35" s="23"/>
      <c r="Q35" s="23"/>
      <c r="R35" s="29" t="s">
        <v>23</v>
      </c>
      <c r="S35" s="22" t="n">
        <v>35</v>
      </c>
      <c r="T35" s="8"/>
      <c r="U35" s="8"/>
      <c r="V35" s="8"/>
      <c r="W35" s="8"/>
      <c r="X35" s="8"/>
      <c r="Y35" s="8"/>
      <c r="Z35" s="8"/>
    </row>
    <row r="36" customFormat="false" ht="28.5" hidden="false" customHeight="true" outlineLevel="0" collapsed="false">
      <c r="A36" s="24" t="s">
        <v>60</v>
      </c>
      <c r="B36" s="18" t="n">
        <f aca="false">HLOOKUP($B$2,$I$1:L36,S36,0)</f>
        <v>0</v>
      </c>
      <c r="C36" s="25" t="str">
        <f aca="false">IF(B36=1,"Ap Dung","Khong")</f>
        <v>Khong</v>
      </c>
      <c r="D36" s="25" t="str">
        <f aca="false">IF(E36="x","Bat buoc",(IF(E36=1,"khuyen khich","Khong")))</f>
        <v>Khong</v>
      </c>
      <c r="E36" s="26" t="n">
        <f aca="false">HLOOKUP($E$2,$N$1:R36,S36,0)</f>
        <v>0</v>
      </c>
      <c r="F36" s="27"/>
      <c r="G36" s="29" t="str">
        <f aca="false">IF(AND(F36=1,E36=1),1,IF(AND(F36=1,E36="x"),"x",""))</f>
        <v/>
      </c>
      <c r="H36" s="28" t="s">
        <v>5</v>
      </c>
      <c r="I36" s="22" t="n">
        <v>1</v>
      </c>
      <c r="J36" s="22"/>
      <c r="K36" s="22"/>
      <c r="L36" s="22"/>
      <c r="M36" s="29" t="s">
        <v>28</v>
      </c>
      <c r="N36" s="23"/>
      <c r="O36" s="23"/>
      <c r="P36" s="23"/>
      <c r="Q36" s="23"/>
      <c r="R36" s="29" t="s">
        <v>23</v>
      </c>
      <c r="S36" s="22" t="n">
        <v>36</v>
      </c>
      <c r="T36" s="8"/>
      <c r="U36" s="8"/>
      <c r="V36" s="8"/>
      <c r="W36" s="8"/>
      <c r="X36" s="8"/>
      <c r="Y36" s="8"/>
      <c r="Z36" s="8"/>
    </row>
    <row r="37" customFormat="false" ht="28.5" hidden="false" customHeight="true" outlineLevel="0" collapsed="false">
      <c r="A37" s="17" t="s">
        <v>61</v>
      </c>
      <c r="B37" s="18"/>
      <c r="C37" s="31"/>
      <c r="D37" s="31"/>
      <c r="E37" s="32"/>
      <c r="F37" s="32"/>
      <c r="G37" s="23"/>
      <c r="H37" s="22"/>
      <c r="I37" s="22"/>
      <c r="J37" s="22"/>
      <c r="K37" s="22"/>
      <c r="L37" s="22"/>
      <c r="M37" s="23"/>
      <c r="N37" s="23"/>
      <c r="O37" s="23"/>
      <c r="P37" s="23"/>
      <c r="Q37" s="23"/>
      <c r="R37" s="23"/>
      <c r="S37" s="22" t="n">
        <v>37</v>
      </c>
      <c r="T37" s="8"/>
      <c r="U37" s="8"/>
      <c r="V37" s="8"/>
      <c r="W37" s="8"/>
      <c r="X37" s="8"/>
      <c r="Y37" s="8"/>
      <c r="Z37" s="8"/>
    </row>
    <row r="38" customFormat="false" ht="28.5" hidden="false" customHeight="true" outlineLevel="0" collapsed="false">
      <c r="A38" s="17" t="s">
        <v>62</v>
      </c>
      <c r="B38" s="18"/>
      <c r="C38" s="31"/>
      <c r="D38" s="31"/>
      <c r="E38" s="32"/>
      <c r="F38" s="32"/>
      <c r="G38" s="23"/>
      <c r="H38" s="22"/>
      <c r="I38" s="22"/>
      <c r="J38" s="22"/>
      <c r="K38" s="22"/>
      <c r="L38" s="22"/>
      <c r="M38" s="23"/>
      <c r="N38" s="23"/>
      <c r="O38" s="23"/>
      <c r="P38" s="23"/>
      <c r="Q38" s="23"/>
      <c r="R38" s="23"/>
      <c r="S38" s="22" t="n">
        <v>38</v>
      </c>
      <c r="T38" s="8"/>
      <c r="U38" s="8"/>
      <c r="V38" s="8"/>
      <c r="W38" s="8"/>
      <c r="X38" s="8"/>
      <c r="Y38" s="8"/>
      <c r="Z38" s="8"/>
    </row>
    <row r="39" customFormat="false" ht="28.5" hidden="false" customHeight="true" outlineLevel="0" collapsed="false">
      <c r="A39" s="24" t="s">
        <v>63</v>
      </c>
      <c r="B39" s="18" t="n">
        <f aca="false">HLOOKUP($B$2,$I$1:L39,S39,0)</f>
        <v>0</v>
      </c>
      <c r="C39" s="25" t="str">
        <f aca="false">IF(B39=1,"Ap Dung","Khong")</f>
        <v>Khong</v>
      </c>
      <c r="D39" s="25" t="str">
        <f aca="false">IF(E39="x","Bat buoc",(IF(E39=1,"khuyen khich","Khong")))</f>
        <v>Khong</v>
      </c>
      <c r="E39" s="26" t="n">
        <f aca="false">HLOOKUP($E$2,$N$1:R39,S39,0)</f>
        <v>0</v>
      </c>
      <c r="F39" s="27"/>
      <c r="G39" s="29" t="str">
        <f aca="false">IF(AND(F39=1,E39=1),1,IF(AND(F39=1,E39="x"),"x",""))</f>
        <v/>
      </c>
      <c r="H39" s="28" t="s">
        <v>5</v>
      </c>
      <c r="I39" s="22" t="n">
        <v>1</v>
      </c>
      <c r="J39" s="22"/>
      <c r="K39" s="22"/>
      <c r="L39" s="22"/>
      <c r="M39" s="29" t="s">
        <v>16</v>
      </c>
      <c r="N39" s="23" t="n">
        <v>1</v>
      </c>
      <c r="O39" s="23" t="n">
        <v>1</v>
      </c>
      <c r="P39" s="23"/>
      <c r="Q39" s="23"/>
      <c r="R39" s="23"/>
      <c r="S39" s="22" t="n">
        <v>39</v>
      </c>
      <c r="T39" s="8"/>
      <c r="U39" s="8"/>
      <c r="V39" s="8"/>
      <c r="W39" s="8"/>
      <c r="X39" s="8"/>
      <c r="Y39" s="8"/>
      <c r="Z39" s="8"/>
    </row>
    <row r="40" customFormat="false" ht="28.5" hidden="false" customHeight="true" outlineLevel="0" collapsed="false">
      <c r="A40" s="24" t="s">
        <v>64</v>
      </c>
      <c r="B40" s="18" t="n">
        <f aca="false">HLOOKUP($B$2,$I$1:L40,S40,0)</f>
        <v>0</v>
      </c>
      <c r="C40" s="25" t="str">
        <f aca="false">IF(B40=1,"Ap Dung","Khong")</f>
        <v>Khong</v>
      </c>
      <c r="D40" s="25" t="str">
        <f aca="false">IF(E40="x","Bat buoc",(IF(E40=1,"khuyen khich","Khong")))</f>
        <v>khuyen khich</v>
      </c>
      <c r="E40" s="26" t="n">
        <f aca="false">HLOOKUP($E$2,$N$1:R40,S40,0)</f>
        <v>1</v>
      </c>
      <c r="F40" s="27" t="n">
        <v>1</v>
      </c>
      <c r="G40" s="23" t="n">
        <f aca="false">IF(AND(F40=1,E40=1),1,IF(AND(F40=1,E40="x"),"x",""))</f>
        <v>1</v>
      </c>
      <c r="H40" s="28" t="s">
        <v>5</v>
      </c>
      <c r="I40" s="22" t="n">
        <v>1</v>
      </c>
      <c r="J40" s="22"/>
      <c r="K40" s="22"/>
      <c r="L40" s="22"/>
      <c r="M40" s="23" t="n">
        <v>3</v>
      </c>
      <c r="N40" s="23"/>
      <c r="O40" s="23"/>
      <c r="P40" s="23" t="n">
        <v>1</v>
      </c>
      <c r="Q40" s="23"/>
      <c r="R40" s="23"/>
      <c r="S40" s="22" t="n">
        <v>40</v>
      </c>
      <c r="T40" s="8"/>
      <c r="U40" s="8"/>
      <c r="V40" s="8"/>
      <c r="W40" s="8"/>
      <c r="X40" s="8"/>
      <c r="Y40" s="8"/>
      <c r="Z40" s="8"/>
    </row>
    <row r="41" customFormat="false" ht="28.5" hidden="false" customHeight="true" outlineLevel="0" collapsed="false">
      <c r="A41" s="24" t="s">
        <v>65</v>
      </c>
      <c r="B41" s="18" t="n">
        <f aca="false">HLOOKUP($B$2,$I$1:L41,S41,0)</f>
        <v>0</v>
      </c>
      <c r="C41" s="25" t="str">
        <f aca="false">IF(B41=1,"Ap Dung","Khong")</f>
        <v>Khong</v>
      </c>
      <c r="D41" s="25" t="str">
        <f aca="false">IF(E41="x","Bat buoc",(IF(E41=1,"khuyen khich","Khong")))</f>
        <v>Khong</v>
      </c>
      <c r="E41" s="26" t="n">
        <f aca="false">HLOOKUP($E$2,$N$1:R41,S41,0)</f>
        <v>0</v>
      </c>
      <c r="F41" s="27"/>
      <c r="G41" s="29" t="str">
        <f aca="false">IF(AND(F41=1,E41=1),1,IF(AND(F41=1,E41="x"),"x",""))</f>
        <v/>
      </c>
      <c r="H41" s="28" t="s">
        <v>5</v>
      </c>
      <c r="I41" s="22" t="n">
        <v>1</v>
      </c>
      <c r="J41" s="22"/>
      <c r="K41" s="22"/>
      <c r="L41" s="22"/>
      <c r="M41" s="23" t="n">
        <v>4</v>
      </c>
      <c r="N41" s="23"/>
      <c r="O41" s="23"/>
      <c r="P41" s="23"/>
      <c r="Q41" s="23" t="n">
        <v>1</v>
      </c>
      <c r="R41" s="23"/>
      <c r="S41" s="22" t="n">
        <v>41</v>
      </c>
      <c r="T41" s="8"/>
      <c r="U41" s="8"/>
      <c r="V41" s="8"/>
      <c r="W41" s="8"/>
      <c r="X41" s="8"/>
      <c r="Y41" s="8"/>
      <c r="Z41" s="8"/>
    </row>
    <row r="42" customFormat="false" ht="28.5" hidden="false" customHeight="true" outlineLevel="0" collapsed="false">
      <c r="A42" s="24" t="s">
        <v>66</v>
      </c>
      <c r="B42" s="18" t="n">
        <f aca="false">HLOOKUP($B$2,$I$1:L42,S42,0)</f>
        <v>0</v>
      </c>
      <c r="C42" s="25" t="str">
        <f aca="false">IF(B42=1,"Ap Dung","Khong")</f>
        <v>Khong</v>
      </c>
      <c r="D42" s="25" t="str">
        <f aca="false">IF(E42="x","Bat buoc",(IF(E42=1,"khuyen khich","Khong")))</f>
        <v>Khong</v>
      </c>
      <c r="E42" s="26" t="n">
        <f aca="false">HLOOKUP($E$2,$N$1:R42,S42,0)</f>
        <v>0</v>
      </c>
      <c r="F42" s="27"/>
      <c r="G42" s="29" t="str">
        <f aca="false">IF(AND(F42=1,E42=1),1,IF(AND(F42=1,E42="x"),"x",""))</f>
        <v/>
      </c>
      <c r="H42" s="28" t="s">
        <v>5</v>
      </c>
      <c r="I42" s="22" t="n">
        <v>1</v>
      </c>
      <c r="J42" s="22"/>
      <c r="K42" s="22"/>
      <c r="L42" s="22"/>
      <c r="M42" s="23" t="n">
        <v>5</v>
      </c>
      <c r="N42" s="23"/>
      <c r="O42" s="23"/>
      <c r="P42" s="23"/>
      <c r="Q42" s="23"/>
      <c r="R42" s="23" t="n">
        <v>1</v>
      </c>
      <c r="S42" s="22" t="n">
        <v>42</v>
      </c>
      <c r="T42" s="8"/>
      <c r="U42" s="8"/>
      <c r="V42" s="8"/>
      <c r="W42" s="8"/>
      <c r="X42" s="8"/>
      <c r="Y42" s="8"/>
      <c r="Z42" s="8"/>
    </row>
    <row r="43" customFormat="false" ht="28.5" hidden="false" customHeight="true" outlineLevel="0" collapsed="false">
      <c r="A43" s="24" t="s">
        <v>67</v>
      </c>
      <c r="B43" s="18" t="n">
        <f aca="false">HLOOKUP($B$2,$I$1:L43,S43,0)</f>
        <v>0</v>
      </c>
      <c r="C43" s="25" t="str">
        <f aca="false">IF(B43=1,"Ap Dung","Khong")</f>
        <v>Khong</v>
      </c>
      <c r="D43" s="25" t="str">
        <f aca="false">IF(E43="x","Bat buoc",(IF(E43=1,"khuyen khich","Khong")))</f>
        <v>Bat buoc</v>
      </c>
      <c r="E43" s="33" t="str">
        <f aca="false">HLOOKUP($E$2,$N$1:R43,S43,0)</f>
        <v>x</v>
      </c>
      <c r="F43" s="27"/>
      <c r="G43" s="29" t="str">
        <f aca="false">IF(AND(F43=1,E43=1),1,IF(AND(F43=1,E43="x"),"x",""))</f>
        <v/>
      </c>
      <c r="H43" s="28" t="s">
        <v>6</v>
      </c>
      <c r="I43" s="22"/>
      <c r="J43" s="22" t="n">
        <v>1</v>
      </c>
      <c r="K43" s="22"/>
      <c r="L43" s="22"/>
      <c r="M43" s="29" t="s">
        <v>22</v>
      </c>
      <c r="N43" s="29" t="s">
        <v>23</v>
      </c>
      <c r="O43" s="29" t="s">
        <v>23</v>
      </c>
      <c r="P43" s="29" t="s">
        <v>23</v>
      </c>
      <c r="Q43" s="29" t="s">
        <v>23</v>
      </c>
      <c r="R43" s="29" t="s">
        <v>23</v>
      </c>
      <c r="S43" s="22" t="n">
        <v>43</v>
      </c>
      <c r="T43" s="8"/>
      <c r="U43" s="8"/>
      <c r="V43" s="8"/>
      <c r="W43" s="8"/>
      <c r="X43" s="8"/>
      <c r="Y43" s="8"/>
      <c r="Z43" s="8"/>
    </row>
    <row r="44" customFormat="false" ht="28.5" hidden="false" customHeight="true" outlineLevel="0" collapsed="false">
      <c r="A44" s="24" t="s">
        <v>68</v>
      </c>
      <c r="B44" s="18" t="n">
        <f aca="false">HLOOKUP($B$2,$I$1:L44,S44,0)</f>
        <v>1</v>
      </c>
      <c r="C44" s="25" t="str">
        <f aca="false">IF(B44=1,"Ap Dung","Khong")</f>
        <v>Ap Dung</v>
      </c>
      <c r="D44" s="25" t="str">
        <f aca="false">IF(E44="x","Bat buoc",(IF(E44=1,"khuyen khich","Khong")))</f>
        <v>Bat buoc</v>
      </c>
      <c r="E44" s="33" t="str">
        <f aca="false">HLOOKUP($E$2,$N$1:R44,S44,0)</f>
        <v>x</v>
      </c>
      <c r="F44" s="27"/>
      <c r="G44" s="29" t="str">
        <f aca="false">IF(AND(F44=1,E44=1),1,IF(AND(F44=1,E44="x"),"x",""))</f>
        <v/>
      </c>
      <c r="H44" s="28" t="s">
        <v>7</v>
      </c>
      <c r="I44" s="22"/>
      <c r="J44" s="22"/>
      <c r="K44" s="22" t="n">
        <v>1</v>
      </c>
      <c r="L44" s="22"/>
      <c r="M44" s="29" t="s">
        <v>22</v>
      </c>
      <c r="N44" s="29" t="s">
        <v>23</v>
      </c>
      <c r="O44" s="29" t="s">
        <v>23</v>
      </c>
      <c r="P44" s="29" t="s">
        <v>23</v>
      </c>
      <c r="Q44" s="29" t="s">
        <v>23</v>
      </c>
      <c r="R44" s="29" t="s">
        <v>23</v>
      </c>
      <c r="S44" s="22" t="n">
        <v>44</v>
      </c>
      <c r="T44" s="8"/>
      <c r="U44" s="8"/>
      <c r="V44" s="8"/>
      <c r="W44" s="8"/>
      <c r="X44" s="8"/>
      <c r="Y44" s="8"/>
      <c r="Z44" s="8"/>
    </row>
    <row r="45" customFormat="false" ht="28.5" hidden="false" customHeight="true" outlineLevel="0" collapsed="false">
      <c r="A45" s="24" t="s">
        <v>69</v>
      </c>
      <c r="B45" s="18" t="n">
        <f aca="false">HLOOKUP($B$2,$I$1:L45,S45,0)</f>
        <v>1</v>
      </c>
      <c r="C45" s="25" t="str">
        <f aca="false">IF(B45=1,"Ap Dung","Khong")</f>
        <v>Ap Dung</v>
      </c>
      <c r="D45" s="25" t="str">
        <f aca="false">IF(E45="x","Bat buoc",(IF(E45=1,"khuyen khich","Khong")))</f>
        <v>Bat buoc</v>
      </c>
      <c r="E45" s="33" t="str">
        <f aca="false">HLOOKUP($E$2,$N$1:R45,S45,0)</f>
        <v>x</v>
      </c>
      <c r="F45" s="27" t="n">
        <v>1</v>
      </c>
      <c r="G45" s="29" t="str">
        <f aca="false">IF(AND(F45=1,E45=1),1,IF(AND(F45=1,E45="x"),"x",""))</f>
        <v>x</v>
      </c>
      <c r="H45" s="28" t="s">
        <v>70</v>
      </c>
      <c r="I45" s="22" t="n">
        <v>1</v>
      </c>
      <c r="J45" s="22" t="n">
        <v>1</v>
      </c>
      <c r="K45" s="22" t="n">
        <v>1</v>
      </c>
      <c r="L45" s="22"/>
      <c r="M45" s="29" t="s">
        <v>22</v>
      </c>
      <c r="N45" s="29" t="s">
        <v>23</v>
      </c>
      <c r="O45" s="29" t="s">
        <v>23</v>
      </c>
      <c r="P45" s="29" t="s">
        <v>23</v>
      </c>
      <c r="Q45" s="29" t="s">
        <v>23</v>
      </c>
      <c r="R45" s="29" t="s">
        <v>23</v>
      </c>
      <c r="S45" s="22" t="n">
        <v>45</v>
      </c>
      <c r="T45" s="8"/>
      <c r="U45" s="8"/>
      <c r="V45" s="8"/>
      <c r="W45" s="8"/>
      <c r="X45" s="8"/>
      <c r="Y45" s="8"/>
      <c r="Z45" s="8"/>
    </row>
    <row r="46" customFormat="false" ht="28.5" hidden="false" customHeight="true" outlineLevel="0" collapsed="false">
      <c r="A46" s="17" t="s">
        <v>71</v>
      </c>
      <c r="B46" s="18"/>
      <c r="C46" s="31"/>
      <c r="D46" s="31"/>
      <c r="E46" s="32"/>
      <c r="F46" s="32"/>
      <c r="G46" s="23"/>
      <c r="H46" s="22"/>
      <c r="I46" s="22"/>
      <c r="J46" s="22"/>
      <c r="K46" s="22"/>
      <c r="L46" s="22"/>
      <c r="M46" s="23"/>
      <c r="N46" s="23"/>
      <c r="O46" s="23"/>
      <c r="P46" s="23"/>
      <c r="Q46" s="23"/>
      <c r="R46" s="23"/>
      <c r="S46" s="22" t="n">
        <v>46</v>
      </c>
      <c r="T46" s="8"/>
      <c r="U46" s="8"/>
      <c r="V46" s="8"/>
      <c r="W46" s="8"/>
      <c r="X46" s="8"/>
      <c r="Y46" s="8"/>
      <c r="Z46" s="8"/>
    </row>
    <row r="47" customFormat="false" ht="28.5" hidden="false" customHeight="true" outlineLevel="0" collapsed="false">
      <c r="A47" s="24" t="s">
        <v>72</v>
      </c>
      <c r="B47" s="18" t="n">
        <f aca="false">HLOOKUP($B$2,$I$1:L47,S47,0)</f>
        <v>1</v>
      </c>
      <c r="C47" s="25" t="str">
        <f aca="false">IF(B47=1,"Ap Dung","Khong")</f>
        <v>Ap Dung</v>
      </c>
      <c r="D47" s="25" t="str">
        <f aca="false">IF(E47="x","Bat buoc",(IF(E47=1,"khuyen khich","Khong")))</f>
        <v>Bat buoc</v>
      </c>
      <c r="E47" s="33" t="str">
        <f aca="false">HLOOKUP($E$2,$N$1:R47,S47,0)</f>
        <v>x</v>
      </c>
      <c r="F47" s="27" t="n">
        <v>1</v>
      </c>
      <c r="G47" s="29" t="str">
        <f aca="false">IF(AND(F47=1,E47=1),1,IF(AND(F47=1,E47="x"),"x",""))</f>
        <v>x</v>
      </c>
      <c r="H47" s="28" t="s">
        <v>15</v>
      </c>
      <c r="I47" s="22" t="n">
        <v>1</v>
      </c>
      <c r="J47" s="22" t="n">
        <v>1</v>
      </c>
      <c r="K47" s="22" t="n">
        <v>1</v>
      </c>
      <c r="L47" s="22" t="n">
        <v>1</v>
      </c>
      <c r="M47" s="29" t="s">
        <v>22</v>
      </c>
      <c r="N47" s="29" t="s">
        <v>23</v>
      </c>
      <c r="O47" s="29" t="s">
        <v>23</v>
      </c>
      <c r="P47" s="29" t="s">
        <v>23</v>
      </c>
      <c r="Q47" s="29" t="s">
        <v>23</v>
      </c>
      <c r="R47" s="29" t="s">
        <v>23</v>
      </c>
      <c r="S47" s="22" t="n">
        <v>47</v>
      </c>
      <c r="T47" s="8"/>
      <c r="U47" s="8"/>
      <c r="V47" s="8"/>
      <c r="W47" s="8"/>
      <c r="X47" s="8"/>
      <c r="Y47" s="8"/>
      <c r="Z47" s="8"/>
    </row>
    <row r="48" customFormat="false" ht="28.5" hidden="false" customHeight="true" outlineLevel="0" collapsed="false">
      <c r="A48" s="17" t="s">
        <v>73</v>
      </c>
      <c r="B48" s="18"/>
      <c r="C48" s="31"/>
      <c r="D48" s="31"/>
      <c r="E48" s="32"/>
      <c r="F48" s="32"/>
      <c r="G48" s="23"/>
      <c r="H48" s="22"/>
      <c r="I48" s="22"/>
      <c r="J48" s="22"/>
      <c r="K48" s="22"/>
      <c r="L48" s="22"/>
      <c r="M48" s="23"/>
      <c r="N48" s="23"/>
      <c r="O48" s="23"/>
      <c r="P48" s="23"/>
      <c r="Q48" s="23"/>
      <c r="R48" s="23"/>
      <c r="S48" s="22" t="n">
        <v>48</v>
      </c>
      <c r="T48" s="8"/>
      <c r="U48" s="8"/>
      <c r="V48" s="8"/>
      <c r="W48" s="8"/>
      <c r="X48" s="8"/>
      <c r="Y48" s="8"/>
      <c r="Z48" s="8"/>
    </row>
    <row r="49" customFormat="false" ht="28.5" hidden="false" customHeight="true" outlineLevel="0" collapsed="false">
      <c r="A49" s="24" t="s">
        <v>74</v>
      </c>
      <c r="B49" s="18" t="n">
        <f aca="false">HLOOKUP($B$2,$I$1:L49,S49,0)</f>
        <v>1</v>
      </c>
      <c r="C49" s="25" t="str">
        <f aca="false">IF(B49=1,"Ap Dung","Khong")</f>
        <v>Ap Dung</v>
      </c>
      <c r="D49" s="25" t="str">
        <f aca="false">IF(E49="x","Bat buoc",(IF(E49=1,"khuyen khich","Khong")))</f>
        <v>Bat buoc</v>
      </c>
      <c r="E49" s="33" t="str">
        <f aca="false">HLOOKUP($E$2,$N$1:R49,S49,0)</f>
        <v>x</v>
      </c>
      <c r="F49" s="27" t="n">
        <v>1</v>
      </c>
      <c r="G49" s="29" t="str">
        <f aca="false">IF(AND(F49=1,E49=1),1,IF(AND(F49=1,E49="x"),"x",""))</f>
        <v>x</v>
      </c>
      <c r="H49" s="28" t="s">
        <v>15</v>
      </c>
      <c r="I49" s="22" t="n">
        <v>1</v>
      </c>
      <c r="J49" s="22" t="n">
        <v>1</v>
      </c>
      <c r="K49" s="22" t="n">
        <v>1</v>
      </c>
      <c r="L49" s="22" t="n">
        <v>1</v>
      </c>
      <c r="M49" s="29" t="s">
        <v>22</v>
      </c>
      <c r="N49" s="29" t="s">
        <v>23</v>
      </c>
      <c r="O49" s="29" t="s">
        <v>23</v>
      </c>
      <c r="P49" s="29" t="s">
        <v>23</v>
      </c>
      <c r="Q49" s="29" t="s">
        <v>23</v>
      </c>
      <c r="R49" s="29" t="s">
        <v>23</v>
      </c>
      <c r="S49" s="22" t="n">
        <v>49</v>
      </c>
      <c r="T49" s="8"/>
      <c r="U49" s="8"/>
      <c r="V49" s="8"/>
      <c r="W49" s="8"/>
      <c r="X49" s="8"/>
      <c r="Y49" s="8"/>
      <c r="Z49" s="8"/>
    </row>
    <row r="50" customFormat="false" ht="28.5" hidden="false" customHeight="true" outlineLevel="0" collapsed="false">
      <c r="A50" s="24" t="s">
        <v>75</v>
      </c>
      <c r="B50" s="18" t="n">
        <f aca="false">HLOOKUP($B$2,$I$1:L50,S50,0)</f>
        <v>1</v>
      </c>
      <c r="C50" s="25" t="str">
        <f aca="false">IF(B50=1,"Ap Dung","Khong")</f>
        <v>Ap Dung</v>
      </c>
      <c r="D50" s="25" t="str">
        <f aca="false">IF(E50="x","Bat buoc",(IF(E50=1,"khuyen khich","Khong")))</f>
        <v>Khong</v>
      </c>
      <c r="E50" s="26" t="n">
        <f aca="false">HLOOKUP($E$2,$N$1:R50,S50,0)</f>
        <v>0</v>
      </c>
      <c r="F50" s="27"/>
      <c r="G50" s="29" t="str">
        <f aca="false">IF(AND(F50=1,E50=1),1,IF(AND(F50=1,E50="x"),"x",""))</f>
        <v/>
      </c>
      <c r="H50" s="28" t="s">
        <v>70</v>
      </c>
      <c r="I50" s="22" t="n">
        <v>1</v>
      </c>
      <c r="J50" s="22" t="n">
        <v>1</v>
      </c>
      <c r="K50" s="22" t="n">
        <v>1</v>
      </c>
      <c r="L50" s="22"/>
      <c r="M50" s="23" t="n">
        <v>1</v>
      </c>
      <c r="N50" s="23" t="n">
        <v>1</v>
      </c>
      <c r="O50" s="23"/>
      <c r="P50" s="23"/>
      <c r="Q50" s="23"/>
      <c r="R50" s="23"/>
      <c r="S50" s="22" t="n">
        <v>50</v>
      </c>
      <c r="T50" s="8"/>
      <c r="U50" s="8"/>
      <c r="V50" s="8"/>
      <c r="W50" s="8"/>
      <c r="X50" s="8"/>
      <c r="Y50" s="8"/>
      <c r="Z50" s="8"/>
    </row>
    <row r="51" customFormat="false" ht="28.5" hidden="false" customHeight="true" outlineLevel="0" collapsed="false">
      <c r="A51" s="24" t="s">
        <v>75</v>
      </c>
      <c r="B51" s="18" t="n">
        <f aca="false">HLOOKUP($B$2,$I$1:L51,S51,0)</f>
        <v>0</v>
      </c>
      <c r="C51" s="25" t="str">
        <f aca="false">IF(B51=1,"Ap Dung","Khong")</f>
        <v>Khong</v>
      </c>
      <c r="D51" s="25" t="str">
        <f aca="false">IF(E51="x","Bat buoc",(IF(E51=1,"khuyen khich","Khong")))</f>
        <v>khuyen khich</v>
      </c>
      <c r="E51" s="26" t="n">
        <f aca="false">HLOOKUP($E$2,$N$1:R51,S51,0)</f>
        <v>1</v>
      </c>
      <c r="F51" s="27"/>
      <c r="G51" s="29" t="str">
        <f aca="false">IF(AND(F51=1,E51=1),1,IF(AND(F51=1,E51="x"),"x",""))</f>
        <v/>
      </c>
      <c r="H51" s="28" t="s">
        <v>8</v>
      </c>
      <c r="I51" s="22"/>
      <c r="J51" s="22"/>
      <c r="K51" s="22"/>
      <c r="L51" s="22" t="n">
        <v>1</v>
      </c>
      <c r="M51" s="23" t="n">
        <v>3</v>
      </c>
      <c r="N51" s="23"/>
      <c r="O51" s="23"/>
      <c r="P51" s="23" t="n">
        <v>1</v>
      </c>
      <c r="Q51" s="23"/>
      <c r="R51" s="23"/>
      <c r="S51" s="22" t="n">
        <v>51</v>
      </c>
      <c r="T51" s="8"/>
      <c r="U51" s="8"/>
      <c r="V51" s="8"/>
      <c r="W51" s="8"/>
      <c r="X51" s="8"/>
      <c r="Y51" s="8"/>
      <c r="Z51" s="8"/>
    </row>
    <row r="52" customFormat="false" ht="28.5" hidden="false" customHeight="true" outlineLevel="0" collapsed="false">
      <c r="A52" s="24" t="s">
        <v>76</v>
      </c>
      <c r="B52" s="18" t="n">
        <f aca="false">HLOOKUP($B$2,$I$1:L52,S52,0)</f>
        <v>1</v>
      </c>
      <c r="C52" s="25" t="str">
        <f aca="false">IF(B52=1,"Ap Dung","Khong")</f>
        <v>Ap Dung</v>
      </c>
      <c r="D52" s="25" t="str">
        <f aca="false">IF(E52="x","Bat buoc",(IF(E52=1,"khuyen khich","Khong")))</f>
        <v>Khong</v>
      </c>
      <c r="E52" s="26" t="n">
        <f aca="false">HLOOKUP($E$2,$N$1:R52,S52,0)</f>
        <v>0</v>
      </c>
      <c r="F52" s="27"/>
      <c r="G52" s="29" t="str">
        <f aca="false">IF(AND(F52=1,E52=1),1,IF(AND(F52=1,E52="x"),"x",""))</f>
        <v/>
      </c>
      <c r="H52" s="28" t="s">
        <v>70</v>
      </c>
      <c r="I52" s="22" t="n">
        <v>1</v>
      </c>
      <c r="J52" s="22" t="n">
        <v>1</v>
      </c>
      <c r="K52" s="22" t="n">
        <v>1</v>
      </c>
      <c r="L52" s="22"/>
      <c r="M52" s="23" t="n">
        <v>2</v>
      </c>
      <c r="N52" s="23"/>
      <c r="O52" s="23" t="n">
        <v>1</v>
      </c>
      <c r="P52" s="23"/>
      <c r="Q52" s="23"/>
      <c r="R52" s="23"/>
      <c r="S52" s="22" t="n">
        <v>52</v>
      </c>
      <c r="T52" s="8"/>
      <c r="U52" s="8"/>
      <c r="V52" s="8"/>
      <c r="W52" s="8"/>
      <c r="X52" s="8"/>
      <c r="Y52" s="8"/>
      <c r="Z52" s="8"/>
    </row>
    <row r="53" customFormat="false" ht="28.5" hidden="false" customHeight="true" outlineLevel="0" collapsed="false">
      <c r="A53" s="24" t="s">
        <v>76</v>
      </c>
      <c r="B53" s="18" t="n">
        <f aca="false">HLOOKUP($B$2,$I$1:L53,S53,0)</f>
        <v>0</v>
      </c>
      <c r="C53" s="25" t="str">
        <f aca="false">IF(B53=1,"Ap Dung","Khong")</f>
        <v>Khong</v>
      </c>
      <c r="D53" s="25" t="str">
        <f aca="false">IF(E53="x","Bat buoc",(IF(E53=1,"khuyen khich","Khong")))</f>
        <v>Khong</v>
      </c>
      <c r="E53" s="26" t="n">
        <f aca="false">HLOOKUP($E$2,$N$1:R53,S53,0)</f>
        <v>0</v>
      </c>
      <c r="F53" s="27"/>
      <c r="G53" s="29" t="str">
        <f aca="false">IF(AND(F53=1,E53=1),1,IF(AND(F53=1,E53="x"),"x",""))</f>
        <v/>
      </c>
      <c r="H53" s="28" t="s">
        <v>8</v>
      </c>
      <c r="I53" s="22"/>
      <c r="J53" s="22"/>
      <c r="K53" s="22"/>
      <c r="L53" s="22" t="n">
        <v>1</v>
      </c>
      <c r="M53" s="23" t="n">
        <v>4</v>
      </c>
      <c r="N53" s="23"/>
      <c r="O53" s="23"/>
      <c r="P53" s="23"/>
      <c r="Q53" s="23" t="n">
        <v>1</v>
      </c>
      <c r="R53" s="23"/>
      <c r="S53" s="22" t="n">
        <v>53</v>
      </c>
      <c r="T53" s="8"/>
      <c r="U53" s="8"/>
      <c r="V53" s="8"/>
      <c r="W53" s="8"/>
      <c r="X53" s="8"/>
      <c r="Y53" s="8"/>
      <c r="Z53" s="8"/>
    </row>
    <row r="54" customFormat="false" ht="28.5" hidden="false" customHeight="true" outlineLevel="0" collapsed="false">
      <c r="A54" s="24" t="s">
        <v>77</v>
      </c>
      <c r="B54" s="18" t="n">
        <f aca="false">HLOOKUP($B$2,$I$1:L54,S54,0)</f>
        <v>1</v>
      </c>
      <c r="C54" s="25" t="str">
        <f aca="false">IF(B54=1,"Ap Dung","Khong")</f>
        <v>Ap Dung</v>
      </c>
      <c r="D54" s="25" t="str">
        <f aca="false">IF(E54="x","Bat buoc",(IF(E54=1,"khuyen khich","Khong")))</f>
        <v>khuyen khich</v>
      </c>
      <c r="E54" s="26" t="n">
        <f aca="false">HLOOKUP($E$2,$N$1:R54,S54,0)</f>
        <v>1</v>
      </c>
      <c r="F54" s="27" t="n">
        <v>1</v>
      </c>
      <c r="G54" s="23" t="n">
        <f aca="false">IF(AND(F54=1,E54=1),1,IF(AND(F54=1,E54="x"),"x",""))</f>
        <v>1</v>
      </c>
      <c r="H54" s="28" t="s">
        <v>70</v>
      </c>
      <c r="I54" s="22" t="n">
        <v>1</v>
      </c>
      <c r="J54" s="22" t="n">
        <v>1</v>
      </c>
      <c r="K54" s="22" t="n">
        <v>1</v>
      </c>
      <c r="L54" s="22"/>
      <c r="M54" s="23" t="n">
        <v>3</v>
      </c>
      <c r="N54" s="23"/>
      <c r="O54" s="23"/>
      <c r="P54" s="23" t="n">
        <v>1</v>
      </c>
      <c r="Q54" s="23"/>
      <c r="R54" s="23"/>
      <c r="S54" s="22" t="n">
        <v>54</v>
      </c>
      <c r="T54" s="8"/>
      <c r="U54" s="8"/>
      <c r="V54" s="8"/>
      <c r="W54" s="8"/>
      <c r="X54" s="8"/>
      <c r="Y54" s="8"/>
      <c r="Z54" s="8"/>
    </row>
    <row r="55" customFormat="false" ht="28.5" hidden="false" customHeight="true" outlineLevel="0" collapsed="false">
      <c r="A55" s="24" t="s">
        <v>77</v>
      </c>
      <c r="B55" s="18" t="n">
        <f aca="false">HLOOKUP($B$2,$I$1:L55,S55,0)</f>
        <v>0</v>
      </c>
      <c r="C55" s="25" t="str">
        <f aca="false">IF(B55=1,"Ap Dung","Khong")</f>
        <v>Khong</v>
      </c>
      <c r="D55" s="25" t="str">
        <f aca="false">IF(E55="x","Bat buoc",(IF(E55=1,"khuyen khich","Khong")))</f>
        <v>Khong</v>
      </c>
      <c r="E55" s="26" t="n">
        <f aca="false">HLOOKUP($E$2,$N$1:R55,S55,0)</f>
        <v>0</v>
      </c>
      <c r="F55" s="27"/>
      <c r="G55" s="29" t="str">
        <f aca="false">IF(AND(F55=1,E55=1),1,IF(AND(F55=1,E55="x"),"x",""))</f>
        <v/>
      </c>
      <c r="H55" s="28" t="s">
        <v>8</v>
      </c>
      <c r="I55" s="22"/>
      <c r="J55" s="22"/>
      <c r="K55" s="22"/>
      <c r="L55" s="22" t="n">
        <v>1</v>
      </c>
      <c r="M55" s="23" t="n">
        <v>5</v>
      </c>
      <c r="N55" s="23"/>
      <c r="O55" s="23"/>
      <c r="P55" s="23"/>
      <c r="Q55" s="23"/>
      <c r="R55" s="23" t="n">
        <v>1</v>
      </c>
      <c r="S55" s="22" t="n">
        <v>55</v>
      </c>
      <c r="T55" s="8"/>
      <c r="U55" s="8"/>
      <c r="V55" s="8"/>
      <c r="W55" s="8"/>
      <c r="X55" s="8"/>
      <c r="Y55" s="8"/>
      <c r="Z55" s="8"/>
    </row>
    <row r="56" customFormat="false" ht="28.5" hidden="false" customHeight="true" outlineLevel="0" collapsed="false">
      <c r="A56" s="24" t="s">
        <v>78</v>
      </c>
      <c r="B56" s="18" t="n">
        <f aca="false">HLOOKUP($B$2,$I$1:L56,S56,0)</f>
        <v>1</v>
      </c>
      <c r="C56" s="25" t="str">
        <f aca="false">IF(B56=1,"Ap Dung","Khong")</f>
        <v>Ap Dung</v>
      </c>
      <c r="D56" s="25" t="str">
        <f aca="false">IF(E56="x","Bat buoc",(IF(E56=1,"khuyen khich","Khong")))</f>
        <v>Khong</v>
      </c>
      <c r="E56" s="26" t="n">
        <f aca="false">HLOOKUP($E$2,$N$1:R56,S56,0)</f>
        <v>0</v>
      </c>
      <c r="F56" s="27"/>
      <c r="G56" s="29" t="str">
        <f aca="false">IF(AND(F56=1,E56=1),1,IF(AND(F56=1,E56="x"),"x",""))</f>
        <v/>
      </c>
      <c r="H56" s="28" t="s">
        <v>70</v>
      </c>
      <c r="I56" s="22" t="n">
        <v>1</v>
      </c>
      <c r="J56" s="22" t="n">
        <v>1</v>
      </c>
      <c r="K56" s="22" t="n">
        <v>1</v>
      </c>
      <c r="L56" s="22"/>
      <c r="M56" s="23" t="n">
        <v>4</v>
      </c>
      <c r="N56" s="23"/>
      <c r="O56" s="23"/>
      <c r="P56" s="23"/>
      <c r="Q56" s="23" t="n">
        <v>1</v>
      </c>
      <c r="R56" s="23"/>
      <c r="S56" s="22" t="n">
        <v>56</v>
      </c>
      <c r="T56" s="8"/>
      <c r="U56" s="8"/>
      <c r="V56" s="8"/>
      <c r="W56" s="8"/>
      <c r="X56" s="8"/>
      <c r="Y56" s="8"/>
      <c r="Z56" s="8"/>
    </row>
    <row r="57" customFormat="false" ht="28.5" hidden="false" customHeight="true" outlineLevel="0" collapsed="false">
      <c r="A57" s="24" t="s">
        <v>79</v>
      </c>
      <c r="B57" s="18" t="n">
        <f aca="false">HLOOKUP($B$2,$I$1:L57,S57,0)</f>
        <v>1</v>
      </c>
      <c r="C57" s="25" t="str">
        <f aca="false">IF(B57=1,"Ap Dung","Khong")</f>
        <v>Ap Dung</v>
      </c>
      <c r="D57" s="25" t="str">
        <f aca="false">IF(E57="x","Bat buoc",(IF(E57=1,"khuyen khich","Khong")))</f>
        <v>Khong</v>
      </c>
      <c r="E57" s="26" t="n">
        <f aca="false">HLOOKUP($E$2,$N$1:R57,S57,0)</f>
        <v>0</v>
      </c>
      <c r="F57" s="27" t="n">
        <v>1</v>
      </c>
      <c r="G57" s="29" t="str">
        <f aca="false">IF(AND(F57=1,E57=1),1,IF(AND(F57=1,E57="x"),"x",""))</f>
        <v/>
      </c>
      <c r="H57" s="28" t="s">
        <v>70</v>
      </c>
      <c r="I57" s="22" t="n">
        <v>1</v>
      </c>
      <c r="J57" s="22" t="n">
        <v>1</v>
      </c>
      <c r="K57" s="22" t="n">
        <v>1</v>
      </c>
      <c r="L57" s="22"/>
      <c r="M57" s="23" t="n">
        <v>5</v>
      </c>
      <c r="N57" s="23"/>
      <c r="O57" s="23"/>
      <c r="P57" s="23"/>
      <c r="Q57" s="23"/>
      <c r="R57" s="23" t="n">
        <v>1</v>
      </c>
      <c r="S57" s="22" t="n">
        <v>57</v>
      </c>
      <c r="T57" s="8"/>
      <c r="U57" s="8"/>
      <c r="V57" s="8"/>
      <c r="W57" s="8"/>
      <c r="X57" s="8"/>
      <c r="Y57" s="8"/>
      <c r="Z57" s="8"/>
    </row>
    <row r="58" customFormat="false" ht="28.5" hidden="false" customHeight="true" outlineLevel="0" collapsed="false">
      <c r="A58" s="24" t="s">
        <v>80</v>
      </c>
      <c r="B58" s="18" t="n">
        <f aca="false">HLOOKUP($B$2,$I$1:L58,S58,0)</f>
        <v>1</v>
      </c>
      <c r="C58" s="25" t="str">
        <f aca="false">IF(B58=1,"Ap Dung","Khong")</f>
        <v>Ap Dung</v>
      </c>
      <c r="D58" s="25" t="str">
        <f aca="false">IF(E58="x","Bat buoc",(IF(E58=1,"khuyen khich","Khong")))</f>
        <v>Khong</v>
      </c>
      <c r="E58" s="26" t="n">
        <f aca="false">HLOOKUP($E$2,$N$1:R58,S58,0)</f>
        <v>0</v>
      </c>
      <c r="F58" s="27"/>
      <c r="G58" s="29" t="str">
        <f aca="false">IF(AND(F58=1,E58=1),1,IF(AND(F58=1,E58="x"),"x",""))</f>
        <v/>
      </c>
      <c r="H58" s="28" t="s">
        <v>15</v>
      </c>
      <c r="I58" s="22" t="n">
        <v>1</v>
      </c>
      <c r="J58" s="22" t="n">
        <v>1</v>
      </c>
      <c r="K58" s="22" t="n">
        <v>1</v>
      </c>
      <c r="L58" s="22" t="n">
        <v>1</v>
      </c>
      <c r="M58" s="29" t="s">
        <v>30</v>
      </c>
      <c r="N58" s="29" t="s">
        <v>23</v>
      </c>
      <c r="O58" s="29" t="s">
        <v>23</v>
      </c>
      <c r="P58" s="23"/>
      <c r="Q58" s="23"/>
      <c r="R58" s="23"/>
      <c r="S58" s="22" t="n">
        <v>58</v>
      </c>
      <c r="T58" s="8"/>
      <c r="U58" s="8"/>
      <c r="V58" s="8"/>
      <c r="W58" s="8"/>
      <c r="X58" s="8"/>
      <c r="Y58" s="8"/>
      <c r="Z58" s="8"/>
    </row>
    <row r="59" customFormat="false" ht="28.5" hidden="false" customHeight="true" outlineLevel="0" collapsed="false">
      <c r="A59" s="24" t="s">
        <v>81</v>
      </c>
      <c r="B59" s="18" t="n">
        <f aca="false">HLOOKUP($B$2,$I$1:L59,S59,0)</f>
        <v>1</v>
      </c>
      <c r="C59" s="25" t="str">
        <f aca="false">IF(B59=1,"Ap Dung","Khong")</f>
        <v>Ap Dung</v>
      </c>
      <c r="D59" s="25" t="str">
        <f aca="false">IF(E59="x","Bat buoc",(IF(E59=1,"khuyen khich","Khong")))</f>
        <v>Bat buoc</v>
      </c>
      <c r="E59" s="33" t="str">
        <f aca="false">HLOOKUP($E$2,$N$1:R59,S59,0)</f>
        <v>x</v>
      </c>
      <c r="F59" s="27" t="n">
        <v>1</v>
      </c>
      <c r="G59" s="29" t="str">
        <f aca="false">IF(AND(F59=1,E59=1),1,IF(AND(F59=1,E59="x"),"x",""))</f>
        <v>x</v>
      </c>
      <c r="H59" s="28" t="s">
        <v>15</v>
      </c>
      <c r="I59" s="22" t="n">
        <v>1</v>
      </c>
      <c r="J59" s="22" t="n">
        <v>1</v>
      </c>
      <c r="K59" s="22" t="n">
        <v>1</v>
      </c>
      <c r="L59" s="22" t="n">
        <v>1</v>
      </c>
      <c r="M59" s="29" t="s">
        <v>82</v>
      </c>
      <c r="N59" s="23"/>
      <c r="O59" s="23"/>
      <c r="P59" s="29" t="s">
        <v>23</v>
      </c>
      <c r="Q59" s="29" t="s">
        <v>23</v>
      </c>
      <c r="R59" s="23"/>
      <c r="S59" s="22" t="n">
        <v>59</v>
      </c>
      <c r="T59" s="8"/>
      <c r="U59" s="8"/>
      <c r="V59" s="8"/>
      <c r="W59" s="8"/>
      <c r="X59" s="8"/>
      <c r="Y59" s="8"/>
      <c r="Z59" s="8"/>
    </row>
    <row r="60" customFormat="false" ht="28.5" hidden="false" customHeight="true" outlineLevel="0" collapsed="false">
      <c r="A60" s="24" t="s">
        <v>83</v>
      </c>
      <c r="B60" s="18" t="n">
        <f aca="false">HLOOKUP($B$2,$I$1:L60,S60,0)</f>
        <v>1</v>
      </c>
      <c r="C60" s="25" t="str">
        <f aca="false">IF(B60=1,"Ap Dung","Khong")</f>
        <v>Ap Dung</v>
      </c>
      <c r="D60" s="25" t="str">
        <f aca="false">IF(E60="x","Bat buoc",(IF(E60=1,"khuyen khich","Khong")))</f>
        <v>Khong</v>
      </c>
      <c r="E60" s="26" t="n">
        <f aca="false">HLOOKUP($E$2,$N$1:R60,S60,0)</f>
        <v>0</v>
      </c>
      <c r="F60" s="27"/>
      <c r="G60" s="29" t="str">
        <f aca="false">IF(AND(F60=1,E60=1),1,IF(AND(F60=1,E60="x"),"x",""))</f>
        <v/>
      </c>
      <c r="H60" s="28" t="s">
        <v>15</v>
      </c>
      <c r="I60" s="22" t="n">
        <v>1</v>
      </c>
      <c r="J60" s="22" t="n">
        <v>1</v>
      </c>
      <c r="K60" s="22" t="n">
        <v>1</v>
      </c>
      <c r="L60" s="22" t="n">
        <v>1</v>
      </c>
      <c r="M60" s="29" t="s">
        <v>28</v>
      </c>
      <c r="N60" s="23"/>
      <c r="O60" s="23"/>
      <c r="P60" s="23"/>
      <c r="Q60" s="23"/>
      <c r="R60" s="29" t="s">
        <v>23</v>
      </c>
      <c r="S60" s="22" t="n">
        <v>60</v>
      </c>
      <c r="T60" s="8"/>
      <c r="U60" s="8"/>
      <c r="V60" s="8"/>
      <c r="W60" s="8"/>
      <c r="X60" s="8"/>
      <c r="Y60" s="8"/>
      <c r="Z60" s="8"/>
    </row>
    <row r="61" customFormat="false" ht="28.5" hidden="false" customHeight="true" outlineLevel="0" collapsed="false">
      <c r="A61" s="24" t="s">
        <v>84</v>
      </c>
      <c r="B61" s="18" t="n">
        <f aca="false">HLOOKUP($B$2,$I$1:L61,S61,0)</f>
        <v>1</v>
      </c>
      <c r="C61" s="25" t="str">
        <f aca="false">IF(B61=1,"Ap Dung","Khong")</f>
        <v>Ap Dung</v>
      </c>
      <c r="D61" s="25" t="str">
        <f aca="false">IF(E61="x","Bat buoc",(IF(E61=1,"khuyen khich","Khong")))</f>
        <v>khuyen khich</v>
      </c>
      <c r="E61" s="26" t="n">
        <f aca="false">HLOOKUP($E$2,$N$1:R61,S61,0)</f>
        <v>1</v>
      </c>
      <c r="F61" s="27" t="n">
        <v>1</v>
      </c>
      <c r="G61" s="23" t="n">
        <f aca="false">IF(AND(F61=1,E61=1),1,IF(AND(F61=1,E61="x"),"x",""))</f>
        <v>1</v>
      </c>
      <c r="H61" s="28" t="s">
        <v>15</v>
      </c>
      <c r="I61" s="22" t="n">
        <v>1</v>
      </c>
      <c r="J61" s="22" t="n">
        <v>1</v>
      </c>
      <c r="K61" s="22" t="n">
        <v>1</v>
      </c>
      <c r="L61" s="22" t="n">
        <v>1</v>
      </c>
      <c r="M61" s="29" t="s">
        <v>85</v>
      </c>
      <c r="N61" s="23" t="n">
        <v>1</v>
      </c>
      <c r="O61" s="23" t="n">
        <v>1</v>
      </c>
      <c r="P61" s="23" t="n">
        <v>1</v>
      </c>
      <c r="Q61" s="23" t="n">
        <v>1</v>
      </c>
      <c r="R61" s="23" t="n">
        <v>1</v>
      </c>
      <c r="S61" s="22" t="n">
        <v>61</v>
      </c>
      <c r="T61" s="8"/>
      <c r="U61" s="8"/>
      <c r="V61" s="8"/>
      <c r="W61" s="8"/>
      <c r="X61" s="8"/>
      <c r="Y61" s="8"/>
      <c r="Z61" s="8"/>
    </row>
    <row r="62" customFormat="false" ht="28.5" hidden="false" customHeight="true" outlineLevel="0" collapsed="false">
      <c r="A62" s="24" t="s">
        <v>86</v>
      </c>
      <c r="B62" s="18" t="n">
        <f aca="false">HLOOKUP($B$2,$I$1:L62,S62,0)</f>
        <v>1</v>
      </c>
      <c r="C62" s="25" t="str">
        <f aca="false">IF(B62=1,"Ap Dung","Khong")</f>
        <v>Ap Dung</v>
      </c>
      <c r="D62" s="25" t="str">
        <f aca="false">IF(E62="x","Bat buoc",(IF(E62=1,"khuyen khich","Khong")))</f>
        <v>Khong</v>
      </c>
      <c r="E62" s="26" t="n">
        <f aca="false">HLOOKUP($E$2,$N$1:R62,S62,0)</f>
        <v>0</v>
      </c>
      <c r="F62" s="27"/>
      <c r="G62" s="29" t="str">
        <f aca="false">IF(AND(F62=1,E62=1),1,IF(AND(F62=1,E62="x"),"x",""))</f>
        <v/>
      </c>
      <c r="H62" s="28" t="s">
        <v>15</v>
      </c>
      <c r="I62" s="22" t="n">
        <v>1</v>
      </c>
      <c r="J62" s="22" t="n">
        <v>1</v>
      </c>
      <c r="K62" s="22" t="n">
        <v>1</v>
      </c>
      <c r="L62" s="22" t="n">
        <v>1</v>
      </c>
      <c r="M62" s="23" t="n">
        <v>5</v>
      </c>
      <c r="N62" s="23"/>
      <c r="O62" s="23"/>
      <c r="P62" s="23"/>
      <c r="Q62" s="23"/>
      <c r="R62" s="23" t="n">
        <v>1</v>
      </c>
      <c r="S62" s="22" t="n">
        <v>62</v>
      </c>
      <c r="T62" s="8"/>
      <c r="U62" s="8"/>
      <c r="V62" s="8"/>
      <c r="W62" s="8"/>
      <c r="X62" s="8"/>
      <c r="Y62" s="8"/>
      <c r="Z62" s="8"/>
    </row>
    <row r="63" customFormat="false" ht="28.5" hidden="false" customHeight="true" outlineLevel="0" collapsed="false">
      <c r="A63" s="24" t="s">
        <v>87</v>
      </c>
      <c r="B63" s="18" t="n">
        <f aca="false">HLOOKUP($B$2,$I$1:L63,S63,0)</f>
        <v>0</v>
      </c>
      <c r="C63" s="25" t="str">
        <f aca="false">IF(B63=1,"Ap Dung","Khong")</f>
        <v>Khong</v>
      </c>
      <c r="D63" s="25" t="str">
        <f aca="false">IF(E63="x","Bat buoc",(IF(E63=1,"khuyen khich","Khong")))</f>
        <v>Khong</v>
      </c>
      <c r="E63" s="26" t="n">
        <f aca="false">HLOOKUP($E$2,$N$1:R63,S63,0)</f>
        <v>0</v>
      </c>
      <c r="F63" s="27"/>
      <c r="G63" s="29" t="str">
        <f aca="false">IF(AND(F63=1,E63=1),1,IF(AND(F63=1,E63="x"),"x",""))</f>
        <v/>
      </c>
      <c r="H63" s="28" t="s">
        <v>6</v>
      </c>
      <c r="I63" s="22"/>
      <c r="J63" s="22" t="n">
        <v>1</v>
      </c>
      <c r="K63" s="22"/>
      <c r="L63" s="22"/>
      <c r="M63" s="29" t="s">
        <v>41</v>
      </c>
      <c r="N63" s="23"/>
      <c r="O63" s="23"/>
      <c r="P63" s="23"/>
      <c r="Q63" s="29" t="s">
        <v>23</v>
      </c>
      <c r="R63" s="29" t="s">
        <v>23</v>
      </c>
      <c r="S63" s="22" t="n">
        <v>63</v>
      </c>
      <c r="T63" s="8"/>
      <c r="U63" s="8"/>
      <c r="V63" s="8"/>
      <c r="W63" s="8"/>
      <c r="X63" s="8"/>
      <c r="Y63" s="8"/>
      <c r="Z63" s="8"/>
    </row>
    <row r="64" customFormat="false" ht="28.5" hidden="false" customHeight="true" outlineLevel="0" collapsed="false">
      <c r="A64" s="24" t="s">
        <v>87</v>
      </c>
      <c r="B64" s="18" t="n">
        <f aca="false">HLOOKUP($B$2,$I$1:L64,S64,0)</f>
        <v>1</v>
      </c>
      <c r="C64" s="25" t="str">
        <f aca="false">IF(B64=1,"Ap Dung","Khong")</f>
        <v>Ap Dung</v>
      </c>
      <c r="D64" s="25" t="str">
        <f aca="false">IF(E64="x","Bat buoc",(IF(E64=1,"khuyen khich","Khong")))</f>
        <v>Khong</v>
      </c>
      <c r="E64" s="26" t="n">
        <f aca="false">HLOOKUP($E$2,$N$1:R64,S64,0)</f>
        <v>0</v>
      </c>
      <c r="F64" s="27"/>
      <c r="G64" s="29" t="str">
        <f aca="false">IF(AND(F64=1,E64=1),1,IF(AND(F64=1,E64="x"),"x",""))</f>
        <v/>
      </c>
      <c r="H64" s="28" t="s">
        <v>39</v>
      </c>
      <c r="I64" s="22" t="n">
        <v>1</v>
      </c>
      <c r="J64" s="22"/>
      <c r="K64" s="22" t="n">
        <v>1</v>
      </c>
      <c r="L64" s="22" t="n">
        <v>1</v>
      </c>
      <c r="M64" s="29" t="s">
        <v>28</v>
      </c>
      <c r="N64" s="23"/>
      <c r="O64" s="23"/>
      <c r="P64" s="23"/>
      <c r="Q64" s="23"/>
      <c r="R64" s="29" t="s">
        <v>23</v>
      </c>
      <c r="S64" s="22" t="n">
        <v>64</v>
      </c>
      <c r="T64" s="8"/>
      <c r="U64" s="8"/>
      <c r="V64" s="8"/>
      <c r="W64" s="8"/>
      <c r="X64" s="8"/>
      <c r="Y64" s="8"/>
      <c r="Z64" s="8"/>
    </row>
    <row r="65" customFormat="false" ht="28.5" hidden="false" customHeight="true" outlineLevel="0" collapsed="false">
      <c r="A65" s="17" t="s">
        <v>88</v>
      </c>
      <c r="B65" s="18"/>
      <c r="C65" s="31"/>
      <c r="D65" s="31"/>
      <c r="E65" s="32"/>
      <c r="F65" s="32"/>
      <c r="G65" s="23"/>
      <c r="H65" s="22"/>
      <c r="I65" s="22"/>
      <c r="J65" s="22"/>
      <c r="K65" s="22"/>
      <c r="L65" s="22"/>
      <c r="M65" s="23"/>
      <c r="N65" s="23"/>
      <c r="O65" s="23"/>
      <c r="P65" s="23"/>
      <c r="Q65" s="23"/>
      <c r="R65" s="23"/>
      <c r="S65" s="22" t="n">
        <v>65</v>
      </c>
      <c r="T65" s="8"/>
      <c r="U65" s="8"/>
      <c r="V65" s="8"/>
      <c r="W65" s="8"/>
      <c r="X65" s="8"/>
      <c r="Y65" s="8"/>
      <c r="Z65" s="8"/>
    </row>
    <row r="66" customFormat="false" ht="28.5" hidden="false" customHeight="true" outlineLevel="0" collapsed="false">
      <c r="A66" s="24" t="s">
        <v>89</v>
      </c>
      <c r="B66" s="18" t="n">
        <f aca="false">HLOOKUP($B$2,$I$1:L66,S66,0)</f>
        <v>1</v>
      </c>
      <c r="C66" s="25" t="str">
        <f aca="false">IF(B66=1,"Ap Dung","Khong")</f>
        <v>Ap Dung</v>
      </c>
      <c r="D66" s="25" t="str">
        <f aca="false">IF(E66="x","Bat buoc",(IF(E66=1,"khuyen khich","Khong")))</f>
        <v>khuyen khich</v>
      </c>
      <c r="E66" s="26" t="n">
        <f aca="false">HLOOKUP($E$2,$N$1:R66,S66,0)</f>
        <v>1</v>
      </c>
      <c r="F66" s="27" t="n">
        <v>1</v>
      </c>
      <c r="G66" s="23" t="n">
        <f aca="false">IF(AND(F66=1,E66=1),1,IF(AND(F66=1,E66="x"),"x",""))</f>
        <v>1</v>
      </c>
      <c r="H66" s="28" t="s">
        <v>15</v>
      </c>
      <c r="I66" s="22" t="n">
        <v>1</v>
      </c>
      <c r="J66" s="22" t="n">
        <v>1</v>
      </c>
      <c r="K66" s="22" t="n">
        <v>1</v>
      </c>
      <c r="L66" s="22" t="n">
        <v>1</v>
      </c>
      <c r="M66" s="29" t="s">
        <v>90</v>
      </c>
      <c r="N66" s="23"/>
      <c r="O66" s="23" t="n">
        <v>1</v>
      </c>
      <c r="P66" s="23" t="n">
        <v>1</v>
      </c>
      <c r="Q66" s="23" t="n">
        <v>1</v>
      </c>
      <c r="R66" s="23" t="n">
        <v>1</v>
      </c>
      <c r="S66" s="22" t="n">
        <v>66</v>
      </c>
      <c r="T66" s="8"/>
      <c r="U66" s="8"/>
      <c r="V66" s="8"/>
      <c r="W66" s="8"/>
      <c r="X66" s="8"/>
      <c r="Y66" s="8"/>
      <c r="Z66" s="8"/>
    </row>
    <row r="67" customFormat="false" ht="28.5" hidden="false" customHeight="true" outlineLevel="0" collapsed="false">
      <c r="A67" s="24" t="s">
        <v>91</v>
      </c>
      <c r="B67" s="18" t="n">
        <f aca="false">HLOOKUP($B$2,$I$1:L67,S67,0)</f>
        <v>0</v>
      </c>
      <c r="C67" s="25" t="str">
        <f aca="false">IF(B67=1,"Ap Dung","Khong")</f>
        <v>Khong</v>
      </c>
      <c r="D67" s="25" t="str">
        <f aca="false">IF(E67="x","Bat buoc",(IF(E67=1,"khuyen khich","Khong")))</f>
        <v>Bat buoc</v>
      </c>
      <c r="E67" s="33" t="str">
        <f aca="false">HLOOKUP($E$2,$N$1:R67,S67,0)</f>
        <v>x</v>
      </c>
      <c r="F67" s="27"/>
      <c r="G67" s="29" t="str">
        <f aca="false">IF(AND(F67=1,E67=1),1,IF(AND(F67=1,E67="x"),"x",""))</f>
        <v/>
      </c>
      <c r="H67" s="28" t="s">
        <v>6</v>
      </c>
      <c r="I67" s="22"/>
      <c r="J67" s="22" t="n">
        <v>1</v>
      </c>
      <c r="K67" s="22"/>
      <c r="L67" s="22"/>
      <c r="M67" s="29" t="s">
        <v>22</v>
      </c>
      <c r="N67" s="29" t="s">
        <v>23</v>
      </c>
      <c r="O67" s="29" t="s">
        <v>23</v>
      </c>
      <c r="P67" s="29" t="s">
        <v>23</v>
      </c>
      <c r="Q67" s="29" t="s">
        <v>23</v>
      </c>
      <c r="R67" s="29" t="s">
        <v>23</v>
      </c>
      <c r="S67" s="22" t="n">
        <v>67</v>
      </c>
      <c r="T67" s="8"/>
      <c r="U67" s="8"/>
      <c r="V67" s="8"/>
      <c r="W67" s="8"/>
      <c r="X67" s="8"/>
      <c r="Y67" s="8"/>
      <c r="Z67" s="8"/>
    </row>
    <row r="68" customFormat="false" ht="28.5" hidden="false" customHeight="true" outlineLevel="0" collapsed="false">
      <c r="A68" s="24" t="s">
        <v>91</v>
      </c>
      <c r="B68" s="18" t="n">
        <f aca="false">HLOOKUP($B$2,$I$1:L68,S68,0)</f>
        <v>0</v>
      </c>
      <c r="C68" s="25" t="str">
        <f aca="false">IF(B68=1,"Ap Dung","Khong")</f>
        <v>Khong</v>
      </c>
      <c r="D68" s="25" t="str">
        <f aca="false">IF(E68="x","Bat buoc",(IF(E68=1,"khuyen khich","Khong")))</f>
        <v>Khong</v>
      </c>
      <c r="E68" s="26" t="n">
        <f aca="false">HLOOKUP($E$2,$N$1:R68,S68,0)</f>
        <v>0</v>
      </c>
      <c r="F68" s="27"/>
      <c r="G68" s="29" t="str">
        <f aca="false">IF(AND(F68=1,E68=1),1,IF(AND(F68=1,E68="x"),"x",""))</f>
        <v/>
      </c>
      <c r="H68" s="28" t="s">
        <v>5</v>
      </c>
      <c r="I68" s="22" t="n">
        <v>1</v>
      </c>
      <c r="J68" s="22"/>
      <c r="K68" s="22"/>
      <c r="L68" s="22"/>
      <c r="M68" s="23" t="n">
        <v>5</v>
      </c>
      <c r="N68" s="23"/>
      <c r="O68" s="23"/>
      <c r="P68" s="23"/>
      <c r="Q68" s="23"/>
      <c r="R68" s="23"/>
      <c r="S68" s="22" t="n">
        <v>68</v>
      </c>
      <c r="T68" s="8"/>
      <c r="U68" s="8"/>
      <c r="V68" s="8"/>
      <c r="W68" s="8"/>
      <c r="X68" s="8"/>
      <c r="Y68" s="8"/>
      <c r="Z68" s="8"/>
    </row>
    <row r="69" customFormat="false" ht="28.5" hidden="false" customHeight="true" outlineLevel="0" collapsed="false">
      <c r="A69" s="17" t="s">
        <v>92</v>
      </c>
      <c r="B69" s="18"/>
      <c r="C69" s="31"/>
      <c r="D69" s="31"/>
      <c r="E69" s="32"/>
      <c r="F69" s="32"/>
      <c r="G69" s="23"/>
      <c r="H69" s="22"/>
      <c r="I69" s="22"/>
      <c r="J69" s="22"/>
      <c r="K69" s="22"/>
      <c r="L69" s="22"/>
      <c r="M69" s="23"/>
      <c r="N69" s="23"/>
      <c r="O69" s="23"/>
      <c r="P69" s="23"/>
      <c r="Q69" s="23"/>
      <c r="R69" s="23"/>
      <c r="S69" s="22" t="n">
        <v>69</v>
      </c>
      <c r="T69" s="8"/>
      <c r="U69" s="8"/>
      <c r="V69" s="8"/>
      <c r="W69" s="8"/>
      <c r="X69" s="8"/>
      <c r="Y69" s="8"/>
      <c r="Z69" s="8"/>
    </row>
    <row r="70" customFormat="false" ht="28.5" hidden="false" customHeight="true" outlineLevel="0" collapsed="false">
      <c r="A70" s="24" t="s">
        <v>93</v>
      </c>
      <c r="B70" s="18" t="n">
        <f aca="false">HLOOKUP($B$2,$I$1:L70,S70,0)</f>
        <v>1</v>
      </c>
      <c r="C70" s="25" t="str">
        <f aca="false">IF(B70=1,"Ap Dung","Khong")</f>
        <v>Ap Dung</v>
      </c>
      <c r="D70" s="25" t="str">
        <f aca="false">IF(E70="x","Bat buoc",(IF(E70=1,"khuyen khich","Khong")))</f>
        <v>Khong</v>
      </c>
      <c r="E70" s="26" t="n">
        <f aca="false">HLOOKUP($E$2,$N$1:R70,S70,0)</f>
        <v>0</v>
      </c>
      <c r="F70" s="27"/>
      <c r="G70" s="29" t="str">
        <f aca="false">IF(AND(F70=1,E70=1),1,IF(AND(F70=1,E70="x"),"x",""))</f>
        <v/>
      </c>
      <c r="H70" s="28" t="s">
        <v>70</v>
      </c>
      <c r="I70" s="22" t="n">
        <v>1</v>
      </c>
      <c r="J70" s="22" t="n">
        <v>1</v>
      </c>
      <c r="K70" s="22" t="n">
        <v>1</v>
      </c>
      <c r="L70" s="22"/>
      <c r="M70" s="29" t="s">
        <v>47</v>
      </c>
      <c r="N70" s="29" t="s">
        <v>23</v>
      </c>
      <c r="O70" s="23"/>
      <c r="P70" s="23"/>
      <c r="Q70" s="23"/>
      <c r="R70" s="23"/>
      <c r="S70" s="22" t="n">
        <v>70</v>
      </c>
      <c r="T70" s="8"/>
      <c r="U70" s="8"/>
      <c r="V70" s="8"/>
      <c r="W70" s="8"/>
      <c r="X70" s="8"/>
      <c r="Y70" s="8"/>
      <c r="Z70" s="8"/>
    </row>
    <row r="71" customFormat="false" ht="28.5" hidden="false" customHeight="true" outlineLevel="0" collapsed="false">
      <c r="A71" s="24" t="s">
        <v>94</v>
      </c>
      <c r="B71" s="18" t="n">
        <f aca="false">HLOOKUP($B$2,$I$1:L71,S71,0)</f>
        <v>1</v>
      </c>
      <c r="C71" s="25" t="str">
        <f aca="false">IF(B71=1,"Ap Dung","Khong")</f>
        <v>Ap Dung</v>
      </c>
      <c r="D71" s="25" t="str">
        <f aca="false">IF(E71="x","Bat buoc",(IF(E71=1,"khuyen khich","Khong")))</f>
        <v>Khong</v>
      </c>
      <c r="E71" s="26" t="n">
        <f aca="false">HLOOKUP($E$2,$N$1:R71,S71,0)</f>
        <v>0</v>
      </c>
      <c r="F71" s="27"/>
      <c r="G71" s="29" t="str">
        <f aca="false">IF(AND(F71=1,E71=1),1,IF(AND(F71=1,E71="x"),"x",""))</f>
        <v/>
      </c>
      <c r="H71" s="28" t="s">
        <v>70</v>
      </c>
      <c r="I71" s="22" t="n">
        <v>1</v>
      </c>
      <c r="J71" s="22" t="n">
        <v>1</v>
      </c>
      <c r="K71" s="22" t="n">
        <v>1</v>
      </c>
      <c r="L71" s="22"/>
      <c r="M71" s="29" t="s">
        <v>49</v>
      </c>
      <c r="N71" s="23"/>
      <c r="O71" s="29" t="s">
        <v>23</v>
      </c>
      <c r="P71" s="23"/>
      <c r="Q71" s="23"/>
      <c r="R71" s="23"/>
      <c r="S71" s="22" t="n">
        <v>71</v>
      </c>
      <c r="T71" s="8"/>
      <c r="U71" s="8"/>
      <c r="V71" s="8"/>
      <c r="W71" s="8"/>
      <c r="X71" s="8"/>
      <c r="Y71" s="8"/>
      <c r="Z71" s="8"/>
    </row>
    <row r="72" customFormat="false" ht="53.25" hidden="false" customHeight="true" outlineLevel="0" collapsed="false">
      <c r="A72" s="24" t="s">
        <v>95</v>
      </c>
      <c r="B72" s="18" t="n">
        <f aca="false">HLOOKUP($B$2,$I$1:L72,S72,0)</f>
        <v>1</v>
      </c>
      <c r="C72" s="25" t="str">
        <f aca="false">IF(B72=1,"Ap Dung","Khong")</f>
        <v>Ap Dung</v>
      </c>
      <c r="D72" s="25" t="str">
        <f aca="false">IF(E72="x","Bat buoc",(IF(E72=1,"khuyen khich","Khong")))</f>
        <v>Bat buoc</v>
      </c>
      <c r="E72" s="33" t="str">
        <f aca="false">HLOOKUP($E$2,$N$1:R72,S72,0)</f>
        <v>x</v>
      </c>
      <c r="F72" s="27" t="n">
        <v>1</v>
      </c>
      <c r="G72" s="29" t="str">
        <f aca="false">IF(AND(F72=1,E72=1),1,IF(AND(F72=1,E72="x"),"x",""))</f>
        <v>x</v>
      </c>
      <c r="H72" s="28" t="s">
        <v>70</v>
      </c>
      <c r="I72" s="22" t="n">
        <v>1</v>
      </c>
      <c r="J72" s="22" t="n">
        <v>1</v>
      </c>
      <c r="K72" s="22" t="n">
        <v>1</v>
      </c>
      <c r="L72" s="22"/>
      <c r="M72" s="29" t="s">
        <v>53</v>
      </c>
      <c r="N72" s="23"/>
      <c r="O72" s="23"/>
      <c r="P72" s="29" t="s">
        <v>23</v>
      </c>
      <c r="Q72" s="23"/>
      <c r="R72" s="23"/>
      <c r="S72" s="22" t="n">
        <v>72</v>
      </c>
      <c r="T72" s="8"/>
      <c r="U72" s="8"/>
      <c r="V72" s="8"/>
      <c r="W72" s="8"/>
      <c r="X72" s="8"/>
      <c r="Y72" s="8"/>
      <c r="Z72" s="8"/>
    </row>
    <row r="73" customFormat="false" ht="28.5" hidden="false" customHeight="true" outlineLevel="0" collapsed="false">
      <c r="A73" s="24" t="s">
        <v>96</v>
      </c>
      <c r="B73" s="18" t="n">
        <f aca="false">HLOOKUP($B$2,$I$1:L73,S73,0)</f>
        <v>1</v>
      </c>
      <c r="C73" s="25" t="str">
        <f aca="false">IF(B73=1,"Ap Dung","Khong")</f>
        <v>Ap Dung</v>
      </c>
      <c r="D73" s="25" t="str">
        <f aca="false">IF(E73="x","Bat buoc",(IF(E73=1,"khuyen khich","Khong")))</f>
        <v>Khong</v>
      </c>
      <c r="E73" s="26" t="n">
        <f aca="false">HLOOKUP($E$2,$N$1:R73,S73,0)</f>
        <v>0</v>
      </c>
      <c r="F73" s="27"/>
      <c r="G73" s="29" t="str">
        <f aca="false">IF(AND(F73=1,E73=1),1,IF(AND(F73=1,E73="x"),"x",""))</f>
        <v/>
      </c>
      <c r="H73" s="28" t="s">
        <v>70</v>
      </c>
      <c r="I73" s="22" t="n">
        <v>1</v>
      </c>
      <c r="J73" s="22" t="n">
        <v>1</v>
      </c>
      <c r="K73" s="22" t="n">
        <v>1</v>
      </c>
      <c r="L73" s="22"/>
      <c r="M73" s="29" t="s">
        <v>56</v>
      </c>
      <c r="N73" s="23"/>
      <c r="O73" s="23"/>
      <c r="P73" s="23"/>
      <c r="Q73" s="29" t="s">
        <v>23</v>
      </c>
      <c r="R73" s="23"/>
      <c r="S73" s="22" t="n">
        <v>73</v>
      </c>
      <c r="T73" s="8"/>
      <c r="U73" s="8"/>
      <c r="V73" s="8"/>
      <c r="W73" s="8"/>
      <c r="X73" s="8"/>
      <c r="Y73" s="8"/>
      <c r="Z73" s="8"/>
    </row>
    <row r="74" customFormat="false" ht="28.5" hidden="false" customHeight="true" outlineLevel="0" collapsed="false">
      <c r="A74" s="24" t="s">
        <v>97</v>
      </c>
      <c r="B74" s="18" t="n">
        <f aca="false">HLOOKUP($B$2,$I$1:L74,S74,0)</f>
        <v>1</v>
      </c>
      <c r="C74" s="25" t="str">
        <f aca="false">IF(B74=1,"Ap Dung","Khong")</f>
        <v>Ap Dung</v>
      </c>
      <c r="D74" s="25" t="str">
        <f aca="false">IF(E74="x","Bat buoc",(IF(E74=1,"khuyen khich","Khong")))</f>
        <v>Khong</v>
      </c>
      <c r="E74" s="26" t="n">
        <f aca="false">HLOOKUP($E$2,$N$1:R74,S74,0)</f>
        <v>0</v>
      </c>
      <c r="F74" s="27"/>
      <c r="G74" s="29" t="str">
        <f aca="false">IF(AND(F74=1,E74=1),1,IF(AND(F74=1,E74="x"),"x",""))</f>
        <v/>
      </c>
      <c r="H74" s="28" t="s">
        <v>70</v>
      </c>
      <c r="I74" s="22" t="n">
        <v>1</v>
      </c>
      <c r="J74" s="22" t="n">
        <v>1</v>
      </c>
      <c r="K74" s="22" t="n">
        <v>1</v>
      </c>
      <c r="L74" s="22"/>
      <c r="M74" s="23" t="n">
        <v>4</v>
      </c>
      <c r="N74" s="23"/>
      <c r="O74" s="23"/>
      <c r="P74" s="23"/>
      <c r="Q74" s="23" t="n">
        <v>1</v>
      </c>
      <c r="R74" s="23"/>
      <c r="S74" s="22" t="n">
        <v>74</v>
      </c>
      <c r="T74" s="8"/>
      <c r="U74" s="8"/>
      <c r="V74" s="8"/>
      <c r="W74" s="8"/>
      <c r="X74" s="8"/>
      <c r="Y74" s="8"/>
      <c r="Z74" s="8"/>
    </row>
    <row r="75" customFormat="false" ht="28.5" hidden="false" customHeight="true" outlineLevel="0" collapsed="false">
      <c r="A75" s="24" t="s">
        <v>98</v>
      </c>
      <c r="B75" s="18" t="n">
        <f aca="false">HLOOKUP($B$2,$I$1:L75,S75,0)</f>
        <v>1</v>
      </c>
      <c r="C75" s="25" t="str">
        <f aca="false">IF(B75=1,"Ap Dung","Khong")</f>
        <v>Ap Dung</v>
      </c>
      <c r="D75" s="25" t="str">
        <f aca="false">IF(E75="x","Bat buoc",(IF(E75=1,"khuyen khich","Khong")))</f>
        <v>Khong</v>
      </c>
      <c r="E75" s="26" t="n">
        <f aca="false">HLOOKUP($E$2,$N$1:R75,S75,0)</f>
        <v>0</v>
      </c>
      <c r="F75" s="27"/>
      <c r="G75" s="29" t="str">
        <f aca="false">IF(AND(F75=1,E75=1),1,IF(AND(F75=1,E75="x"),"x",""))</f>
        <v/>
      </c>
      <c r="H75" s="28" t="s">
        <v>70</v>
      </c>
      <c r="I75" s="22" t="n">
        <v>1</v>
      </c>
      <c r="J75" s="22" t="n">
        <v>1</v>
      </c>
      <c r="K75" s="22" t="n">
        <v>1</v>
      </c>
      <c r="L75" s="22"/>
      <c r="M75" s="29" t="s">
        <v>28</v>
      </c>
      <c r="N75" s="23"/>
      <c r="O75" s="23"/>
      <c r="P75" s="23"/>
      <c r="Q75" s="23"/>
      <c r="R75" s="29" t="s">
        <v>23</v>
      </c>
      <c r="S75" s="22" t="n">
        <v>75</v>
      </c>
      <c r="T75" s="8"/>
      <c r="U75" s="8"/>
      <c r="V75" s="8"/>
      <c r="W75" s="8"/>
      <c r="X75" s="8"/>
      <c r="Y75" s="8"/>
      <c r="Z75" s="8"/>
    </row>
    <row r="76" customFormat="false" ht="28.5" hidden="false" customHeight="true" outlineLevel="0" collapsed="false">
      <c r="A76" s="24" t="s">
        <v>99</v>
      </c>
      <c r="B76" s="18" t="n">
        <f aca="false">HLOOKUP($B$2,$I$1:L76,S76,0)</f>
        <v>1</v>
      </c>
      <c r="C76" s="25" t="str">
        <f aca="false">IF(B76=1,"Ap Dung","Khong")</f>
        <v>Ap Dung</v>
      </c>
      <c r="D76" s="25" t="str">
        <f aca="false">IF(E76="x","Bat buoc",(IF(E76=1,"khuyen khich","Khong")))</f>
        <v>Khong</v>
      </c>
      <c r="E76" s="26" t="n">
        <f aca="false">HLOOKUP($E$2,$N$1:R76,S76,0)</f>
        <v>0</v>
      </c>
      <c r="F76" s="27"/>
      <c r="G76" s="29" t="str">
        <f aca="false">IF(AND(F76=1,E76=1),1,IF(AND(F76=1,E76="x"),"x",""))</f>
        <v/>
      </c>
      <c r="H76" s="28" t="s">
        <v>70</v>
      </c>
      <c r="I76" s="22" t="n">
        <v>1</v>
      </c>
      <c r="J76" s="22" t="n">
        <v>1</v>
      </c>
      <c r="K76" s="22" t="n">
        <v>1</v>
      </c>
      <c r="L76" s="22"/>
      <c r="M76" s="23" t="n">
        <v>5</v>
      </c>
      <c r="N76" s="23"/>
      <c r="O76" s="23"/>
      <c r="P76" s="23"/>
      <c r="Q76" s="23"/>
      <c r="R76" s="23" t="n">
        <v>1</v>
      </c>
      <c r="S76" s="22" t="n">
        <v>76</v>
      </c>
      <c r="T76" s="8"/>
      <c r="U76" s="8"/>
      <c r="V76" s="8"/>
      <c r="W76" s="8"/>
      <c r="X76" s="8"/>
      <c r="Y76" s="8"/>
      <c r="Z76" s="8"/>
    </row>
    <row r="77" customFormat="false" ht="28.5" hidden="false" customHeight="true" outlineLevel="0" collapsed="false">
      <c r="A77" s="24" t="s">
        <v>100</v>
      </c>
      <c r="B77" s="18" t="n">
        <f aca="false">HLOOKUP($B$2,$I$1:L77,S77,0)</f>
        <v>1</v>
      </c>
      <c r="C77" s="25" t="str">
        <f aca="false">IF(B77=1,"Ap Dung","Khong")</f>
        <v>Ap Dung</v>
      </c>
      <c r="D77" s="25" t="str">
        <f aca="false">IF(E77="x","Bat buoc",(IF(E77=1,"khuyen khich","Khong")))</f>
        <v>Khong</v>
      </c>
      <c r="E77" s="26" t="n">
        <f aca="false">HLOOKUP($E$2,$N$1:R77,S77,0)</f>
        <v>0</v>
      </c>
      <c r="F77" s="27"/>
      <c r="G77" s="29" t="str">
        <f aca="false">IF(AND(F77=1,E77=1),1,IF(AND(F77=1,E77="x"),"x",""))</f>
        <v/>
      </c>
      <c r="H77" s="28" t="s">
        <v>70</v>
      </c>
      <c r="I77" s="22" t="n">
        <v>1</v>
      </c>
      <c r="J77" s="22" t="n">
        <v>1</v>
      </c>
      <c r="K77" s="22" t="n">
        <v>1</v>
      </c>
      <c r="L77" s="22"/>
      <c r="M77" s="23" t="n">
        <v>5</v>
      </c>
      <c r="N77" s="23"/>
      <c r="O77" s="23"/>
      <c r="P77" s="23"/>
      <c r="Q77" s="23"/>
      <c r="R77" s="23" t="n">
        <v>1</v>
      </c>
      <c r="S77" s="22" t="n">
        <v>77</v>
      </c>
      <c r="T77" s="8"/>
      <c r="U77" s="8"/>
      <c r="V77" s="8"/>
      <c r="W77" s="8"/>
      <c r="X77" s="8"/>
      <c r="Y77" s="8"/>
      <c r="Z77" s="8"/>
    </row>
    <row r="78" customFormat="false" ht="28.5" hidden="false" customHeight="true" outlineLevel="0" collapsed="false">
      <c r="A78" s="30" t="s">
        <v>101</v>
      </c>
      <c r="B78" s="18"/>
      <c r="C78" s="31"/>
      <c r="D78" s="31"/>
      <c r="E78" s="32"/>
      <c r="F78" s="32"/>
      <c r="G78" s="23"/>
      <c r="H78" s="22"/>
      <c r="I78" s="22"/>
      <c r="J78" s="22"/>
      <c r="K78" s="22"/>
      <c r="L78" s="22"/>
      <c r="M78" s="23"/>
      <c r="N78" s="23"/>
      <c r="O78" s="23"/>
      <c r="P78" s="23"/>
      <c r="Q78" s="23"/>
      <c r="R78" s="23"/>
      <c r="S78" s="22" t="n">
        <v>78</v>
      </c>
      <c r="T78" s="8"/>
      <c r="U78" s="8"/>
      <c r="V78" s="8"/>
      <c r="W78" s="8"/>
      <c r="X78" s="8"/>
      <c r="Y78" s="8"/>
      <c r="Z78" s="8"/>
    </row>
    <row r="79" customFormat="false" ht="28.5" hidden="false" customHeight="true" outlineLevel="0" collapsed="false">
      <c r="A79" s="24" t="s">
        <v>102</v>
      </c>
      <c r="B79" s="18" t="n">
        <f aca="false">HLOOKUP($B$2,$I$1:L79,S79,0)</f>
        <v>1</v>
      </c>
      <c r="C79" s="25" t="str">
        <f aca="false">IF(B79=1,"Ap Dung","Khong")</f>
        <v>Ap Dung</v>
      </c>
      <c r="D79" s="25" t="str">
        <f aca="false">IF(E79="x","Bat buoc",(IF(E79=1,"khuyen khich","Khong")))</f>
        <v>Khong</v>
      </c>
      <c r="E79" s="26" t="n">
        <f aca="false">HLOOKUP($E$2,$N$1:R79,S79,0)</f>
        <v>0</v>
      </c>
      <c r="F79" s="27"/>
      <c r="G79" s="29" t="str">
        <f aca="false">IF(AND(F79=1,E79=1),1,IF(AND(F79=1,E79="x"),"x",""))</f>
        <v/>
      </c>
      <c r="H79" s="28" t="s">
        <v>15</v>
      </c>
      <c r="I79" s="22" t="n">
        <v>1</v>
      </c>
      <c r="J79" s="22" t="n">
        <v>1</v>
      </c>
      <c r="K79" s="22" t="n">
        <v>1</v>
      </c>
      <c r="L79" s="22" t="n">
        <v>1</v>
      </c>
      <c r="M79" s="29" t="s">
        <v>49</v>
      </c>
      <c r="N79" s="23"/>
      <c r="O79" s="29" t="s">
        <v>23</v>
      </c>
      <c r="P79" s="23"/>
      <c r="Q79" s="23"/>
      <c r="R79" s="23"/>
      <c r="S79" s="22" t="n">
        <v>79</v>
      </c>
      <c r="T79" s="8"/>
      <c r="U79" s="8"/>
      <c r="V79" s="8"/>
      <c r="W79" s="8"/>
      <c r="X79" s="8"/>
      <c r="Y79" s="8"/>
      <c r="Z79" s="8"/>
    </row>
    <row r="80" customFormat="false" ht="28.5" hidden="false" customHeight="true" outlineLevel="0" collapsed="false">
      <c r="A80" s="24" t="s">
        <v>103</v>
      </c>
      <c r="B80" s="18" t="n">
        <f aca="false">HLOOKUP($B$2,$I$1:L80,S80,0)</f>
        <v>1</v>
      </c>
      <c r="C80" s="25" t="str">
        <f aca="false">IF(B80=1,"Ap Dung","Khong")</f>
        <v>Ap Dung</v>
      </c>
      <c r="D80" s="25" t="str">
        <f aca="false">IF(E80="x","Bat buoc",(IF(E80=1,"khuyen khich","Khong")))</f>
        <v>Bat buoc</v>
      </c>
      <c r="E80" s="33" t="str">
        <f aca="false">HLOOKUP($E$2,$N$1:R80,S80,0)</f>
        <v>x</v>
      </c>
      <c r="F80" s="27" t="n">
        <v>1</v>
      </c>
      <c r="G80" s="29" t="str">
        <f aca="false">IF(AND(F80=1,E80=1),1,IF(AND(F80=1,E80="x"),"x",""))</f>
        <v>x</v>
      </c>
      <c r="H80" s="28" t="s">
        <v>15</v>
      </c>
      <c r="I80" s="22" t="n">
        <v>1</v>
      </c>
      <c r="J80" s="22" t="n">
        <v>1</v>
      </c>
      <c r="K80" s="22" t="n">
        <v>1</v>
      </c>
      <c r="L80" s="22" t="n">
        <v>1</v>
      </c>
      <c r="M80" s="29" t="s">
        <v>53</v>
      </c>
      <c r="N80" s="23"/>
      <c r="O80" s="23"/>
      <c r="P80" s="29" t="s">
        <v>23</v>
      </c>
      <c r="Q80" s="23"/>
      <c r="R80" s="23"/>
      <c r="S80" s="22" t="n">
        <v>80</v>
      </c>
      <c r="T80" s="8"/>
      <c r="U80" s="8"/>
      <c r="V80" s="8"/>
      <c r="W80" s="8"/>
      <c r="X80" s="8"/>
      <c r="Y80" s="8"/>
      <c r="Z80" s="8"/>
    </row>
    <row r="81" customFormat="false" ht="28.5" hidden="false" customHeight="true" outlineLevel="0" collapsed="false">
      <c r="A81" s="24" t="s">
        <v>104</v>
      </c>
      <c r="B81" s="18" t="n">
        <f aca="false">HLOOKUP($B$2,$I$1:L81,S81,0)</f>
        <v>1</v>
      </c>
      <c r="C81" s="25" t="str">
        <f aca="false">IF(B81=1,"Ap Dung","Khong")</f>
        <v>Ap Dung</v>
      </c>
      <c r="D81" s="25" t="str">
        <f aca="false">IF(E81="x","Bat buoc",(IF(E81=1,"khuyen khich","Khong")))</f>
        <v>Khong</v>
      </c>
      <c r="E81" s="26" t="n">
        <f aca="false">HLOOKUP($E$2,$N$1:R81,S81,0)</f>
        <v>0</v>
      </c>
      <c r="F81" s="27"/>
      <c r="G81" s="29" t="str">
        <f aca="false">IF(AND(F81=1,E81=1),1,IF(AND(F81=1,E81="x"),"x",""))</f>
        <v/>
      </c>
      <c r="H81" s="28" t="s">
        <v>15</v>
      </c>
      <c r="I81" s="22" t="n">
        <v>1</v>
      </c>
      <c r="J81" s="22" t="n">
        <v>1</v>
      </c>
      <c r="K81" s="22" t="n">
        <v>1</v>
      </c>
      <c r="L81" s="22" t="n">
        <v>1</v>
      </c>
      <c r="M81" s="29" t="s">
        <v>56</v>
      </c>
      <c r="N81" s="23"/>
      <c r="O81" s="23"/>
      <c r="P81" s="23"/>
      <c r="Q81" s="29" t="s">
        <v>23</v>
      </c>
      <c r="R81" s="23"/>
      <c r="S81" s="22" t="n">
        <v>81</v>
      </c>
      <c r="T81" s="8"/>
      <c r="U81" s="8"/>
      <c r="V81" s="8"/>
      <c r="W81" s="8"/>
      <c r="X81" s="8"/>
      <c r="Y81" s="8"/>
      <c r="Z81" s="8"/>
    </row>
    <row r="82" customFormat="false" ht="28.5" hidden="false" customHeight="true" outlineLevel="0" collapsed="false">
      <c r="A82" s="24" t="s">
        <v>105</v>
      </c>
      <c r="B82" s="18" t="n">
        <f aca="false">HLOOKUP($B$2,$I$1:L82,S82,0)</f>
        <v>1</v>
      </c>
      <c r="C82" s="25" t="str">
        <f aca="false">IF(B82=1,"Ap Dung","Khong")</f>
        <v>Ap Dung</v>
      </c>
      <c r="D82" s="25" t="str">
        <f aca="false">IF(E82="x","Bat buoc",(IF(E82=1,"khuyen khich","Khong")))</f>
        <v>Khong</v>
      </c>
      <c r="E82" s="26" t="n">
        <f aca="false">HLOOKUP($E$2,$N$1:R82,S82,0)</f>
        <v>0</v>
      </c>
      <c r="F82" s="27" t="n">
        <v>1</v>
      </c>
      <c r="G82" s="29" t="str">
        <f aca="false">IF(AND(F82=1,E82=1),1,IF(AND(F82=1,E82="x"),"x",""))</f>
        <v/>
      </c>
      <c r="H82" s="28" t="s">
        <v>15</v>
      </c>
      <c r="I82" s="22" t="n">
        <v>1</v>
      </c>
      <c r="J82" s="22" t="n">
        <v>1</v>
      </c>
      <c r="K82" s="22" t="n">
        <v>1</v>
      </c>
      <c r="L82" s="22" t="n">
        <v>1</v>
      </c>
      <c r="M82" s="29" t="s">
        <v>28</v>
      </c>
      <c r="N82" s="23"/>
      <c r="O82" s="23"/>
      <c r="P82" s="23"/>
      <c r="Q82" s="23"/>
      <c r="R82" s="29" t="s">
        <v>23</v>
      </c>
      <c r="S82" s="22" t="n">
        <v>82</v>
      </c>
      <c r="T82" s="8"/>
      <c r="U82" s="8"/>
      <c r="V82" s="8"/>
      <c r="W82" s="8"/>
      <c r="X82" s="8"/>
      <c r="Y82" s="8"/>
      <c r="Z82" s="8"/>
    </row>
    <row r="83" customFormat="false" ht="28.5" hidden="false" customHeight="true" outlineLevel="0" collapsed="false">
      <c r="A83" s="24" t="s">
        <v>106</v>
      </c>
      <c r="B83" s="18" t="n">
        <f aca="false">HLOOKUP($B$2,$I$1:L83,S83,0)</f>
        <v>1</v>
      </c>
      <c r="C83" s="25" t="str">
        <f aca="false">IF(B83=1,"Ap Dung","Khong")</f>
        <v>Ap Dung</v>
      </c>
      <c r="D83" s="25" t="str">
        <f aca="false">IF(E83="x","Bat buoc",(IF(E83=1,"khuyen khich","Khong")))</f>
        <v>Khong</v>
      </c>
      <c r="E83" s="26" t="n">
        <f aca="false">HLOOKUP($E$2,$N$1:R83,S83,0)</f>
        <v>0</v>
      </c>
      <c r="F83" s="27"/>
      <c r="G83" s="29" t="str">
        <f aca="false">IF(AND(F83=1,E83=1),1,IF(AND(F83=1,E83="x"),"x",""))</f>
        <v/>
      </c>
      <c r="H83" s="28" t="s">
        <v>15</v>
      </c>
      <c r="I83" s="22" t="n">
        <v>1</v>
      </c>
      <c r="J83" s="22" t="n">
        <v>1</v>
      </c>
      <c r="K83" s="22" t="n">
        <v>1</v>
      </c>
      <c r="L83" s="22" t="n">
        <v>1</v>
      </c>
      <c r="M83" s="29" t="s">
        <v>49</v>
      </c>
      <c r="N83" s="23"/>
      <c r="O83" s="29" t="s">
        <v>23</v>
      </c>
      <c r="P83" s="23"/>
      <c r="Q83" s="23"/>
      <c r="R83" s="23"/>
      <c r="S83" s="22" t="n">
        <v>83</v>
      </c>
      <c r="T83" s="8"/>
      <c r="U83" s="8"/>
      <c r="V83" s="8"/>
      <c r="W83" s="8"/>
      <c r="X83" s="8"/>
      <c r="Y83" s="8"/>
      <c r="Z83" s="8"/>
    </row>
    <row r="84" customFormat="false" ht="28.5" hidden="false" customHeight="true" outlineLevel="0" collapsed="false">
      <c r="A84" s="24" t="s">
        <v>107</v>
      </c>
      <c r="B84" s="18" t="n">
        <f aca="false">HLOOKUP($B$2,$I$1:L84,S84,0)</f>
        <v>1</v>
      </c>
      <c r="C84" s="25" t="str">
        <f aca="false">IF(B84=1,"Ap Dung","Khong")</f>
        <v>Ap Dung</v>
      </c>
      <c r="D84" s="25" t="str">
        <f aca="false">IF(E84="x","Bat buoc",(IF(E84=1,"khuyen khich","Khong")))</f>
        <v>Bat buoc</v>
      </c>
      <c r="E84" s="33" t="str">
        <f aca="false">HLOOKUP($E$2,$N$1:R84,S84,0)</f>
        <v>x</v>
      </c>
      <c r="F84" s="27" t="n">
        <v>1</v>
      </c>
      <c r="G84" s="29" t="str">
        <f aca="false">IF(AND(F84=1,E84=1),1,IF(AND(F84=1,E84="x"),"x",""))</f>
        <v>x</v>
      </c>
      <c r="H84" s="28" t="s">
        <v>15</v>
      </c>
      <c r="I84" s="22" t="n">
        <v>1</v>
      </c>
      <c r="J84" s="22" t="n">
        <v>1</v>
      </c>
      <c r="K84" s="22" t="n">
        <v>1</v>
      </c>
      <c r="L84" s="22" t="n">
        <v>1</v>
      </c>
      <c r="M84" s="29" t="s">
        <v>53</v>
      </c>
      <c r="N84" s="23"/>
      <c r="O84" s="23"/>
      <c r="P84" s="29" t="s">
        <v>23</v>
      </c>
      <c r="Q84" s="23"/>
      <c r="R84" s="23"/>
      <c r="S84" s="22" t="n">
        <v>84</v>
      </c>
      <c r="T84" s="8"/>
      <c r="U84" s="8"/>
      <c r="V84" s="8"/>
      <c r="W84" s="8"/>
      <c r="X84" s="8"/>
      <c r="Y84" s="8"/>
      <c r="Z84" s="8"/>
    </row>
    <row r="85" customFormat="false" ht="28.5" hidden="false" customHeight="true" outlineLevel="0" collapsed="false">
      <c r="A85" s="24" t="s">
        <v>108</v>
      </c>
      <c r="B85" s="18" t="n">
        <f aca="false">HLOOKUP($B$2,$I$1:L85,S85,0)</f>
        <v>1</v>
      </c>
      <c r="C85" s="25" t="str">
        <f aca="false">IF(B85=1,"Ap Dung","Khong")</f>
        <v>Ap Dung</v>
      </c>
      <c r="D85" s="25" t="str">
        <f aca="false">IF(E85="x","Bat buoc",(IF(E85=1,"khuyen khich","Khong")))</f>
        <v>Khong</v>
      </c>
      <c r="E85" s="26" t="n">
        <f aca="false">HLOOKUP($E$2,$N$1:R85,S85,0)</f>
        <v>0</v>
      </c>
      <c r="F85" s="27"/>
      <c r="G85" s="29" t="str">
        <f aca="false">IF(AND(F85=1,E85=1),1,IF(AND(F85=1,E85="x"),"x",""))</f>
        <v/>
      </c>
      <c r="H85" s="28" t="s">
        <v>15</v>
      </c>
      <c r="I85" s="22" t="n">
        <v>1</v>
      </c>
      <c r="J85" s="22" t="n">
        <v>1</v>
      </c>
      <c r="K85" s="22" t="n">
        <v>1</v>
      </c>
      <c r="L85" s="22" t="n">
        <v>1</v>
      </c>
      <c r="M85" s="29" t="s">
        <v>41</v>
      </c>
      <c r="N85" s="23"/>
      <c r="O85" s="23"/>
      <c r="P85" s="23"/>
      <c r="Q85" s="29" t="s">
        <v>23</v>
      </c>
      <c r="R85" s="29" t="s">
        <v>23</v>
      </c>
      <c r="S85" s="22" t="n">
        <v>85</v>
      </c>
      <c r="T85" s="8"/>
      <c r="U85" s="8"/>
      <c r="V85" s="8"/>
      <c r="W85" s="8"/>
      <c r="X85" s="8"/>
      <c r="Y85" s="8"/>
      <c r="Z85" s="8"/>
    </row>
    <row r="86" customFormat="false" ht="28.5" hidden="false" customHeight="true" outlineLevel="0" collapsed="false">
      <c r="A86" s="24" t="s">
        <v>109</v>
      </c>
      <c r="B86" s="18" t="n">
        <f aca="false">HLOOKUP($B$2,$I$1:L86,S86,0)</f>
        <v>1</v>
      </c>
      <c r="C86" s="25" t="str">
        <f aca="false">IF(B86=1,"Ap Dung","Khong")</f>
        <v>Ap Dung</v>
      </c>
      <c r="D86" s="25" t="str">
        <f aca="false">IF(E86="x","Bat buoc",(IF(E86=1,"khuyen khich","Khong")))</f>
        <v>Khong</v>
      </c>
      <c r="E86" s="26" t="n">
        <f aca="false">HLOOKUP($E$2,$N$1:R86,S86,0)</f>
        <v>0</v>
      </c>
      <c r="F86" s="27"/>
      <c r="G86" s="29" t="str">
        <f aca="false">IF(AND(F86=1,E86=1),1,IF(AND(F86=1,E86="x"),"x",""))</f>
        <v/>
      </c>
      <c r="H86" s="28" t="s">
        <v>39</v>
      </c>
      <c r="I86" s="22" t="n">
        <v>1</v>
      </c>
      <c r="J86" s="22"/>
      <c r="K86" s="22" t="n">
        <v>1</v>
      </c>
      <c r="L86" s="22" t="n">
        <v>1</v>
      </c>
      <c r="M86" s="29" t="s">
        <v>56</v>
      </c>
      <c r="N86" s="23"/>
      <c r="O86" s="23"/>
      <c r="P86" s="23"/>
      <c r="Q86" s="29" t="s">
        <v>23</v>
      </c>
      <c r="R86" s="23"/>
      <c r="S86" s="22" t="n">
        <v>86</v>
      </c>
      <c r="T86" s="8"/>
      <c r="U86" s="8"/>
      <c r="V86" s="8"/>
      <c r="W86" s="8"/>
      <c r="X86" s="8"/>
      <c r="Y86" s="8"/>
      <c r="Z86" s="8"/>
    </row>
    <row r="87" customFormat="false" ht="28.5" hidden="false" customHeight="true" outlineLevel="0" collapsed="false">
      <c r="A87" s="24" t="s">
        <v>110</v>
      </c>
      <c r="B87" s="18" t="n">
        <f aca="false">HLOOKUP($B$2,$I$1:L87,S87,0)</f>
        <v>0</v>
      </c>
      <c r="C87" s="25" t="str">
        <f aca="false">IF(B87=1,"Ap Dung","Khong")</f>
        <v>Khong</v>
      </c>
      <c r="D87" s="25" t="str">
        <f aca="false">IF(E87="x","Bat buoc",(IF(E87=1,"khuyen khich","Khong")))</f>
        <v>Khong</v>
      </c>
      <c r="E87" s="26" t="n">
        <f aca="false">HLOOKUP($E$2,$N$1:R87,S87,0)</f>
        <v>0</v>
      </c>
      <c r="F87" s="27"/>
      <c r="G87" s="29" t="str">
        <f aca="false">IF(AND(F87=1,E87=1),1,IF(AND(F87=1,E87="x"),"x",""))</f>
        <v/>
      </c>
      <c r="H87" s="28" t="s">
        <v>6</v>
      </c>
      <c r="I87" s="22"/>
      <c r="J87" s="22" t="n">
        <v>1</v>
      </c>
      <c r="K87" s="22"/>
      <c r="L87" s="22"/>
      <c r="M87" s="29" t="s">
        <v>41</v>
      </c>
      <c r="N87" s="23"/>
      <c r="O87" s="23"/>
      <c r="P87" s="23"/>
      <c r="Q87" s="29" t="s">
        <v>23</v>
      </c>
      <c r="R87" s="29" t="s">
        <v>23</v>
      </c>
      <c r="S87" s="22" t="n">
        <v>87</v>
      </c>
      <c r="T87" s="8"/>
      <c r="U87" s="8"/>
      <c r="V87" s="8"/>
      <c r="W87" s="8"/>
      <c r="X87" s="8"/>
      <c r="Y87" s="8"/>
      <c r="Z87" s="8"/>
    </row>
    <row r="88" customFormat="false" ht="28.5" hidden="false" customHeight="true" outlineLevel="0" collapsed="false">
      <c r="A88" s="24" t="s">
        <v>110</v>
      </c>
      <c r="B88" s="18" t="n">
        <f aca="false">HLOOKUP($B$2,$I$1:L88,S88,0)</f>
        <v>1</v>
      </c>
      <c r="C88" s="25" t="str">
        <f aca="false">IF(B88=1,"Ap Dung","Khong")</f>
        <v>Ap Dung</v>
      </c>
      <c r="D88" s="25" t="str">
        <f aca="false">IF(E88="x","Bat buoc",(IF(E88=1,"khuyen khich","Khong")))</f>
        <v>Khong</v>
      </c>
      <c r="E88" s="26" t="n">
        <f aca="false">HLOOKUP($E$2,$N$1:R88,S88,0)</f>
        <v>0</v>
      </c>
      <c r="F88" s="27" t="n">
        <v>1</v>
      </c>
      <c r="G88" s="29" t="str">
        <f aca="false">IF(AND(F88=1,E88=1),1,IF(AND(F88=1,E88="x"),"x",""))</f>
        <v/>
      </c>
      <c r="H88" s="28" t="s">
        <v>39</v>
      </c>
      <c r="I88" s="22" t="n">
        <v>1</v>
      </c>
      <c r="J88" s="22"/>
      <c r="K88" s="22" t="n">
        <v>1</v>
      </c>
      <c r="L88" s="22" t="n">
        <v>1</v>
      </c>
      <c r="M88" s="29" t="s">
        <v>28</v>
      </c>
      <c r="N88" s="23"/>
      <c r="O88" s="23"/>
      <c r="P88" s="23"/>
      <c r="Q88" s="23"/>
      <c r="R88" s="29" t="s">
        <v>23</v>
      </c>
      <c r="S88" s="22" t="n">
        <v>88</v>
      </c>
      <c r="T88" s="8"/>
      <c r="U88" s="8"/>
      <c r="V88" s="8"/>
      <c r="W88" s="8"/>
      <c r="X88" s="8"/>
      <c r="Y88" s="8"/>
      <c r="Z88" s="8"/>
    </row>
    <row r="89" customFormat="false" ht="28.5" hidden="false" customHeight="true" outlineLevel="0" collapsed="false">
      <c r="A89" s="24" t="s">
        <v>111</v>
      </c>
      <c r="B89" s="18" t="n">
        <f aca="false">HLOOKUP($B$2,$I$1:L89,S89,0)</f>
        <v>1</v>
      </c>
      <c r="C89" s="25" t="str">
        <f aca="false">IF(B89=1,"Ap Dung","Khong")</f>
        <v>Ap Dung</v>
      </c>
      <c r="D89" s="25" t="str">
        <f aca="false">IF(E89="x","Bat buoc",(IF(E89=1,"khuyen khich","Khong")))</f>
        <v>Khong</v>
      </c>
      <c r="E89" s="26" t="n">
        <f aca="false">HLOOKUP($E$2,$N$1:R89,S89,0)</f>
        <v>0</v>
      </c>
      <c r="F89" s="27"/>
      <c r="G89" s="29" t="str">
        <f aca="false">IF(AND(F89=1,E89=1),1,IF(AND(F89=1,E89="x"),"x",""))</f>
        <v/>
      </c>
      <c r="H89" s="28" t="s">
        <v>15</v>
      </c>
      <c r="I89" s="22" t="n">
        <v>1</v>
      </c>
      <c r="J89" s="22" t="n">
        <v>1</v>
      </c>
      <c r="K89" s="22" t="n">
        <v>1</v>
      </c>
      <c r="L89" s="22" t="n">
        <v>1</v>
      </c>
      <c r="M89" s="23" t="n">
        <v>2</v>
      </c>
      <c r="N89" s="23"/>
      <c r="O89" s="23" t="n">
        <v>1</v>
      </c>
      <c r="P89" s="23"/>
      <c r="Q89" s="23"/>
      <c r="R89" s="23"/>
      <c r="S89" s="22" t="n">
        <v>89</v>
      </c>
      <c r="T89" s="8"/>
      <c r="U89" s="8"/>
      <c r="V89" s="8"/>
      <c r="W89" s="8"/>
      <c r="X89" s="8"/>
      <c r="Y89" s="8"/>
      <c r="Z89" s="8"/>
    </row>
    <row r="90" customFormat="false" ht="28.5" hidden="false" customHeight="true" outlineLevel="0" collapsed="false">
      <c r="A90" s="24" t="s">
        <v>112</v>
      </c>
      <c r="B90" s="18" t="n">
        <f aca="false">HLOOKUP($B$2,$I$1:L90,S90,0)</f>
        <v>1</v>
      </c>
      <c r="C90" s="25" t="str">
        <f aca="false">IF(B90=1,"Ap Dung","Khong")</f>
        <v>Ap Dung</v>
      </c>
      <c r="D90" s="25" t="str">
        <f aca="false">IF(E90="x","Bat buoc",(IF(E90=1,"khuyen khich","Khong")))</f>
        <v>Bat buoc</v>
      </c>
      <c r="E90" s="33" t="str">
        <f aca="false">HLOOKUP($E$2,$N$1:R90,S90,0)</f>
        <v>x</v>
      </c>
      <c r="F90" s="27" t="n">
        <v>1</v>
      </c>
      <c r="G90" s="29" t="str">
        <f aca="false">IF(AND(F90=1,E90=1),1,IF(AND(F90=1,E90="x"),"x",""))</f>
        <v>x</v>
      </c>
      <c r="H90" s="28" t="s">
        <v>15</v>
      </c>
      <c r="I90" s="22" t="n">
        <v>1</v>
      </c>
      <c r="J90" s="22" t="n">
        <v>1</v>
      </c>
      <c r="K90" s="22" t="n">
        <v>1</v>
      </c>
      <c r="L90" s="22" t="n">
        <v>1</v>
      </c>
      <c r="M90" s="29" t="s">
        <v>25</v>
      </c>
      <c r="N90" s="23"/>
      <c r="O90" s="23"/>
      <c r="P90" s="29" t="s">
        <v>23</v>
      </c>
      <c r="Q90" s="29" t="s">
        <v>23</v>
      </c>
      <c r="R90" s="29" t="s">
        <v>23</v>
      </c>
      <c r="S90" s="22" t="n">
        <v>90</v>
      </c>
      <c r="T90" s="8"/>
      <c r="U90" s="8"/>
      <c r="V90" s="8"/>
      <c r="W90" s="8"/>
      <c r="X90" s="8"/>
      <c r="Y90" s="8"/>
      <c r="Z90" s="8"/>
    </row>
    <row r="91" customFormat="false" ht="28.5" hidden="false" customHeight="true" outlineLevel="0" collapsed="false">
      <c r="A91" s="24" t="s">
        <v>84</v>
      </c>
      <c r="B91" s="18" t="n">
        <v>1</v>
      </c>
      <c r="C91" s="25" t="str">
        <f aca="false">IF(B91=1,"Ap Dung","Khong")</f>
        <v>Ap Dung</v>
      </c>
      <c r="D91" s="25" t="str">
        <f aca="false">IF(E91="x","Bat buoc",(IF(E91=1,"khuyen khich","Khong")))</f>
        <v>khuyen khich</v>
      </c>
      <c r="E91" s="26" t="n">
        <f aca="false">HLOOKUP($E$2,$N$1:R91,S91,0)</f>
        <v>1</v>
      </c>
      <c r="F91" s="27" t="n">
        <v>1</v>
      </c>
      <c r="G91" s="23" t="n">
        <f aca="false">IF(AND(F91=1,E91=1),1,IF(AND(F91=1,E91="x"),"x",""))</f>
        <v>1</v>
      </c>
      <c r="H91" s="28" t="s">
        <v>15</v>
      </c>
      <c r="I91" s="22" t="n">
        <v>1</v>
      </c>
      <c r="J91" s="22" t="n">
        <v>1</v>
      </c>
      <c r="K91" s="22" t="n">
        <v>1</v>
      </c>
      <c r="L91" s="22" t="n">
        <v>1</v>
      </c>
      <c r="M91" s="29" t="s">
        <v>113</v>
      </c>
      <c r="N91" s="23"/>
      <c r="O91" s="23" t="n">
        <v>1</v>
      </c>
      <c r="P91" s="23" t="n">
        <v>1</v>
      </c>
      <c r="Q91" s="29" t="s">
        <v>23</v>
      </c>
      <c r="R91" s="29" t="s">
        <v>23</v>
      </c>
      <c r="S91" s="22" t="n">
        <v>91</v>
      </c>
      <c r="T91" s="8"/>
      <c r="U91" s="8"/>
      <c r="V91" s="8"/>
      <c r="W91" s="8"/>
      <c r="X91" s="8"/>
      <c r="Y91" s="8"/>
      <c r="Z91" s="8"/>
    </row>
    <row r="92" customFormat="false" ht="28.5" hidden="false" customHeight="true" outlineLevel="0" collapsed="false">
      <c r="A92" s="30" t="s">
        <v>114</v>
      </c>
      <c r="B92" s="18"/>
      <c r="C92" s="31"/>
      <c r="D92" s="31"/>
      <c r="E92" s="32"/>
      <c r="F92" s="32"/>
      <c r="G92" s="23"/>
      <c r="H92" s="22"/>
      <c r="I92" s="22"/>
      <c r="J92" s="22"/>
      <c r="K92" s="22"/>
      <c r="L92" s="22"/>
      <c r="M92" s="23"/>
      <c r="N92" s="23"/>
      <c r="O92" s="23"/>
      <c r="P92" s="23"/>
      <c r="Q92" s="23"/>
      <c r="R92" s="23"/>
      <c r="S92" s="22" t="n">
        <v>92</v>
      </c>
      <c r="T92" s="8"/>
      <c r="U92" s="8"/>
      <c r="V92" s="8"/>
      <c r="W92" s="8"/>
      <c r="X92" s="8"/>
      <c r="Y92" s="8"/>
      <c r="Z92" s="8"/>
    </row>
    <row r="93" customFormat="false" ht="28.5" hidden="false" customHeight="true" outlineLevel="0" collapsed="false">
      <c r="A93" s="24" t="s">
        <v>115</v>
      </c>
      <c r="B93" s="18" t="n">
        <f aca="false">HLOOKUP($B$2,$I$1:L93,S93,0)</f>
        <v>1</v>
      </c>
      <c r="C93" s="25" t="str">
        <f aca="false">IF(B93=1,"Ap Dung","Khong")</f>
        <v>Ap Dung</v>
      </c>
      <c r="D93" s="25" t="str">
        <f aca="false">IF(E93="x","Bat buoc",(IF(E93=1,"khuyen khich","Khong")))</f>
        <v>Bat buoc</v>
      </c>
      <c r="E93" s="33" t="str">
        <f aca="false">HLOOKUP($E$2,$N$1:R93,S93,0)</f>
        <v>x</v>
      </c>
      <c r="F93" s="27" t="n">
        <v>1</v>
      </c>
      <c r="G93" s="29" t="str">
        <f aca="false">IF(AND(F93=1,E93=1),1,IF(AND(F93=1,E93="x"),"x",""))</f>
        <v>x</v>
      </c>
      <c r="H93" s="28" t="s">
        <v>15</v>
      </c>
      <c r="I93" s="22" t="n">
        <v>1</v>
      </c>
      <c r="J93" s="22" t="n">
        <v>1</v>
      </c>
      <c r="K93" s="22" t="n">
        <v>1</v>
      </c>
      <c r="L93" s="22" t="n">
        <v>1</v>
      </c>
      <c r="M93" s="29" t="s">
        <v>116</v>
      </c>
      <c r="N93" s="23"/>
      <c r="O93" s="29" t="s">
        <v>23</v>
      </c>
      <c r="P93" s="29" t="s">
        <v>23</v>
      </c>
      <c r="Q93" s="29" t="s">
        <v>23</v>
      </c>
      <c r="R93" s="29" t="s">
        <v>23</v>
      </c>
      <c r="S93" s="22" t="n">
        <v>93</v>
      </c>
      <c r="T93" s="8"/>
      <c r="U93" s="8"/>
      <c r="V93" s="8"/>
      <c r="W93" s="8"/>
      <c r="X93" s="8"/>
      <c r="Y93" s="8"/>
      <c r="Z93" s="8"/>
    </row>
    <row r="94" customFormat="false" ht="28.5" hidden="false" customHeight="true" outlineLevel="0" collapsed="false">
      <c r="A94" s="24" t="s">
        <v>117</v>
      </c>
      <c r="B94" s="18" t="n">
        <f aca="false">HLOOKUP($B$2,$I$1:L94,S94,0)</f>
        <v>1</v>
      </c>
      <c r="C94" s="25" t="str">
        <f aca="false">IF(B94=1,"Ap Dung","Khong")</f>
        <v>Ap Dung</v>
      </c>
      <c r="D94" s="25" t="str">
        <f aca="false">IF(E94="x","Bat buoc",(IF(E94=1,"khuyen khich","Khong")))</f>
        <v>Bat buoc</v>
      </c>
      <c r="E94" s="33" t="str">
        <f aca="false">HLOOKUP($E$2,$N$1:R94,S94,0)</f>
        <v>x</v>
      </c>
      <c r="F94" s="27" t="n">
        <v>1</v>
      </c>
      <c r="G94" s="29" t="str">
        <f aca="false">IF(AND(F94=1,E94=1),1,IF(AND(F94=1,E94="x"),"x",""))</f>
        <v>x</v>
      </c>
      <c r="H94" s="28" t="s">
        <v>15</v>
      </c>
      <c r="I94" s="22" t="n">
        <v>1</v>
      </c>
      <c r="J94" s="22" t="n">
        <v>1</v>
      </c>
      <c r="K94" s="22" t="n">
        <v>1</v>
      </c>
      <c r="L94" s="22" t="n">
        <v>1</v>
      </c>
      <c r="M94" s="29" t="s">
        <v>118</v>
      </c>
      <c r="N94" s="23"/>
      <c r="O94" s="29" t="s">
        <v>23</v>
      </c>
      <c r="P94" s="29" t="s">
        <v>23</v>
      </c>
      <c r="Q94" s="23"/>
      <c r="R94" s="23"/>
      <c r="S94" s="22" t="n">
        <v>94</v>
      </c>
      <c r="T94" s="8"/>
      <c r="U94" s="8"/>
      <c r="V94" s="8"/>
      <c r="W94" s="8"/>
      <c r="X94" s="8"/>
      <c r="Y94" s="8"/>
      <c r="Z94" s="8"/>
    </row>
    <row r="95" customFormat="false" ht="28.5" hidden="false" customHeight="true" outlineLevel="0" collapsed="false">
      <c r="A95" s="24" t="s">
        <v>119</v>
      </c>
      <c r="B95" s="18" t="n">
        <f aca="false">HLOOKUP($B$2,$I$1:L95,S95,0)</f>
        <v>1</v>
      </c>
      <c r="C95" s="25" t="str">
        <f aca="false">IF(B95=1,"Ap Dung","Khong")</f>
        <v>Ap Dung</v>
      </c>
      <c r="D95" s="25" t="str">
        <f aca="false">IF(E95="x","Bat buoc",(IF(E95=1,"khuyen khich","Khong")))</f>
        <v>Khong</v>
      </c>
      <c r="E95" s="26" t="n">
        <f aca="false">HLOOKUP($E$2,$N$1:R95,S95,0)</f>
        <v>0</v>
      </c>
      <c r="F95" s="27"/>
      <c r="G95" s="29" t="str">
        <f aca="false">IF(AND(F95=1,E95=1),1,IF(AND(F95=1,E95="x"),"x",""))</f>
        <v/>
      </c>
      <c r="H95" s="28" t="s">
        <v>15</v>
      </c>
      <c r="I95" s="22" t="n">
        <v>1</v>
      </c>
      <c r="J95" s="22" t="n">
        <v>1</v>
      </c>
      <c r="K95" s="22" t="n">
        <v>1</v>
      </c>
      <c r="L95" s="22" t="n">
        <v>1</v>
      </c>
      <c r="M95" s="29" t="s">
        <v>41</v>
      </c>
      <c r="N95" s="23"/>
      <c r="O95" s="23"/>
      <c r="P95" s="23"/>
      <c r="Q95" s="29" t="s">
        <v>23</v>
      </c>
      <c r="R95" s="29" t="s">
        <v>23</v>
      </c>
      <c r="S95" s="22" t="n">
        <v>95</v>
      </c>
      <c r="T95" s="8"/>
      <c r="U95" s="8"/>
      <c r="V95" s="8"/>
      <c r="W95" s="8"/>
      <c r="X95" s="8"/>
      <c r="Y95" s="8"/>
      <c r="Z95" s="8"/>
    </row>
    <row r="96" customFormat="false" ht="28.5" hidden="false" customHeight="true" outlineLevel="0" collapsed="false">
      <c r="A96" s="24" t="s">
        <v>120</v>
      </c>
      <c r="B96" s="18" t="n">
        <f aca="false">HLOOKUP($B$2,$I$1:L96,S96,0)</f>
        <v>1</v>
      </c>
      <c r="C96" s="25" t="str">
        <f aca="false">IF(B96=1,"Ap Dung","Khong")</f>
        <v>Ap Dung</v>
      </c>
      <c r="D96" s="25" t="str">
        <f aca="false">IF(E96="x","Bat buoc",(IF(E96=1,"khuyen khich","Khong")))</f>
        <v>Khong</v>
      </c>
      <c r="E96" s="26" t="n">
        <f aca="false">HLOOKUP($E$2,$N$1:R96,S96,0)</f>
        <v>0</v>
      </c>
      <c r="F96" s="27"/>
      <c r="G96" s="29" t="str">
        <f aca="false">IF(AND(F96=1,E96=1),1,IF(AND(F96=1,E96="x"),"x",""))</f>
        <v/>
      </c>
      <c r="H96" s="28" t="s">
        <v>15</v>
      </c>
      <c r="I96" s="22" t="n">
        <v>1</v>
      </c>
      <c r="J96" s="22" t="n">
        <v>1</v>
      </c>
      <c r="K96" s="22" t="n">
        <v>1</v>
      </c>
      <c r="L96" s="22" t="n">
        <v>1</v>
      </c>
      <c r="M96" s="29" t="s">
        <v>41</v>
      </c>
      <c r="N96" s="23"/>
      <c r="O96" s="23"/>
      <c r="P96" s="23"/>
      <c r="Q96" s="29" t="s">
        <v>23</v>
      </c>
      <c r="R96" s="29" t="s">
        <v>23</v>
      </c>
      <c r="S96" s="22" t="n">
        <v>96</v>
      </c>
      <c r="T96" s="8"/>
      <c r="U96" s="8"/>
      <c r="V96" s="8"/>
      <c r="W96" s="8"/>
      <c r="X96" s="8"/>
      <c r="Y96" s="8"/>
      <c r="Z96" s="8"/>
    </row>
    <row r="97" customFormat="false" ht="28.5" hidden="false" customHeight="true" outlineLevel="0" collapsed="false">
      <c r="A97" s="24" t="s">
        <v>121</v>
      </c>
      <c r="B97" s="18" t="n">
        <f aca="false">HLOOKUP($B$2,$I$1:L97,S97,0)</f>
        <v>1</v>
      </c>
      <c r="C97" s="25" t="str">
        <f aca="false">IF(B97=1,"Ap Dung","Khong")</f>
        <v>Ap Dung</v>
      </c>
      <c r="D97" s="25" t="str">
        <f aca="false">IF(E97="x","Bat buoc",(IF(E97=1,"khuyen khich","Khong")))</f>
        <v>Bat buoc</v>
      </c>
      <c r="E97" s="33" t="str">
        <f aca="false">HLOOKUP($E$2,$N$1:R97,S97,0)</f>
        <v>x</v>
      </c>
      <c r="F97" s="27" t="n">
        <v>1</v>
      </c>
      <c r="G97" s="29" t="str">
        <f aca="false">IF(AND(F97=1,E97=1),1,IF(AND(F97=1,E97="x"),"x",""))</f>
        <v>x</v>
      </c>
      <c r="H97" s="28" t="s">
        <v>15</v>
      </c>
      <c r="I97" s="22" t="n">
        <v>1</v>
      </c>
      <c r="J97" s="22" t="n">
        <v>1</v>
      </c>
      <c r="K97" s="22" t="n">
        <v>1</v>
      </c>
      <c r="L97" s="22" t="n">
        <v>1</v>
      </c>
      <c r="M97" s="29" t="s">
        <v>116</v>
      </c>
      <c r="N97" s="23"/>
      <c r="O97" s="29" t="s">
        <v>23</v>
      </c>
      <c r="P97" s="29" t="s">
        <v>23</v>
      </c>
      <c r="Q97" s="29" t="s">
        <v>23</v>
      </c>
      <c r="R97" s="29" t="s">
        <v>23</v>
      </c>
      <c r="S97" s="22" t="n">
        <v>97</v>
      </c>
      <c r="T97" s="8"/>
      <c r="U97" s="8"/>
      <c r="V97" s="8"/>
      <c r="W97" s="8"/>
      <c r="X97" s="8"/>
      <c r="Y97" s="8"/>
      <c r="Z97" s="8"/>
    </row>
    <row r="98" customFormat="false" ht="28.5" hidden="false" customHeight="true" outlineLevel="0" collapsed="false">
      <c r="A98" s="24" t="s">
        <v>122</v>
      </c>
      <c r="B98" s="18" t="n">
        <f aca="false">HLOOKUP($B$2,$I$1:L98,S98,0)</f>
        <v>1</v>
      </c>
      <c r="C98" s="25" t="str">
        <f aca="false">IF(B98=1,"Ap Dung","Khong")</f>
        <v>Ap Dung</v>
      </c>
      <c r="D98" s="25" t="str">
        <f aca="false">IF(E98="x","Bat buoc",(IF(E98=1,"khuyen khich","Khong")))</f>
        <v>Bat buoc</v>
      </c>
      <c r="E98" s="33" t="str">
        <f aca="false">HLOOKUP($E$2,$N$1:R98,S98,0)</f>
        <v>x</v>
      </c>
      <c r="F98" s="27" t="n">
        <v>1</v>
      </c>
      <c r="G98" s="29" t="str">
        <f aca="false">IF(AND(F98=1,E98=1),1,IF(AND(F98=1,E98="x"),"x",""))</f>
        <v>x</v>
      </c>
      <c r="H98" s="28" t="s">
        <v>15</v>
      </c>
      <c r="I98" s="22" t="n">
        <v>1</v>
      </c>
      <c r="J98" s="22" t="n">
        <v>1</v>
      </c>
      <c r="K98" s="22" t="n">
        <v>1</v>
      </c>
      <c r="L98" s="22" t="n">
        <v>1</v>
      </c>
      <c r="M98" s="29" t="s">
        <v>116</v>
      </c>
      <c r="N98" s="23"/>
      <c r="O98" s="29" t="s">
        <v>23</v>
      </c>
      <c r="P98" s="29" t="s">
        <v>23</v>
      </c>
      <c r="Q98" s="29" t="s">
        <v>23</v>
      </c>
      <c r="R98" s="29" t="s">
        <v>23</v>
      </c>
      <c r="S98" s="22" t="n">
        <v>98</v>
      </c>
      <c r="T98" s="8"/>
      <c r="U98" s="8"/>
      <c r="V98" s="8"/>
      <c r="W98" s="8"/>
      <c r="X98" s="8"/>
      <c r="Y98" s="8"/>
      <c r="Z98" s="8"/>
    </row>
    <row r="99" customFormat="false" ht="28.5" hidden="false" customHeight="true" outlineLevel="0" collapsed="false">
      <c r="A99" s="24" t="s">
        <v>123</v>
      </c>
      <c r="B99" s="18" t="n">
        <f aca="false">HLOOKUP($B$2,$I$1:L99,S99,0)</f>
        <v>1</v>
      </c>
      <c r="C99" s="25" t="str">
        <f aca="false">IF(B99=1,"Ap Dung","Khong")</f>
        <v>Ap Dung</v>
      </c>
      <c r="D99" s="25" t="str">
        <f aca="false">IF(E99="x","Bat buoc",(IF(E99=1,"khuyen khich","Khong")))</f>
        <v>Bat buoc</v>
      </c>
      <c r="E99" s="33" t="str">
        <f aca="false">HLOOKUP($E$2,$N$1:R99,S99,0)</f>
        <v>x</v>
      </c>
      <c r="F99" s="27" t="n">
        <v>1</v>
      </c>
      <c r="G99" s="29" t="str">
        <f aca="false">IF(AND(F99=1,E99=1),1,IF(AND(F99=1,E99="x"),"x",""))</f>
        <v>x</v>
      </c>
      <c r="H99" s="28" t="s">
        <v>15</v>
      </c>
      <c r="I99" s="22" t="n">
        <v>1</v>
      </c>
      <c r="J99" s="22" t="n">
        <v>1</v>
      </c>
      <c r="K99" s="22" t="n">
        <v>1</v>
      </c>
      <c r="L99" s="22" t="n">
        <v>1</v>
      </c>
      <c r="M99" s="29" t="s">
        <v>25</v>
      </c>
      <c r="N99" s="23"/>
      <c r="O99" s="23"/>
      <c r="P99" s="29" t="s">
        <v>23</v>
      </c>
      <c r="Q99" s="29" t="s">
        <v>23</v>
      </c>
      <c r="R99" s="29" t="s">
        <v>23</v>
      </c>
      <c r="S99" s="22" t="n">
        <v>99</v>
      </c>
      <c r="T99" s="8"/>
      <c r="U99" s="8"/>
      <c r="V99" s="8"/>
      <c r="W99" s="8"/>
      <c r="X99" s="8"/>
      <c r="Y99" s="8"/>
      <c r="Z99" s="8"/>
    </row>
    <row r="100" customFormat="false" ht="28.5" hidden="false" customHeight="true" outlineLevel="0" collapsed="false">
      <c r="A100" s="24" t="s">
        <v>124</v>
      </c>
      <c r="B100" s="18" t="n">
        <f aca="false">HLOOKUP($B$2,$I$1:L100,S100,0)</f>
        <v>1</v>
      </c>
      <c r="C100" s="25" t="str">
        <f aca="false">IF(B100=1,"Ap Dung","Khong")</f>
        <v>Ap Dung</v>
      </c>
      <c r="D100" s="25" t="str">
        <f aca="false">IF(E100="x","Bat buoc",(IF(E100=1,"khuyen khich","Khong")))</f>
        <v>Khong</v>
      </c>
      <c r="E100" s="26" t="n">
        <f aca="false">HLOOKUP($E$2,$N$1:R100,S100,0)</f>
        <v>0</v>
      </c>
      <c r="F100" s="27"/>
      <c r="G100" s="29" t="str">
        <f aca="false">IF(AND(F100=1,E100=1),1,IF(AND(F100=1,E100="x"),"x",""))</f>
        <v/>
      </c>
      <c r="H100" s="28" t="s">
        <v>15</v>
      </c>
      <c r="I100" s="22" t="n">
        <v>1</v>
      </c>
      <c r="J100" s="22" t="n">
        <v>1</v>
      </c>
      <c r="K100" s="22" t="n">
        <v>1</v>
      </c>
      <c r="L100" s="22" t="n">
        <v>1</v>
      </c>
      <c r="M100" s="29" t="s">
        <v>41</v>
      </c>
      <c r="N100" s="23"/>
      <c r="O100" s="23"/>
      <c r="P100" s="23"/>
      <c r="Q100" s="29" t="s">
        <v>23</v>
      </c>
      <c r="R100" s="29" t="s">
        <v>23</v>
      </c>
      <c r="S100" s="22" t="n">
        <v>100</v>
      </c>
      <c r="T100" s="8"/>
      <c r="U100" s="8"/>
      <c r="V100" s="8"/>
      <c r="W100" s="8"/>
      <c r="X100" s="8"/>
      <c r="Y100" s="8"/>
      <c r="Z100" s="8"/>
    </row>
    <row r="101" customFormat="false" ht="28.5" hidden="false" customHeight="true" outlineLevel="0" collapsed="false">
      <c r="A101" s="24" t="s">
        <v>125</v>
      </c>
      <c r="B101" s="18" t="n">
        <f aca="false">HLOOKUP($B$2,$I$1:L101,S101,0)</f>
        <v>1</v>
      </c>
      <c r="C101" s="25" t="str">
        <f aca="false">IF(B101=1,"Ap Dung","Khong")</f>
        <v>Ap Dung</v>
      </c>
      <c r="D101" s="25" t="str">
        <f aca="false">IF(E101="x","Bat buoc",(IF(E101=1,"khuyen khich","Khong")))</f>
        <v>Khong</v>
      </c>
      <c r="E101" s="26" t="n">
        <f aca="false">HLOOKUP($E$2,$N$1:R101,S101,0)</f>
        <v>0</v>
      </c>
      <c r="F101" s="27"/>
      <c r="G101" s="29" t="str">
        <f aca="false">IF(AND(F101=1,E101=1),1,IF(AND(F101=1,E101="x"),"x",""))</f>
        <v/>
      </c>
      <c r="H101" s="28" t="s">
        <v>15</v>
      </c>
      <c r="I101" s="22" t="n">
        <v>1</v>
      </c>
      <c r="J101" s="22" t="n">
        <v>1</v>
      </c>
      <c r="K101" s="22" t="n">
        <v>1</v>
      </c>
      <c r="L101" s="22" t="n">
        <v>1</v>
      </c>
      <c r="M101" s="29" t="s">
        <v>126</v>
      </c>
      <c r="N101" s="23"/>
      <c r="O101" s="23"/>
      <c r="P101" s="23"/>
      <c r="Q101" s="23" t="n">
        <v>1</v>
      </c>
      <c r="R101" s="29" t="s">
        <v>23</v>
      </c>
      <c r="S101" s="22" t="n">
        <v>101</v>
      </c>
      <c r="T101" s="8"/>
      <c r="U101" s="8"/>
      <c r="V101" s="8"/>
      <c r="W101" s="8"/>
      <c r="X101" s="8"/>
      <c r="Y101" s="8"/>
      <c r="Z101" s="8"/>
    </row>
    <row r="102" customFormat="false" ht="28.5" hidden="false" customHeight="true" outlineLevel="0" collapsed="false">
      <c r="A102" s="24" t="s">
        <v>127</v>
      </c>
      <c r="B102" s="18" t="n">
        <f aca="false">HLOOKUP($B$2,$I$1:L102,S102,0)</f>
        <v>1</v>
      </c>
      <c r="C102" s="25" t="str">
        <f aca="false">IF(B102=1,"Ap Dung","Khong")</f>
        <v>Ap Dung</v>
      </c>
      <c r="D102" s="25" t="str">
        <f aca="false">IF(E102="x","Bat buoc",(IF(E102=1,"khuyen khich","Khong")))</f>
        <v>khuyen khich</v>
      </c>
      <c r="E102" s="26" t="n">
        <f aca="false">HLOOKUP($E$2,$N$1:R102,S102,0)</f>
        <v>1</v>
      </c>
      <c r="F102" s="27" t="n">
        <v>1</v>
      </c>
      <c r="G102" s="23" t="n">
        <f aca="false">IF(AND(F102=1,E102=1),1,IF(AND(F102=1,E102="x"),"x",""))</f>
        <v>1</v>
      </c>
      <c r="H102" s="28" t="s">
        <v>15</v>
      </c>
      <c r="I102" s="22" t="n">
        <v>1</v>
      </c>
      <c r="J102" s="22" t="n">
        <v>1</v>
      </c>
      <c r="K102" s="22" t="n">
        <v>1</v>
      </c>
      <c r="L102" s="22" t="n">
        <v>1</v>
      </c>
      <c r="M102" s="29" t="s">
        <v>35</v>
      </c>
      <c r="N102" s="23"/>
      <c r="O102" s="23"/>
      <c r="P102" s="23" t="n">
        <v>1</v>
      </c>
      <c r="Q102" s="29" t="s">
        <v>23</v>
      </c>
      <c r="R102" s="29" t="s">
        <v>23</v>
      </c>
      <c r="S102" s="22" t="n">
        <v>102</v>
      </c>
      <c r="T102" s="8"/>
      <c r="U102" s="8"/>
      <c r="V102" s="8"/>
      <c r="W102" s="8"/>
      <c r="X102" s="8"/>
      <c r="Y102" s="8"/>
      <c r="Z102" s="8"/>
    </row>
    <row r="103" customFormat="false" ht="28.5" hidden="false" customHeight="true" outlineLevel="0" collapsed="false">
      <c r="A103" s="24" t="s">
        <v>128</v>
      </c>
      <c r="B103" s="18" t="n">
        <f aca="false">HLOOKUP($B$2,$I$1:L103,S103,0)</f>
        <v>1</v>
      </c>
      <c r="C103" s="25" t="str">
        <f aca="false">IF(B103=1,"Ap Dung","Khong")</f>
        <v>Ap Dung</v>
      </c>
      <c r="D103" s="25" t="str">
        <f aca="false">IF(E103="x","Bat buoc",(IF(E103=1,"khuyen khich","Khong")))</f>
        <v>Bat buoc</v>
      </c>
      <c r="E103" s="33" t="str">
        <f aca="false">HLOOKUP($E$2,$N$1:R103,S103,0)</f>
        <v>x</v>
      </c>
      <c r="F103" s="27" t="n">
        <v>1</v>
      </c>
      <c r="G103" s="29" t="str">
        <f aca="false">IF(AND(F103=1,E103=1),1,IF(AND(F103=1,E103="x"),"x",""))</f>
        <v>x</v>
      </c>
      <c r="H103" s="28" t="s">
        <v>15</v>
      </c>
      <c r="I103" s="22" t="n">
        <v>1</v>
      </c>
      <c r="J103" s="22" t="n">
        <v>1</v>
      </c>
      <c r="K103" s="22" t="n">
        <v>1</v>
      </c>
      <c r="L103" s="22" t="n">
        <v>1</v>
      </c>
      <c r="M103" s="29" t="s">
        <v>116</v>
      </c>
      <c r="N103" s="23"/>
      <c r="O103" s="29" t="s">
        <v>23</v>
      </c>
      <c r="P103" s="29" t="s">
        <v>23</v>
      </c>
      <c r="Q103" s="29" t="s">
        <v>23</v>
      </c>
      <c r="R103" s="29" t="s">
        <v>23</v>
      </c>
      <c r="S103" s="22" t="n">
        <v>103</v>
      </c>
      <c r="T103" s="8"/>
      <c r="U103" s="8"/>
      <c r="V103" s="8"/>
      <c r="W103" s="8"/>
      <c r="X103" s="8"/>
      <c r="Y103" s="8"/>
      <c r="Z103" s="8"/>
    </row>
    <row r="104" customFormat="false" ht="28.5" hidden="false" customHeight="true" outlineLevel="0" collapsed="false">
      <c r="A104" s="24" t="s">
        <v>129</v>
      </c>
      <c r="B104" s="18" t="n">
        <f aca="false">HLOOKUP($B$2,$I$1:L104,S104,0)</f>
        <v>1</v>
      </c>
      <c r="C104" s="25" t="str">
        <f aca="false">IF(B104=1,"Ap Dung","Khong")</f>
        <v>Ap Dung</v>
      </c>
      <c r="D104" s="25" t="str">
        <f aca="false">IF(E104="x","Bat buoc",(IF(E104=1,"khuyen khich","Khong")))</f>
        <v>Bat buoc</v>
      </c>
      <c r="E104" s="33" t="str">
        <f aca="false">HLOOKUP($E$2,$N$1:R104,S104,0)</f>
        <v>x</v>
      </c>
      <c r="F104" s="27" t="n">
        <v>1</v>
      </c>
      <c r="G104" s="29" t="str">
        <f aca="false">IF(AND(F104=1,E104=1),1,IF(AND(F104=1,E104="x"),"x",""))</f>
        <v>x</v>
      </c>
      <c r="H104" s="28" t="s">
        <v>15</v>
      </c>
      <c r="I104" s="22" t="n">
        <v>1</v>
      </c>
      <c r="J104" s="22" t="n">
        <v>1</v>
      </c>
      <c r="K104" s="22" t="n">
        <v>1</v>
      </c>
      <c r="L104" s="22" t="n">
        <v>1</v>
      </c>
      <c r="M104" s="29" t="s">
        <v>116</v>
      </c>
      <c r="N104" s="23"/>
      <c r="O104" s="29" t="s">
        <v>23</v>
      </c>
      <c r="P104" s="29" t="s">
        <v>23</v>
      </c>
      <c r="Q104" s="29" t="s">
        <v>23</v>
      </c>
      <c r="R104" s="29" t="s">
        <v>23</v>
      </c>
      <c r="S104" s="22" t="n">
        <v>104</v>
      </c>
      <c r="T104" s="8"/>
      <c r="U104" s="8"/>
      <c r="V104" s="8"/>
      <c r="W104" s="8"/>
      <c r="X104" s="8"/>
      <c r="Y104" s="8"/>
      <c r="Z104" s="8"/>
    </row>
    <row r="105" customFormat="false" ht="28.5" hidden="false" customHeight="true" outlineLevel="0" collapsed="false">
      <c r="A105" s="24" t="s">
        <v>130</v>
      </c>
      <c r="B105" s="18" t="n">
        <f aca="false">HLOOKUP($B$2,$I$1:L105,S105,0)</f>
        <v>1</v>
      </c>
      <c r="C105" s="25" t="str">
        <f aca="false">IF(B105=1,"Ap Dung","Khong")</f>
        <v>Ap Dung</v>
      </c>
      <c r="D105" s="25" t="str">
        <f aca="false">IF(E105="x","Bat buoc",(IF(E105=1,"khuyen khich","Khong")))</f>
        <v>Bat buoc</v>
      </c>
      <c r="E105" s="33" t="str">
        <f aca="false">HLOOKUP($E$2,$N$1:R105,S105,0)</f>
        <v>x</v>
      </c>
      <c r="F105" s="27" t="n">
        <v>1</v>
      </c>
      <c r="G105" s="29" t="str">
        <f aca="false">IF(AND(F105=1,E105=1),1,IF(AND(F105=1,E105="x"),"x",""))</f>
        <v>x</v>
      </c>
      <c r="H105" s="28" t="s">
        <v>15</v>
      </c>
      <c r="I105" s="22" t="n">
        <v>1</v>
      </c>
      <c r="J105" s="22" t="n">
        <v>1</v>
      </c>
      <c r="K105" s="22" t="n">
        <v>1</v>
      </c>
      <c r="L105" s="22" t="n">
        <v>1</v>
      </c>
      <c r="M105" s="29" t="s">
        <v>116</v>
      </c>
      <c r="N105" s="23"/>
      <c r="O105" s="29" t="s">
        <v>23</v>
      </c>
      <c r="P105" s="29" t="s">
        <v>23</v>
      </c>
      <c r="Q105" s="29" t="s">
        <v>23</v>
      </c>
      <c r="R105" s="29" t="s">
        <v>23</v>
      </c>
      <c r="S105" s="22" t="n">
        <v>105</v>
      </c>
      <c r="T105" s="8"/>
      <c r="U105" s="8"/>
      <c r="V105" s="8"/>
      <c r="W105" s="8"/>
      <c r="X105" s="8"/>
      <c r="Y105" s="8"/>
      <c r="Z105" s="8"/>
    </row>
    <row r="106" customFormat="false" ht="28.5" hidden="false" customHeight="true" outlineLevel="0" collapsed="false">
      <c r="A106" s="24" t="s">
        <v>131</v>
      </c>
      <c r="B106" s="18" t="n">
        <f aca="false">HLOOKUP($B$2,$I$1:L106,S106,0)</f>
        <v>1</v>
      </c>
      <c r="C106" s="25" t="str">
        <f aca="false">IF(B106=1,"Ap Dung","Khong")</f>
        <v>Ap Dung</v>
      </c>
      <c r="D106" s="25" t="str">
        <f aca="false">IF(E106="x","Bat buoc",(IF(E106=1,"khuyen khich","Khong")))</f>
        <v>Bat buoc</v>
      </c>
      <c r="E106" s="33" t="str">
        <f aca="false">HLOOKUP($E$2,$N$1:R106,S106,0)</f>
        <v>x</v>
      </c>
      <c r="F106" s="27" t="n">
        <v>1</v>
      </c>
      <c r="G106" s="29" t="str">
        <f aca="false">IF(AND(F106=1,E106=1),1,IF(AND(F106=1,E106="x"),"x",""))</f>
        <v>x</v>
      </c>
      <c r="H106" s="28" t="s">
        <v>15</v>
      </c>
      <c r="I106" s="22" t="n">
        <v>1</v>
      </c>
      <c r="J106" s="22" t="n">
        <v>1</v>
      </c>
      <c r="K106" s="22" t="n">
        <v>1</v>
      </c>
      <c r="L106" s="22" t="n">
        <v>1</v>
      </c>
      <c r="M106" s="29" t="s">
        <v>116</v>
      </c>
      <c r="N106" s="23"/>
      <c r="O106" s="29" t="s">
        <v>23</v>
      </c>
      <c r="P106" s="29" t="s">
        <v>23</v>
      </c>
      <c r="Q106" s="29" t="s">
        <v>23</v>
      </c>
      <c r="R106" s="29" t="s">
        <v>23</v>
      </c>
      <c r="S106" s="22" t="n">
        <v>106</v>
      </c>
      <c r="T106" s="8"/>
      <c r="U106" s="8"/>
      <c r="V106" s="8"/>
      <c r="W106" s="8"/>
      <c r="X106" s="8"/>
      <c r="Y106" s="8"/>
      <c r="Z106" s="8"/>
    </row>
    <row r="107" customFormat="false" ht="28.5" hidden="false" customHeight="true" outlineLevel="0" collapsed="false">
      <c r="A107" s="24" t="s">
        <v>132</v>
      </c>
      <c r="B107" s="18" t="n">
        <f aca="false">HLOOKUP($B$2,$I$1:L107,S107,0)</f>
        <v>1</v>
      </c>
      <c r="C107" s="25" t="str">
        <f aca="false">IF(B107=1,"Ap Dung","Khong")</f>
        <v>Ap Dung</v>
      </c>
      <c r="D107" s="25" t="str">
        <f aca="false">IF(E107="x","Bat buoc",(IF(E107=1,"khuyen khich","Khong")))</f>
        <v>khuyen khich</v>
      </c>
      <c r="E107" s="26" t="n">
        <f aca="false">HLOOKUP($E$2,$N$1:R107,S107,0)</f>
        <v>1</v>
      </c>
      <c r="F107" s="27" t="n">
        <v>1</v>
      </c>
      <c r="G107" s="23" t="n">
        <f aca="false">IF(AND(F107=1,E107=1),1,IF(AND(F107=1,E107="x"),"x",""))</f>
        <v>1</v>
      </c>
      <c r="H107" s="28" t="s">
        <v>15</v>
      </c>
      <c r="I107" s="22" t="n">
        <v>1</v>
      </c>
      <c r="J107" s="22" t="n">
        <v>1</v>
      </c>
      <c r="K107" s="22" t="n">
        <v>1</v>
      </c>
      <c r="L107" s="22" t="n">
        <v>1</v>
      </c>
      <c r="M107" s="29" t="s">
        <v>133</v>
      </c>
      <c r="N107" s="23"/>
      <c r="O107" s="23"/>
      <c r="P107" s="23" t="n">
        <v>1</v>
      </c>
      <c r="Q107" s="23" t="n">
        <v>1</v>
      </c>
      <c r="R107" s="29" t="s">
        <v>23</v>
      </c>
      <c r="S107" s="22" t="n">
        <v>107</v>
      </c>
      <c r="T107" s="8"/>
      <c r="U107" s="8"/>
      <c r="V107" s="8"/>
      <c r="W107" s="8"/>
      <c r="X107" s="8"/>
      <c r="Y107" s="8"/>
      <c r="Z107" s="8"/>
    </row>
    <row r="108" customFormat="false" ht="28.5" hidden="false" customHeight="true" outlineLevel="0" collapsed="false">
      <c r="A108" s="17" t="s">
        <v>134</v>
      </c>
      <c r="B108" s="18"/>
      <c r="C108" s="31"/>
      <c r="D108" s="31"/>
      <c r="E108" s="32"/>
      <c r="F108" s="19"/>
      <c r="G108" s="21"/>
      <c r="H108" s="34"/>
      <c r="I108" s="34"/>
      <c r="J108" s="34"/>
      <c r="K108" s="34"/>
      <c r="L108" s="34"/>
      <c r="M108" s="21"/>
      <c r="N108" s="21"/>
      <c r="O108" s="21"/>
      <c r="P108" s="21"/>
      <c r="Q108" s="21"/>
      <c r="R108" s="21"/>
      <c r="S108" s="22" t="n">
        <v>108</v>
      </c>
      <c r="T108" s="8"/>
      <c r="U108" s="8"/>
      <c r="V108" s="8"/>
      <c r="W108" s="8"/>
      <c r="X108" s="8"/>
      <c r="Y108" s="8"/>
      <c r="Z108" s="8"/>
    </row>
    <row r="109" customFormat="false" ht="28.5" hidden="false" customHeight="true" outlineLevel="0" collapsed="false">
      <c r="A109" s="24" t="s">
        <v>135</v>
      </c>
      <c r="B109" s="18" t="n">
        <f aca="false">HLOOKUP($B$2,$I$1:L109,S109,0)</f>
        <v>1</v>
      </c>
      <c r="C109" s="25" t="str">
        <f aca="false">IF(B109=1,"Ap Dung","Khong")</f>
        <v>Ap Dung</v>
      </c>
      <c r="D109" s="25" t="str">
        <f aca="false">IF(E109="x","Bat buoc",(IF(E109=1,"khuyen khich","Khong")))</f>
        <v>khuyen khich</v>
      </c>
      <c r="E109" s="26" t="n">
        <f aca="false">HLOOKUP($E$2,$N$1:R109,S109,0)</f>
        <v>1</v>
      </c>
      <c r="F109" s="27" t="n">
        <v>1</v>
      </c>
      <c r="G109" s="23" t="n">
        <f aca="false">IF(AND(F109=1,E109=1),1,IF(AND(F109=1,E109="x"),"x",""))</f>
        <v>1</v>
      </c>
      <c r="H109" s="28" t="s">
        <v>15</v>
      </c>
      <c r="I109" s="22" t="n">
        <v>1</v>
      </c>
      <c r="J109" s="22" t="n">
        <v>1</v>
      </c>
      <c r="K109" s="22" t="n">
        <v>1</v>
      </c>
      <c r="L109" s="22" t="n">
        <v>1</v>
      </c>
      <c r="M109" s="29" t="s">
        <v>113</v>
      </c>
      <c r="N109" s="23"/>
      <c r="O109" s="23" t="n">
        <v>1</v>
      </c>
      <c r="P109" s="23" t="n">
        <v>1</v>
      </c>
      <c r="Q109" s="29" t="s">
        <v>23</v>
      </c>
      <c r="R109" s="29" t="s">
        <v>23</v>
      </c>
      <c r="S109" s="22" t="n">
        <v>109</v>
      </c>
      <c r="T109" s="8"/>
      <c r="U109" s="8"/>
      <c r="V109" s="8"/>
      <c r="W109" s="8"/>
      <c r="X109" s="8"/>
      <c r="Y109" s="8"/>
      <c r="Z109" s="8"/>
    </row>
    <row r="110" customFormat="false" ht="28.5" hidden="false" customHeight="true" outlineLevel="0" collapsed="false">
      <c r="A110" s="24" t="s">
        <v>136</v>
      </c>
      <c r="B110" s="18" t="n">
        <f aca="false">HLOOKUP($B$2,$I$1:L110,S110,0)</f>
        <v>1</v>
      </c>
      <c r="C110" s="25" t="str">
        <f aca="false">IF(B110=1,"Ap Dung","Khong")</f>
        <v>Ap Dung</v>
      </c>
      <c r="D110" s="25" t="str">
        <f aca="false">IF(E110="x","Bat buoc",(IF(E110=1,"khuyen khich","Khong")))</f>
        <v>Bat buoc</v>
      </c>
      <c r="E110" s="33" t="str">
        <f aca="false">HLOOKUP($E$2,$N$1:R110,S110,0)</f>
        <v>x</v>
      </c>
      <c r="F110" s="27" t="n">
        <v>1</v>
      </c>
      <c r="G110" s="29" t="str">
        <f aca="false">IF(AND(F110=1,E110=1),1,IF(AND(F110=1,E110="x"),"x",""))</f>
        <v>x</v>
      </c>
      <c r="H110" s="28" t="s">
        <v>15</v>
      </c>
      <c r="I110" s="22" t="n">
        <v>1</v>
      </c>
      <c r="J110" s="22" t="n">
        <v>1</v>
      </c>
      <c r="K110" s="22" t="n">
        <v>1</v>
      </c>
      <c r="L110" s="22" t="n">
        <v>1</v>
      </c>
      <c r="M110" s="29" t="s">
        <v>116</v>
      </c>
      <c r="N110" s="23"/>
      <c r="O110" s="29" t="s">
        <v>23</v>
      </c>
      <c r="P110" s="29" t="s">
        <v>23</v>
      </c>
      <c r="Q110" s="29" t="s">
        <v>23</v>
      </c>
      <c r="R110" s="29" t="s">
        <v>23</v>
      </c>
      <c r="S110" s="22" t="n">
        <v>110</v>
      </c>
      <c r="T110" s="8"/>
      <c r="U110" s="8"/>
      <c r="V110" s="8"/>
      <c r="W110" s="8"/>
      <c r="X110" s="8"/>
      <c r="Y110" s="8"/>
      <c r="Z110" s="8"/>
    </row>
    <row r="111" customFormat="false" ht="28.5" hidden="false" customHeight="true" outlineLevel="0" collapsed="false">
      <c r="A111" s="24" t="s">
        <v>137</v>
      </c>
      <c r="B111" s="18" t="n">
        <f aca="false">HLOOKUP($B$2,$I$1:L111,S111,0)</f>
        <v>1</v>
      </c>
      <c r="C111" s="25" t="str">
        <f aca="false">IF(B111=1,"Ap Dung","Khong")</f>
        <v>Ap Dung</v>
      </c>
      <c r="D111" s="25" t="str">
        <f aca="false">IF(E111="x","Bat buoc",(IF(E111=1,"khuyen khich","Khong")))</f>
        <v>Khong</v>
      </c>
      <c r="E111" s="26" t="n">
        <f aca="false">HLOOKUP($E$2,$N$1:R111,S111,0)</f>
        <v>0</v>
      </c>
      <c r="F111" s="27"/>
      <c r="G111" s="29" t="str">
        <f aca="false">IF(AND(F111=1,E111=1),1,IF(AND(F111=1,E111="x"),"x",""))</f>
        <v/>
      </c>
      <c r="H111" s="28" t="s">
        <v>15</v>
      </c>
      <c r="I111" s="22" t="n">
        <v>1</v>
      </c>
      <c r="J111" s="22" t="n">
        <v>1</v>
      </c>
      <c r="K111" s="22" t="n">
        <v>1</v>
      </c>
      <c r="L111" s="22" t="n">
        <v>1</v>
      </c>
      <c r="M111" s="29" t="s">
        <v>41</v>
      </c>
      <c r="N111" s="23"/>
      <c r="O111" s="23"/>
      <c r="P111" s="23"/>
      <c r="Q111" s="29" t="s">
        <v>23</v>
      </c>
      <c r="R111" s="29" t="s">
        <v>23</v>
      </c>
      <c r="S111" s="22" t="n">
        <v>111</v>
      </c>
      <c r="T111" s="8"/>
      <c r="U111" s="8"/>
      <c r="V111" s="8"/>
      <c r="W111" s="8"/>
      <c r="X111" s="8"/>
      <c r="Y111" s="8"/>
      <c r="Z111" s="8"/>
    </row>
    <row r="112" customFormat="false" ht="28.5" hidden="false" customHeight="true" outlineLevel="0" collapsed="false">
      <c r="A112" s="17" t="s">
        <v>138</v>
      </c>
      <c r="B112" s="18"/>
      <c r="C112" s="20"/>
      <c r="D112" s="20"/>
      <c r="E112" s="19"/>
      <c r="F112" s="19"/>
      <c r="G112" s="21"/>
      <c r="H112" s="22"/>
      <c r="I112" s="22"/>
      <c r="J112" s="22"/>
      <c r="K112" s="22"/>
      <c r="L112" s="22"/>
      <c r="M112" s="23"/>
      <c r="N112" s="23"/>
      <c r="O112" s="23"/>
      <c r="P112" s="23"/>
      <c r="Q112" s="23"/>
      <c r="R112" s="23"/>
      <c r="S112" s="22" t="n">
        <v>112</v>
      </c>
      <c r="T112" s="8"/>
      <c r="U112" s="8"/>
      <c r="V112" s="8"/>
      <c r="W112" s="8"/>
      <c r="X112" s="8"/>
      <c r="Y112" s="8"/>
      <c r="Z112" s="8"/>
    </row>
    <row r="113" customFormat="false" ht="28.5" hidden="false" customHeight="true" outlineLevel="0" collapsed="false">
      <c r="A113" s="24" t="s">
        <v>139</v>
      </c>
      <c r="B113" s="18" t="n">
        <f aca="false">HLOOKUP($B$2,$I$1:L113,S113,0)</f>
        <v>0</v>
      </c>
      <c r="C113" s="25" t="str">
        <f aca="false">IF(B113=1,"Ap Dung","Khong")</f>
        <v>Khong</v>
      </c>
      <c r="D113" s="25" t="str">
        <f aca="false">IF(E113="x","Bat buoc",(IF(E113=1,"khuyen khich","Khong")))</f>
        <v>Bat buoc</v>
      </c>
      <c r="E113" s="33" t="str">
        <f aca="false">HLOOKUP($E$2,$N$1:R113,S113,0)</f>
        <v>x</v>
      </c>
      <c r="F113" s="27" t="n">
        <v>1</v>
      </c>
      <c r="G113" s="29" t="str">
        <f aca="false">IF(AND(F113=1,E113=1),1,IF(AND(F113=1,E113="x"),"x",""))</f>
        <v>x</v>
      </c>
      <c r="H113" s="28" t="s">
        <v>5</v>
      </c>
      <c r="I113" s="22" t="n">
        <v>1</v>
      </c>
      <c r="J113" s="22"/>
      <c r="K113" s="22"/>
      <c r="L113" s="22"/>
      <c r="M113" s="29" t="s">
        <v>53</v>
      </c>
      <c r="N113" s="23"/>
      <c r="O113" s="23"/>
      <c r="P113" s="29" t="s">
        <v>23</v>
      </c>
      <c r="Q113" s="23"/>
      <c r="R113" s="23"/>
      <c r="S113" s="22" t="n">
        <v>113</v>
      </c>
      <c r="T113" s="8"/>
      <c r="U113" s="8"/>
      <c r="V113" s="8"/>
      <c r="W113" s="8"/>
      <c r="X113" s="8"/>
      <c r="Y113" s="8"/>
      <c r="Z113" s="8"/>
    </row>
    <row r="114" customFormat="false" ht="28.5" hidden="false" customHeight="true" outlineLevel="0" collapsed="false">
      <c r="A114" s="24" t="s">
        <v>140</v>
      </c>
      <c r="B114" s="18" t="n">
        <f aca="false">HLOOKUP($B$2,$I$1:L114,S114,0)</f>
        <v>0</v>
      </c>
      <c r="C114" s="25" t="str">
        <f aca="false">IF(B114=1,"Ap Dung","Khong")</f>
        <v>Khong</v>
      </c>
      <c r="D114" s="25" t="str">
        <f aca="false">IF(E114="x","Bat buoc",(IF(E114=1,"khuyen khich","Khong")))</f>
        <v>Khong</v>
      </c>
      <c r="E114" s="26" t="n">
        <f aca="false">HLOOKUP($E$2,$N$1:R114,S114,0)</f>
        <v>0</v>
      </c>
      <c r="F114" s="27"/>
      <c r="G114" s="29" t="str">
        <f aca="false">IF(AND(F114=1,E114=1),1,IF(AND(F114=1,E114="x"),"x",""))</f>
        <v/>
      </c>
      <c r="H114" s="28" t="s">
        <v>5</v>
      </c>
      <c r="I114" s="22" t="n">
        <v>1</v>
      </c>
      <c r="J114" s="22"/>
      <c r="K114" s="22"/>
      <c r="L114" s="22"/>
      <c r="M114" s="29" t="s">
        <v>56</v>
      </c>
      <c r="N114" s="23"/>
      <c r="O114" s="23"/>
      <c r="P114" s="23"/>
      <c r="Q114" s="29" t="s">
        <v>23</v>
      </c>
      <c r="R114" s="23"/>
      <c r="S114" s="22" t="n">
        <v>114</v>
      </c>
      <c r="T114" s="8"/>
      <c r="U114" s="8"/>
      <c r="V114" s="8"/>
      <c r="W114" s="8"/>
      <c r="X114" s="8"/>
      <c r="Y114" s="8"/>
      <c r="Z114" s="8"/>
    </row>
    <row r="115" customFormat="false" ht="28.5" hidden="false" customHeight="true" outlineLevel="0" collapsed="false">
      <c r="A115" s="24" t="s">
        <v>141</v>
      </c>
      <c r="B115" s="18" t="n">
        <f aca="false">HLOOKUP($B$2,$I$1:L115,S115,0)</f>
        <v>0</v>
      </c>
      <c r="C115" s="25" t="str">
        <f aca="false">IF(B115=1,"Ap Dung","Khong")</f>
        <v>Khong</v>
      </c>
      <c r="D115" s="25" t="str">
        <f aca="false">IF(E115="x","Bat buoc",(IF(E115=1,"khuyen khich","Khong")))</f>
        <v>Khong</v>
      </c>
      <c r="E115" s="26" t="n">
        <f aca="false">HLOOKUP($E$2,$N$1:R115,S115,0)</f>
        <v>0</v>
      </c>
      <c r="F115" s="27"/>
      <c r="G115" s="29" t="str">
        <f aca="false">IF(AND(F115=1,E115=1),1,IF(AND(F115=1,E115="x"),"x",""))</f>
        <v/>
      </c>
      <c r="H115" s="28" t="s">
        <v>5</v>
      </c>
      <c r="I115" s="22" t="n">
        <v>1</v>
      </c>
      <c r="J115" s="22"/>
      <c r="K115" s="22"/>
      <c r="L115" s="22"/>
      <c r="M115" s="29" t="s">
        <v>56</v>
      </c>
      <c r="N115" s="23"/>
      <c r="O115" s="23"/>
      <c r="P115" s="23"/>
      <c r="Q115" s="29" t="s">
        <v>23</v>
      </c>
      <c r="R115" s="23"/>
      <c r="S115" s="22" t="n">
        <v>115</v>
      </c>
      <c r="T115" s="8"/>
      <c r="U115" s="8"/>
      <c r="V115" s="8"/>
      <c r="W115" s="8"/>
      <c r="X115" s="8"/>
      <c r="Y115" s="8"/>
      <c r="Z115" s="8"/>
    </row>
    <row r="116" customFormat="false" ht="28.5" hidden="false" customHeight="true" outlineLevel="0" collapsed="false">
      <c r="A116" s="24" t="s">
        <v>142</v>
      </c>
      <c r="B116" s="18" t="n">
        <f aca="false">HLOOKUP($B$2,$I$1:L116,S116,0)</f>
        <v>0</v>
      </c>
      <c r="C116" s="25" t="str">
        <f aca="false">IF(B116=1,"Ap Dung","Khong")</f>
        <v>Khong</v>
      </c>
      <c r="D116" s="25" t="str">
        <f aca="false">IF(E116="x","Bat buoc",(IF(E116=1,"khuyen khich","Khong")))</f>
        <v>Khong</v>
      </c>
      <c r="E116" s="26" t="n">
        <f aca="false">HLOOKUP($E$2,$N$1:R116,S116,0)</f>
        <v>0</v>
      </c>
      <c r="F116" s="27"/>
      <c r="G116" s="29" t="str">
        <f aca="false">IF(AND(F116=1,E116=1),1,IF(AND(F116=1,E116="x"),"x",""))</f>
        <v/>
      </c>
      <c r="H116" s="28" t="s">
        <v>5</v>
      </c>
      <c r="I116" s="22" t="n">
        <v>1</v>
      </c>
      <c r="J116" s="22"/>
      <c r="K116" s="22"/>
      <c r="L116" s="22"/>
      <c r="M116" s="29" t="s">
        <v>41</v>
      </c>
      <c r="N116" s="23"/>
      <c r="O116" s="23"/>
      <c r="P116" s="23"/>
      <c r="Q116" s="29" t="s">
        <v>23</v>
      </c>
      <c r="R116" s="29" t="s">
        <v>23</v>
      </c>
      <c r="S116" s="22" t="n">
        <v>116</v>
      </c>
      <c r="T116" s="8"/>
      <c r="U116" s="8"/>
      <c r="V116" s="8"/>
      <c r="W116" s="8"/>
      <c r="X116" s="8"/>
      <c r="Y116" s="8"/>
      <c r="Z116" s="8"/>
    </row>
    <row r="117" customFormat="false" ht="28.5" hidden="false" customHeight="true" outlineLevel="0" collapsed="false">
      <c r="A117" s="24" t="s">
        <v>143</v>
      </c>
      <c r="B117" s="18" t="n">
        <f aca="false">HLOOKUP($B$2,$I$1:L117,S117,0)</f>
        <v>0</v>
      </c>
      <c r="C117" s="25" t="str">
        <f aca="false">IF(B117=1,"Ap Dung","Khong")</f>
        <v>Khong</v>
      </c>
      <c r="D117" s="25" t="str">
        <f aca="false">IF(E117="x","Bat buoc",(IF(E117=1,"khuyen khich","Khong")))</f>
        <v>Khong</v>
      </c>
      <c r="E117" s="26" t="n">
        <f aca="false">HLOOKUP($E$2,$N$1:R117,S117,0)</f>
        <v>0</v>
      </c>
      <c r="F117" s="27"/>
      <c r="G117" s="29" t="str">
        <f aca="false">IF(AND(F117=1,E117=1),1,IF(AND(F117=1,E117="x"),"x",""))</f>
        <v/>
      </c>
      <c r="H117" s="28" t="s">
        <v>5</v>
      </c>
      <c r="I117" s="22" t="n">
        <v>1</v>
      </c>
      <c r="J117" s="22"/>
      <c r="K117" s="22"/>
      <c r="L117" s="22"/>
      <c r="M117" s="29" t="s">
        <v>28</v>
      </c>
      <c r="N117" s="23"/>
      <c r="O117" s="23"/>
      <c r="P117" s="23"/>
      <c r="Q117" s="23"/>
      <c r="R117" s="29" t="s">
        <v>23</v>
      </c>
      <c r="S117" s="22" t="n">
        <v>117</v>
      </c>
      <c r="T117" s="8"/>
      <c r="U117" s="8"/>
      <c r="V117" s="8"/>
      <c r="W117" s="8"/>
      <c r="X117" s="8"/>
      <c r="Y117" s="8"/>
      <c r="Z117" s="8"/>
    </row>
    <row r="118" customFormat="false" ht="28.5" hidden="false" customHeight="true" outlineLevel="0" collapsed="false">
      <c r="A118" s="24" t="s">
        <v>144</v>
      </c>
      <c r="B118" s="18" t="n">
        <f aca="false">HLOOKUP($B$2,$I$1:L118,S118,0)</f>
        <v>0</v>
      </c>
      <c r="C118" s="25" t="str">
        <f aca="false">IF(B118=1,"Ap Dung","Khong")</f>
        <v>Khong</v>
      </c>
      <c r="D118" s="25" t="str">
        <f aca="false">IF(E118="x","Bat buoc",(IF(E118=1,"khuyen khich","Khong")))</f>
        <v>Khong</v>
      </c>
      <c r="E118" s="26" t="n">
        <f aca="false">HLOOKUP($E$2,$N$1:R118,S118,0)</f>
        <v>0</v>
      </c>
      <c r="F118" s="27" t="n">
        <v>1</v>
      </c>
      <c r="G118" s="29" t="str">
        <f aca="false">IF(AND(F118=1,E118=1),1,IF(AND(F118=1,E118="x"),"x",""))</f>
        <v/>
      </c>
      <c r="H118" s="28" t="s">
        <v>5</v>
      </c>
      <c r="I118" s="22" t="n">
        <v>1</v>
      </c>
      <c r="J118" s="22"/>
      <c r="K118" s="22"/>
      <c r="L118" s="22"/>
      <c r="M118" s="29" t="s">
        <v>28</v>
      </c>
      <c r="N118" s="23"/>
      <c r="O118" s="23"/>
      <c r="P118" s="23"/>
      <c r="Q118" s="23"/>
      <c r="R118" s="29" t="s">
        <v>23</v>
      </c>
      <c r="S118" s="22" t="n">
        <v>118</v>
      </c>
      <c r="T118" s="8"/>
      <c r="U118" s="8"/>
      <c r="V118" s="8"/>
      <c r="W118" s="8"/>
      <c r="X118" s="8"/>
      <c r="Y118" s="8"/>
      <c r="Z118" s="8"/>
    </row>
    <row r="119" customFormat="false" ht="28.5" hidden="false" customHeight="true" outlineLevel="0" collapsed="false">
      <c r="A119" s="24" t="s">
        <v>145</v>
      </c>
      <c r="B119" s="18" t="n">
        <f aca="false">HLOOKUP($B$2,$I$1:L119,S119,0)</f>
        <v>0</v>
      </c>
      <c r="C119" s="25" t="str">
        <f aca="false">IF(B119=1,"Ap Dung","Khong")</f>
        <v>Khong</v>
      </c>
      <c r="D119" s="25" t="str">
        <f aca="false">IF(E119="x","Bat buoc",(IF(E119=1,"khuyen khich","Khong")))</f>
        <v>Khong</v>
      </c>
      <c r="E119" s="26" t="n">
        <f aca="false">HLOOKUP($E$2,$N$1:R119,S119,0)</f>
        <v>0</v>
      </c>
      <c r="F119" s="27"/>
      <c r="G119" s="29" t="str">
        <f aca="false">IF(AND(F119=1,E119=1),1,IF(AND(F119=1,E119="x"),"x",""))</f>
        <v/>
      </c>
      <c r="H119" s="28" t="s">
        <v>5</v>
      </c>
      <c r="I119" s="22" t="n">
        <v>1</v>
      </c>
      <c r="J119" s="22"/>
      <c r="K119" s="22"/>
      <c r="L119" s="22"/>
      <c r="M119" s="29" t="s">
        <v>41</v>
      </c>
      <c r="N119" s="23"/>
      <c r="O119" s="23"/>
      <c r="P119" s="23"/>
      <c r="Q119" s="29" t="s">
        <v>23</v>
      </c>
      <c r="R119" s="29" t="s">
        <v>23</v>
      </c>
      <c r="S119" s="22" t="n">
        <v>119</v>
      </c>
      <c r="T119" s="8"/>
      <c r="U119" s="8"/>
      <c r="V119" s="8"/>
      <c r="W119" s="8"/>
      <c r="X119" s="8"/>
      <c r="Y119" s="8"/>
      <c r="Z119" s="8"/>
    </row>
    <row r="120" customFormat="false" ht="26.25" hidden="false" customHeight="true" outlineLevel="0" collapsed="false">
      <c r="A120" s="24" t="s">
        <v>146</v>
      </c>
      <c r="B120" s="18" t="n">
        <f aca="false">HLOOKUP($B$2,$I$1:L120,S120,0)</f>
        <v>0</v>
      </c>
      <c r="C120" s="25" t="str">
        <f aca="false">IF(B120=1,"Ap Dung","Khong")</f>
        <v>Khong</v>
      </c>
      <c r="D120" s="25" t="str">
        <f aca="false">IF(E120="x","Bat buoc",(IF(E120=1,"khuyen khich","Khong")))</f>
        <v>Bat buoc</v>
      </c>
      <c r="E120" s="33" t="str">
        <f aca="false">HLOOKUP($E$2,$N$1:R120,S120,0)</f>
        <v>x</v>
      </c>
      <c r="F120" s="27" t="n">
        <v>1</v>
      </c>
      <c r="G120" s="29" t="str">
        <f aca="false">IF(AND(F120=1,E120=1),1,IF(AND(F120=1,E120="x"),"x",""))</f>
        <v>x</v>
      </c>
      <c r="H120" s="28" t="s">
        <v>5</v>
      </c>
      <c r="I120" s="22" t="n">
        <v>1</v>
      </c>
      <c r="J120" s="22"/>
      <c r="K120" s="22"/>
      <c r="L120" s="22"/>
      <c r="M120" s="29" t="s">
        <v>25</v>
      </c>
      <c r="N120" s="23"/>
      <c r="O120" s="23"/>
      <c r="P120" s="29" t="s">
        <v>23</v>
      </c>
      <c r="Q120" s="29" t="s">
        <v>23</v>
      </c>
      <c r="R120" s="29" t="s">
        <v>23</v>
      </c>
      <c r="S120" s="22" t="n">
        <v>120</v>
      </c>
      <c r="T120" s="8"/>
      <c r="U120" s="8"/>
      <c r="V120" s="8"/>
      <c r="W120" s="8"/>
      <c r="X120" s="8"/>
      <c r="Y120" s="8"/>
      <c r="Z120" s="8"/>
    </row>
    <row r="121" customFormat="false" ht="28.5" hidden="false" customHeight="true" outlineLevel="0" collapsed="false">
      <c r="A121" s="24" t="s">
        <v>147</v>
      </c>
      <c r="B121" s="18" t="n">
        <f aca="false">HLOOKUP($B$2,$I$1:L121,S121,0)</f>
        <v>0</v>
      </c>
      <c r="C121" s="25" t="str">
        <f aca="false">IF(B121=1,"Ap Dung","Khong")</f>
        <v>Khong</v>
      </c>
      <c r="D121" s="25" t="str">
        <f aca="false">IF(E121="x","Bat buoc",(IF(E121=1,"khuyen khich","Khong")))</f>
        <v>Khong</v>
      </c>
      <c r="E121" s="26" t="n">
        <f aca="false">HLOOKUP($E$2,$N$1:R121,S121,0)</f>
        <v>0</v>
      </c>
      <c r="F121" s="27"/>
      <c r="G121" s="29" t="str">
        <f aca="false">IF(AND(F121=1,E121=1),1,IF(AND(F121=1,E121="x"),"x",""))</f>
        <v/>
      </c>
      <c r="H121" s="28" t="s">
        <v>5</v>
      </c>
      <c r="I121" s="22" t="n">
        <v>1</v>
      </c>
      <c r="J121" s="22"/>
      <c r="K121" s="22"/>
      <c r="L121" s="22"/>
      <c r="M121" s="29" t="s">
        <v>41</v>
      </c>
      <c r="N121" s="23"/>
      <c r="O121" s="23"/>
      <c r="P121" s="23"/>
      <c r="Q121" s="29" t="s">
        <v>23</v>
      </c>
      <c r="R121" s="29" t="s">
        <v>23</v>
      </c>
      <c r="S121" s="22" t="n">
        <v>121</v>
      </c>
      <c r="T121" s="8"/>
      <c r="U121" s="8"/>
      <c r="V121" s="8"/>
      <c r="W121" s="8"/>
      <c r="X121" s="8"/>
      <c r="Y121" s="8"/>
      <c r="Z121" s="8"/>
    </row>
    <row r="122" customFormat="false" ht="28.5" hidden="false" customHeight="true" outlineLevel="0" collapsed="false">
      <c r="A122" s="17" t="s">
        <v>148</v>
      </c>
      <c r="B122" s="18"/>
      <c r="C122" s="31"/>
      <c r="D122" s="31"/>
      <c r="E122" s="32"/>
      <c r="F122" s="19"/>
      <c r="G122" s="21"/>
      <c r="H122" s="34"/>
      <c r="I122" s="34"/>
      <c r="J122" s="34"/>
      <c r="K122" s="34"/>
      <c r="L122" s="34"/>
      <c r="M122" s="21"/>
      <c r="N122" s="21"/>
      <c r="O122" s="21"/>
      <c r="P122" s="21"/>
      <c r="Q122" s="21"/>
      <c r="R122" s="21"/>
      <c r="S122" s="22" t="n">
        <v>122</v>
      </c>
      <c r="T122" s="8"/>
      <c r="U122" s="8"/>
      <c r="V122" s="8"/>
      <c r="W122" s="8"/>
      <c r="X122" s="8"/>
      <c r="Y122" s="8"/>
      <c r="Z122" s="8"/>
    </row>
    <row r="123" customFormat="false" ht="12" hidden="false" customHeight="true" outlineLevel="0" collapsed="false">
      <c r="A123" s="24" t="s">
        <v>149</v>
      </c>
      <c r="B123" s="18" t="n">
        <f aca="false">HLOOKUP($B$2,$I$1:L123,S123,0)</f>
        <v>1</v>
      </c>
      <c r="C123" s="25" t="str">
        <f aca="false">IF(B123=1,"Ap Dung","Khong")</f>
        <v>Ap Dung</v>
      </c>
      <c r="D123" s="25" t="str">
        <f aca="false">IF(E123="x","Bat buoc",(IF(E123=1,"khuyen khich","Khong")))</f>
        <v>Bat buoc</v>
      </c>
      <c r="E123" s="33" t="str">
        <f aca="false">HLOOKUP($E$2,$N$1:R123,S123,0)</f>
        <v>x</v>
      </c>
      <c r="F123" s="27"/>
      <c r="G123" s="29" t="str">
        <f aca="false">IF(AND(F123=1,E123=1),1,IF(AND(F123=1,E123="x"),"x",""))</f>
        <v/>
      </c>
      <c r="H123" s="28" t="s">
        <v>15</v>
      </c>
      <c r="I123" s="22" t="n">
        <v>1</v>
      </c>
      <c r="J123" s="22" t="n">
        <v>1</v>
      </c>
      <c r="K123" s="22" t="n">
        <v>1</v>
      </c>
      <c r="L123" s="22" t="n">
        <v>1</v>
      </c>
      <c r="M123" s="29" t="s">
        <v>116</v>
      </c>
      <c r="N123" s="23"/>
      <c r="O123" s="29" t="s">
        <v>23</v>
      </c>
      <c r="P123" s="29" t="s">
        <v>23</v>
      </c>
      <c r="Q123" s="29" t="s">
        <v>23</v>
      </c>
      <c r="R123" s="29" t="s">
        <v>23</v>
      </c>
      <c r="S123" s="22" t="n">
        <v>123</v>
      </c>
      <c r="T123" s="8"/>
      <c r="U123" s="8"/>
      <c r="V123" s="8"/>
      <c r="W123" s="8"/>
      <c r="X123" s="8"/>
      <c r="Y123" s="8"/>
      <c r="Z123" s="8"/>
    </row>
    <row r="124" customFormat="false" ht="28.5" hidden="false" customHeight="true" outlineLevel="0" collapsed="false">
      <c r="A124" s="24" t="s">
        <v>150</v>
      </c>
      <c r="B124" s="18" t="n">
        <f aca="false">HLOOKUP($B$2,$I$1:L124,S124,0)</f>
        <v>1</v>
      </c>
      <c r="C124" s="25" t="str">
        <f aca="false">IF(B124=1,"Ap Dung","Khong")</f>
        <v>Ap Dung</v>
      </c>
      <c r="D124" s="25" t="str">
        <f aca="false">IF(E124="x","Bat buoc",(IF(E124=1,"khuyen khich","Khong")))</f>
        <v>khuyen khich</v>
      </c>
      <c r="E124" s="26" t="n">
        <f aca="false">HLOOKUP($E$2,$N$1:R124,S124,0)</f>
        <v>1</v>
      </c>
      <c r="F124" s="27" t="n">
        <v>1</v>
      </c>
      <c r="G124" s="23" t="n">
        <f aca="false">IF(AND(F124=1,E124=1),1,IF(AND(F124=1,E124="x"),"x",""))</f>
        <v>1</v>
      </c>
      <c r="H124" s="28" t="s">
        <v>15</v>
      </c>
      <c r="I124" s="22" t="n">
        <v>1</v>
      </c>
      <c r="J124" s="22" t="n">
        <v>1</v>
      </c>
      <c r="K124" s="22" t="n">
        <v>1</v>
      </c>
      <c r="L124" s="22" t="n">
        <v>1</v>
      </c>
      <c r="M124" s="29" t="s">
        <v>113</v>
      </c>
      <c r="N124" s="23"/>
      <c r="O124" s="23" t="n">
        <v>1</v>
      </c>
      <c r="P124" s="23" t="n">
        <v>1</v>
      </c>
      <c r="Q124" s="29" t="s">
        <v>23</v>
      </c>
      <c r="R124" s="29" t="s">
        <v>23</v>
      </c>
      <c r="S124" s="22" t="n">
        <v>124</v>
      </c>
      <c r="T124" s="8"/>
      <c r="U124" s="8"/>
      <c r="V124" s="8"/>
      <c r="W124" s="8"/>
      <c r="X124" s="8"/>
      <c r="Y124" s="8"/>
      <c r="Z124" s="8"/>
    </row>
    <row r="125" customFormat="false" ht="28.5" hidden="false" customHeight="true" outlineLevel="0" collapsed="false">
      <c r="A125" s="24" t="s">
        <v>151</v>
      </c>
      <c r="B125" s="18" t="n">
        <f aca="false">HLOOKUP($B$2,$I$1:L125,S125,0)</f>
        <v>1</v>
      </c>
      <c r="C125" s="25" t="str">
        <f aca="false">IF(B125=1,"Ap Dung","Khong")</f>
        <v>Ap Dung</v>
      </c>
      <c r="D125" s="25" t="str">
        <f aca="false">IF(E125="x","Bat buoc",(IF(E125=1,"khuyen khich","Khong")))</f>
        <v>khuyen khich</v>
      </c>
      <c r="E125" s="26" t="n">
        <f aca="false">HLOOKUP($E$2,$N$1:R125,S125,0)</f>
        <v>1</v>
      </c>
      <c r="F125" s="27" t="n">
        <v>1</v>
      </c>
      <c r="G125" s="23" t="n">
        <f aca="false">IF(AND(F125=1,E125=1),1,IF(AND(F125=1,E125="x"),"x",""))</f>
        <v>1</v>
      </c>
      <c r="H125" s="28" t="s">
        <v>15</v>
      </c>
      <c r="I125" s="22" t="n">
        <v>1</v>
      </c>
      <c r="J125" s="22" t="n">
        <v>1</v>
      </c>
      <c r="K125" s="22" t="n">
        <v>1</v>
      </c>
      <c r="L125" s="22" t="n">
        <v>1</v>
      </c>
      <c r="M125" s="29" t="s">
        <v>35</v>
      </c>
      <c r="N125" s="23"/>
      <c r="O125" s="23"/>
      <c r="P125" s="23" t="n">
        <v>1</v>
      </c>
      <c r="Q125" s="29" t="s">
        <v>23</v>
      </c>
      <c r="R125" s="29" t="s">
        <v>23</v>
      </c>
      <c r="S125" s="22" t="n">
        <v>125</v>
      </c>
      <c r="T125" s="8"/>
      <c r="U125" s="8"/>
      <c r="V125" s="8"/>
      <c r="W125" s="8"/>
      <c r="X125" s="8"/>
      <c r="Y125" s="8"/>
      <c r="Z125" s="8"/>
    </row>
    <row r="126" customFormat="false" ht="28.5" hidden="false" customHeight="true" outlineLevel="0" collapsed="false">
      <c r="A126" s="24" t="s">
        <v>152</v>
      </c>
      <c r="B126" s="18" t="n">
        <f aca="false">HLOOKUP($B$2,$I$1:L126,S126,0)</f>
        <v>1</v>
      </c>
      <c r="C126" s="25" t="str">
        <f aca="false">IF(B126=1,"Ap Dung","Khong")</f>
        <v>Ap Dung</v>
      </c>
      <c r="D126" s="25" t="str">
        <f aca="false">IF(E126="x","Bat buoc",(IF(E126=1,"khuyen khich","Khong")))</f>
        <v>Bat buoc</v>
      </c>
      <c r="E126" s="33" t="str">
        <f aca="false">HLOOKUP($E$2,$N$1:R126,S126,0)</f>
        <v>x</v>
      </c>
      <c r="F126" s="27" t="n">
        <v>1</v>
      </c>
      <c r="G126" s="29" t="str">
        <f aca="false">IF(AND(F126=1,E126=1),1,IF(AND(F126=1,E126="x"),"x",""))</f>
        <v>x</v>
      </c>
      <c r="H126" s="28" t="s">
        <v>15</v>
      </c>
      <c r="I126" s="22" t="n">
        <v>1</v>
      </c>
      <c r="J126" s="22" t="n">
        <v>1</v>
      </c>
      <c r="K126" s="22" t="n">
        <v>1</v>
      </c>
      <c r="L126" s="22" t="n">
        <v>1</v>
      </c>
      <c r="M126" s="29" t="s">
        <v>25</v>
      </c>
      <c r="N126" s="23"/>
      <c r="O126" s="23"/>
      <c r="P126" s="29" t="s">
        <v>23</v>
      </c>
      <c r="Q126" s="29" t="s">
        <v>23</v>
      </c>
      <c r="R126" s="29" t="s">
        <v>23</v>
      </c>
      <c r="S126" s="22" t="n">
        <v>126</v>
      </c>
      <c r="T126" s="8"/>
      <c r="U126" s="8"/>
      <c r="V126" s="8"/>
      <c r="W126" s="8"/>
      <c r="X126" s="8"/>
      <c r="Y126" s="8"/>
      <c r="Z126" s="8"/>
    </row>
    <row r="127" customFormat="false" ht="28.5" hidden="false" customHeight="true" outlineLevel="0" collapsed="false">
      <c r="A127" s="24" t="s">
        <v>153</v>
      </c>
      <c r="B127" s="18" t="n">
        <f aca="false">HLOOKUP($B$2,$I$1:L127,S127,0)</f>
        <v>1</v>
      </c>
      <c r="C127" s="25" t="str">
        <f aca="false">IF(B127=1,"Ap Dung","Khong")</f>
        <v>Ap Dung</v>
      </c>
      <c r="D127" s="25" t="str">
        <f aca="false">IF(E127="x","Bat buoc",(IF(E127=1,"khuyen khich","Khong")))</f>
        <v>Khong</v>
      </c>
      <c r="E127" s="26" t="n">
        <f aca="false">HLOOKUP($E$2,$N$1:R127,S127,0)</f>
        <v>0</v>
      </c>
      <c r="F127" s="27"/>
      <c r="G127" s="29" t="str">
        <f aca="false">IF(AND(F127=1,E127=1),1,IF(AND(F127=1,E127="x"),"x",""))</f>
        <v/>
      </c>
      <c r="H127" s="28" t="s">
        <v>15</v>
      </c>
      <c r="I127" s="22" t="n">
        <v>1</v>
      </c>
      <c r="J127" s="22" t="n">
        <v>1</v>
      </c>
      <c r="K127" s="22" t="n">
        <v>1</v>
      </c>
      <c r="L127" s="22" t="n">
        <v>1</v>
      </c>
      <c r="M127" s="29" t="s">
        <v>41</v>
      </c>
      <c r="N127" s="23"/>
      <c r="O127" s="23"/>
      <c r="P127" s="23"/>
      <c r="Q127" s="29" t="s">
        <v>23</v>
      </c>
      <c r="R127" s="29" t="s">
        <v>23</v>
      </c>
      <c r="S127" s="22" t="n">
        <v>127</v>
      </c>
      <c r="T127" s="8"/>
      <c r="U127" s="8"/>
      <c r="V127" s="8"/>
      <c r="W127" s="8"/>
      <c r="X127" s="8"/>
      <c r="Y127" s="8"/>
      <c r="Z127" s="8"/>
    </row>
    <row r="128" customFormat="false" ht="28.5" hidden="false" customHeight="true" outlineLevel="0" collapsed="false">
      <c r="A128" s="24" t="s">
        <v>154</v>
      </c>
      <c r="B128" s="18" t="n">
        <f aca="false">HLOOKUP($B$2,$I$1:L128,S128,0)</f>
        <v>1</v>
      </c>
      <c r="C128" s="25" t="str">
        <f aca="false">IF(B128=1,"Ap Dung","Khong")</f>
        <v>Ap Dung</v>
      </c>
      <c r="D128" s="25" t="str">
        <f aca="false">IF(E128="x","Bat buoc",(IF(E128=1,"khuyen khich","Khong")))</f>
        <v>Khong</v>
      </c>
      <c r="E128" s="26" t="n">
        <f aca="false">HLOOKUP($E$2,$N$1:R128,S128,0)</f>
        <v>0</v>
      </c>
      <c r="F128" s="27"/>
      <c r="G128" s="29" t="str">
        <f aca="false">IF(AND(F128=1,E128=1),1,IF(AND(F128=1,E128="x"),"x",""))</f>
        <v/>
      </c>
      <c r="H128" s="28" t="s">
        <v>15</v>
      </c>
      <c r="I128" s="22" t="n">
        <v>1</v>
      </c>
      <c r="J128" s="22" t="n">
        <v>1</v>
      </c>
      <c r="K128" s="22" t="n">
        <v>1</v>
      </c>
      <c r="L128" s="22" t="n">
        <v>1</v>
      </c>
      <c r="M128" s="29" t="s">
        <v>41</v>
      </c>
      <c r="N128" s="23"/>
      <c r="O128" s="23"/>
      <c r="P128" s="23"/>
      <c r="Q128" s="29" t="s">
        <v>23</v>
      </c>
      <c r="R128" s="29" t="s">
        <v>23</v>
      </c>
      <c r="S128" s="22" t="n">
        <v>128</v>
      </c>
      <c r="T128" s="8"/>
      <c r="U128" s="8"/>
      <c r="V128" s="8"/>
      <c r="W128" s="8"/>
      <c r="X128" s="8"/>
      <c r="Y128" s="8"/>
      <c r="Z128" s="8"/>
    </row>
    <row r="129" customFormat="false" ht="28.5" hidden="false" customHeight="true" outlineLevel="0" collapsed="false">
      <c r="A129" s="17" t="s">
        <v>155</v>
      </c>
      <c r="B129" s="18"/>
      <c r="C129" s="31"/>
      <c r="D129" s="31"/>
      <c r="E129" s="32"/>
      <c r="F129" s="32"/>
      <c r="G129" s="23"/>
      <c r="H129" s="22"/>
      <c r="I129" s="22"/>
      <c r="J129" s="22"/>
      <c r="K129" s="22"/>
      <c r="L129" s="22"/>
      <c r="M129" s="23"/>
      <c r="N129" s="23"/>
      <c r="O129" s="23"/>
      <c r="P129" s="23"/>
      <c r="Q129" s="23"/>
      <c r="R129" s="23"/>
      <c r="S129" s="22" t="n">
        <v>129</v>
      </c>
      <c r="T129" s="8"/>
      <c r="U129" s="8"/>
      <c r="V129" s="8"/>
      <c r="W129" s="8"/>
      <c r="X129" s="8"/>
      <c r="Y129" s="8"/>
      <c r="Z129" s="8"/>
    </row>
    <row r="130" customFormat="false" ht="28.5" hidden="false" customHeight="true" outlineLevel="0" collapsed="false">
      <c r="A130" s="24" t="s">
        <v>156</v>
      </c>
      <c r="B130" s="18" t="n">
        <f aca="false">HLOOKUP($B$2,$I$1:L130,S130,0)</f>
        <v>1</v>
      </c>
      <c r="C130" s="25" t="str">
        <f aca="false">IF(B130=1,"Ap Dung","Khong")</f>
        <v>Ap Dung</v>
      </c>
      <c r="D130" s="25" t="str">
        <f aca="false">IF(E130="x","Bat buoc",(IF(E130=1,"khuyen khich","Khong")))</f>
        <v>Bat buoc</v>
      </c>
      <c r="E130" s="33" t="str">
        <f aca="false">HLOOKUP($E$2,$N$1:R130,S130,0)</f>
        <v>x</v>
      </c>
      <c r="F130" s="27"/>
      <c r="G130" s="29" t="str">
        <f aca="false">IF(AND(F130=1,E130=1),1,IF(AND(F130=1,E130="x"),"x",""))</f>
        <v/>
      </c>
      <c r="H130" s="28" t="s">
        <v>15</v>
      </c>
      <c r="I130" s="22" t="n">
        <v>1</v>
      </c>
      <c r="J130" s="22" t="n">
        <v>1</v>
      </c>
      <c r="K130" s="22" t="n">
        <v>1</v>
      </c>
      <c r="L130" s="22" t="n">
        <v>1</v>
      </c>
      <c r="M130" s="29" t="s">
        <v>22</v>
      </c>
      <c r="N130" s="29" t="s">
        <v>23</v>
      </c>
      <c r="O130" s="29" t="s">
        <v>23</v>
      </c>
      <c r="P130" s="29" t="s">
        <v>23</v>
      </c>
      <c r="Q130" s="29" t="s">
        <v>23</v>
      </c>
      <c r="R130" s="29" t="s">
        <v>23</v>
      </c>
      <c r="S130" s="22" t="n">
        <v>130</v>
      </c>
      <c r="T130" s="8"/>
      <c r="U130" s="8"/>
      <c r="V130" s="8"/>
      <c r="W130" s="8"/>
      <c r="X130" s="8"/>
      <c r="Y130" s="8"/>
      <c r="Z130" s="8"/>
    </row>
    <row r="131" customFormat="false" ht="28.5" hidden="false" customHeight="true" outlineLevel="0" collapsed="false">
      <c r="A131" s="17" t="s">
        <v>157</v>
      </c>
      <c r="B131" s="18"/>
      <c r="C131" s="31"/>
      <c r="D131" s="31"/>
      <c r="E131" s="32"/>
      <c r="F131" s="19"/>
      <c r="G131" s="21"/>
      <c r="H131" s="34"/>
      <c r="I131" s="34"/>
      <c r="J131" s="34"/>
      <c r="K131" s="34"/>
      <c r="L131" s="34"/>
      <c r="M131" s="21"/>
      <c r="N131" s="21"/>
      <c r="O131" s="21"/>
      <c r="P131" s="21"/>
      <c r="Q131" s="21"/>
      <c r="R131" s="21"/>
      <c r="S131" s="22" t="n">
        <v>131</v>
      </c>
      <c r="T131" s="8"/>
      <c r="U131" s="8"/>
      <c r="V131" s="8"/>
      <c r="W131" s="8"/>
      <c r="X131" s="8"/>
      <c r="Y131" s="8"/>
      <c r="Z131" s="8"/>
    </row>
    <row r="132" customFormat="false" ht="28.5" hidden="false" customHeight="true" outlineLevel="0" collapsed="false">
      <c r="A132" s="17" t="s">
        <v>158</v>
      </c>
      <c r="B132" s="18"/>
      <c r="C132" s="31"/>
      <c r="D132" s="31"/>
      <c r="E132" s="32"/>
      <c r="F132" s="19"/>
      <c r="G132" s="21"/>
      <c r="H132" s="34"/>
      <c r="I132" s="34"/>
      <c r="J132" s="34"/>
      <c r="K132" s="34"/>
      <c r="L132" s="34"/>
      <c r="M132" s="21"/>
      <c r="N132" s="21"/>
      <c r="O132" s="21"/>
      <c r="P132" s="21"/>
      <c r="Q132" s="21"/>
      <c r="R132" s="21"/>
      <c r="S132" s="22" t="n">
        <v>132</v>
      </c>
      <c r="T132" s="8"/>
      <c r="U132" s="8"/>
      <c r="V132" s="8"/>
      <c r="W132" s="8"/>
      <c r="X132" s="8"/>
      <c r="Y132" s="8"/>
      <c r="Z132" s="8"/>
    </row>
    <row r="133" customFormat="false" ht="28.5" hidden="false" customHeight="true" outlineLevel="0" collapsed="false">
      <c r="A133" s="24" t="s">
        <v>159</v>
      </c>
      <c r="B133" s="18" t="n">
        <f aca="false">HLOOKUP($B$2,$I$1:L133,S133,0)</f>
        <v>1</v>
      </c>
      <c r="C133" s="25" t="str">
        <f aca="false">IF(B133=1,"Ap Dung","Khong")</f>
        <v>Ap Dung</v>
      </c>
      <c r="D133" s="25" t="str">
        <f aca="false">IF(E133="x","Bat buoc",(IF(E133=1,"khuyen khich","Khong")))</f>
        <v>Khong</v>
      </c>
      <c r="E133" s="26" t="n">
        <f aca="false">HLOOKUP($E$2,$N$1:R133,S133,0)</f>
        <v>0</v>
      </c>
      <c r="F133" s="27"/>
      <c r="G133" s="29" t="str">
        <f aca="false">IF(AND(F133=1,E133=1),1,IF(AND(F133=1,E133="x"),"x",""))</f>
        <v/>
      </c>
      <c r="H133" s="28" t="s">
        <v>15</v>
      </c>
      <c r="I133" s="22" t="n">
        <v>1</v>
      </c>
      <c r="J133" s="22" t="n">
        <v>1</v>
      </c>
      <c r="K133" s="22" t="n">
        <v>1</v>
      </c>
      <c r="L133" s="22" t="n">
        <v>1</v>
      </c>
      <c r="M133" s="29" t="s">
        <v>30</v>
      </c>
      <c r="N133" s="29" t="s">
        <v>23</v>
      </c>
      <c r="O133" s="29" t="s">
        <v>23</v>
      </c>
      <c r="P133" s="23"/>
      <c r="Q133" s="23"/>
      <c r="R133" s="23"/>
      <c r="S133" s="22" t="n">
        <v>133</v>
      </c>
      <c r="T133" s="8"/>
      <c r="U133" s="8"/>
      <c r="V133" s="8"/>
      <c r="W133" s="8"/>
      <c r="X133" s="8"/>
      <c r="Y133" s="8"/>
      <c r="Z133" s="8"/>
    </row>
    <row r="134" customFormat="false" ht="28.5" hidden="false" customHeight="true" outlineLevel="0" collapsed="false">
      <c r="A134" s="24" t="s">
        <v>160</v>
      </c>
      <c r="B134" s="18" t="n">
        <f aca="false">HLOOKUP($B$2,$I$1:L134,S134,0)</f>
        <v>1</v>
      </c>
      <c r="C134" s="25" t="str">
        <f aca="false">IF(B134=1,"Ap Dung","Khong")</f>
        <v>Ap Dung</v>
      </c>
      <c r="D134" s="25" t="str">
        <f aca="false">IF(E134="x","Bat buoc",(IF(E134=1,"khuyen khich","Khong")))</f>
        <v>Bat buoc</v>
      </c>
      <c r="E134" s="33" t="str">
        <f aca="false">HLOOKUP($E$2,$N$1:R134,S134,0)</f>
        <v>x</v>
      </c>
      <c r="F134" s="27" t="n">
        <v>1</v>
      </c>
      <c r="G134" s="29" t="str">
        <f aca="false">IF(AND(F134=1,E134=1),1,IF(AND(F134=1,E134="x"),"x",""))</f>
        <v>x</v>
      </c>
      <c r="H134" s="28" t="s">
        <v>15</v>
      </c>
      <c r="I134" s="22" t="n">
        <v>1</v>
      </c>
      <c r="J134" s="22" t="n">
        <v>1</v>
      </c>
      <c r="K134" s="22" t="n">
        <v>1</v>
      </c>
      <c r="L134" s="22" t="n">
        <v>1</v>
      </c>
      <c r="M134" s="29" t="s">
        <v>53</v>
      </c>
      <c r="N134" s="23"/>
      <c r="O134" s="23"/>
      <c r="P134" s="29" t="s">
        <v>23</v>
      </c>
      <c r="Q134" s="23"/>
      <c r="R134" s="23"/>
      <c r="S134" s="22" t="n">
        <v>134</v>
      </c>
      <c r="T134" s="8"/>
      <c r="U134" s="8"/>
      <c r="V134" s="8"/>
      <c r="W134" s="8"/>
      <c r="X134" s="8"/>
      <c r="Y134" s="8"/>
      <c r="Z134" s="8"/>
    </row>
    <row r="135" customFormat="false" ht="28.5" hidden="false" customHeight="true" outlineLevel="0" collapsed="false">
      <c r="A135" s="24" t="s">
        <v>161</v>
      </c>
      <c r="B135" s="18" t="n">
        <f aca="false">HLOOKUP($B$2,$I$1:L135,S135,0)</f>
        <v>1</v>
      </c>
      <c r="C135" s="25" t="str">
        <f aca="false">IF(B135=1,"Ap Dung","Khong")</f>
        <v>Ap Dung</v>
      </c>
      <c r="D135" s="25" t="str">
        <f aca="false">IF(E135="x","Bat buoc",(IF(E135=1,"khuyen khich","Khong")))</f>
        <v>Khong</v>
      </c>
      <c r="E135" s="26" t="n">
        <f aca="false">HLOOKUP($E$2,$N$1:R135,S135,0)</f>
        <v>0</v>
      </c>
      <c r="F135" s="27"/>
      <c r="G135" s="29" t="str">
        <f aca="false">IF(AND(F135=1,E135=1),1,IF(AND(F135=1,E135="x"),"x",""))</f>
        <v/>
      </c>
      <c r="H135" s="28" t="s">
        <v>15</v>
      </c>
      <c r="I135" s="22" t="n">
        <v>1</v>
      </c>
      <c r="J135" s="22" t="n">
        <v>1</v>
      </c>
      <c r="K135" s="22" t="n">
        <v>1</v>
      </c>
      <c r="L135" s="22" t="n">
        <v>1</v>
      </c>
      <c r="M135" s="29" t="s">
        <v>41</v>
      </c>
      <c r="N135" s="23"/>
      <c r="O135" s="23"/>
      <c r="P135" s="23"/>
      <c r="Q135" s="29" t="s">
        <v>23</v>
      </c>
      <c r="R135" s="29" t="s">
        <v>23</v>
      </c>
      <c r="S135" s="22" t="n">
        <v>135</v>
      </c>
      <c r="T135" s="8"/>
      <c r="U135" s="8"/>
      <c r="V135" s="8"/>
      <c r="W135" s="8"/>
      <c r="X135" s="8"/>
      <c r="Y135" s="8"/>
      <c r="Z135" s="8"/>
    </row>
    <row r="136" customFormat="false" ht="28.5" hidden="false" customHeight="true" outlineLevel="0" collapsed="false">
      <c r="A136" s="24" t="s">
        <v>162</v>
      </c>
      <c r="B136" s="18" t="n">
        <f aca="false">HLOOKUP($B$2,$I$1:L136,S136,0)</f>
        <v>1</v>
      </c>
      <c r="C136" s="25" t="str">
        <f aca="false">IF(B136=1,"Ap Dung","Khong")</f>
        <v>Ap Dung</v>
      </c>
      <c r="D136" s="25" t="str">
        <f aca="false">IF(E136="x","Bat buoc",(IF(E136=1,"khuyen khich","Khong")))</f>
        <v>Bat buoc</v>
      </c>
      <c r="E136" s="33" t="str">
        <f aca="false">HLOOKUP($E$2,$N$1:R136,S136,0)</f>
        <v>x</v>
      </c>
      <c r="F136" s="27" t="n">
        <v>1</v>
      </c>
      <c r="G136" s="29" t="str">
        <f aca="false">IF(AND(F136=1,E136=1),1,IF(AND(F136=1,E136="x"),"x",""))</f>
        <v>x</v>
      </c>
      <c r="H136" s="28" t="s">
        <v>15</v>
      </c>
      <c r="I136" s="22" t="n">
        <v>1</v>
      </c>
      <c r="J136" s="22" t="n">
        <v>1</v>
      </c>
      <c r="K136" s="22" t="n">
        <v>1</v>
      </c>
      <c r="L136" s="22" t="n">
        <v>1</v>
      </c>
      <c r="M136" s="29" t="s">
        <v>22</v>
      </c>
      <c r="N136" s="29" t="s">
        <v>23</v>
      </c>
      <c r="O136" s="29" t="s">
        <v>23</v>
      </c>
      <c r="P136" s="29" t="s">
        <v>23</v>
      </c>
      <c r="Q136" s="29" t="s">
        <v>23</v>
      </c>
      <c r="R136" s="29" t="s">
        <v>23</v>
      </c>
      <c r="S136" s="22" t="n">
        <v>136</v>
      </c>
      <c r="T136" s="8"/>
      <c r="U136" s="8"/>
      <c r="V136" s="8"/>
      <c r="W136" s="8"/>
      <c r="X136" s="8"/>
      <c r="Y136" s="8"/>
      <c r="Z136" s="8"/>
    </row>
    <row r="137" customFormat="false" ht="28.5" hidden="false" customHeight="true" outlineLevel="0" collapsed="false">
      <c r="A137" s="24" t="s">
        <v>163</v>
      </c>
      <c r="B137" s="18" t="n">
        <f aca="false">HLOOKUP($B$2,$I$1:L137,S137,0)</f>
        <v>1</v>
      </c>
      <c r="C137" s="25" t="str">
        <f aca="false">IF(B137=1,"Ap Dung","Khong")</f>
        <v>Ap Dung</v>
      </c>
      <c r="D137" s="25" t="str">
        <f aca="false">IF(E137="x","Bat buoc",(IF(E137=1,"khuyen khich","Khong")))</f>
        <v>Bat buoc</v>
      </c>
      <c r="E137" s="33" t="str">
        <f aca="false">HLOOKUP($E$2,$N$1:R137,S137,0)</f>
        <v>x</v>
      </c>
      <c r="F137" s="27" t="n">
        <v>1</v>
      </c>
      <c r="G137" s="29" t="str">
        <f aca="false">IF(AND(F137=1,E137=1),1,IF(AND(F137=1,E137="x"),"x",""))</f>
        <v>x</v>
      </c>
      <c r="H137" s="28" t="s">
        <v>15</v>
      </c>
      <c r="I137" s="22" t="n">
        <v>1</v>
      </c>
      <c r="J137" s="22" t="n">
        <v>1</v>
      </c>
      <c r="K137" s="22" t="n">
        <v>1</v>
      </c>
      <c r="L137" s="22" t="n">
        <v>1</v>
      </c>
      <c r="M137" s="29" t="s">
        <v>22</v>
      </c>
      <c r="N137" s="29" t="s">
        <v>23</v>
      </c>
      <c r="O137" s="29" t="s">
        <v>23</v>
      </c>
      <c r="P137" s="29" t="s">
        <v>23</v>
      </c>
      <c r="Q137" s="29" t="s">
        <v>23</v>
      </c>
      <c r="R137" s="29" t="s">
        <v>23</v>
      </c>
      <c r="S137" s="22" t="n">
        <v>137</v>
      </c>
      <c r="T137" s="8"/>
      <c r="U137" s="8"/>
      <c r="V137" s="8"/>
      <c r="W137" s="8"/>
      <c r="X137" s="8"/>
      <c r="Y137" s="8"/>
      <c r="Z137" s="8"/>
    </row>
    <row r="138" customFormat="false" ht="28.5" hidden="false" customHeight="true" outlineLevel="0" collapsed="false">
      <c r="A138" s="24" t="s">
        <v>164</v>
      </c>
      <c r="B138" s="18" t="n">
        <f aca="false">HLOOKUP($B$2,$I$1:L138,S138,0)</f>
        <v>1</v>
      </c>
      <c r="C138" s="25" t="str">
        <f aca="false">IF(B138=1,"Ap Dung","Khong")</f>
        <v>Ap Dung</v>
      </c>
      <c r="D138" s="25" t="str">
        <f aca="false">IF(E138="x","Bat buoc",(IF(E138=1,"khuyen khich","Khong")))</f>
        <v>Bat buoc</v>
      </c>
      <c r="E138" s="33" t="str">
        <f aca="false">HLOOKUP($E$2,$N$1:R138,S138,0)</f>
        <v>x</v>
      </c>
      <c r="F138" s="27" t="n">
        <v>1</v>
      </c>
      <c r="G138" s="29" t="str">
        <f aca="false">IF(AND(F138=1,E138=1),1,IF(AND(F138=1,E138="x"),"x",""))</f>
        <v>x</v>
      </c>
      <c r="H138" s="28" t="s">
        <v>15</v>
      </c>
      <c r="I138" s="22" t="n">
        <v>1</v>
      </c>
      <c r="J138" s="22" t="n">
        <v>1</v>
      </c>
      <c r="K138" s="22" t="n">
        <v>1</v>
      </c>
      <c r="L138" s="22" t="n">
        <v>1</v>
      </c>
      <c r="M138" s="29" t="s">
        <v>22</v>
      </c>
      <c r="N138" s="29" t="s">
        <v>23</v>
      </c>
      <c r="O138" s="29" t="s">
        <v>23</v>
      </c>
      <c r="P138" s="29" t="s">
        <v>23</v>
      </c>
      <c r="Q138" s="29" t="s">
        <v>23</v>
      </c>
      <c r="R138" s="29" t="s">
        <v>23</v>
      </c>
      <c r="S138" s="22" t="n">
        <v>138</v>
      </c>
      <c r="T138" s="8"/>
      <c r="U138" s="8"/>
      <c r="V138" s="8"/>
      <c r="W138" s="8"/>
      <c r="X138" s="8"/>
      <c r="Y138" s="8"/>
      <c r="Z138" s="8"/>
    </row>
    <row r="139" customFormat="false" ht="28.5" hidden="false" customHeight="true" outlineLevel="0" collapsed="false">
      <c r="A139" s="24" t="s">
        <v>165</v>
      </c>
      <c r="B139" s="18" t="n">
        <f aca="false">HLOOKUP($B$2,$I$1:L139,S139,0)</f>
        <v>1</v>
      </c>
      <c r="C139" s="25" t="str">
        <f aca="false">IF(B139=1,"Ap Dung","Khong")</f>
        <v>Ap Dung</v>
      </c>
      <c r="D139" s="25" t="str">
        <f aca="false">IF(E139="x","Bat buoc",(IF(E139=1,"khuyen khich","Khong")))</f>
        <v>Bat buoc</v>
      </c>
      <c r="E139" s="33" t="str">
        <f aca="false">HLOOKUP($E$2,$N$1:R139,S139,0)</f>
        <v>x</v>
      </c>
      <c r="F139" s="27" t="n">
        <v>1</v>
      </c>
      <c r="G139" s="29" t="str">
        <f aca="false">IF(AND(F139=1,E139=1),1,IF(AND(F139=1,E139="x"),"x",""))</f>
        <v>x</v>
      </c>
      <c r="H139" s="28" t="s">
        <v>15</v>
      </c>
      <c r="I139" s="22" t="n">
        <v>1</v>
      </c>
      <c r="J139" s="22" t="n">
        <v>1</v>
      </c>
      <c r="K139" s="22" t="n">
        <v>1</v>
      </c>
      <c r="L139" s="22" t="n">
        <v>1</v>
      </c>
      <c r="M139" s="29" t="s">
        <v>25</v>
      </c>
      <c r="N139" s="23"/>
      <c r="O139" s="23"/>
      <c r="P139" s="29" t="s">
        <v>23</v>
      </c>
      <c r="Q139" s="29" t="s">
        <v>23</v>
      </c>
      <c r="R139" s="29" t="s">
        <v>23</v>
      </c>
      <c r="S139" s="22" t="n">
        <v>139</v>
      </c>
      <c r="T139" s="8"/>
      <c r="U139" s="8"/>
      <c r="V139" s="8"/>
      <c r="W139" s="8"/>
      <c r="X139" s="8"/>
      <c r="Y139" s="8"/>
      <c r="Z139" s="8"/>
    </row>
    <row r="140" customFormat="false" ht="28.5" hidden="false" customHeight="true" outlineLevel="0" collapsed="false">
      <c r="A140" s="24" t="s">
        <v>166</v>
      </c>
      <c r="B140" s="18" t="n">
        <f aca="false">HLOOKUP($B$2,$I$1:L140,S140,0)</f>
        <v>1</v>
      </c>
      <c r="C140" s="25" t="str">
        <f aca="false">IF(B140=1,"Ap Dung","Khong")</f>
        <v>Ap Dung</v>
      </c>
      <c r="D140" s="25" t="str">
        <f aca="false">IF(E140="x","Bat buoc",(IF(E140=1,"khuyen khich","Khong")))</f>
        <v>Khong</v>
      </c>
      <c r="E140" s="26" t="n">
        <f aca="false">HLOOKUP($E$2,$N$1:R140,S140,0)</f>
        <v>0</v>
      </c>
      <c r="F140" s="27"/>
      <c r="G140" s="29" t="str">
        <f aca="false">IF(AND(F140=1,E140=1),1,IF(AND(F140=1,E140="x"),"x",""))</f>
        <v/>
      </c>
      <c r="H140" s="28" t="s">
        <v>15</v>
      </c>
      <c r="I140" s="22" t="n">
        <v>1</v>
      </c>
      <c r="J140" s="22" t="n">
        <v>1</v>
      </c>
      <c r="K140" s="22" t="n">
        <v>1</v>
      </c>
      <c r="L140" s="22" t="n">
        <v>1</v>
      </c>
      <c r="M140" s="29" t="s">
        <v>56</v>
      </c>
      <c r="N140" s="23"/>
      <c r="O140" s="23"/>
      <c r="P140" s="23"/>
      <c r="Q140" s="29" t="s">
        <v>23</v>
      </c>
      <c r="R140" s="23"/>
      <c r="S140" s="22" t="n">
        <v>140</v>
      </c>
      <c r="T140" s="8"/>
      <c r="U140" s="8"/>
      <c r="V140" s="8"/>
      <c r="W140" s="8"/>
      <c r="X140" s="8"/>
      <c r="Y140" s="8"/>
      <c r="Z140" s="8"/>
    </row>
    <row r="141" customFormat="false" ht="28.5" hidden="false" customHeight="true" outlineLevel="0" collapsed="false">
      <c r="A141" s="24" t="s">
        <v>167</v>
      </c>
      <c r="B141" s="18" t="n">
        <f aca="false">HLOOKUP($B$2,$I$1:L141,S141,0)</f>
        <v>1</v>
      </c>
      <c r="C141" s="25" t="str">
        <f aca="false">IF(B141=1,"Ap Dung","Khong")</f>
        <v>Ap Dung</v>
      </c>
      <c r="D141" s="25" t="str">
        <f aca="false">IF(E141="x","Bat buoc",(IF(E141=1,"khuyen khich","Khong")))</f>
        <v>Khong</v>
      </c>
      <c r="E141" s="26" t="n">
        <f aca="false">HLOOKUP($E$2,$N$1:R141,S141,0)</f>
        <v>0</v>
      </c>
      <c r="F141" s="27"/>
      <c r="G141" s="29" t="str">
        <f aca="false">IF(AND(F141=1,E141=1),1,IF(AND(F141=1,E141="x"),"x",""))</f>
        <v/>
      </c>
      <c r="H141" s="28" t="s">
        <v>15</v>
      </c>
      <c r="I141" s="22" t="n">
        <v>1</v>
      </c>
      <c r="J141" s="22" t="n">
        <v>1</v>
      </c>
      <c r="K141" s="22" t="n">
        <v>1</v>
      </c>
      <c r="L141" s="22" t="n">
        <v>1</v>
      </c>
      <c r="M141" s="29" t="s">
        <v>41</v>
      </c>
      <c r="N141" s="23"/>
      <c r="O141" s="23"/>
      <c r="P141" s="23"/>
      <c r="Q141" s="29" t="s">
        <v>23</v>
      </c>
      <c r="R141" s="29" t="s">
        <v>23</v>
      </c>
      <c r="S141" s="22" t="n">
        <v>141</v>
      </c>
      <c r="T141" s="8"/>
      <c r="U141" s="8"/>
      <c r="V141" s="8"/>
      <c r="W141" s="8"/>
      <c r="X141" s="8"/>
      <c r="Y141" s="8"/>
      <c r="Z141" s="8"/>
    </row>
    <row r="142" customFormat="false" ht="28.5" hidden="false" customHeight="true" outlineLevel="0" collapsed="false">
      <c r="A142" s="24" t="s">
        <v>168</v>
      </c>
      <c r="B142" s="18" t="n">
        <f aca="false">HLOOKUP($B$2,$I$1:L142,S142,0)</f>
        <v>1</v>
      </c>
      <c r="C142" s="25" t="str">
        <f aca="false">IF(B142=1,"Ap Dung","Khong")</f>
        <v>Ap Dung</v>
      </c>
      <c r="D142" s="25" t="str">
        <f aca="false">IF(E142="x","Bat buoc",(IF(E142=1,"khuyen khich","Khong")))</f>
        <v>Khong</v>
      </c>
      <c r="E142" s="26" t="n">
        <f aca="false">HLOOKUP($E$2,$N$1:R142,S142,0)</f>
        <v>0</v>
      </c>
      <c r="F142" s="27"/>
      <c r="G142" s="29" t="str">
        <f aca="false">IF(AND(F142=1,E142=1),1,IF(AND(F142=1,E142="x"),"x",""))</f>
        <v/>
      </c>
      <c r="H142" s="28" t="s">
        <v>15</v>
      </c>
      <c r="I142" s="22" t="n">
        <v>1</v>
      </c>
      <c r="J142" s="22" t="n">
        <v>1</v>
      </c>
      <c r="K142" s="22" t="n">
        <v>1</v>
      </c>
      <c r="L142" s="22" t="n">
        <v>1</v>
      </c>
      <c r="M142" s="29" t="s">
        <v>28</v>
      </c>
      <c r="N142" s="23"/>
      <c r="O142" s="23"/>
      <c r="P142" s="23"/>
      <c r="Q142" s="23"/>
      <c r="R142" s="29" t="s">
        <v>23</v>
      </c>
      <c r="S142" s="22" t="n">
        <v>142</v>
      </c>
      <c r="T142" s="8"/>
      <c r="U142" s="8"/>
      <c r="V142" s="8"/>
      <c r="W142" s="8"/>
      <c r="X142" s="8"/>
      <c r="Y142" s="8"/>
      <c r="Z142" s="8"/>
    </row>
    <row r="143" customFormat="false" ht="28.5" hidden="false" customHeight="true" outlineLevel="0" collapsed="false">
      <c r="A143" s="30" t="s">
        <v>169</v>
      </c>
      <c r="B143" s="18"/>
      <c r="C143" s="31"/>
      <c r="D143" s="31"/>
      <c r="E143" s="32"/>
      <c r="F143" s="32"/>
      <c r="G143" s="23"/>
      <c r="H143" s="22"/>
      <c r="I143" s="22"/>
      <c r="J143" s="22"/>
      <c r="K143" s="22"/>
      <c r="L143" s="22"/>
      <c r="M143" s="23"/>
      <c r="N143" s="23"/>
      <c r="O143" s="23"/>
      <c r="P143" s="23"/>
      <c r="Q143" s="23"/>
      <c r="R143" s="23"/>
      <c r="S143" s="22" t="n">
        <v>143</v>
      </c>
      <c r="T143" s="8"/>
      <c r="U143" s="8"/>
      <c r="V143" s="8"/>
      <c r="W143" s="8"/>
      <c r="X143" s="8"/>
      <c r="Y143" s="8"/>
      <c r="Z143" s="8"/>
    </row>
    <row r="144" customFormat="false" ht="28.5" hidden="false" customHeight="true" outlineLevel="0" collapsed="false">
      <c r="A144" s="30" t="s">
        <v>170</v>
      </c>
      <c r="B144" s="18"/>
      <c r="C144" s="31"/>
      <c r="D144" s="31"/>
      <c r="E144" s="32"/>
      <c r="F144" s="32"/>
      <c r="G144" s="23"/>
      <c r="H144" s="22"/>
      <c r="I144" s="22"/>
      <c r="J144" s="22"/>
      <c r="K144" s="22"/>
      <c r="L144" s="22"/>
      <c r="M144" s="23"/>
      <c r="N144" s="23"/>
      <c r="O144" s="23"/>
      <c r="P144" s="23"/>
      <c r="Q144" s="23"/>
      <c r="R144" s="23"/>
      <c r="S144" s="22" t="n">
        <v>144</v>
      </c>
      <c r="T144" s="8"/>
      <c r="U144" s="8"/>
      <c r="V144" s="8"/>
      <c r="W144" s="8"/>
      <c r="X144" s="8"/>
      <c r="Y144" s="8"/>
      <c r="Z144" s="8"/>
    </row>
    <row r="145" customFormat="false" ht="28.5" hidden="false" customHeight="true" outlineLevel="0" collapsed="false">
      <c r="A145" s="30" t="s">
        <v>171</v>
      </c>
      <c r="B145" s="18"/>
      <c r="C145" s="31"/>
      <c r="D145" s="31"/>
      <c r="E145" s="32"/>
      <c r="F145" s="32"/>
      <c r="G145" s="23"/>
      <c r="H145" s="22"/>
      <c r="I145" s="22"/>
      <c r="J145" s="22"/>
      <c r="K145" s="22"/>
      <c r="L145" s="22"/>
      <c r="M145" s="23"/>
      <c r="N145" s="23"/>
      <c r="O145" s="23"/>
      <c r="P145" s="23"/>
      <c r="Q145" s="23"/>
      <c r="R145" s="23"/>
      <c r="S145" s="22" t="n">
        <v>145</v>
      </c>
      <c r="T145" s="8"/>
      <c r="U145" s="8"/>
      <c r="V145" s="8"/>
      <c r="W145" s="8"/>
      <c r="X145" s="8"/>
      <c r="Y145" s="8"/>
      <c r="Z145" s="8"/>
    </row>
    <row r="146" customFormat="false" ht="28.5" hidden="false" customHeight="true" outlineLevel="0" collapsed="false">
      <c r="A146" s="24" t="s">
        <v>172</v>
      </c>
      <c r="B146" s="18" t="n">
        <f aca="false">HLOOKUP($B$2,$I$1:L146,S146,0)</f>
        <v>1</v>
      </c>
      <c r="C146" s="25" t="str">
        <f aca="false">IF(B146=1,"Ap Dung","Khong")</f>
        <v>Ap Dung</v>
      </c>
      <c r="D146" s="25" t="str">
        <f aca="false">IF(E146="x","Bat buoc",(IF(E146=1,"khuyen khich","Khong")))</f>
        <v>Bat buoc</v>
      </c>
      <c r="E146" s="33" t="str">
        <f aca="false">HLOOKUP($E$2,$N$1:R146,S146,0)</f>
        <v>x</v>
      </c>
      <c r="F146" s="27"/>
      <c r="G146" s="29" t="str">
        <f aca="false">IF(AND(F146=1,E146=1),1,IF(AND(F146=1,E146="x"),"x",""))</f>
        <v/>
      </c>
      <c r="H146" s="28" t="s">
        <v>15</v>
      </c>
      <c r="I146" s="22" t="n">
        <v>1</v>
      </c>
      <c r="J146" s="22" t="n">
        <v>1</v>
      </c>
      <c r="K146" s="22" t="n">
        <v>1</v>
      </c>
      <c r="L146" s="22" t="n">
        <v>1</v>
      </c>
      <c r="M146" s="29" t="s">
        <v>22</v>
      </c>
      <c r="N146" s="29" t="s">
        <v>23</v>
      </c>
      <c r="O146" s="29" t="s">
        <v>23</v>
      </c>
      <c r="P146" s="29" t="s">
        <v>23</v>
      </c>
      <c r="Q146" s="29" t="s">
        <v>23</v>
      </c>
      <c r="R146" s="29" t="s">
        <v>23</v>
      </c>
      <c r="S146" s="22" t="n">
        <v>146</v>
      </c>
      <c r="T146" s="8"/>
      <c r="U146" s="8"/>
      <c r="V146" s="8"/>
      <c r="W146" s="8"/>
      <c r="X146" s="8"/>
      <c r="Y146" s="8"/>
      <c r="Z146" s="8"/>
    </row>
    <row r="147" customFormat="false" ht="28.5" hidden="false" customHeight="true" outlineLevel="0" collapsed="false">
      <c r="A147" s="24" t="s">
        <v>173</v>
      </c>
      <c r="B147" s="18" t="n">
        <f aca="false">HLOOKUP($B$2,$I$1:L147,S147,0)</f>
        <v>1</v>
      </c>
      <c r="C147" s="25" t="str">
        <f aca="false">IF(B147=1,"Ap Dung","Khong")</f>
        <v>Ap Dung</v>
      </c>
      <c r="D147" s="25" t="str">
        <f aca="false">IF(E147="x","Bat buoc",(IF(E147=1,"khuyen khich","Khong")))</f>
        <v>Bat buoc</v>
      </c>
      <c r="E147" s="33" t="str">
        <f aca="false">HLOOKUP($E$2,$N$1:R147,S147,0)</f>
        <v>x</v>
      </c>
      <c r="F147" s="27"/>
      <c r="G147" s="29" t="str">
        <f aca="false">IF(AND(F147=1,E147=1),1,IF(AND(F147=1,E147="x"),"x",""))</f>
        <v/>
      </c>
      <c r="H147" s="28" t="s">
        <v>15</v>
      </c>
      <c r="I147" s="22" t="n">
        <v>1</v>
      </c>
      <c r="J147" s="22" t="n">
        <v>1</v>
      </c>
      <c r="K147" s="22" t="n">
        <v>1</v>
      </c>
      <c r="L147" s="22" t="n">
        <v>1</v>
      </c>
      <c r="M147" s="29" t="s">
        <v>22</v>
      </c>
      <c r="N147" s="29" t="s">
        <v>23</v>
      </c>
      <c r="O147" s="29" t="s">
        <v>23</v>
      </c>
      <c r="P147" s="29" t="s">
        <v>23</v>
      </c>
      <c r="Q147" s="29" t="s">
        <v>23</v>
      </c>
      <c r="R147" s="29" t="s">
        <v>23</v>
      </c>
      <c r="S147" s="22" t="n">
        <v>147</v>
      </c>
      <c r="T147" s="8"/>
      <c r="U147" s="8"/>
      <c r="V147" s="8"/>
      <c r="W147" s="8"/>
      <c r="X147" s="8"/>
      <c r="Y147" s="8"/>
      <c r="Z147" s="8"/>
    </row>
    <row r="148" customFormat="false" ht="28.5" hidden="false" customHeight="true" outlineLevel="0" collapsed="false">
      <c r="A148" s="24" t="s">
        <v>174</v>
      </c>
      <c r="B148" s="18" t="n">
        <f aca="false">HLOOKUP($B$2,$I$1:L148,S148,0)</f>
        <v>1</v>
      </c>
      <c r="C148" s="25" t="str">
        <f aca="false">IF(B148=1,"Ap Dung","Khong")</f>
        <v>Ap Dung</v>
      </c>
      <c r="D148" s="25" t="str">
        <f aca="false">IF(E148="x","Bat buoc",(IF(E148=1,"khuyen khich","Khong")))</f>
        <v>Bat buoc</v>
      </c>
      <c r="E148" s="33" t="str">
        <f aca="false">HLOOKUP($E$2,$N$1:R148,S148,0)</f>
        <v>x</v>
      </c>
      <c r="F148" s="27"/>
      <c r="G148" s="29" t="str">
        <f aca="false">IF(AND(F148=1,E148=1),1,IF(AND(F148=1,E148="x"),"x",""))</f>
        <v/>
      </c>
      <c r="H148" s="28" t="s">
        <v>15</v>
      </c>
      <c r="I148" s="22" t="n">
        <v>1</v>
      </c>
      <c r="J148" s="22" t="n">
        <v>1</v>
      </c>
      <c r="K148" s="22" t="n">
        <v>1</v>
      </c>
      <c r="L148" s="22" t="n">
        <v>1</v>
      </c>
      <c r="M148" s="29" t="s">
        <v>22</v>
      </c>
      <c r="N148" s="29" t="s">
        <v>23</v>
      </c>
      <c r="O148" s="29" t="s">
        <v>23</v>
      </c>
      <c r="P148" s="29" t="s">
        <v>23</v>
      </c>
      <c r="Q148" s="29" t="s">
        <v>23</v>
      </c>
      <c r="R148" s="29" t="s">
        <v>23</v>
      </c>
      <c r="S148" s="22" t="n">
        <v>148</v>
      </c>
      <c r="T148" s="8"/>
      <c r="U148" s="8"/>
      <c r="V148" s="8"/>
      <c r="W148" s="8"/>
      <c r="X148" s="8"/>
      <c r="Y148" s="8"/>
      <c r="Z148" s="8"/>
    </row>
    <row r="149" customFormat="false" ht="28.5" hidden="false" customHeight="true" outlineLevel="0" collapsed="false">
      <c r="A149" s="24" t="s">
        <v>175</v>
      </c>
      <c r="B149" s="18" t="n">
        <f aca="false">HLOOKUP($B$2,$I$1:L149,S149,0)</f>
        <v>1</v>
      </c>
      <c r="C149" s="25" t="str">
        <f aca="false">IF(B149=1,"Ap Dung","Khong")</f>
        <v>Ap Dung</v>
      </c>
      <c r="D149" s="25" t="str">
        <f aca="false">IF(E149="x","Bat buoc",(IF(E149=1,"khuyen khich","Khong")))</f>
        <v>Bat buoc</v>
      </c>
      <c r="E149" s="33" t="str">
        <f aca="false">HLOOKUP($E$2,$N$1:R149,S149,0)</f>
        <v>x</v>
      </c>
      <c r="F149" s="27"/>
      <c r="G149" s="29" t="str">
        <f aca="false">IF(AND(F149=1,E149=1),1,IF(AND(F149=1,E149="x"),"x",""))</f>
        <v/>
      </c>
      <c r="H149" s="28" t="s">
        <v>15</v>
      </c>
      <c r="I149" s="22" t="n">
        <v>1</v>
      </c>
      <c r="J149" s="22" t="n">
        <v>1</v>
      </c>
      <c r="K149" s="22" t="n">
        <v>1</v>
      </c>
      <c r="L149" s="22" t="n">
        <v>1</v>
      </c>
      <c r="M149" s="29" t="s">
        <v>176</v>
      </c>
      <c r="N149" s="23" t="n">
        <v>1</v>
      </c>
      <c r="O149" s="23" t="n">
        <v>1</v>
      </c>
      <c r="P149" s="29" t="s">
        <v>23</v>
      </c>
      <c r="Q149" s="29" t="s">
        <v>23</v>
      </c>
      <c r="R149" s="29" t="s">
        <v>23</v>
      </c>
      <c r="S149" s="22" t="n">
        <v>149</v>
      </c>
      <c r="T149" s="8"/>
      <c r="U149" s="8"/>
      <c r="V149" s="8"/>
      <c r="W149" s="8"/>
      <c r="X149" s="8"/>
      <c r="Y149" s="8"/>
      <c r="Z149" s="8"/>
    </row>
    <row r="150" customFormat="false" ht="39.75" hidden="false" customHeight="true" outlineLevel="0" collapsed="false">
      <c r="A150" s="24" t="s">
        <v>177</v>
      </c>
      <c r="B150" s="18" t="n">
        <f aca="false">HLOOKUP($B$2,$I$1:L150,S150,0)</f>
        <v>1</v>
      </c>
      <c r="C150" s="25" t="str">
        <f aca="false">IF(B150=1,"Ap Dung","Khong")</f>
        <v>Ap Dung</v>
      </c>
      <c r="D150" s="25" t="str">
        <f aca="false">IF(E150="x","Bat buoc",(IF(E150=1,"khuyen khich","Khong")))</f>
        <v>Bat buoc</v>
      </c>
      <c r="E150" s="33" t="str">
        <f aca="false">HLOOKUP($E$2,$N$1:R150,S150,0)</f>
        <v>x</v>
      </c>
      <c r="F150" s="27"/>
      <c r="G150" s="29" t="str">
        <f aca="false">IF(AND(F150=1,E150=1),1,IF(AND(F150=1,E150="x"),"x",""))</f>
        <v/>
      </c>
      <c r="H150" s="28" t="s">
        <v>15</v>
      </c>
      <c r="I150" s="22" t="n">
        <v>1</v>
      </c>
      <c r="J150" s="22" t="n">
        <v>1</v>
      </c>
      <c r="K150" s="22" t="n">
        <v>1</v>
      </c>
      <c r="L150" s="22" t="n">
        <v>1</v>
      </c>
      <c r="M150" s="29" t="s">
        <v>22</v>
      </c>
      <c r="N150" s="29" t="s">
        <v>23</v>
      </c>
      <c r="O150" s="29" t="s">
        <v>23</v>
      </c>
      <c r="P150" s="29" t="s">
        <v>23</v>
      </c>
      <c r="Q150" s="29" t="s">
        <v>23</v>
      </c>
      <c r="R150" s="29" t="s">
        <v>23</v>
      </c>
      <c r="S150" s="22" t="n">
        <v>150</v>
      </c>
      <c r="T150" s="8"/>
      <c r="U150" s="8"/>
      <c r="V150" s="8"/>
      <c r="W150" s="8"/>
      <c r="X150" s="8"/>
      <c r="Y150" s="8"/>
      <c r="Z150" s="8"/>
    </row>
    <row r="151" customFormat="false" ht="28.5" hidden="false" customHeight="true" outlineLevel="0" collapsed="false">
      <c r="A151" s="24" t="s">
        <v>178</v>
      </c>
      <c r="B151" s="18" t="n">
        <f aca="false">HLOOKUP($B$2,$I$1:L151,S151,0)</f>
        <v>1</v>
      </c>
      <c r="C151" s="25" t="str">
        <f aca="false">IF(B151=1,"Ap Dung","Khong")</f>
        <v>Ap Dung</v>
      </c>
      <c r="D151" s="25" t="str">
        <f aca="false">IF(E151="x","Bat buoc",(IF(E151=1,"khuyen khich","Khong")))</f>
        <v>Bat buoc</v>
      </c>
      <c r="E151" s="33" t="str">
        <f aca="false">HLOOKUP($E$2,$N$1:R151,S151,0)</f>
        <v>x</v>
      </c>
      <c r="F151" s="27"/>
      <c r="G151" s="29" t="str">
        <f aca="false">IF(AND(F151=1,E151=1),1,IF(AND(F151=1,E151="x"),"x",""))</f>
        <v/>
      </c>
      <c r="H151" s="28" t="s">
        <v>15</v>
      </c>
      <c r="I151" s="22" t="n">
        <v>1</v>
      </c>
      <c r="J151" s="22" t="n">
        <v>1</v>
      </c>
      <c r="K151" s="22" t="n">
        <v>1</v>
      </c>
      <c r="L151" s="22" t="n">
        <v>1</v>
      </c>
      <c r="M151" s="29" t="s">
        <v>176</v>
      </c>
      <c r="N151" s="23" t="n">
        <v>1</v>
      </c>
      <c r="O151" s="23" t="n">
        <v>1</v>
      </c>
      <c r="P151" s="29" t="s">
        <v>23</v>
      </c>
      <c r="Q151" s="29" t="s">
        <v>23</v>
      </c>
      <c r="R151" s="29" t="s">
        <v>23</v>
      </c>
      <c r="S151" s="22" t="n">
        <v>151</v>
      </c>
      <c r="T151" s="8"/>
      <c r="U151" s="8"/>
      <c r="V151" s="8"/>
      <c r="W151" s="8"/>
      <c r="X151" s="8"/>
      <c r="Y151" s="8"/>
      <c r="Z151" s="8"/>
    </row>
    <row r="152" customFormat="false" ht="28.5" hidden="false" customHeight="true" outlineLevel="0" collapsed="false">
      <c r="A152" s="24" t="s">
        <v>179</v>
      </c>
      <c r="B152" s="18" t="n">
        <f aca="false">HLOOKUP($B$2,$I$1:L152,S152,0)</f>
        <v>1</v>
      </c>
      <c r="C152" s="25" t="str">
        <f aca="false">IF(B152=1,"Ap Dung","Khong")</f>
        <v>Ap Dung</v>
      </c>
      <c r="D152" s="25" t="str">
        <f aca="false">IF(E152="x","Bat buoc",(IF(E152=1,"khuyen khich","Khong")))</f>
        <v>Bat buoc</v>
      </c>
      <c r="E152" s="33" t="str">
        <f aca="false">HLOOKUP($E$2,$N$1:R152,S152,0)</f>
        <v>x</v>
      </c>
      <c r="F152" s="27"/>
      <c r="G152" s="29" t="str">
        <f aca="false">IF(AND(F152=1,E152=1),1,IF(AND(F152=1,E152="x"),"x",""))</f>
        <v/>
      </c>
      <c r="H152" s="28" t="s">
        <v>15</v>
      </c>
      <c r="I152" s="22" t="n">
        <v>1</v>
      </c>
      <c r="J152" s="22" t="n">
        <v>1</v>
      </c>
      <c r="K152" s="22" t="n">
        <v>1</v>
      </c>
      <c r="L152" s="22" t="n">
        <v>1</v>
      </c>
      <c r="M152" s="29" t="s">
        <v>22</v>
      </c>
      <c r="N152" s="29" t="s">
        <v>23</v>
      </c>
      <c r="O152" s="29" t="s">
        <v>23</v>
      </c>
      <c r="P152" s="29" t="s">
        <v>23</v>
      </c>
      <c r="Q152" s="29" t="s">
        <v>23</v>
      </c>
      <c r="R152" s="29" t="s">
        <v>23</v>
      </c>
      <c r="S152" s="22" t="n">
        <v>152</v>
      </c>
      <c r="T152" s="8"/>
      <c r="U152" s="8"/>
      <c r="V152" s="8"/>
      <c r="W152" s="8"/>
      <c r="X152" s="8"/>
      <c r="Y152" s="8"/>
      <c r="Z152" s="8"/>
    </row>
    <row r="153" customFormat="false" ht="28.5" hidden="false" customHeight="true" outlineLevel="0" collapsed="false">
      <c r="A153" s="24" t="s">
        <v>180</v>
      </c>
      <c r="B153" s="18" t="n">
        <f aca="false">HLOOKUP($B$2,$I$1:L153,S153,0)</f>
        <v>1</v>
      </c>
      <c r="C153" s="25" t="str">
        <f aca="false">IF(B153=1,"Ap Dung","Khong")</f>
        <v>Ap Dung</v>
      </c>
      <c r="D153" s="25" t="str">
        <f aca="false">IF(E153="x","Bat buoc",(IF(E153=1,"khuyen khich","Khong")))</f>
        <v>Bat buoc</v>
      </c>
      <c r="E153" s="33" t="str">
        <f aca="false">HLOOKUP($E$2,$N$1:R153,S153,0)</f>
        <v>x</v>
      </c>
      <c r="F153" s="27"/>
      <c r="G153" s="29" t="str">
        <f aca="false">IF(AND(F153=1,E153=1),1,IF(AND(F153=1,E153="x"),"x",""))</f>
        <v/>
      </c>
      <c r="H153" s="28" t="s">
        <v>15</v>
      </c>
      <c r="I153" s="22" t="n">
        <v>1</v>
      </c>
      <c r="J153" s="22" t="n">
        <v>1</v>
      </c>
      <c r="K153" s="22" t="n">
        <v>1</v>
      </c>
      <c r="L153" s="22" t="n">
        <v>1</v>
      </c>
      <c r="M153" s="29" t="s">
        <v>22</v>
      </c>
      <c r="N153" s="29" t="s">
        <v>23</v>
      </c>
      <c r="O153" s="29" t="s">
        <v>23</v>
      </c>
      <c r="P153" s="29" t="s">
        <v>23</v>
      </c>
      <c r="Q153" s="29" t="s">
        <v>23</v>
      </c>
      <c r="R153" s="29" t="s">
        <v>23</v>
      </c>
      <c r="S153" s="22" t="n">
        <v>153</v>
      </c>
      <c r="T153" s="8"/>
      <c r="U153" s="8"/>
      <c r="V153" s="8"/>
      <c r="W153" s="8"/>
      <c r="X153" s="8"/>
      <c r="Y153" s="8"/>
      <c r="Z153" s="8"/>
    </row>
    <row r="154" customFormat="false" ht="28.5" hidden="false" customHeight="true" outlineLevel="0" collapsed="false">
      <c r="A154" s="24" t="s">
        <v>181</v>
      </c>
      <c r="B154" s="18" t="n">
        <f aca="false">HLOOKUP($B$2,$I$1:L154,S154,0)</f>
        <v>1</v>
      </c>
      <c r="C154" s="25" t="str">
        <f aca="false">IF(B154=1,"Ap Dung","Khong")</f>
        <v>Ap Dung</v>
      </c>
      <c r="D154" s="25" t="str">
        <f aca="false">IF(E154="x","Bat buoc",(IF(E154=1,"khuyen khich","Khong")))</f>
        <v>Bat buoc</v>
      </c>
      <c r="E154" s="33" t="str">
        <f aca="false">HLOOKUP($E$2,$N$1:R154,S154,0)</f>
        <v>x</v>
      </c>
      <c r="F154" s="27"/>
      <c r="G154" s="29" t="str">
        <f aca="false">IF(AND(F154=1,E154=1),1,IF(AND(F154=1,E154="x"),"x",""))</f>
        <v/>
      </c>
      <c r="H154" s="28" t="s">
        <v>15</v>
      </c>
      <c r="I154" s="22" t="n">
        <v>1</v>
      </c>
      <c r="J154" s="22" t="n">
        <v>1</v>
      </c>
      <c r="K154" s="22" t="n">
        <v>1</v>
      </c>
      <c r="L154" s="22" t="n">
        <v>1</v>
      </c>
      <c r="M154" s="29" t="s">
        <v>176</v>
      </c>
      <c r="N154" s="23" t="n">
        <v>1</v>
      </c>
      <c r="O154" s="23" t="n">
        <v>1</v>
      </c>
      <c r="P154" s="29" t="s">
        <v>23</v>
      </c>
      <c r="Q154" s="29" t="s">
        <v>23</v>
      </c>
      <c r="R154" s="29" t="s">
        <v>23</v>
      </c>
      <c r="S154" s="22" t="n">
        <v>154</v>
      </c>
      <c r="T154" s="8"/>
      <c r="U154" s="8"/>
      <c r="V154" s="8"/>
      <c r="W154" s="8"/>
      <c r="X154" s="8"/>
      <c r="Y154" s="8"/>
      <c r="Z154" s="8"/>
    </row>
    <row r="155" customFormat="false" ht="28.5" hidden="false" customHeight="true" outlineLevel="0" collapsed="false">
      <c r="A155" s="24" t="s">
        <v>182</v>
      </c>
      <c r="B155" s="18" t="n">
        <f aca="false">HLOOKUP($B$2,$I$1:L155,S155,0)</f>
        <v>1</v>
      </c>
      <c r="C155" s="25" t="str">
        <f aca="false">IF(B155=1,"Ap Dung","Khong")</f>
        <v>Ap Dung</v>
      </c>
      <c r="D155" s="25" t="str">
        <f aca="false">IF(E155="x","Bat buoc",(IF(E155=1,"khuyen khich","Khong")))</f>
        <v>khuyen khich</v>
      </c>
      <c r="E155" s="26" t="n">
        <f aca="false">HLOOKUP($E$2,$N$1:R155,S155,0)</f>
        <v>1</v>
      </c>
      <c r="F155" s="27"/>
      <c r="G155" s="29" t="str">
        <f aca="false">IF(AND(F155=1,E155=1),1,IF(AND(F155=1,E155="x"),"x",""))</f>
        <v/>
      </c>
      <c r="H155" s="28" t="s">
        <v>15</v>
      </c>
      <c r="I155" s="22" t="n">
        <v>1</v>
      </c>
      <c r="J155" s="22" t="n">
        <v>1</v>
      </c>
      <c r="K155" s="22" t="n">
        <v>1</v>
      </c>
      <c r="L155" s="22" t="n">
        <v>1</v>
      </c>
      <c r="M155" s="29" t="s">
        <v>85</v>
      </c>
      <c r="N155" s="23" t="n">
        <v>1</v>
      </c>
      <c r="O155" s="23" t="n">
        <v>1</v>
      </c>
      <c r="P155" s="23" t="n">
        <v>1</v>
      </c>
      <c r="Q155" s="23" t="n">
        <v>1</v>
      </c>
      <c r="R155" s="23" t="n">
        <v>1</v>
      </c>
      <c r="S155" s="22" t="n">
        <v>155</v>
      </c>
      <c r="T155" s="8"/>
      <c r="U155" s="8"/>
      <c r="V155" s="8"/>
      <c r="W155" s="8"/>
      <c r="X155" s="8"/>
      <c r="Y155" s="8"/>
      <c r="Z155" s="8"/>
    </row>
    <row r="156" customFormat="false" ht="28.5" hidden="false" customHeight="true" outlineLevel="0" collapsed="false">
      <c r="A156" s="24" t="s">
        <v>183</v>
      </c>
      <c r="B156" s="18" t="n">
        <f aca="false">HLOOKUP($B$2,$I$1:L156,S156,0)</f>
        <v>1</v>
      </c>
      <c r="C156" s="25" t="str">
        <f aca="false">IF(B156=1,"Ap Dung","Khong")</f>
        <v>Ap Dung</v>
      </c>
      <c r="D156" s="25" t="str">
        <f aca="false">IF(E156="x","Bat buoc",(IF(E156=1,"khuyen khich","Khong")))</f>
        <v>khuyen khich</v>
      </c>
      <c r="E156" s="26" t="n">
        <f aca="false">HLOOKUP($E$2,$N$1:R156,S156,0)</f>
        <v>1</v>
      </c>
      <c r="F156" s="27"/>
      <c r="G156" s="29" t="str">
        <f aca="false">IF(AND(F156=1,E156=1),1,IF(AND(F156=1,E156="x"),"x",""))</f>
        <v/>
      </c>
      <c r="H156" s="28" t="s">
        <v>15</v>
      </c>
      <c r="I156" s="22" t="n">
        <v>1</v>
      </c>
      <c r="J156" s="22" t="n">
        <v>1</v>
      </c>
      <c r="K156" s="22" t="n">
        <v>1</v>
      </c>
      <c r="L156" s="22" t="n">
        <v>1</v>
      </c>
      <c r="M156" s="29" t="s">
        <v>133</v>
      </c>
      <c r="N156" s="23"/>
      <c r="O156" s="23"/>
      <c r="P156" s="23" t="n">
        <v>1</v>
      </c>
      <c r="Q156" s="23" t="n">
        <v>1</v>
      </c>
      <c r="R156" s="29" t="s">
        <v>23</v>
      </c>
      <c r="S156" s="22" t="n">
        <v>156</v>
      </c>
      <c r="T156" s="8"/>
      <c r="U156" s="8"/>
      <c r="V156" s="8"/>
      <c r="W156" s="8"/>
      <c r="X156" s="8"/>
      <c r="Y156" s="8"/>
      <c r="Z156" s="8"/>
    </row>
    <row r="157" customFormat="false" ht="44.25" hidden="false" customHeight="true" outlineLevel="0" collapsed="false">
      <c r="A157" s="24" t="s">
        <v>184</v>
      </c>
      <c r="B157" s="18" t="n">
        <f aca="false">HLOOKUP($B$2,$I$1:L157,S157,0)</f>
        <v>1</v>
      </c>
      <c r="C157" s="25" t="str">
        <f aca="false">IF(B157=1,"Ap Dung","Khong")</f>
        <v>Ap Dung</v>
      </c>
      <c r="D157" s="25" t="str">
        <f aca="false">IF(E157="x","Bat buoc",(IF(E157=1,"khuyen khich","Khong")))</f>
        <v>Khong</v>
      </c>
      <c r="E157" s="26" t="n">
        <f aca="false">HLOOKUP($E$2,$N$1:R157,S157,0)</f>
        <v>0</v>
      </c>
      <c r="F157" s="27"/>
      <c r="G157" s="29" t="str">
        <f aca="false">IF(AND(F157=1,E157=1),1,IF(AND(F157=1,E157="x"),"x",""))</f>
        <v/>
      </c>
      <c r="H157" s="28" t="s">
        <v>15</v>
      </c>
      <c r="I157" s="22" t="n">
        <v>1</v>
      </c>
      <c r="J157" s="22" t="n">
        <v>1</v>
      </c>
      <c r="K157" s="22" t="n">
        <v>1</v>
      </c>
      <c r="L157" s="22" t="n">
        <v>1</v>
      </c>
      <c r="M157" s="29" t="s">
        <v>41</v>
      </c>
      <c r="N157" s="23"/>
      <c r="O157" s="23"/>
      <c r="P157" s="23"/>
      <c r="Q157" s="29" t="s">
        <v>23</v>
      </c>
      <c r="R157" s="29" t="s">
        <v>23</v>
      </c>
      <c r="S157" s="22" t="n">
        <v>157</v>
      </c>
      <c r="T157" s="8"/>
      <c r="U157" s="8"/>
      <c r="V157" s="8"/>
      <c r="W157" s="8"/>
      <c r="X157" s="8"/>
      <c r="Y157" s="8"/>
      <c r="Z157" s="8"/>
    </row>
    <row r="158" customFormat="false" ht="57" hidden="false" customHeight="true" outlineLevel="0" collapsed="false">
      <c r="A158" s="24" t="s">
        <v>185</v>
      </c>
      <c r="B158" s="18" t="n">
        <f aca="false">HLOOKUP($B$2,$I$1:L158,S158,0)</f>
        <v>1</v>
      </c>
      <c r="C158" s="25" t="str">
        <f aca="false">IF(B158=1,"Ap Dung","Khong")</f>
        <v>Ap Dung</v>
      </c>
      <c r="D158" s="25" t="str">
        <f aca="false">IF(E158="x","Bat buoc",(IF(E158=1,"khuyen khich","Khong")))</f>
        <v>Khong</v>
      </c>
      <c r="E158" s="26" t="n">
        <f aca="false">HLOOKUP($E$2,$N$1:R158,S158,0)</f>
        <v>0</v>
      </c>
      <c r="F158" s="27"/>
      <c r="G158" s="29" t="str">
        <f aca="false">IF(AND(F158=1,E158=1),1,IF(AND(F158=1,E158="x"),"x",""))</f>
        <v/>
      </c>
      <c r="H158" s="28" t="s">
        <v>15</v>
      </c>
      <c r="I158" s="22" t="n">
        <v>1</v>
      </c>
      <c r="J158" s="22" t="n">
        <v>1</v>
      </c>
      <c r="K158" s="22" t="n">
        <v>1</v>
      </c>
      <c r="L158" s="22" t="n">
        <v>1</v>
      </c>
      <c r="M158" s="29" t="s">
        <v>126</v>
      </c>
      <c r="N158" s="23"/>
      <c r="O158" s="23"/>
      <c r="P158" s="23"/>
      <c r="Q158" s="23" t="n">
        <v>1</v>
      </c>
      <c r="R158" s="29" t="s">
        <v>23</v>
      </c>
      <c r="S158" s="22" t="n">
        <v>158</v>
      </c>
      <c r="T158" s="8"/>
      <c r="U158" s="8"/>
      <c r="V158" s="8"/>
      <c r="W158" s="8"/>
      <c r="X158" s="8"/>
      <c r="Y158" s="8"/>
      <c r="Z158" s="8"/>
    </row>
    <row r="159" customFormat="false" ht="28.5" hidden="false" customHeight="true" outlineLevel="0" collapsed="false">
      <c r="A159" s="17" t="s">
        <v>186</v>
      </c>
      <c r="B159" s="18"/>
      <c r="C159" s="31"/>
      <c r="D159" s="31"/>
      <c r="E159" s="32"/>
      <c r="F159" s="32"/>
      <c r="G159" s="23"/>
      <c r="H159" s="22"/>
      <c r="I159" s="22"/>
      <c r="J159" s="22"/>
      <c r="K159" s="22"/>
      <c r="L159" s="22"/>
      <c r="M159" s="23"/>
      <c r="N159" s="23"/>
      <c r="O159" s="23"/>
      <c r="P159" s="23"/>
      <c r="Q159" s="23"/>
      <c r="R159" s="23"/>
      <c r="S159" s="22" t="n">
        <v>159</v>
      </c>
      <c r="T159" s="8"/>
      <c r="U159" s="8"/>
      <c r="V159" s="8"/>
      <c r="W159" s="8"/>
      <c r="X159" s="8"/>
      <c r="Y159" s="8"/>
      <c r="Z159" s="8"/>
    </row>
    <row r="160" customFormat="false" ht="28.5" hidden="false" customHeight="true" outlineLevel="0" collapsed="false">
      <c r="A160" s="24" t="s">
        <v>187</v>
      </c>
      <c r="B160" s="18" t="n">
        <f aca="false">HLOOKUP($B$2,$I$1:L160,S160,0)</f>
        <v>1</v>
      </c>
      <c r="C160" s="25" t="str">
        <f aca="false">IF(B160=1,"Ap Dung","Khong")</f>
        <v>Ap Dung</v>
      </c>
      <c r="D160" s="25" t="str">
        <f aca="false">IF(E160="x","Bat buoc",(IF(E160=1,"khuyen khich","Khong")))</f>
        <v>Khong</v>
      </c>
      <c r="E160" s="26" t="n">
        <f aca="false">HLOOKUP($E$2,$N$1:R160,S160,0)</f>
        <v>0</v>
      </c>
      <c r="F160" s="27" t="n">
        <v>1</v>
      </c>
      <c r="G160" s="29" t="str">
        <f aca="false">IF(AND(F160=1,E160=1),1,IF(AND(F160=1,E160="x"),"x",""))</f>
        <v/>
      </c>
      <c r="H160" s="28" t="s">
        <v>15</v>
      </c>
      <c r="I160" s="22" t="n">
        <v>1</v>
      </c>
      <c r="J160" s="22" t="n">
        <v>1</v>
      </c>
      <c r="K160" s="22" t="n">
        <v>1</v>
      </c>
      <c r="L160" s="22" t="n">
        <v>1</v>
      </c>
      <c r="M160" s="23" t="n">
        <v>5</v>
      </c>
      <c r="N160" s="23"/>
      <c r="O160" s="23"/>
      <c r="P160" s="23"/>
      <c r="Q160" s="23"/>
      <c r="R160" s="23" t="n">
        <v>1</v>
      </c>
      <c r="S160" s="22" t="n">
        <v>160</v>
      </c>
      <c r="T160" s="8"/>
      <c r="U160" s="8"/>
      <c r="V160" s="8"/>
      <c r="W160" s="8"/>
      <c r="X160" s="8"/>
      <c r="Y160" s="8"/>
      <c r="Z160" s="8"/>
    </row>
    <row r="161" customFormat="false" ht="28.5" hidden="false" customHeight="true" outlineLevel="0" collapsed="false">
      <c r="A161" s="24" t="s">
        <v>188</v>
      </c>
      <c r="B161" s="18" t="n">
        <f aca="false">HLOOKUP($B$2,$I$1:L161,S161,0)</f>
        <v>1</v>
      </c>
      <c r="C161" s="25" t="str">
        <f aca="false">IF(B161=1,"Ap Dung","Khong")</f>
        <v>Ap Dung</v>
      </c>
      <c r="D161" s="25" t="str">
        <f aca="false">IF(E161="x","Bat buoc",(IF(E161=1,"khuyen khich","Khong")))</f>
        <v>Khong</v>
      </c>
      <c r="E161" s="26" t="n">
        <f aca="false">HLOOKUP($E$2,$N$1:R161,S161,0)</f>
        <v>0</v>
      </c>
      <c r="F161" s="27" t="n">
        <v>1</v>
      </c>
      <c r="G161" s="29" t="str">
        <f aca="false">IF(AND(F161=1,E161=1),1,IF(AND(F161=1,E161="x"),"x",""))</f>
        <v/>
      </c>
      <c r="H161" s="28" t="s">
        <v>15</v>
      </c>
      <c r="I161" s="22" t="n">
        <v>1</v>
      </c>
      <c r="J161" s="22" t="n">
        <v>1</v>
      </c>
      <c r="K161" s="22" t="n">
        <v>1</v>
      </c>
      <c r="L161" s="22" t="n">
        <v>1</v>
      </c>
      <c r="M161" s="23" t="n">
        <v>5</v>
      </c>
      <c r="N161" s="23"/>
      <c r="O161" s="23"/>
      <c r="P161" s="23"/>
      <c r="Q161" s="23"/>
      <c r="R161" s="23" t="n">
        <v>1</v>
      </c>
      <c r="S161" s="22" t="n">
        <v>161</v>
      </c>
      <c r="T161" s="8"/>
      <c r="U161" s="8"/>
      <c r="V161" s="8"/>
      <c r="W161" s="8"/>
      <c r="X161" s="8"/>
      <c r="Y161" s="8"/>
      <c r="Z161" s="8"/>
    </row>
    <row r="162" customFormat="false" ht="28.5" hidden="false" customHeight="true" outlineLevel="0" collapsed="false">
      <c r="A162" s="24" t="s">
        <v>189</v>
      </c>
      <c r="B162" s="18" t="n">
        <f aca="false">HLOOKUP($B$2,$I$1:L162,S162,0)</f>
        <v>1</v>
      </c>
      <c r="C162" s="25" t="str">
        <f aca="false">IF(B162=1,"Ap Dung","Khong")</f>
        <v>Ap Dung</v>
      </c>
      <c r="D162" s="25" t="str">
        <f aca="false">IF(E162="x","Bat buoc",(IF(E162=1,"khuyen khich","Khong")))</f>
        <v>Khong</v>
      </c>
      <c r="E162" s="26" t="n">
        <f aca="false">HLOOKUP($E$2,$N$1:R162,S162,0)</f>
        <v>0</v>
      </c>
      <c r="F162" s="27"/>
      <c r="G162" s="29" t="str">
        <f aca="false">IF(AND(F162=1,E162=1),1,IF(AND(F162=1,E162="x"),"x",""))</f>
        <v/>
      </c>
      <c r="H162" s="28" t="s">
        <v>15</v>
      </c>
      <c r="I162" s="22" t="n">
        <v>1</v>
      </c>
      <c r="J162" s="22" t="n">
        <v>1</v>
      </c>
      <c r="K162" s="22" t="n">
        <v>1</v>
      </c>
      <c r="L162" s="22" t="n">
        <v>1</v>
      </c>
      <c r="M162" s="23" t="n">
        <v>5</v>
      </c>
      <c r="N162" s="23"/>
      <c r="O162" s="23"/>
      <c r="P162" s="23"/>
      <c r="Q162" s="23"/>
      <c r="R162" s="23" t="n">
        <v>1</v>
      </c>
      <c r="S162" s="22" t="n">
        <v>162</v>
      </c>
      <c r="T162" s="8"/>
      <c r="U162" s="8"/>
      <c r="V162" s="8"/>
      <c r="W162" s="8"/>
      <c r="X162" s="8"/>
      <c r="Y162" s="8"/>
      <c r="Z162" s="8"/>
    </row>
    <row r="163" customFormat="false" ht="28.5" hidden="false" customHeight="true" outlineLevel="0" collapsed="false">
      <c r="A163" s="17" t="s">
        <v>190</v>
      </c>
      <c r="B163" s="18"/>
      <c r="C163" s="31"/>
      <c r="D163" s="31"/>
      <c r="E163" s="32"/>
      <c r="F163" s="32"/>
      <c r="G163" s="23"/>
      <c r="H163" s="22"/>
      <c r="I163" s="22"/>
      <c r="J163" s="22"/>
      <c r="K163" s="22"/>
      <c r="L163" s="22"/>
      <c r="M163" s="23"/>
      <c r="N163" s="23"/>
      <c r="O163" s="23"/>
      <c r="P163" s="23"/>
      <c r="Q163" s="23"/>
      <c r="R163" s="23"/>
      <c r="S163" s="22" t="n">
        <v>163</v>
      </c>
      <c r="T163" s="8"/>
      <c r="U163" s="8"/>
      <c r="V163" s="8"/>
      <c r="W163" s="8"/>
      <c r="X163" s="8"/>
      <c r="Y163" s="8"/>
      <c r="Z163" s="8"/>
    </row>
    <row r="164" customFormat="false" ht="28.5" hidden="false" customHeight="true" outlineLevel="0" collapsed="false">
      <c r="A164" s="24" t="s">
        <v>191</v>
      </c>
      <c r="B164" s="18" t="n">
        <f aca="false">HLOOKUP($B$2,$I$1:L164,S164,0)</f>
        <v>1</v>
      </c>
      <c r="C164" s="25" t="str">
        <f aca="false">IF(B164=1,"Ap Dung","Khong")</f>
        <v>Ap Dung</v>
      </c>
      <c r="D164" s="25" t="str">
        <f aca="false">IF(E164="x","Bat buoc",(IF(E164=1,"khuyen khich","Khong")))</f>
        <v>Bat buoc</v>
      </c>
      <c r="E164" s="33" t="str">
        <f aca="false">HLOOKUP($E$2,$N$1:R164,S164,0)</f>
        <v>x</v>
      </c>
      <c r="F164" s="27"/>
      <c r="G164" s="29" t="str">
        <f aca="false">IF(AND(F164=1,E164=1),1,IF(AND(F164=1,E164="x"),"x",""))</f>
        <v/>
      </c>
      <c r="H164" s="28" t="s">
        <v>15</v>
      </c>
      <c r="I164" s="22" t="n">
        <v>1</v>
      </c>
      <c r="J164" s="22" t="n">
        <v>1</v>
      </c>
      <c r="K164" s="22" t="n">
        <v>1</v>
      </c>
      <c r="L164" s="22" t="n">
        <v>1</v>
      </c>
      <c r="M164" s="29" t="s">
        <v>22</v>
      </c>
      <c r="N164" s="29" t="s">
        <v>23</v>
      </c>
      <c r="O164" s="29" t="s">
        <v>23</v>
      </c>
      <c r="P164" s="29" t="s">
        <v>23</v>
      </c>
      <c r="Q164" s="29" t="s">
        <v>23</v>
      </c>
      <c r="R164" s="29" t="s">
        <v>23</v>
      </c>
      <c r="S164" s="22" t="n">
        <v>164</v>
      </c>
      <c r="T164" s="8"/>
      <c r="U164" s="8"/>
      <c r="V164" s="8"/>
      <c r="W164" s="8"/>
      <c r="X164" s="8"/>
      <c r="Y164" s="8"/>
      <c r="Z164" s="8"/>
    </row>
    <row r="165" customFormat="false" ht="28.5" hidden="false" customHeight="true" outlineLevel="0" collapsed="false">
      <c r="A165" s="24" t="s">
        <v>192</v>
      </c>
      <c r="B165" s="18" t="n">
        <f aca="false">HLOOKUP($B$2,$I$1:L165,S165,0)</f>
        <v>1</v>
      </c>
      <c r="C165" s="25" t="str">
        <f aca="false">IF(B165=1,"Ap Dung","Khong")</f>
        <v>Ap Dung</v>
      </c>
      <c r="D165" s="25" t="str">
        <f aca="false">IF(E165="x","Bat buoc",(IF(E165=1,"khuyen khich","Khong")))</f>
        <v>Bat buoc</v>
      </c>
      <c r="E165" s="33" t="str">
        <f aca="false">HLOOKUP($E$2,$N$1:R165,S165,0)</f>
        <v>x</v>
      </c>
      <c r="F165" s="27"/>
      <c r="G165" s="29" t="str">
        <f aca="false">IF(AND(F165=1,E165=1),1,IF(AND(F165=1,E165="x"),"x",""))</f>
        <v/>
      </c>
      <c r="H165" s="28" t="s">
        <v>15</v>
      </c>
      <c r="I165" s="22" t="n">
        <v>1</v>
      </c>
      <c r="J165" s="22" t="n">
        <v>1</v>
      </c>
      <c r="K165" s="22" t="n">
        <v>1</v>
      </c>
      <c r="L165" s="22" t="n">
        <v>1</v>
      </c>
      <c r="M165" s="29" t="s">
        <v>22</v>
      </c>
      <c r="N165" s="29" t="s">
        <v>23</v>
      </c>
      <c r="O165" s="29" t="s">
        <v>23</v>
      </c>
      <c r="P165" s="29" t="s">
        <v>23</v>
      </c>
      <c r="Q165" s="29" t="s">
        <v>23</v>
      </c>
      <c r="R165" s="29" t="s">
        <v>23</v>
      </c>
      <c r="S165" s="22" t="n">
        <v>165</v>
      </c>
      <c r="T165" s="8"/>
      <c r="U165" s="8"/>
      <c r="V165" s="8"/>
      <c r="W165" s="8"/>
      <c r="X165" s="8"/>
      <c r="Y165" s="8"/>
      <c r="Z165" s="8"/>
    </row>
    <row r="166" customFormat="false" ht="28.5" hidden="false" customHeight="true" outlineLevel="0" collapsed="false">
      <c r="A166" s="24" t="s">
        <v>193</v>
      </c>
      <c r="B166" s="18" t="n">
        <f aca="false">HLOOKUP($B$2,$I$1:L166,S166,0)</f>
        <v>1</v>
      </c>
      <c r="C166" s="25" t="str">
        <f aca="false">IF(B166=1,"Ap Dung","Khong")</f>
        <v>Ap Dung</v>
      </c>
      <c r="D166" s="25" t="str">
        <f aca="false">IF(E166="x","Bat buoc",(IF(E166=1,"khuyen khich","Khong")))</f>
        <v>Bat buoc</v>
      </c>
      <c r="E166" s="33" t="str">
        <f aca="false">HLOOKUP($E$2,$N$1:R166,S166,0)</f>
        <v>x</v>
      </c>
      <c r="F166" s="27"/>
      <c r="G166" s="29" t="str">
        <f aca="false">IF(AND(F166=1,E166=1),1,IF(AND(F166=1,E166="x"),"x",""))</f>
        <v/>
      </c>
      <c r="H166" s="28" t="s">
        <v>15</v>
      </c>
      <c r="I166" s="22" t="n">
        <v>1</v>
      </c>
      <c r="J166" s="22" t="n">
        <v>1</v>
      </c>
      <c r="K166" s="22" t="n">
        <v>1</v>
      </c>
      <c r="L166" s="22" t="n">
        <v>1</v>
      </c>
      <c r="M166" s="29" t="s">
        <v>22</v>
      </c>
      <c r="N166" s="29" t="s">
        <v>23</v>
      </c>
      <c r="O166" s="29" t="s">
        <v>23</v>
      </c>
      <c r="P166" s="29" t="s">
        <v>23</v>
      </c>
      <c r="Q166" s="29" t="s">
        <v>23</v>
      </c>
      <c r="R166" s="29" t="s">
        <v>23</v>
      </c>
      <c r="S166" s="22" t="n">
        <v>166</v>
      </c>
      <c r="T166" s="8"/>
      <c r="U166" s="8"/>
      <c r="V166" s="8"/>
      <c r="W166" s="8"/>
      <c r="X166" s="8"/>
      <c r="Y166" s="8"/>
      <c r="Z166" s="8"/>
    </row>
    <row r="167" customFormat="false" ht="28.5" hidden="false" customHeight="true" outlineLevel="0" collapsed="false">
      <c r="A167" s="24" t="s">
        <v>194</v>
      </c>
      <c r="B167" s="18" t="n">
        <f aca="false">HLOOKUP($B$2,$I$1:L167,S167,0)</f>
        <v>1</v>
      </c>
      <c r="C167" s="25" t="str">
        <f aca="false">IF(B167=1,"Ap Dung","Khong")</f>
        <v>Ap Dung</v>
      </c>
      <c r="D167" s="25" t="str">
        <f aca="false">IF(E167="x","Bat buoc",(IF(E167=1,"khuyen khich","Khong")))</f>
        <v>khuyen khich</v>
      </c>
      <c r="E167" s="26" t="n">
        <f aca="false">HLOOKUP($E$2,$N$1:R167,S167,0)</f>
        <v>1</v>
      </c>
      <c r="F167" s="27"/>
      <c r="G167" s="29" t="str">
        <f aca="false">IF(AND(F167=1,E167=1),1,IF(AND(F167=1,E167="x"),"x",""))</f>
        <v/>
      </c>
      <c r="H167" s="28" t="s">
        <v>15</v>
      </c>
      <c r="I167" s="22" t="n">
        <v>1</v>
      </c>
      <c r="J167" s="22" t="n">
        <v>1</v>
      </c>
      <c r="K167" s="22" t="n">
        <v>1</v>
      </c>
      <c r="L167" s="22" t="n">
        <v>1</v>
      </c>
      <c r="M167" s="29" t="s">
        <v>18</v>
      </c>
      <c r="N167" s="23"/>
      <c r="O167" s="23"/>
      <c r="P167" s="23" t="n">
        <v>1</v>
      </c>
      <c r="Q167" s="23" t="n">
        <v>1</v>
      </c>
      <c r="R167" s="23" t="n">
        <v>1</v>
      </c>
      <c r="S167" s="22" t="n">
        <v>167</v>
      </c>
      <c r="T167" s="8"/>
      <c r="U167" s="8"/>
      <c r="V167" s="8"/>
      <c r="W167" s="8"/>
      <c r="X167" s="8"/>
      <c r="Y167" s="8"/>
      <c r="Z167" s="8"/>
    </row>
    <row r="168" customFormat="false" ht="28.5" hidden="false" customHeight="true" outlineLevel="0" collapsed="false">
      <c r="A168" s="24" t="s">
        <v>195</v>
      </c>
      <c r="B168" s="18" t="n">
        <f aca="false">HLOOKUP($B$2,$I$1:L168,S168,0)</f>
        <v>1</v>
      </c>
      <c r="C168" s="25" t="str">
        <f aca="false">IF(B168=1,"Ap Dung","Khong")</f>
        <v>Ap Dung</v>
      </c>
      <c r="D168" s="25" t="str">
        <f aca="false">IF(E168="x","Bat buoc",(IF(E168=1,"khuyen khich","Khong")))</f>
        <v>Bat buoc</v>
      </c>
      <c r="E168" s="33" t="str">
        <f aca="false">HLOOKUP($E$2,$N$1:R168,S168,0)</f>
        <v>x</v>
      </c>
      <c r="F168" s="27"/>
      <c r="G168" s="29" t="str">
        <f aca="false">IF(AND(F168=1,E168=1),1,IF(AND(F168=1,E168="x"),"x",""))</f>
        <v/>
      </c>
      <c r="H168" s="28" t="s">
        <v>15</v>
      </c>
      <c r="I168" s="22" t="n">
        <v>1</v>
      </c>
      <c r="J168" s="22" t="n">
        <v>1</v>
      </c>
      <c r="K168" s="22" t="n">
        <v>1</v>
      </c>
      <c r="L168" s="22" t="n">
        <v>1</v>
      </c>
      <c r="M168" s="29" t="s">
        <v>22</v>
      </c>
      <c r="N168" s="29" t="s">
        <v>23</v>
      </c>
      <c r="O168" s="29" t="s">
        <v>23</v>
      </c>
      <c r="P168" s="29" t="s">
        <v>23</v>
      </c>
      <c r="Q168" s="29" t="s">
        <v>23</v>
      </c>
      <c r="R168" s="29" t="s">
        <v>23</v>
      </c>
      <c r="S168" s="22" t="n">
        <v>168</v>
      </c>
      <c r="T168" s="8"/>
      <c r="U168" s="8"/>
      <c r="V168" s="8"/>
      <c r="W168" s="8"/>
      <c r="X168" s="8"/>
      <c r="Y168" s="8"/>
      <c r="Z168" s="8"/>
    </row>
    <row r="169" customFormat="false" ht="28.5" hidden="false" customHeight="true" outlineLevel="0" collapsed="false">
      <c r="A169" s="24" t="s">
        <v>196</v>
      </c>
      <c r="B169" s="18" t="n">
        <f aca="false">HLOOKUP($B$2,$I$1:L169,S169,0)</f>
        <v>1</v>
      </c>
      <c r="C169" s="25" t="str">
        <f aca="false">IF(B169=1,"Ap Dung","Khong")</f>
        <v>Ap Dung</v>
      </c>
      <c r="D169" s="25" t="str">
        <f aca="false">IF(E169="x","Bat buoc",(IF(E169=1,"khuyen khich","Khong")))</f>
        <v>Bat buoc</v>
      </c>
      <c r="E169" s="33" t="str">
        <f aca="false">HLOOKUP($E$2,$N$1:R169,S169,0)</f>
        <v>x</v>
      </c>
      <c r="F169" s="27"/>
      <c r="G169" s="29" t="str">
        <f aca="false">IF(AND(F169=1,E169=1),1,IF(AND(F169=1,E169="x"),"x",""))</f>
        <v/>
      </c>
      <c r="H169" s="28" t="s">
        <v>15</v>
      </c>
      <c r="I169" s="22" t="n">
        <v>1</v>
      </c>
      <c r="J169" s="22" t="n">
        <v>1</v>
      </c>
      <c r="K169" s="22" t="n">
        <v>1</v>
      </c>
      <c r="L169" s="22" t="n">
        <v>1</v>
      </c>
      <c r="M169" s="29" t="s">
        <v>197</v>
      </c>
      <c r="N169" s="23" t="n">
        <v>1</v>
      </c>
      <c r="O169" s="29" t="s">
        <v>23</v>
      </c>
      <c r="P169" s="29" t="s">
        <v>23</v>
      </c>
      <c r="Q169" s="29" t="s">
        <v>23</v>
      </c>
      <c r="R169" s="29" t="s">
        <v>23</v>
      </c>
      <c r="S169" s="22" t="n">
        <v>169</v>
      </c>
      <c r="T169" s="8"/>
      <c r="U169" s="8"/>
      <c r="V169" s="8"/>
      <c r="W169" s="8"/>
      <c r="X169" s="8"/>
      <c r="Y169" s="8"/>
      <c r="Z169" s="8"/>
    </row>
    <row r="170" customFormat="false" ht="28.5" hidden="false" customHeight="true" outlineLevel="0" collapsed="false">
      <c r="A170" s="24" t="s">
        <v>198</v>
      </c>
      <c r="B170" s="18" t="n">
        <f aca="false">HLOOKUP($B$2,$I$1:L170,S170,0)</f>
        <v>1</v>
      </c>
      <c r="C170" s="25" t="str">
        <f aca="false">IF(B170=1,"Ap Dung","Khong")</f>
        <v>Ap Dung</v>
      </c>
      <c r="D170" s="25" t="str">
        <f aca="false">IF(E170="x","Bat buoc",(IF(E170=1,"khuyen khich","Khong")))</f>
        <v>Bat buoc</v>
      </c>
      <c r="E170" s="33" t="str">
        <f aca="false">HLOOKUP($E$2,$N$1:R170,S170,0)</f>
        <v>x</v>
      </c>
      <c r="F170" s="27"/>
      <c r="G170" s="29" t="str">
        <f aca="false">IF(AND(F170=1,E170=1),1,IF(AND(F170=1,E170="x"),"x",""))</f>
        <v/>
      </c>
      <c r="H170" s="28" t="s">
        <v>15</v>
      </c>
      <c r="I170" s="22" t="n">
        <v>1</v>
      </c>
      <c r="J170" s="22" t="n">
        <v>1</v>
      </c>
      <c r="K170" s="22" t="n">
        <v>1</v>
      </c>
      <c r="L170" s="22" t="n">
        <v>1</v>
      </c>
      <c r="M170" s="29" t="s">
        <v>22</v>
      </c>
      <c r="N170" s="29" t="s">
        <v>23</v>
      </c>
      <c r="O170" s="29" t="s">
        <v>23</v>
      </c>
      <c r="P170" s="29" t="s">
        <v>23</v>
      </c>
      <c r="Q170" s="29" t="s">
        <v>23</v>
      </c>
      <c r="R170" s="29" t="s">
        <v>23</v>
      </c>
      <c r="S170" s="22" t="n">
        <v>170</v>
      </c>
      <c r="T170" s="8"/>
      <c r="U170" s="8"/>
      <c r="V170" s="8"/>
      <c r="W170" s="8"/>
      <c r="X170" s="8"/>
      <c r="Y170" s="8"/>
      <c r="Z170" s="8"/>
    </row>
    <row r="171" customFormat="false" ht="28.5" hidden="false" customHeight="true" outlineLevel="0" collapsed="false">
      <c r="A171" s="24" t="s">
        <v>199</v>
      </c>
      <c r="B171" s="18" t="n">
        <f aca="false">HLOOKUP($B$2,$I$1:L171,S171,0)</f>
        <v>1</v>
      </c>
      <c r="C171" s="25" t="str">
        <f aca="false">IF(B171=1,"Ap Dung","Khong")</f>
        <v>Ap Dung</v>
      </c>
      <c r="D171" s="25" t="str">
        <f aca="false">IF(E171="x","Bat buoc",(IF(E171=1,"khuyen khich","Khong")))</f>
        <v>Bat buoc</v>
      </c>
      <c r="E171" s="33" t="str">
        <f aca="false">HLOOKUP($E$2,$N$1:R171,S171,0)</f>
        <v>x</v>
      </c>
      <c r="F171" s="27"/>
      <c r="G171" s="29" t="str">
        <f aca="false">IF(AND(F171=1,E171=1),1,IF(AND(F171=1,E171="x"),"x",""))</f>
        <v/>
      </c>
      <c r="H171" s="28" t="s">
        <v>15</v>
      </c>
      <c r="I171" s="22" t="n">
        <v>1</v>
      </c>
      <c r="J171" s="22" t="n">
        <v>1</v>
      </c>
      <c r="K171" s="22" t="n">
        <v>1</v>
      </c>
      <c r="L171" s="22" t="n">
        <v>1</v>
      </c>
      <c r="M171" s="29" t="s">
        <v>22</v>
      </c>
      <c r="N171" s="29" t="s">
        <v>23</v>
      </c>
      <c r="O171" s="29" t="s">
        <v>23</v>
      </c>
      <c r="P171" s="29" t="s">
        <v>23</v>
      </c>
      <c r="Q171" s="29" t="s">
        <v>23</v>
      </c>
      <c r="R171" s="29" t="s">
        <v>23</v>
      </c>
      <c r="S171" s="22" t="n">
        <v>171</v>
      </c>
      <c r="T171" s="8"/>
      <c r="U171" s="8"/>
      <c r="V171" s="8"/>
      <c r="W171" s="8"/>
      <c r="X171" s="8"/>
      <c r="Y171" s="8"/>
      <c r="Z171" s="8"/>
    </row>
    <row r="172" customFormat="false" ht="28.5" hidden="false" customHeight="true" outlineLevel="0" collapsed="false">
      <c r="A172" s="24" t="s">
        <v>200</v>
      </c>
      <c r="B172" s="18" t="n">
        <f aca="false">HLOOKUP($B$2,$I$1:L172,S172,0)</f>
        <v>1</v>
      </c>
      <c r="C172" s="25" t="str">
        <f aca="false">IF(B172=1,"Ap Dung","Khong")</f>
        <v>Ap Dung</v>
      </c>
      <c r="D172" s="25" t="str">
        <f aca="false">IF(E172="x","Bat buoc",(IF(E172=1,"khuyen khich","Khong")))</f>
        <v>Bat buoc</v>
      </c>
      <c r="E172" s="33" t="str">
        <f aca="false">HLOOKUP($E$2,$N$1:R172,S172,0)</f>
        <v>x</v>
      </c>
      <c r="F172" s="27"/>
      <c r="G172" s="29" t="str">
        <f aca="false">IF(AND(F172=1,E172=1),1,IF(AND(F172=1,E172="x"),"x",""))</f>
        <v/>
      </c>
      <c r="H172" s="28" t="s">
        <v>15</v>
      </c>
      <c r="I172" s="22" t="n">
        <v>1</v>
      </c>
      <c r="J172" s="22" t="n">
        <v>1</v>
      </c>
      <c r="K172" s="22" t="n">
        <v>1</v>
      </c>
      <c r="L172" s="22" t="n">
        <v>1</v>
      </c>
      <c r="M172" s="29" t="s">
        <v>22</v>
      </c>
      <c r="N172" s="29" t="s">
        <v>23</v>
      </c>
      <c r="O172" s="29" t="s">
        <v>23</v>
      </c>
      <c r="P172" s="29" t="s">
        <v>23</v>
      </c>
      <c r="Q172" s="29" t="s">
        <v>23</v>
      </c>
      <c r="R172" s="29" t="s">
        <v>23</v>
      </c>
      <c r="S172" s="22" t="n">
        <v>172</v>
      </c>
      <c r="T172" s="8"/>
      <c r="U172" s="8"/>
      <c r="V172" s="8"/>
      <c r="W172" s="8"/>
      <c r="X172" s="8"/>
      <c r="Y172" s="8"/>
      <c r="Z172" s="8"/>
    </row>
    <row r="173" customFormat="false" ht="28.5" hidden="false" customHeight="true" outlineLevel="0" collapsed="false">
      <c r="A173" s="24" t="s">
        <v>201</v>
      </c>
      <c r="B173" s="18" t="n">
        <f aca="false">HLOOKUP($B$2,$I$1:L173,S173,0)</f>
        <v>1</v>
      </c>
      <c r="C173" s="25" t="str">
        <f aca="false">IF(B173=1,"Ap Dung","Khong")</f>
        <v>Ap Dung</v>
      </c>
      <c r="D173" s="25" t="str">
        <f aca="false">IF(E173="x","Bat buoc",(IF(E173=1,"khuyen khich","Khong")))</f>
        <v>Bat buoc</v>
      </c>
      <c r="E173" s="33" t="str">
        <f aca="false">HLOOKUP($E$2,$N$1:R173,S173,0)</f>
        <v>x</v>
      </c>
      <c r="F173" s="27"/>
      <c r="G173" s="29" t="str">
        <f aca="false">IF(AND(F173=1,E173=1),1,IF(AND(F173=1,E173="x"),"x",""))</f>
        <v/>
      </c>
      <c r="H173" s="28" t="s">
        <v>15</v>
      </c>
      <c r="I173" s="22" t="n">
        <v>1</v>
      </c>
      <c r="J173" s="22" t="n">
        <v>1</v>
      </c>
      <c r="K173" s="22" t="n">
        <v>1</v>
      </c>
      <c r="L173" s="22" t="n">
        <v>1</v>
      </c>
      <c r="M173" s="29" t="s">
        <v>22</v>
      </c>
      <c r="N173" s="29" t="s">
        <v>23</v>
      </c>
      <c r="O173" s="29" t="s">
        <v>23</v>
      </c>
      <c r="P173" s="29" t="s">
        <v>23</v>
      </c>
      <c r="Q173" s="29" t="s">
        <v>23</v>
      </c>
      <c r="R173" s="29" t="s">
        <v>23</v>
      </c>
      <c r="S173" s="22" t="n">
        <v>173</v>
      </c>
      <c r="T173" s="8"/>
      <c r="U173" s="8"/>
      <c r="V173" s="8"/>
      <c r="W173" s="8"/>
      <c r="X173" s="8"/>
      <c r="Y173" s="8"/>
      <c r="Z173" s="8"/>
    </row>
    <row r="174" customFormat="false" ht="28.5" hidden="false" customHeight="true" outlineLevel="0" collapsed="false">
      <c r="A174" s="24" t="s">
        <v>202</v>
      </c>
      <c r="B174" s="18" t="n">
        <f aca="false">HLOOKUP($B$2,$I$1:L174,S174,0)</f>
        <v>1</v>
      </c>
      <c r="C174" s="25" t="str">
        <f aca="false">IF(B174=1,"Ap Dung","Khong")</f>
        <v>Ap Dung</v>
      </c>
      <c r="D174" s="25" t="str">
        <f aca="false">IF(E174="x","Bat buoc",(IF(E174=1,"khuyen khich","Khong")))</f>
        <v>Bat buoc</v>
      </c>
      <c r="E174" s="33" t="str">
        <f aca="false">HLOOKUP($E$2,$N$1:R174,S174,0)</f>
        <v>x</v>
      </c>
      <c r="F174" s="27"/>
      <c r="G174" s="29" t="str">
        <f aca="false">IF(AND(F174=1,E174=1),1,IF(AND(F174=1,E174="x"),"x",""))</f>
        <v/>
      </c>
      <c r="H174" s="28" t="s">
        <v>15</v>
      </c>
      <c r="I174" s="22" t="n">
        <v>1</v>
      </c>
      <c r="J174" s="22" t="n">
        <v>1</v>
      </c>
      <c r="K174" s="22" t="n">
        <v>1</v>
      </c>
      <c r="L174" s="22" t="n">
        <v>1</v>
      </c>
      <c r="M174" s="29" t="s">
        <v>22</v>
      </c>
      <c r="N174" s="29" t="s">
        <v>23</v>
      </c>
      <c r="O174" s="29" t="s">
        <v>23</v>
      </c>
      <c r="P174" s="29" t="s">
        <v>23</v>
      </c>
      <c r="Q174" s="29" t="s">
        <v>23</v>
      </c>
      <c r="R174" s="29" t="s">
        <v>23</v>
      </c>
      <c r="S174" s="22" t="n">
        <v>174</v>
      </c>
      <c r="T174" s="8"/>
      <c r="U174" s="8"/>
      <c r="V174" s="8"/>
      <c r="W174" s="8"/>
      <c r="X174" s="8"/>
      <c r="Y174" s="8"/>
      <c r="Z174" s="8"/>
    </row>
    <row r="175" customFormat="false" ht="28.5" hidden="false" customHeight="true" outlineLevel="0" collapsed="false">
      <c r="A175" s="24" t="s">
        <v>203</v>
      </c>
      <c r="B175" s="18" t="n">
        <f aca="false">HLOOKUP($B$2,$I$1:L175,S175,0)</f>
        <v>1</v>
      </c>
      <c r="C175" s="25" t="str">
        <f aca="false">IF(B175=1,"Ap Dung","Khong")</f>
        <v>Ap Dung</v>
      </c>
      <c r="D175" s="25" t="str">
        <f aca="false">IF(E175="x","Bat buoc",(IF(E175=1,"khuyen khich","Khong")))</f>
        <v>Bat buoc</v>
      </c>
      <c r="E175" s="33" t="str">
        <f aca="false">HLOOKUP($E$2,$N$1:R175,S175,0)</f>
        <v>x</v>
      </c>
      <c r="F175" s="27"/>
      <c r="G175" s="29" t="str">
        <f aca="false">IF(AND(F175=1,E175=1),1,IF(AND(F175=1,E175="x"),"x",""))</f>
        <v/>
      </c>
      <c r="H175" s="28" t="s">
        <v>15</v>
      </c>
      <c r="I175" s="22" t="n">
        <v>1</v>
      </c>
      <c r="J175" s="22" t="n">
        <v>1</v>
      </c>
      <c r="K175" s="22" t="n">
        <v>1</v>
      </c>
      <c r="L175" s="22" t="n">
        <v>1</v>
      </c>
      <c r="M175" s="29" t="s">
        <v>25</v>
      </c>
      <c r="N175" s="23"/>
      <c r="O175" s="23"/>
      <c r="P175" s="29" t="s">
        <v>23</v>
      </c>
      <c r="Q175" s="29" t="s">
        <v>23</v>
      </c>
      <c r="R175" s="29" t="s">
        <v>23</v>
      </c>
      <c r="S175" s="22" t="n">
        <v>175</v>
      </c>
      <c r="T175" s="8"/>
      <c r="U175" s="8"/>
      <c r="V175" s="8"/>
      <c r="W175" s="8"/>
      <c r="X175" s="8"/>
      <c r="Y175" s="8"/>
      <c r="Z175" s="8"/>
    </row>
    <row r="176" customFormat="false" ht="28.5" hidden="false" customHeight="true" outlineLevel="0" collapsed="false">
      <c r="A176" s="24" t="s">
        <v>204</v>
      </c>
      <c r="B176" s="18" t="n">
        <f aca="false">HLOOKUP($B$2,$I$1:L176,S176,0)</f>
        <v>1</v>
      </c>
      <c r="C176" s="25" t="str">
        <f aca="false">IF(B176=1,"Ap Dung","Khong")</f>
        <v>Ap Dung</v>
      </c>
      <c r="D176" s="25" t="str">
        <f aca="false">IF(E176="x","Bat buoc",(IF(E176=1,"khuyen khich","Khong")))</f>
        <v>khuyen khich</v>
      </c>
      <c r="E176" s="26" t="n">
        <f aca="false">HLOOKUP($E$2,$N$1:R176,S176,0)</f>
        <v>1</v>
      </c>
      <c r="F176" s="27"/>
      <c r="G176" s="29" t="str">
        <f aca="false">IF(AND(F176=1,E176=1),1,IF(AND(F176=1,E176="x"),"x",""))</f>
        <v/>
      </c>
      <c r="H176" s="28" t="s">
        <v>15</v>
      </c>
      <c r="I176" s="22" t="n">
        <v>1</v>
      </c>
      <c r="J176" s="22" t="n">
        <v>1</v>
      </c>
      <c r="K176" s="22" t="n">
        <v>1</v>
      </c>
      <c r="L176" s="22" t="n">
        <v>1</v>
      </c>
      <c r="M176" s="29" t="s">
        <v>18</v>
      </c>
      <c r="N176" s="23"/>
      <c r="O176" s="23"/>
      <c r="P176" s="23" t="n">
        <v>1</v>
      </c>
      <c r="Q176" s="23" t="n">
        <v>1</v>
      </c>
      <c r="R176" s="23" t="n">
        <v>1</v>
      </c>
      <c r="S176" s="22" t="n">
        <v>176</v>
      </c>
      <c r="T176" s="8"/>
      <c r="U176" s="8"/>
      <c r="V176" s="8"/>
      <c r="W176" s="8"/>
      <c r="X176" s="8"/>
      <c r="Y176" s="8"/>
      <c r="Z176" s="8"/>
    </row>
    <row r="177" customFormat="false" ht="40.5" hidden="false" customHeight="true" outlineLevel="0" collapsed="false">
      <c r="A177" s="24" t="s">
        <v>205</v>
      </c>
      <c r="B177" s="18" t="n">
        <f aca="false">HLOOKUP($B$2,$I$1:L177,S177,0)</f>
        <v>1</v>
      </c>
      <c r="C177" s="25" t="str">
        <f aca="false">IF(B177=1,"Ap Dung","Khong")</f>
        <v>Ap Dung</v>
      </c>
      <c r="D177" s="25" t="str">
        <f aca="false">IF(E177="x","Bat buoc",(IF(E177=1,"khuyen khich","Khong")))</f>
        <v>Bat buoc</v>
      </c>
      <c r="E177" s="33" t="str">
        <f aca="false">HLOOKUP($E$2,$N$1:R177,S177,0)</f>
        <v>x</v>
      </c>
      <c r="F177" s="27"/>
      <c r="G177" s="29" t="str">
        <f aca="false">IF(AND(F177=1,E177=1),1,IF(AND(F177=1,E177="x"),"x",""))</f>
        <v/>
      </c>
      <c r="H177" s="28" t="s">
        <v>15</v>
      </c>
      <c r="I177" s="22" t="n">
        <v>1</v>
      </c>
      <c r="J177" s="22" t="n">
        <v>1</v>
      </c>
      <c r="K177" s="22" t="n">
        <v>1</v>
      </c>
      <c r="L177" s="22" t="n">
        <v>1</v>
      </c>
      <c r="M177" s="29" t="s">
        <v>22</v>
      </c>
      <c r="N177" s="29" t="s">
        <v>23</v>
      </c>
      <c r="O177" s="29" t="s">
        <v>23</v>
      </c>
      <c r="P177" s="29" t="s">
        <v>23</v>
      </c>
      <c r="Q177" s="29" t="s">
        <v>23</v>
      </c>
      <c r="R177" s="29" t="s">
        <v>23</v>
      </c>
      <c r="S177" s="22" t="n">
        <v>177</v>
      </c>
      <c r="T177" s="8"/>
      <c r="U177" s="8"/>
      <c r="V177" s="8"/>
      <c r="W177" s="8"/>
      <c r="X177" s="8"/>
      <c r="Y177" s="8"/>
      <c r="Z177" s="8"/>
    </row>
    <row r="178" customFormat="false" ht="28.5" hidden="false" customHeight="true" outlineLevel="0" collapsed="false">
      <c r="A178" s="17" t="s">
        <v>206</v>
      </c>
      <c r="B178" s="18"/>
      <c r="C178" s="31"/>
      <c r="D178" s="31"/>
      <c r="E178" s="32"/>
      <c r="F178" s="32"/>
      <c r="G178" s="23"/>
      <c r="H178" s="22"/>
      <c r="I178" s="22"/>
      <c r="J178" s="22"/>
      <c r="K178" s="22"/>
      <c r="L178" s="22"/>
      <c r="M178" s="23"/>
      <c r="N178" s="23"/>
      <c r="O178" s="23"/>
      <c r="P178" s="23"/>
      <c r="Q178" s="23"/>
      <c r="R178" s="23"/>
      <c r="S178" s="22" t="n">
        <v>178</v>
      </c>
      <c r="T178" s="8"/>
      <c r="U178" s="8"/>
      <c r="V178" s="8"/>
      <c r="W178" s="8"/>
      <c r="X178" s="8"/>
      <c r="Y178" s="8"/>
      <c r="Z178" s="8"/>
    </row>
    <row r="179" customFormat="false" ht="28.5" hidden="false" customHeight="true" outlineLevel="0" collapsed="false">
      <c r="A179" s="30" t="s">
        <v>207</v>
      </c>
      <c r="B179" s="18"/>
      <c r="C179" s="31"/>
      <c r="D179" s="31"/>
      <c r="E179" s="32"/>
      <c r="F179" s="32"/>
      <c r="G179" s="23"/>
      <c r="H179" s="22"/>
      <c r="I179" s="22"/>
      <c r="J179" s="22"/>
      <c r="K179" s="22"/>
      <c r="L179" s="22"/>
      <c r="M179" s="23"/>
      <c r="N179" s="23"/>
      <c r="O179" s="23"/>
      <c r="P179" s="23"/>
      <c r="Q179" s="23"/>
      <c r="R179" s="23"/>
      <c r="S179" s="22" t="n">
        <v>179</v>
      </c>
      <c r="T179" s="8"/>
      <c r="U179" s="8"/>
      <c r="V179" s="8"/>
      <c r="W179" s="8"/>
      <c r="X179" s="8"/>
      <c r="Y179" s="8"/>
      <c r="Z179" s="8"/>
    </row>
    <row r="180" customFormat="false" ht="28.5" hidden="false" customHeight="true" outlineLevel="0" collapsed="false">
      <c r="A180" s="24" t="s">
        <v>208</v>
      </c>
      <c r="B180" s="18" t="n">
        <f aca="false">HLOOKUP($B$2,$I$1:L180,S180,0)</f>
        <v>1</v>
      </c>
      <c r="C180" s="25" t="str">
        <f aca="false">IF(B180=1,"Ap Dung","Khong")</f>
        <v>Ap Dung</v>
      </c>
      <c r="D180" s="25" t="str">
        <f aca="false">IF(E180="x","Bat buoc",(IF(E180=1,"khuyen khich","Khong")))</f>
        <v>Khong</v>
      </c>
      <c r="E180" s="26" t="n">
        <f aca="false">HLOOKUP($E$2,$N$1:R180,S180,0)</f>
        <v>0</v>
      </c>
      <c r="F180" s="27"/>
      <c r="G180" s="29" t="str">
        <f aca="false">IF(AND(F180=1,E180=1),1,IF(AND(F180=1,E180="x"),"x",""))</f>
        <v/>
      </c>
      <c r="H180" s="28" t="s">
        <v>15</v>
      </c>
      <c r="I180" s="22" t="n">
        <v>1</v>
      </c>
      <c r="J180" s="22" t="n">
        <v>1</v>
      </c>
      <c r="K180" s="22" t="n">
        <v>1</v>
      </c>
      <c r="L180" s="22" t="n">
        <v>1</v>
      </c>
      <c r="M180" s="29" t="s">
        <v>30</v>
      </c>
      <c r="N180" s="29" t="s">
        <v>23</v>
      </c>
      <c r="O180" s="29" t="s">
        <v>23</v>
      </c>
      <c r="P180" s="23"/>
      <c r="Q180" s="23"/>
      <c r="R180" s="23"/>
      <c r="S180" s="22" t="n">
        <v>180</v>
      </c>
      <c r="T180" s="8"/>
      <c r="U180" s="8"/>
      <c r="V180" s="8"/>
      <c r="W180" s="8"/>
      <c r="X180" s="8"/>
      <c r="Y180" s="8"/>
      <c r="Z180" s="8"/>
    </row>
    <row r="181" customFormat="false" ht="28.5" hidden="false" customHeight="true" outlineLevel="0" collapsed="false">
      <c r="A181" s="24" t="s">
        <v>209</v>
      </c>
      <c r="B181" s="18" t="n">
        <f aca="false">HLOOKUP($B$2,$I$1:L181,S181,0)</f>
        <v>1</v>
      </c>
      <c r="C181" s="25" t="str">
        <f aca="false">IF(B181=1,"Ap Dung","Khong")</f>
        <v>Ap Dung</v>
      </c>
      <c r="D181" s="25" t="str">
        <f aca="false">IF(E181="x","Bat buoc",(IF(E181=1,"khuyen khich","Khong")))</f>
        <v>Bat buoc</v>
      </c>
      <c r="E181" s="33" t="str">
        <f aca="false">HLOOKUP($E$2,$N$1:R181,S181,0)</f>
        <v>x</v>
      </c>
      <c r="F181" s="27"/>
      <c r="G181" s="29" t="str">
        <f aca="false">IF(AND(F181=1,E181=1),1,IF(AND(F181=1,E181="x"),"x",""))</f>
        <v/>
      </c>
      <c r="H181" s="28" t="s">
        <v>15</v>
      </c>
      <c r="I181" s="22" t="n">
        <v>1</v>
      </c>
      <c r="J181" s="22" t="n">
        <v>1</v>
      </c>
      <c r="K181" s="22" t="n">
        <v>1</v>
      </c>
      <c r="L181" s="22" t="n">
        <v>1</v>
      </c>
      <c r="M181" s="29" t="s">
        <v>82</v>
      </c>
      <c r="N181" s="23"/>
      <c r="O181" s="23"/>
      <c r="P181" s="29" t="s">
        <v>23</v>
      </c>
      <c r="Q181" s="29" t="s">
        <v>23</v>
      </c>
      <c r="R181" s="23"/>
      <c r="S181" s="22" t="n">
        <v>181</v>
      </c>
      <c r="T181" s="8"/>
      <c r="U181" s="8"/>
      <c r="V181" s="8"/>
      <c r="W181" s="8"/>
      <c r="X181" s="8"/>
      <c r="Y181" s="8"/>
      <c r="Z181" s="8"/>
    </row>
    <row r="182" customFormat="false" ht="28.5" hidden="false" customHeight="true" outlineLevel="0" collapsed="false">
      <c r="A182" s="24" t="s">
        <v>210</v>
      </c>
      <c r="B182" s="18" t="n">
        <f aca="false">HLOOKUP($B$2,$I$1:L182,S182,0)</f>
        <v>1</v>
      </c>
      <c r="C182" s="25" t="str">
        <f aca="false">IF(B182=1,"Ap Dung","Khong")</f>
        <v>Ap Dung</v>
      </c>
      <c r="D182" s="25" t="str">
        <f aca="false">IF(E182="x","Bat buoc",(IF(E182=1,"khuyen khich","Khong")))</f>
        <v>Khong</v>
      </c>
      <c r="E182" s="26" t="n">
        <f aca="false">HLOOKUP($E$2,$N$1:R182,S182,0)</f>
        <v>0</v>
      </c>
      <c r="F182" s="27" t="n">
        <v>1</v>
      </c>
      <c r="G182" s="29" t="str">
        <f aca="false">IF(AND(F182=1,E182=1),1,IF(AND(F182=1,E182="x"),"x",""))</f>
        <v/>
      </c>
      <c r="H182" s="28" t="s">
        <v>15</v>
      </c>
      <c r="I182" s="22" t="n">
        <v>1</v>
      </c>
      <c r="J182" s="22" t="n">
        <v>1</v>
      </c>
      <c r="K182" s="22" t="n">
        <v>1</v>
      </c>
      <c r="L182" s="22" t="n">
        <v>1</v>
      </c>
      <c r="M182" s="29" t="s">
        <v>28</v>
      </c>
      <c r="N182" s="23"/>
      <c r="O182" s="23"/>
      <c r="P182" s="23"/>
      <c r="Q182" s="23"/>
      <c r="R182" s="29" t="s">
        <v>23</v>
      </c>
      <c r="S182" s="22" t="n">
        <v>182</v>
      </c>
      <c r="T182" s="8"/>
      <c r="U182" s="8"/>
      <c r="V182" s="8"/>
      <c r="W182" s="8"/>
      <c r="X182" s="8"/>
      <c r="Y182" s="8"/>
      <c r="Z182" s="8"/>
    </row>
    <row r="183" customFormat="false" ht="28.5" hidden="false" customHeight="true" outlineLevel="0" collapsed="false">
      <c r="A183" s="24" t="s">
        <v>211</v>
      </c>
      <c r="B183" s="18" t="n">
        <f aca="false">HLOOKUP($B$2,$I$1:L183,S183,0)</f>
        <v>1</v>
      </c>
      <c r="C183" s="25" t="str">
        <f aca="false">IF(B183=1,"Ap Dung","Khong")</f>
        <v>Ap Dung</v>
      </c>
      <c r="D183" s="25" t="str">
        <f aca="false">IF(E183="x","Bat buoc",(IF(E183=1,"khuyen khich","Khong")))</f>
        <v>Bat buoc</v>
      </c>
      <c r="E183" s="33" t="str">
        <f aca="false">HLOOKUP($E$2,$N$1:R183,S183,0)</f>
        <v>x</v>
      </c>
      <c r="F183" s="27"/>
      <c r="G183" s="29" t="str">
        <f aca="false">IF(AND(F183=1,E183=1),1,IF(AND(F183=1,E183="x"),"x",""))</f>
        <v/>
      </c>
      <c r="H183" s="28" t="s">
        <v>15</v>
      </c>
      <c r="I183" s="22" t="n">
        <v>1</v>
      </c>
      <c r="J183" s="22" t="n">
        <v>1</v>
      </c>
      <c r="K183" s="22" t="n">
        <v>1</v>
      </c>
      <c r="L183" s="22" t="n">
        <v>1</v>
      </c>
      <c r="M183" s="29" t="s">
        <v>22</v>
      </c>
      <c r="N183" s="29" t="s">
        <v>23</v>
      </c>
      <c r="O183" s="29" t="s">
        <v>23</v>
      </c>
      <c r="P183" s="29" t="s">
        <v>23</v>
      </c>
      <c r="Q183" s="29" t="s">
        <v>23</v>
      </c>
      <c r="R183" s="29" t="s">
        <v>23</v>
      </c>
      <c r="S183" s="22" t="n">
        <v>183</v>
      </c>
      <c r="T183" s="8"/>
      <c r="U183" s="8"/>
      <c r="V183" s="8"/>
      <c r="W183" s="8"/>
      <c r="X183" s="8"/>
      <c r="Y183" s="8"/>
      <c r="Z183" s="8"/>
    </row>
    <row r="184" customFormat="false" ht="28.5" hidden="false" customHeight="true" outlineLevel="0" collapsed="false">
      <c r="A184" s="24" t="s">
        <v>212</v>
      </c>
      <c r="B184" s="18" t="n">
        <f aca="false">HLOOKUP($B$2,$I$1:L184,S184,0)</f>
        <v>1</v>
      </c>
      <c r="C184" s="25" t="str">
        <f aca="false">IF(B184=1,"Ap Dung","Khong")</f>
        <v>Ap Dung</v>
      </c>
      <c r="D184" s="25" t="str">
        <f aca="false">IF(E184="x","Bat buoc",(IF(E184=1,"khuyen khich","Khong")))</f>
        <v>Khong</v>
      </c>
      <c r="E184" s="26" t="n">
        <f aca="false">HLOOKUP($E$2,$N$1:R184,S184,0)</f>
        <v>0</v>
      </c>
      <c r="F184" s="27" t="n">
        <v>1</v>
      </c>
      <c r="G184" s="29" t="str">
        <f aca="false">IF(AND(F184=1,E184=1),1,IF(AND(F184=1,E184="x"),"x",""))</f>
        <v/>
      </c>
      <c r="H184" s="28" t="s">
        <v>15</v>
      </c>
      <c r="I184" s="22" t="n">
        <v>1</v>
      </c>
      <c r="J184" s="22" t="n">
        <v>1</v>
      </c>
      <c r="K184" s="22" t="n">
        <v>1</v>
      </c>
      <c r="L184" s="22" t="n">
        <v>1</v>
      </c>
      <c r="M184" s="29" t="s">
        <v>28</v>
      </c>
      <c r="N184" s="23"/>
      <c r="O184" s="23"/>
      <c r="P184" s="23"/>
      <c r="Q184" s="23"/>
      <c r="R184" s="29" t="s">
        <v>23</v>
      </c>
      <c r="S184" s="22" t="n">
        <v>184</v>
      </c>
      <c r="T184" s="8"/>
      <c r="U184" s="8"/>
      <c r="V184" s="8"/>
      <c r="W184" s="8"/>
      <c r="X184" s="8"/>
      <c r="Y184" s="8"/>
      <c r="Z184" s="8"/>
    </row>
    <row r="185" customFormat="false" ht="28.5" hidden="false" customHeight="true" outlineLevel="0" collapsed="false">
      <c r="A185" s="24" t="s">
        <v>213</v>
      </c>
      <c r="B185" s="18" t="n">
        <f aca="false">HLOOKUP($B$2,$I$1:L185,S185,0)</f>
        <v>1</v>
      </c>
      <c r="C185" s="25" t="str">
        <f aca="false">IF(B185=1,"Ap Dung","Khong")</f>
        <v>Ap Dung</v>
      </c>
      <c r="D185" s="25" t="str">
        <f aca="false">IF(E185="x","Bat buoc",(IF(E185=1,"khuyen khich","Khong")))</f>
        <v>Khong</v>
      </c>
      <c r="E185" s="26" t="n">
        <f aca="false">HLOOKUP($E$2,$N$1:R185,S185,0)</f>
        <v>0</v>
      </c>
      <c r="F185" s="27"/>
      <c r="G185" s="29" t="str">
        <f aca="false">IF(AND(F185=1,E185=1),1,IF(AND(F185=1,E185="x"),"x",""))</f>
        <v/>
      </c>
      <c r="H185" s="28" t="s">
        <v>15</v>
      </c>
      <c r="I185" s="22" t="n">
        <v>1</v>
      </c>
      <c r="J185" s="22" t="n">
        <v>1</v>
      </c>
      <c r="K185" s="22" t="n">
        <v>1</v>
      </c>
      <c r="L185" s="22" t="n">
        <v>1</v>
      </c>
      <c r="M185" s="29" t="s">
        <v>41</v>
      </c>
      <c r="N185" s="23"/>
      <c r="O185" s="23"/>
      <c r="P185" s="23"/>
      <c r="Q185" s="29" t="s">
        <v>23</v>
      </c>
      <c r="R185" s="29" t="s">
        <v>23</v>
      </c>
      <c r="S185" s="22" t="n">
        <v>185</v>
      </c>
      <c r="T185" s="8"/>
      <c r="U185" s="8"/>
      <c r="V185" s="8"/>
      <c r="W185" s="8"/>
      <c r="X185" s="8"/>
      <c r="Y185" s="8"/>
      <c r="Z185" s="8"/>
    </row>
    <row r="186" customFormat="false" ht="28.5" hidden="false" customHeight="true" outlineLevel="0" collapsed="false">
      <c r="A186" s="24" t="s">
        <v>214</v>
      </c>
      <c r="B186" s="18" t="n">
        <f aca="false">HLOOKUP($B$2,$I$1:L186,S186,0)</f>
        <v>1</v>
      </c>
      <c r="C186" s="25" t="str">
        <f aca="false">IF(B186=1,"Ap Dung","Khong")</f>
        <v>Ap Dung</v>
      </c>
      <c r="D186" s="25" t="str">
        <f aca="false">IF(E186="x","Bat buoc",(IF(E186=1,"khuyen khich","Khong")))</f>
        <v>Khong</v>
      </c>
      <c r="E186" s="26" t="n">
        <f aca="false">HLOOKUP($E$2,$N$1:R186,S186,0)</f>
        <v>0</v>
      </c>
      <c r="F186" s="27"/>
      <c r="G186" s="29" t="str">
        <f aca="false">IF(AND(F186=1,E186=1),1,IF(AND(F186=1,E186="x"),"x",""))</f>
        <v/>
      </c>
      <c r="H186" s="28" t="s">
        <v>15</v>
      </c>
      <c r="I186" s="22" t="n">
        <v>1</v>
      </c>
      <c r="J186" s="22" t="n">
        <v>1</v>
      </c>
      <c r="K186" s="22" t="n">
        <v>1</v>
      </c>
      <c r="L186" s="22" t="n">
        <v>1</v>
      </c>
      <c r="M186" s="29" t="s">
        <v>30</v>
      </c>
      <c r="N186" s="29" t="s">
        <v>23</v>
      </c>
      <c r="O186" s="29" t="s">
        <v>23</v>
      </c>
      <c r="P186" s="23"/>
      <c r="Q186" s="23"/>
      <c r="R186" s="23"/>
      <c r="S186" s="22" t="n">
        <v>186</v>
      </c>
      <c r="T186" s="8"/>
      <c r="U186" s="8"/>
      <c r="V186" s="8"/>
      <c r="W186" s="8"/>
      <c r="X186" s="8"/>
      <c r="Y186" s="8"/>
      <c r="Z186" s="8"/>
    </row>
    <row r="187" customFormat="false" ht="28.5" hidden="false" customHeight="true" outlineLevel="0" collapsed="false">
      <c r="A187" s="24" t="s">
        <v>215</v>
      </c>
      <c r="B187" s="18" t="n">
        <f aca="false">HLOOKUP($B$2,$I$1:L187,S187,0)</f>
        <v>1</v>
      </c>
      <c r="C187" s="25" t="str">
        <f aca="false">IF(B187=1,"Ap Dung","Khong")</f>
        <v>Ap Dung</v>
      </c>
      <c r="D187" s="25" t="str">
        <f aca="false">IF(E187="x","Bat buoc",(IF(E187=1,"khuyen khich","Khong")))</f>
        <v>Bat buoc</v>
      </c>
      <c r="E187" s="33" t="str">
        <f aca="false">HLOOKUP($E$2,$N$1:R187,S187,0)</f>
        <v>x</v>
      </c>
      <c r="F187" s="27"/>
      <c r="G187" s="29" t="str">
        <f aca="false">IF(AND(F187=1,E187=1),1,IF(AND(F187=1,E187="x"),"x",""))</f>
        <v/>
      </c>
      <c r="H187" s="28" t="s">
        <v>15</v>
      </c>
      <c r="I187" s="22" t="n">
        <v>1</v>
      </c>
      <c r="J187" s="22" t="n">
        <v>1</v>
      </c>
      <c r="K187" s="22" t="n">
        <v>1</v>
      </c>
      <c r="L187" s="22" t="n">
        <v>1</v>
      </c>
      <c r="M187" s="29" t="s">
        <v>25</v>
      </c>
      <c r="N187" s="23"/>
      <c r="O187" s="23"/>
      <c r="P187" s="29" t="s">
        <v>23</v>
      </c>
      <c r="Q187" s="29" t="s">
        <v>23</v>
      </c>
      <c r="R187" s="29" t="s">
        <v>23</v>
      </c>
      <c r="S187" s="22" t="n">
        <v>187</v>
      </c>
      <c r="T187" s="8"/>
      <c r="U187" s="8"/>
      <c r="V187" s="8"/>
      <c r="W187" s="8"/>
      <c r="X187" s="8"/>
      <c r="Y187" s="8"/>
      <c r="Z187" s="8"/>
    </row>
    <row r="188" customFormat="false" ht="28.5" hidden="false" customHeight="true" outlineLevel="0" collapsed="false">
      <c r="A188" s="24" t="s">
        <v>216</v>
      </c>
      <c r="B188" s="18" t="n">
        <f aca="false">HLOOKUP($B$2,$I$1:L188,S188,0)</f>
        <v>1</v>
      </c>
      <c r="C188" s="25" t="str">
        <f aca="false">IF(B188=1,"Ap Dung","Khong")</f>
        <v>Ap Dung</v>
      </c>
      <c r="D188" s="25" t="str">
        <f aca="false">IF(E188="x","Bat buoc",(IF(E188=1,"khuyen khich","Khong")))</f>
        <v>Bat buoc</v>
      </c>
      <c r="E188" s="33" t="str">
        <f aca="false">HLOOKUP($E$2,$N$1:R188,S188,0)</f>
        <v>x</v>
      </c>
      <c r="F188" s="27"/>
      <c r="G188" s="29" t="str">
        <f aca="false">IF(AND(F188=1,E188=1),1,IF(AND(F188=1,E188="x"),"x",""))</f>
        <v/>
      </c>
      <c r="H188" s="28" t="s">
        <v>15</v>
      </c>
      <c r="I188" s="22" t="n">
        <v>1</v>
      </c>
      <c r="J188" s="22" t="n">
        <v>1</v>
      </c>
      <c r="K188" s="22" t="n">
        <v>1</v>
      </c>
      <c r="L188" s="22" t="n">
        <v>1</v>
      </c>
      <c r="M188" s="29" t="s">
        <v>22</v>
      </c>
      <c r="N188" s="29" t="s">
        <v>23</v>
      </c>
      <c r="O188" s="29" t="s">
        <v>23</v>
      </c>
      <c r="P188" s="29" t="s">
        <v>23</v>
      </c>
      <c r="Q188" s="29" t="s">
        <v>23</v>
      </c>
      <c r="R188" s="29" t="s">
        <v>23</v>
      </c>
      <c r="S188" s="22" t="n">
        <v>188</v>
      </c>
      <c r="T188" s="8"/>
      <c r="U188" s="8"/>
      <c r="V188" s="8"/>
      <c r="W188" s="8"/>
      <c r="X188" s="8"/>
      <c r="Y188" s="8"/>
      <c r="Z188" s="8"/>
    </row>
    <row r="189" customFormat="false" ht="28.5" hidden="false" customHeight="true" outlineLevel="0" collapsed="false">
      <c r="A189" s="24" t="s">
        <v>217</v>
      </c>
      <c r="B189" s="18" t="n">
        <f aca="false">HLOOKUP($B$2,$I$1:L189,S189,0)</f>
        <v>1</v>
      </c>
      <c r="C189" s="25" t="str">
        <f aca="false">IF(B189=1,"Ap Dung","Khong")</f>
        <v>Ap Dung</v>
      </c>
      <c r="D189" s="25" t="str">
        <f aca="false">IF(E189="x","Bat buoc",(IF(E189=1,"khuyen khich","Khong")))</f>
        <v>Bat buoc</v>
      </c>
      <c r="E189" s="33" t="str">
        <f aca="false">HLOOKUP($E$2,$N$1:R189,S189,0)</f>
        <v>x</v>
      </c>
      <c r="F189" s="27"/>
      <c r="G189" s="29" t="str">
        <f aca="false">IF(AND(F189=1,E189=1),1,IF(AND(F189=1,E189="x"),"x",""))</f>
        <v/>
      </c>
      <c r="H189" s="28" t="s">
        <v>15</v>
      </c>
      <c r="I189" s="22" t="n">
        <v>1</v>
      </c>
      <c r="J189" s="22" t="n">
        <v>1</v>
      </c>
      <c r="K189" s="22" t="n">
        <v>1</v>
      </c>
      <c r="L189" s="22" t="n">
        <v>1</v>
      </c>
      <c r="M189" s="29" t="s">
        <v>22</v>
      </c>
      <c r="N189" s="29" t="s">
        <v>23</v>
      </c>
      <c r="O189" s="29" t="s">
        <v>23</v>
      </c>
      <c r="P189" s="29" t="s">
        <v>23</v>
      </c>
      <c r="Q189" s="29" t="s">
        <v>23</v>
      </c>
      <c r="R189" s="29" t="s">
        <v>23</v>
      </c>
      <c r="S189" s="22" t="n">
        <v>189</v>
      </c>
      <c r="T189" s="8"/>
      <c r="U189" s="8"/>
      <c r="V189" s="8"/>
      <c r="W189" s="8"/>
      <c r="X189" s="8"/>
      <c r="Y189" s="8"/>
      <c r="Z189" s="8"/>
    </row>
    <row r="190" customFormat="false" ht="28.5" hidden="false" customHeight="true" outlineLevel="0" collapsed="false">
      <c r="A190" s="24" t="s">
        <v>218</v>
      </c>
      <c r="B190" s="18" t="n">
        <f aca="false">HLOOKUP($B$2,$I$1:L190,S190,0)</f>
        <v>1</v>
      </c>
      <c r="C190" s="25" t="str">
        <f aca="false">IF(B190=1,"Ap Dung","Khong")</f>
        <v>Ap Dung</v>
      </c>
      <c r="D190" s="25" t="str">
        <f aca="false">IF(E190="x","Bat buoc",(IF(E190=1,"khuyen khich","Khong")))</f>
        <v>Bat buoc</v>
      </c>
      <c r="E190" s="33" t="str">
        <f aca="false">HLOOKUP($E$2,$N$1:R190,S190,0)</f>
        <v>x</v>
      </c>
      <c r="F190" s="27"/>
      <c r="G190" s="29" t="str">
        <f aca="false">IF(AND(F190=1,E190=1),1,IF(AND(F190=1,E190="x"),"x",""))</f>
        <v/>
      </c>
      <c r="H190" s="28" t="s">
        <v>15</v>
      </c>
      <c r="I190" s="22" t="n">
        <v>1</v>
      </c>
      <c r="J190" s="22" t="n">
        <v>1</v>
      </c>
      <c r="K190" s="22" t="n">
        <v>1</v>
      </c>
      <c r="L190" s="22" t="n">
        <v>1</v>
      </c>
      <c r="M190" s="29" t="s">
        <v>197</v>
      </c>
      <c r="N190" s="23" t="n">
        <v>1</v>
      </c>
      <c r="O190" s="29" t="s">
        <v>23</v>
      </c>
      <c r="P190" s="29" t="s">
        <v>23</v>
      </c>
      <c r="Q190" s="29" t="s">
        <v>23</v>
      </c>
      <c r="R190" s="29" t="s">
        <v>23</v>
      </c>
      <c r="S190" s="22" t="n">
        <v>190</v>
      </c>
      <c r="T190" s="8"/>
      <c r="U190" s="8"/>
      <c r="V190" s="8"/>
      <c r="W190" s="8"/>
      <c r="X190" s="8"/>
      <c r="Y190" s="8"/>
      <c r="Z190" s="8"/>
    </row>
    <row r="191" customFormat="false" ht="28.5" hidden="false" customHeight="true" outlineLevel="0" collapsed="false">
      <c r="A191" s="24" t="s">
        <v>219</v>
      </c>
      <c r="B191" s="18" t="n">
        <f aca="false">HLOOKUP($B$2,$I$1:L191,S191,0)</f>
        <v>1</v>
      </c>
      <c r="C191" s="25" t="str">
        <f aca="false">IF(B191=1,"Ap Dung","Khong")</f>
        <v>Ap Dung</v>
      </c>
      <c r="D191" s="25" t="str">
        <f aca="false">IF(E191="x","Bat buoc",(IF(E191=1,"khuyen khich","Khong")))</f>
        <v>khuyen khich</v>
      </c>
      <c r="E191" s="26" t="n">
        <f aca="false">HLOOKUP($E$2,$N$1:R191,S191,0)</f>
        <v>1</v>
      </c>
      <c r="F191" s="27"/>
      <c r="G191" s="29" t="str">
        <f aca="false">IF(AND(F191=1,E191=1),1,IF(AND(F191=1,E191="x"),"x",""))</f>
        <v/>
      </c>
      <c r="H191" s="28" t="s">
        <v>15</v>
      </c>
      <c r="I191" s="22" t="n">
        <v>1</v>
      </c>
      <c r="J191" s="22" t="n">
        <v>1</v>
      </c>
      <c r="K191" s="22" t="n">
        <v>1</v>
      </c>
      <c r="L191" s="22" t="n">
        <v>1</v>
      </c>
      <c r="M191" s="29" t="s">
        <v>35</v>
      </c>
      <c r="N191" s="23"/>
      <c r="O191" s="23"/>
      <c r="P191" s="23" t="n">
        <v>1</v>
      </c>
      <c r="Q191" s="29" t="s">
        <v>23</v>
      </c>
      <c r="R191" s="29" t="s">
        <v>23</v>
      </c>
      <c r="S191" s="22" t="n">
        <v>191</v>
      </c>
      <c r="T191" s="8"/>
      <c r="U191" s="8"/>
      <c r="V191" s="8"/>
      <c r="W191" s="8"/>
      <c r="X191" s="8"/>
      <c r="Y191" s="8"/>
      <c r="Z191" s="8"/>
    </row>
    <row r="192" customFormat="false" ht="28.5" hidden="false" customHeight="true" outlineLevel="0" collapsed="false">
      <c r="A192" s="24" t="s">
        <v>220</v>
      </c>
      <c r="B192" s="18" t="n">
        <f aca="false">HLOOKUP($B$2,$I$1:L192,S192,0)</f>
        <v>1</v>
      </c>
      <c r="C192" s="25" t="str">
        <f aca="false">IF(B192=1,"Ap Dung","Khong")</f>
        <v>Ap Dung</v>
      </c>
      <c r="D192" s="25" t="str">
        <f aca="false">IF(E192="x","Bat buoc",(IF(E192=1,"khuyen khich","Khong")))</f>
        <v>Khong</v>
      </c>
      <c r="E192" s="26" t="n">
        <f aca="false">HLOOKUP($E$2,$N$1:R192,S192,0)</f>
        <v>0</v>
      </c>
      <c r="F192" s="27"/>
      <c r="G192" s="29" t="str">
        <f aca="false">IF(AND(F192=1,E192=1),1,IF(AND(F192=1,E192="x"),"x",""))</f>
        <v/>
      </c>
      <c r="H192" s="28" t="s">
        <v>15</v>
      </c>
      <c r="I192" s="22" t="n">
        <v>1</v>
      </c>
      <c r="J192" s="22" t="n">
        <v>1</v>
      </c>
      <c r="K192" s="22" t="n">
        <v>1</v>
      </c>
      <c r="L192" s="22" t="n">
        <v>1</v>
      </c>
      <c r="M192" s="29" t="s">
        <v>221</v>
      </c>
      <c r="N192" s="23"/>
      <c r="O192" s="23"/>
      <c r="P192" s="23"/>
      <c r="Q192" s="23" t="n">
        <v>1</v>
      </c>
      <c r="R192" s="23" t="n">
        <v>1</v>
      </c>
      <c r="S192" s="22" t="n">
        <v>192</v>
      </c>
      <c r="T192" s="8"/>
      <c r="U192" s="8"/>
      <c r="V192" s="8"/>
      <c r="W192" s="8"/>
      <c r="X192" s="8"/>
      <c r="Y192" s="8"/>
      <c r="Z192" s="8"/>
    </row>
    <row r="193" customFormat="false" ht="28.5" hidden="false" customHeight="true" outlineLevel="0" collapsed="false">
      <c r="A193" s="24" t="s">
        <v>222</v>
      </c>
      <c r="B193" s="18" t="n">
        <f aca="false">HLOOKUP($B$2,$I$1:L193,S193,0)</f>
        <v>1</v>
      </c>
      <c r="C193" s="25" t="str">
        <f aca="false">IF(B193=1,"Ap Dung","Khong")</f>
        <v>Ap Dung</v>
      </c>
      <c r="D193" s="25" t="str">
        <f aca="false">IF(E193="x","Bat buoc",(IF(E193=1,"khuyen khich","Khong")))</f>
        <v>Khong</v>
      </c>
      <c r="E193" s="26" t="n">
        <f aca="false">HLOOKUP($E$2,$N$1:R193,S193,0)</f>
        <v>0</v>
      </c>
      <c r="F193" s="27"/>
      <c r="G193" s="29" t="str">
        <f aca="false">IF(AND(F193=1,E193=1),1,IF(AND(F193=1,E193="x"),"x",""))</f>
        <v/>
      </c>
      <c r="H193" s="28" t="s">
        <v>15</v>
      </c>
      <c r="I193" s="22" t="n">
        <v>1</v>
      </c>
      <c r="J193" s="22" t="n">
        <v>1</v>
      </c>
      <c r="K193" s="22" t="n">
        <v>1</v>
      </c>
      <c r="L193" s="22" t="n">
        <v>1</v>
      </c>
      <c r="M193" s="29" t="s">
        <v>223</v>
      </c>
      <c r="N193" s="23" t="n">
        <v>1</v>
      </c>
      <c r="O193" s="29" t="s">
        <v>23</v>
      </c>
      <c r="P193" s="23"/>
      <c r="Q193" s="23"/>
      <c r="R193" s="23"/>
      <c r="S193" s="22" t="n">
        <v>193</v>
      </c>
      <c r="T193" s="8"/>
      <c r="U193" s="8"/>
      <c r="V193" s="8"/>
      <c r="W193" s="8"/>
      <c r="X193" s="8"/>
      <c r="Y193" s="8"/>
      <c r="Z193" s="8"/>
    </row>
    <row r="194" customFormat="false" ht="28.5" hidden="false" customHeight="true" outlineLevel="0" collapsed="false">
      <c r="A194" s="24" t="s">
        <v>224</v>
      </c>
      <c r="B194" s="18" t="n">
        <f aca="false">HLOOKUP($B$2,$I$1:L194,S194,0)</f>
        <v>1</v>
      </c>
      <c r="C194" s="25" t="str">
        <f aca="false">IF(B194=1,"Ap Dung","Khong")</f>
        <v>Ap Dung</v>
      </c>
      <c r="D194" s="25" t="str">
        <f aca="false">IF(E194="x","Bat buoc",(IF(E194=1,"khuyen khich","Khong")))</f>
        <v>Bat buoc</v>
      </c>
      <c r="E194" s="33" t="str">
        <f aca="false">HLOOKUP($E$2,$N$1:R194,S194,0)</f>
        <v>x</v>
      </c>
      <c r="F194" s="27"/>
      <c r="G194" s="29" t="str">
        <f aca="false">IF(AND(F194=1,E194=1),1,IF(AND(F194=1,E194="x"),"x",""))</f>
        <v/>
      </c>
      <c r="H194" s="28" t="s">
        <v>15</v>
      </c>
      <c r="I194" s="22" t="n">
        <v>1</v>
      </c>
      <c r="J194" s="22" t="n">
        <v>1</v>
      </c>
      <c r="K194" s="22" t="n">
        <v>1</v>
      </c>
      <c r="L194" s="22" t="n">
        <v>1</v>
      </c>
      <c r="M194" s="29" t="s">
        <v>82</v>
      </c>
      <c r="N194" s="23"/>
      <c r="O194" s="23"/>
      <c r="P194" s="29" t="s">
        <v>23</v>
      </c>
      <c r="Q194" s="29" t="s">
        <v>23</v>
      </c>
      <c r="R194" s="23"/>
      <c r="S194" s="22" t="n">
        <v>194</v>
      </c>
      <c r="T194" s="8"/>
      <c r="U194" s="8"/>
      <c r="V194" s="8"/>
      <c r="W194" s="8"/>
      <c r="X194" s="8"/>
      <c r="Y194" s="8"/>
      <c r="Z194" s="8"/>
    </row>
    <row r="195" customFormat="false" ht="28.5" hidden="false" customHeight="true" outlineLevel="0" collapsed="false">
      <c r="A195" s="24" t="s">
        <v>225</v>
      </c>
      <c r="B195" s="18" t="n">
        <f aca="false">HLOOKUP($B$2,$I$1:L195,S195,0)</f>
        <v>1</v>
      </c>
      <c r="C195" s="25" t="str">
        <f aca="false">IF(B195=1,"Ap Dung","Khong")</f>
        <v>Ap Dung</v>
      </c>
      <c r="D195" s="25" t="str">
        <f aca="false">IF(E195="x","Bat buoc",(IF(E195=1,"khuyen khich","Khong")))</f>
        <v>Khong</v>
      </c>
      <c r="E195" s="26" t="n">
        <f aca="false">HLOOKUP($E$2,$N$1:R195,S195,0)</f>
        <v>0</v>
      </c>
      <c r="F195" s="27"/>
      <c r="G195" s="29" t="str">
        <f aca="false">IF(AND(F195=1,E195=1),1,IF(AND(F195=1,E195="x"),"x",""))</f>
        <v/>
      </c>
      <c r="H195" s="28" t="s">
        <v>15</v>
      </c>
      <c r="I195" s="22" t="n">
        <v>1</v>
      </c>
      <c r="J195" s="22" t="n">
        <v>1</v>
      </c>
      <c r="K195" s="22" t="n">
        <v>1</v>
      </c>
      <c r="L195" s="22" t="n">
        <v>1</v>
      </c>
      <c r="M195" s="29" t="s">
        <v>126</v>
      </c>
      <c r="N195" s="23"/>
      <c r="O195" s="23"/>
      <c r="P195" s="23"/>
      <c r="Q195" s="23" t="n">
        <v>1</v>
      </c>
      <c r="R195" s="29" t="s">
        <v>23</v>
      </c>
      <c r="S195" s="22" t="n">
        <v>195</v>
      </c>
      <c r="T195" s="8"/>
      <c r="U195" s="8"/>
      <c r="V195" s="8"/>
      <c r="W195" s="8"/>
      <c r="X195" s="8"/>
      <c r="Y195" s="8"/>
      <c r="Z195" s="8"/>
    </row>
    <row r="196" customFormat="false" ht="28.5" hidden="false" customHeight="true" outlineLevel="0" collapsed="false">
      <c r="A196" s="24" t="s">
        <v>226</v>
      </c>
      <c r="B196" s="18" t="n">
        <f aca="false">HLOOKUP($B$2,$I$1:L196,S196,0)</f>
        <v>1</v>
      </c>
      <c r="C196" s="25" t="str">
        <f aca="false">IF(B196=1,"Ap Dung","Khong")</f>
        <v>Ap Dung</v>
      </c>
      <c r="D196" s="25" t="str">
        <f aca="false">IF(E196="x","Bat buoc",(IF(E196=1,"khuyen khich","Khong")))</f>
        <v>Bat buoc</v>
      </c>
      <c r="E196" s="33" t="str">
        <f aca="false">HLOOKUP($E$2,$N$1:R196,S196,0)</f>
        <v>x</v>
      </c>
      <c r="F196" s="27"/>
      <c r="G196" s="29" t="str">
        <f aca="false">IF(AND(F196=1,E196=1),1,IF(AND(F196=1,E196="x"),"x",""))</f>
        <v/>
      </c>
      <c r="H196" s="28" t="s">
        <v>15</v>
      </c>
      <c r="I196" s="22" t="n">
        <v>1</v>
      </c>
      <c r="J196" s="22" t="n">
        <v>1</v>
      </c>
      <c r="K196" s="22" t="n">
        <v>1</v>
      </c>
      <c r="L196" s="22" t="n">
        <v>1</v>
      </c>
      <c r="M196" s="29" t="s">
        <v>22</v>
      </c>
      <c r="N196" s="29" t="s">
        <v>23</v>
      </c>
      <c r="O196" s="29" t="s">
        <v>23</v>
      </c>
      <c r="P196" s="29" t="s">
        <v>23</v>
      </c>
      <c r="Q196" s="29" t="s">
        <v>23</v>
      </c>
      <c r="R196" s="29" t="s">
        <v>23</v>
      </c>
      <c r="S196" s="22" t="n">
        <v>196</v>
      </c>
      <c r="T196" s="8"/>
      <c r="U196" s="8"/>
      <c r="V196" s="8"/>
      <c r="W196" s="8"/>
      <c r="X196" s="8"/>
      <c r="Y196" s="8"/>
      <c r="Z196" s="8"/>
    </row>
    <row r="197" customFormat="false" ht="28.5" hidden="false" customHeight="true" outlineLevel="0" collapsed="false">
      <c r="A197" s="24" t="s">
        <v>173</v>
      </c>
      <c r="B197" s="18" t="n">
        <f aca="false">HLOOKUP($B$2,$I$1:L197,S197,0)</f>
        <v>1</v>
      </c>
      <c r="C197" s="25" t="str">
        <f aca="false">IF(B197=1,"Ap Dung","Khong")</f>
        <v>Ap Dung</v>
      </c>
      <c r="D197" s="25" t="str">
        <f aca="false">IF(E197="x","Bat buoc",(IF(E197=1,"khuyen khich","Khong")))</f>
        <v>Bat buoc</v>
      </c>
      <c r="E197" s="33" t="str">
        <f aca="false">HLOOKUP($E$2,$N$1:R197,S197,0)</f>
        <v>x</v>
      </c>
      <c r="F197" s="27"/>
      <c r="G197" s="29" t="str">
        <f aca="false">IF(AND(F197=1,E197=1),1,IF(AND(F197=1,E197="x"),"x",""))</f>
        <v/>
      </c>
      <c r="H197" s="28" t="s">
        <v>15</v>
      </c>
      <c r="I197" s="22" t="n">
        <v>1</v>
      </c>
      <c r="J197" s="22" t="n">
        <v>1</v>
      </c>
      <c r="K197" s="22" t="n">
        <v>1</v>
      </c>
      <c r="L197" s="22" t="n">
        <v>1</v>
      </c>
      <c r="M197" s="29" t="s">
        <v>22</v>
      </c>
      <c r="N197" s="29" t="s">
        <v>23</v>
      </c>
      <c r="O197" s="29" t="s">
        <v>23</v>
      </c>
      <c r="P197" s="29" t="s">
        <v>23</v>
      </c>
      <c r="Q197" s="29" t="s">
        <v>23</v>
      </c>
      <c r="R197" s="29" t="s">
        <v>23</v>
      </c>
      <c r="S197" s="22" t="n">
        <v>197</v>
      </c>
      <c r="T197" s="8"/>
      <c r="U197" s="8"/>
      <c r="V197" s="8"/>
      <c r="W197" s="8"/>
      <c r="X197" s="8"/>
      <c r="Y197" s="8"/>
      <c r="Z197" s="8"/>
    </row>
    <row r="198" customFormat="false" ht="28.5" hidden="false" customHeight="true" outlineLevel="0" collapsed="false">
      <c r="A198" s="24" t="s">
        <v>227</v>
      </c>
      <c r="B198" s="18" t="n">
        <f aca="false">HLOOKUP($B$2,$I$1:L198,S198,0)</f>
        <v>1</v>
      </c>
      <c r="C198" s="25" t="str">
        <f aca="false">IF(B198=1,"Ap Dung","Khong")</f>
        <v>Ap Dung</v>
      </c>
      <c r="D198" s="25" t="str">
        <f aca="false">IF(E198="x","Bat buoc",(IF(E198=1,"khuyen khich","Khong")))</f>
        <v>Bat buoc</v>
      </c>
      <c r="E198" s="33" t="str">
        <f aca="false">HLOOKUP($E$2,$N$1:R198,S198,0)</f>
        <v>x</v>
      </c>
      <c r="F198" s="27"/>
      <c r="G198" s="29" t="str">
        <f aca="false">IF(AND(F198=1,E198=1),1,IF(AND(F198=1,E198="x"),"x",""))</f>
        <v/>
      </c>
      <c r="H198" s="28" t="s">
        <v>15</v>
      </c>
      <c r="I198" s="22" t="n">
        <v>1</v>
      </c>
      <c r="J198" s="22" t="n">
        <v>1</v>
      </c>
      <c r="K198" s="22" t="n">
        <v>1</v>
      </c>
      <c r="L198" s="22" t="n">
        <v>1</v>
      </c>
      <c r="M198" s="29" t="s">
        <v>22</v>
      </c>
      <c r="N198" s="29" t="s">
        <v>23</v>
      </c>
      <c r="O198" s="29" t="s">
        <v>23</v>
      </c>
      <c r="P198" s="29" t="s">
        <v>23</v>
      </c>
      <c r="Q198" s="29" t="s">
        <v>23</v>
      </c>
      <c r="R198" s="29" t="s">
        <v>23</v>
      </c>
      <c r="S198" s="22" t="n">
        <v>198</v>
      </c>
      <c r="T198" s="8"/>
      <c r="U198" s="8"/>
      <c r="V198" s="8"/>
      <c r="W198" s="8"/>
      <c r="X198" s="8"/>
      <c r="Y198" s="8"/>
      <c r="Z198" s="8"/>
    </row>
    <row r="199" customFormat="false" ht="28.5" hidden="false" customHeight="true" outlineLevel="0" collapsed="false">
      <c r="A199" s="24" t="s">
        <v>228</v>
      </c>
      <c r="B199" s="18" t="n">
        <f aca="false">HLOOKUP($B$2,$I$1:L199,S199,0)</f>
        <v>1</v>
      </c>
      <c r="C199" s="25" t="str">
        <f aca="false">IF(B199=1,"Ap Dung","Khong")</f>
        <v>Ap Dung</v>
      </c>
      <c r="D199" s="25" t="str">
        <f aca="false">IF(E199="x","Bat buoc",(IF(E199=1,"khuyen khich","Khong")))</f>
        <v>Khong</v>
      </c>
      <c r="E199" s="26" t="n">
        <f aca="false">HLOOKUP($E$2,$N$1:R199,S199,0)</f>
        <v>0</v>
      </c>
      <c r="F199" s="27"/>
      <c r="G199" s="29" t="str">
        <f aca="false">IF(AND(F199=1,E199=1),1,IF(AND(F199=1,E199="x"),"x",""))</f>
        <v/>
      </c>
      <c r="H199" s="28" t="s">
        <v>15</v>
      </c>
      <c r="I199" s="22" t="n">
        <v>1</v>
      </c>
      <c r="J199" s="22" t="n">
        <v>1</v>
      </c>
      <c r="K199" s="22" t="n">
        <v>1</v>
      </c>
      <c r="L199" s="22" t="n">
        <v>1</v>
      </c>
      <c r="M199" s="29" t="s">
        <v>221</v>
      </c>
      <c r="N199" s="23"/>
      <c r="O199" s="23"/>
      <c r="P199" s="23"/>
      <c r="Q199" s="23" t="n">
        <v>1</v>
      </c>
      <c r="R199" s="23" t="n">
        <v>1</v>
      </c>
      <c r="S199" s="22" t="n">
        <v>199</v>
      </c>
      <c r="T199" s="8"/>
      <c r="U199" s="8"/>
      <c r="V199" s="8"/>
      <c r="W199" s="8"/>
      <c r="X199" s="8"/>
      <c r="Y199" s="8"/>
      <c r="Z199" s="8"/>
    </row>
    <row r="200" customFormat="false" ht="28.5" hidden="false" customHeight="true" outlineLevel="0" collapsed="false">
      <c r="A200" s="24" t="s">
        <v>229</v>
      </c>
      <c r="B200" s="18" t="n">
        <f aca="false">HLOOKUP($B$2,$I$1:L200,S200,0)</f>
        <v>1</v>
      </c>
      <c r="C200" s="25" t="str">
        <f aca="false">IF(B200=1,"Ap Dung","Khong")</f>
        <v>Ap Dung</v>
      </c>
      <c r="D200" s="25" t="str">
        <f aca="false">IF(E200="x","Bat buoc",(IF(E200=1,"khuyen khich","Khong")))</f>
        <v>khuyen khich</v>
      </c>
      <c r="E200" s="26" t="n">
        <f aca="false">HLOOKUP($E$2,$N$1:R200,S200,0)</f>
        <v>1</v>
      </c>
      <c r="F200" s="27"/>
      <c r="G200" s="29" t="str">
        <f aca="false">IF(AND(F200=1,E200=1),1,IF(AND(F200=1,E200="x"),"x",""))</f>
        <v/>
      </c>
      <c r="H200" s="28" t="s">
        <v>15</v>
      </c>
      <c r="I200" s="22" t="n">
        <v>1</v>
      </c>
      <c r="J200" s="22" t="n">
        <v>1</v>
      </c>
      <c r="K200" s="22" t="n">
        <v>1</v>
      </c>
      <c r="L200" s="22" t="n">
        <v>1</v>
      </c>
      <c r="M200" s="29" t="s">
        <v>18</v>
      </c>
      <c r="N200" s="23"/>
      <c r="O200" s="23"/>
      <c r="P200" s="23" t="n">
        <v>1</v>
      </c>
      <c r="Q200" s="23" t="n">
        <v>1</v>
      </c>
      <c r="R200" s="23" t="n">
        <v>1</v>
      </c>
      <c r="S200" s="22" t="n">
        <v>200</v>
      </c>
      <c r="T200" s="8"/>
      <c r="U200" s="8"/>
      <c r="V200" s="8"/>
      <c r="W200" s="8"/>
      <c r="X200" s="8"/>
      <c r="Y200" s="8"/>
      <c r="Z200" s="8"/>
    </row>
    <row r="201" customFormat="false" ht="28.5" hidden="false" customHeight="true" outlineLevel="0" collapsed="false">
      <c r="A201" s="24" t="s">
        <v>230</v>
      </c>
      <c r="B201" s="18" t="n">
        <f aca="false">HLOOKUP($B$2,$I$1:L201,S201,0)</f>
        <v>1</v>
      </c>
      <c r="C201" s="25" t="str">
        <f aca="false">IF(B201=1,"Ap Dung","Khong")</f>
        <v>Ap Dung</v>
      </c>
      <c r="D201" s="25" t="str">
        <f aca="false">IF(E201="x","Bat buoc",(IF(E201=1,"khuyen khich","Khong")))</f>
        <v>Bat buoc</v>
      </c>
      <c r="E201" s="33" t="str">
        <f aca="false">HLOOKUP($E$2,$N$1:R201,S201,0)</f>
        <v>x</v>
      </c>
      <c r="F201" s="27"/>
      <c r="G201" s="29" t="str">
        <f aca="false">IF(AND(F201=1,E201=1),1,IF(AND(F201=1,E201="x"),"x",""))</f>
        <v/>
      </c>
      <c r="H201" s="28" t="s">
        <v>70</v>
      </c>
      <c r="I201" s="22" t="n">
        <v>1</v>
      </c>
      <c r="J201" s="22" t="n">
        <v>1</v>
      </c>
      <c r="K201" s="22" t="n">
        <v>1</v>
      </c>
      <c r="L201" s="22"/>
      <c r="M201" s="29" t="s">
        <v>176</v>
      </c>
      <c r="N201" s="23" t="n">
        <v>1</v>
      </c>
      <c r="O201" s="23" t="n">
        <v>1</v>
      </c>
      <c r="P201" s="29" t="s">
        <v>23</v>
      </c>
      <c r="Q201" s="29" t="s">
        <v>23</v>
      </c>
      <c r="R201" s="29" t="s">
        <v>23</v>
      </c>
      <c r="S201" s="22" t="n">
        <v>201</v>
      </c>
      <c r="T201" s="8"/>
      <c r="U201" s="8"/>
      <c r="V201" s="8"/>
      <c r="W201" s="8"/>
      <c r="X201" s="8"/>
      <c r="Y201" s="8"/>
      <c r="Z201" s="8"/>
    </row>
    <row r="202" customFormat="false" ht="28.5" hidden="false" customHeight="true" outlineLevel="0" collapsed="false">
      <c r="A202" s="24" t="s">
        <v>230</v>
      </c>
      <c r="B202" s="18" t="n">
        <f aca="false">HLOOKUP($B$2,$I$1:L202,S202,0)</f>
        <v>0</v>
      </c>
      <c r="C202" s="25" t="str">
        <f aca="false">IF(B202=1,"Ap Dung","Khong")</f>
        <v>Khong</v>
      </c>
      <c r="D202" s="25" t="str">
        <f aca="false">IF(E202="x","Bat buoc",(IF(E202=1,"khuyen khich","Khong")))</f>
        <v>khuyen khich</v>
      </c>
      <c r="E202" s="26" t="n">
        <f aca="false">HLOOKUP($E$2,$N$1:R202,S202,0)</f>
        <v>1</v>
      </c>
      <c r="F202" s="27"/>
      <c r="G202" s="29" t="str">
        <f aca="false">IF(AND(F202=1,E202=1),1,IF(AND(F202=1,E202="x"),"x",""))</f>
        <v/>
      </c>
      <c r="H202" s="28" t="s">
        <v>8</v>
      </c>
      <c r="I202" s="22"/>
      <c r="J202" s="22"/>
      <c r="K202" s="22"/>
      <c r="L202" s="22" t="n">
        <v>1</v>
      </c>
      <c r="M202" s="29" t="s">
        <v>85</v>
      </c>
      <c r="N202" s="23" t="n">
        <v>1</v>
      </c>
      <c r="O202" s="23" t="n">
        <v>1</v>
      </c>
      <c r="P202" s="23" t="n">
        <v>1</v>
      </c>
      <c r="Q202" s="23" t="n">
        <v>1</v>
      </c>
      <c r="R202" s="23" t="n">
        <v>1</v>
      </c>
      <c r="S202" s="22" t="n">
        <v>202</v>
      </c>
      <c r="T202" s="8"/>
      <c r="U202" s="8"/>
      <c r="V202" s="8"/>
      <c r="W202" s="8"/>
      <c r="X202" s="8"/>
      <c r="Y202" s="8"/>
      <c r="Z202" s="8"/>
    </row>
    <row r="203" customFormat="false" ht="28.5" hidden="false" customHeight="true" outlineLevel="0" collapsed="false">
      <c r="A203" s="24" t="s">
        <v>231</v>
      </c>
      <c r="B203" s="18" t="n">
        <f aca="false">HLOOKUP($B$2,$I$1:L203,S203,0)</f>
        <v>1</v>
      </c>
      <c r="C203" s="25" t="str">
        <f aca="false">IF(B203=1,"Ap Dung","Khong")</f>
        <v>Ap Dung</v>
      </c>
      <c r="D203" s="25" t="str">
        <f aca="false">IF(E203="x","Bat buoc",(IF(E203=1,"khuyen khich","Khong")))</f>
        <v>Bat buoc</v>
      </c>
      <c r="E203" s="33" t="str">
        <f aca="false">HLOOKUP($E$2,$N$1:R203,S203,0)</f>
        <v>x</v>
      </c>
      <c r="F203" s="27"/>
      <c r="G203" s="29" t="str">
        <f aca="false">IF(AND(F203=1,E203=1),1,IF(AND(F203=1,E203="x"),"x",""))</f>
        <v/>
      </c>
      <c r="H203" s="28" t="s">
        <v>15</v>
      </c>
      <c r="I203" s="22" t="n">
        <v>1</v>
      </c>
      <c r="J203" s="22" t="n">
        <v>1</v>
      </c>
      <c r="K203" s="22" t="n">
        <v>1</v>
      </c>
      <c r="L203" s="22" t="n">
        <v>1</v>
      </c>
      <c r="M203" s="29" t="s">
        <v>22</v>
      </c>
      <c r="N203" s="29" t="s">
        <v>23</v>
      </c>
      <c r="O203" s="29" t="s">
        <v>23</v>
      </c>
      <c r="P203" s="29" t="s">
        <v>23</v>
      </c>
      <c r="Q203" s="29" t="s">
        <v>23</v>
      </c>
      <c r="R203" s="29" t="s">
        <v>23</v>
      </c>
      <c r="S203" s="22" t="n">
        <v>203</v>
      </c>
      <c r="T203" s="8"/>
      <c r="U203" s="8"/>
      <c r="V203" s="8"/>
      <c r="W203" s="8"/>
      <c r="X203" s="8"/>
      <c r="Y203" s="8"/>
      <c r="Z203" s="8"/>
    </row>
    <row r="204" customFormat="false" ht="28.5" hidden="false" customHeight="true" outlineLevel="0" collapsed="false">
      <c r="A204" s="24" t="s">
        <v>232</v>
      </c>
      <c r="B204" s="18" t="n">
        <f aca="false">HLOOKUP($B$2,$I$1:L204,S204,0)</f>
        <v>1</v>
      </c>
      <c r="C204" s="25" t="str">
        <f aca="false">IF(B204=1,"Ap Dung","Khong")</f>
        <v>Ap Dung</v>
      </c>
      <c r="D204" s="25" t="str">
        <f aca="false">IF(E204="x","Bat buoc",(IF(E204=1,"khuyen khich","Khong")))</f>
        <v>Khong</v>
      </c>
      <c r="E204" s="26" t="n">
        <f aca="false">HLOOKUP($E$2,$N$1:R204,S204,0)</f>
        <v>0</v>
      </c>
      <c r="F204" s="27"/>
      <c r="G204" s="29" t="str">
        <f aca="false">IF(AND(F204=1,E204=1),1,IF(AND(F204=1,E204="x"),"x",""))</f>
        <v/>
      </c>
      <c r="H204" s="28" t="s">
        <v>15</v>
      </c>
      <c r="I204" s="22" t="n">
        <v>1</v>
      </c>
      <c r="J204" s="22" t="n">
        <v>1</v>
      </c>
      <c r="K204" s="22" t="n">
        <v>1</v>
      </c>
      <c r="L204" s="22" t="n">
        <v>1</v>
      </c>
      <c r="M204" s="29" t="s">
        <v>41</v>
      </c>
      <c r="N204" s="23"/>
      <c r="O204" s="23"/>
      <c r="P204" s="23"/>
      <c r="Q204" s="29" t="s">
        <v>23</v>
      </c>
      <c r="R204" s="29" t="s">
        <v>23</v>
      </c>
      <c r="S204" s="22" t="n">
        <v>204</v>
      </c>
      <c r="T204" s="8"/>
      <c r="U204" s="8"/>
      <c r="V204" s="8"/>
      <c r="W204" s="8"/>
      <c r="X204" s="8"/>
      <c r="Y204" s="8"/>
      <c r="Z204" s="8"/>
    </row>
    <row r="205" customFormat="false" ht="28.5" hidden="false" customHeight="true" outlineLevel="0" collapsed="false">
      <c r="A205" s="24" t="s">
        <v>233</v>
      </c>
      <c r="B205" s="18" t="n">
        <f aca="false">HLOOKUP($B$2,$I$1:L205,S205,0)</f>
        <v>1</v>
      </c>
      <c r="C205" s="25" t="str">
        <f aca="false">IF(B205=1,"Ap Dung","Khong")</f>
        <v>Ap Dung</v>
      </c>
      <c r="D205" s="25" t="str">
        <f aca="false">IF(E205="x","Bat buoc",(IF(E205=1,"khuyen khich","Khong")))</f>
        <v>Khong</v>
      </c>
      <c r="E205" s="26" t="n">
        <f aca="false">HLOOKUP($E$2,$N$1:R205,S205,0)</f>
        <v>0</v>
      </c>
      <c r="F205" s="27"/>
      <c r="G205" s="29" t="str">
        <f aca="false">IF(AND(F205=1,E205=1),1,IF(AND(F205=1,E205="x"),"x",""))</f>
        <v/>
      </c>
      <c r="H205" s="28" t="s">
        <v>15</v>
      </c>
      <c r="I205" s="22" t="n">
        <v>1</v>
      </c>
      <c r="J205" s="22" t="n">
        <v>1</v>
      </c>
      <c r="K205" s="22" t="n">
        <v>1</v>
      </c>
      <c r="L205" s="22" t="n">
        <v>1</v>
      </c>
      <c r="M205" s="29" t="s">
        <v>41</v>
      </c>
      <c r="N205" s="23"/>
      <c r="O205" s="23"/>
      <c r="P205" s="23"/>
      <c r="Q205" s="29" t="s">
        <v>23</v>
      </c>
      <c r="R205" s="29" t="s">
        <v>23</v>
      </c>
      <c r="S205" s="22" t="n">
        <v>205</v>
      </c>
      <c r="T205" s="8"/>
      <c r="U205" s="8"/>
      <c r="V205" s="8"/>
      <c r="W205" s="8"/>
      <c r="X205" s="8"/>
      <c r="Y205" s="8"/>
      <c r="Z205" s="8"/>
    </row>
    <row r="206" customFormat="false" ht="28.5" hidden="false" customHeight="true" outlineLevel="0" collapsed="false">
      <c r="A206" s="24" t="s">
        <v>234</v>
      </c>
      <c r="B206" s="18" t="n">
        <f aca="false">HLOOKUP($B$2,$I$1:L206,S206,0)</f>
        <v>1</v>
      </c>
      <c r="C206" s="25" t="str">
        <f aca="false">IF(B206=1,"Ap Dung","Khong")</f>
        <v>Ap Dung</v>
      </c>
      <c r="D206" s="25" t="str">
        <f aca="false">IF(E206="x","Bat buoc",(IF(E206=1,"khuyen khich","Khong")))</f>
        <v>Khong</v>
      </c>
      <c r="E206" s="26" t="n">
        <f aca="false">HLOOKUP($E$2,$N$1:R206,S206,0)</f>
        <v>0</v>
      </c>
      <c r="F206" s="27"/>
      <c r="G206" s="29" t="str">
        <f aca="false">IF(AND(F206=1,E206=1),1,IF(AND(F206=1,E206="x"),"x",""))</f>
        <v/>
      </c>
      <c r="H206" s="28" t="s">
        <v>15</v>
      </c>
      <c r="I206" s="22" t="n">
        <v>1</v>
      </c>
      <c r="J206" s="22" t="n">
        <v>1</v>
      </c>
      <c r="K206" s="22" t="n">
        <v>1</v>
      </c>
      <c r="L206" s="22" t="n">
        <v>1</v>
      </c>
      <c r="M206" s="29" t="s">
        <v>41</v>
      </c>
      <c r="N206" s="23"/>
      <c r="O206" s="23"/>
      <c r="P206" s="23"/>
      <c r="Q206" s="29" t="s">
        <v>23</v>
      </c>
      <c r="R206" s="29" t="s">
        <v>23</v>
      </c>
      <c r="S206" s="22" t="n">
        <v>206</v>
      </c>
      <c r="T206" s="8"/>
      <c r="U206" s="8"/>
      <c r="V206" s="8"/>
      <c r="W206" s="8"/>
      <c r="X206" s="8"/>
      <c r="Y206" s="8"/>
      <c r="Z206" s="8"/>
    </row>
    <row r="207" customFormat="false" ht="28.5" hidden="false" customHeight="true" outlineLevel="0" collapsed="false">
      <c r="A207" s="24" t="s">
        <v>235</v>
      </c>
      <c r="B207" s="18" t="n">
        <f aca="false">HLOOKUP($B$2,$I$1:L207,S207,0)</f>
        <v>1</v>
      </c>
      <c r="C207" s="25" t="str">
        <f aca="false">IF(B207=1,"Ap Dung","Khong")</f>
        <v>Ap Dung</v>
      </c>
      <c r="D207" s="25" t="str">
        <f aca="false">IF(E207="x","Bat buoc",(IF(E207=1,"khuyen khich","Khong")))</f>
        <v>Khong</v>
      </c>
      <c r="E207" s="26" t="n">
        <f aca="false">HLOOKUP($E$2,$N$1:R207,S207,0)</f>
        <v>0</v>
      </c>
      <c r="F207" s="27"/>
      <c r="G207" s="29" t="str">
        <f aca="false">IF(AND(F207=1,E207=1),1,IF(AND(F207=1,E207="x"),"x",""))</f>
        <v/>
      </c>
      <c r="H207" s="28" t="s">
        <v>15</v>
      </c>
      <c r="I207" s="22" t="n">
        <v>1</v>
      </c>
      <c r="J207" s="22" t="n">
        <v>1</v>
      </c>
      <c r="K207" s="22" t="n">
        <v>1</v>
      </c>
      <c r="L207" s="22" t="n">
        <v>1</v>
      </c>
      <c r="M207" s="29" t="s">
        <v>221</v>
      </c>
      <c r="N207" s="23"/>
      <c r="O207" s="23"/>
      <c r="P207" s="23"/>
      <c r="Q207" s="23" t="n">
        <v>1</v>
      </c>
      <c r="R207" s="23" t="n">
        <v>1</v>
      </c>
      <c r="S207" s="22" t="n">
        <v>207</v>
      </c>
      <c r="T207" s="8"/>
      <c r="U207" s="8"/>
      <c r="V207" s="8"/>
      <c r="W207" s="8"/>
      <c r="X207" s="8"/>
      <c r="Y207" s="8"/>
      <c r="Z207" s="8"/>
    </row>
    <row r="208" customFormat="false" ht="28.5" hidden="false" customHeight="true" outlineLevel="0" collapsed="false">
      <c r="A208" s="24" t="s">
        <v>236</v>
      </c>
      <c r="B208" s="18" t="n">
        <f aca="false">HLOOKUP($B$2,$I$1:L208,S208,0)</f>
        <v>0</v>
      </c>
      <c r="C208" s="25" t="str">
        <f aca="false">IF(B208=1,"Ap Dung","Khong")</f>
        <v>Khong</v>
      </c>
      <c r="D208" s="25" t="str">
        <f aca="false">IF(E208="x","Bat buoc",(IF(E208=1,"khuyen khich","Khong")))</f>
        <v>Bat buoc</v>
      </c>
      <c r="E208" s="33" t="str">
        <f aca="false">HLOOKUP($E$2,$N$1:R208,S208,0)</f>
        <v>x</v>
      </c>
      <c r="F208" s="27"/>
      <c r="G208" s="29" t="str">
        <f aca="false">IF(AND(F208=1,E208=1),1,IF(AND(F208=1,E208="x"),"x",""))</f>
        <v/>
      </c>
      <c r="H208" s="28" t="s">
        <v>5</v>
      </c>
      <c r="I208" s="22" t="n">
        <v>1</v>
      </c>
      <c r="J208" s="22"/>
      <c r="K208" s="22"/>
      <c r="L208" s="22"/>
      <c r="M208" s="29" t="s">
        <v>237</v>
      </c>
      <c r="N208" s="23" t="n">
        <v>1</v>
      </c>
      <c r="O208" s="23" t="n">
        <v>1</v>
      </c>
      <c r="P208" s="29" t="s">
        <v>23</v>
      </c>
      <c r="Q208" s="23"/>
      <c r="R208" s="23"/>
      <c r="S208" s="22" t="n">
        <v>208</v>
      </c>
      <c r="T208" s="8"/>
      <c r="U208" s="8"/>
      <c r="V208" s="8"/>
      <c r="W208" s="8"/>
      <c r="X208" s="8"/>
      <c r="Y208" s="8"/>
      <c r="Z208" s="8"/>
    </row>
    <row r="209" customFormat="false" ht="28.5" hidden="false" customHeight="true" outlineLevel="0" collapsed="false">
      <c r="A209" s="24" t="s">
        <v>236</v>
      </c>
      <c r="B209" s="18" t="n">
        <f aca="false">HLOOKUP($B$2,$I$1:L209,S209,0)</f>
        <v>0</v>
      </c>
      <c r="C209" s="25" t="str">
        <f aca="false">IF(B209=1,"Ap Dung","Khong")</f>
        <v>Khong</v>
      </c>
      <c r="D209" s="25" t="str">
        <f aca="false">IF(E209="x","Bat buoc",(IF(E209=1,"khuyen khich","Khong")))</f>
        <v>khuyen khich</v>
      </c>
      <c r="E209" s="26" t="n">
        <f aca="false">HLOOKUP($E$2,$N$1:R209,S209,0)</f>
        <v>1</v>
      </c>
      <c r="F209" s="27"/>
      <c r="G209" s="29" t="str">
        <f aca="false">IF(AND(F209=1,E209=1),1,IF(AND(F209=1,E209="x"),"x",""))</f>
        <v/>
      </c>
      <c r="H209" s="28" t="s">
        <v>6</v>
      </c>
      <c r="I209" s="22"/>
      <c r="J209" s="22" t="n">
        <v>1</v>
      </c>
      <c r="K209" s="22"/>
      <c r="L209" s="22"/>
      <c r="M209" s="23" t="n">
        <v>3</v>
      </c>
      <c r="N209" s="23"/>
      <c r="O209" s="23"/>
      <c r="P209" s="23" t="n">
        <v>1</v>
      </c>
      <c r="Q209" s="23"/>
      <c r="R209" s="23"/>
      <c r="S209" s="22" t="n">
        <v>209</v>
      </c>
      <c r="T209" s="8"/>
      <c r="U209" s="8"/>
      <c r="V209" s="8"/>
      <c r="W209" s="8"/>
      <c r="X209" s="8"/>
      <c r="Y209" s="8"/>
      <c r="Z209" s="8"/>
    </row>
    <row r="210" customFormat="false" ht="28.5" hidden="false" customHeight="true" outlineLevel="0" collapsed="false">
      <c r="A210" s="24" t="s">
        <v>238</v>
      </c>
      <c r="B210" s="18" t="n">
        <f aca="false">HLOOKUP($B$2,$I$1:L210,S210,0)</f>
        <v>0</v>
      </c>
      <c r="C210" s="25" t="str">
        <f aca="false">IF(B210=1,"Ap Dung","Khong")</f>
        <v>Khong</v>
      </c>
      <c r="D210" s="25" t="str">
        <f aca="false">IF(E210="x","Bat buoc",(IF(E210=1,"khuyen khich","Khong")))</f>
        <v>Khong</v>
      </c>
      <c r="E210" s="26" t="n">
        <f aca="false">HLOOKUP($E$2,$N$1:R210,S210,0)</f>
        <v>0</v>
      </c>
      <c r="F210" s="27"/>
      <c r="G210" s="29" t="str">
        <f aca="false">IF(AND(F210=1,E210=1),1,IF(AND(F210=1,E210="x"),"x",""))</f>
        <v/>
      </c>
      <c r="H210" s="28" t="s">
        <v>5</v>
      </c>
      <c r="I210" s="22" t="n">
        <v>1</v>
      </c>
      <c r="J210" s="22"/>
      <c r="K210" s="22"/>
      <c r="L210" s="22"/>
      <c r="M210" s="29" t="s">
        <v>41</v>
      </c>
      <c r="N210" s="23"/>
      <c r="O210" s="23"/>
      <c r="P210" s="23"/>
      <c r="Q210" s="29" t="s">
        <v>23</v>
      </c>
      <c r="R210" s="29" t="s">
        <v>23</v>
      </c>
      <c r="S210" s="22" t="n">
        <v>210</v>
      </c>
      <c r="T210" s="8"/>
      <c r="U210" s="8"/>
      <c r="V210" s="8"/>
      <c r="W210" s="8"/>
      <c r="X210" s="8"/>
      <c r="Y210" s="8"/>
      <c r="Z210" s="8"/>
    </row>
    <row r="211" customFormat="false" ht="28.5" hidden="false" customHeight="true" outlineLevel="0" collapsed="false">
      <c r="A211" s="24" t="s">
        <v>238</v>
      </c>
      <c r="B211" s="18" t="n">
        <f aca="false">HLOOKUP($B$2,$I$1:L211,S211,0)</f>
        <v>0</v>
      </c>
      <c r="C211" s="25" t="str">
        <f aca="false">IF(B211=1,"Ap Dung","Khong")</f>
        <v>Khong</v>
      </c>
      <c r="D211" s="25" t="str">
        <f aca="false">IF(E211="x","Bat buoc",(IF(E211=1,"khuyen khich","Khong")))</f>
        <v>Khong</v>
      </c>
      <c r="E211" s="26" t="n">
        <f aca="false">HLOOKUP($E$2,$N$1:R211,S211,0)</f>
        <v>0</v>
      </c>
      <c r="F211" s="27"/>
      <c r="G211" s="29" t="str">
        <f aca="false">IF(AND(F211=1,E211=1),1,IF(AND(F211=1,E211="x"),"x",""))</f>
        <v/>
      </c>
      <c r="H211" s="28" t="s">
        <v>6</v>
      </c>
      <c r="I211" s="22"/>
      <c r="J211" s="22" t="n">
        <v>1</v>
      </c>
      <c r="K211" s="22"/>
      <c r="L211" s="22"/>
      <c r="M211" s="29" t="s">
        <v>126</v>
      </c>
      <c r="N211" s="23"/>
      <c r="O211" s="23"/>
      <c r="P211" s="23"/>
      <c r="Q211" s="23" t="n">
        <v>1</v>
      </c>
      <c r="R211" s="29" t="s">
        <v>23</v>
      </c>
      <c r="S211" s="22" t="n">
        <v>211</v>
      </c>
      <c r="T211" s="8"/>
      <c r="U211" s="8"/>
      <c r="V211" s="8"/>
      <c r="W211" s="8"/>
      <c r="X211" s="8"/>
      <c r="Y211" s="8"/>
      <c r="Z211" s="8"/>
    </row>
    <row r="212" customFormat="false" ht="28.5" hidden="false" customHeight="true" outlineLevel="0" collapsed="false">
      <c r="A212" s="24" t="s">
        <v>239</v>
      </c>
      <c r="B212" s="18" t="n">
        <f aca="false">HLOOKUP($B$2,$I$1:L212,S212,0)</f>
        <v>0</v>
      </c>
      <c r="C212" s="25" t="str">
        <f aca="false">IF(B212=1,"Ap Dung","Khong")</f>
        <v>Khong</v>
      </c>
      <c r="D212" s="25" t="str">
        <f aca="false">IF(E212="x","Bat buoc",(IF(E212=1,"khuyen khich","Khong")))</f>
        <v>Bat buoc</v>
      </c>
      <c r="E212" s="33" t="str">
        <f aca="false">HLOOKUP($E$2,$N$1:R212,S212,0)</f>
        <v>x</v>
      </c>
      <c r="F212" s="27"/>
      <c r="G212" s="29" t="str">
        <f aca="false">IF(AND(F212=1,E212=1),1,IF(AND(F212=1,E212="x"),"x",""))</f>
        <v/>
      </c>
      <c r="H212" s="28" t="s">
        <v>5</v>
      </c>
      <c r="I212" s="22" t="n">
        <v>1</v>
      </c>
      <c r="J212" s="22"/>
      <c r="K212" s="22"/>
      <c r="L212" s="22"/>
      <c r="M212" s="29" t="s">
        <v>176</v>
      </c>
      <c r="N212" s="23" t="n">
        <v>1</v>
      </c>
      <c r="O212" s="23" t="n">
        <v>1</v>
      </c>
      <c r="P212" s="29" t="s">
        <v>23</v>
      </c>
      <c r="Q212" s="29" t="s">
        <v>23</v>
      </c>
      <c r="R212" s="29" t="s">
        <v>23</v>
      </c>
      <c r="S212" s="22" t="n">
        <v>212</v>
      </c>
      <c r="T212" s="8"/>
      <c r="U212" s="8"/>
      <c r="V212" s="8"/>
      <c r="W212" s="8"/>
      <c r="X212" s="8"/>
      <c r="Y212" s="8"/>
      <c r="Z212" s="8"/>
    </row>
    <row r="213" customFormat="false" ht="28.5" hidden="false" customHeight="true" outlineLevel="0" collapsed="false">
      <c r="A213" s="24" t="s">
        <v>239</v>
      </c>
      <c r="B213" s="18" t="n">
        <f aca="false">HLOOKUP($B$2,$I$1:L213,S213,0)</f>
        <v>0</v>
      </c>
      <c r="C213" s="25" t="str">
        <f aca="false">IF(B213=1,"Ap Dung","Khong")</f>
        <v>Khong</v>
      </c>
      <c r="D213" s="25" t="str">
        <f aca="false">IF(E213="x","Bat buoc",(IF(E213=1,"khuyen khich","Khong")))</f>
        <v>khuyen khich</v>
      </c>
      <c r="E213" s="26" t="n">
        <f aca="false">HLOOKUP($E$2,$N$1:R213,S213,0)</f>
        <v>1</v>
      </c>
      <c r="F213" s="27"/>
      <c r="G213" s="29" t="str">
        <f aca="false">IF(AND(F213=1,E213=1),1,IF(AND(F213=1,E213="x"),"x",""))</f>
        <v/>
      </c>
      <c r="H213" s="28" t="s">
        <v>6</v>
      </c>
      <c r="I213" s="22"/>
      <c r="J213" s="22" t="n">
        <v>1</v>
      </c>
      <c r="K213" s="22"/>
      <c r="L213" s="22"/>
      <c r="M213" s="29" t="s">
        <v>35</v>
      </c>
      <c r="N213" s="23"/>
      <c r="O213" s="23"/>
      <c r="P213" s="23" t="n">
        <v>1</v>
      </c>
      <c r="Q213" s="29" t="s">
        <v>23</v>
      </c>
      <c r="R213" s="29" t="s">
        <v>23</v>
      </c>
      <c r="S213" s="22" t="n">
        <v>213</v>
      </c>
      <c r="T213" s="8"/>
      <c r="U213" s="8"/>
      <c r="V213" s="8"/>
      <c r="W213" s="8"/>
      <c r="X213" s="8"/>
      <c r="Y213" s="8"/>
      <c r="Z213" s="8"/>
    </row>
    <row r="214" customFormat="false" ht="28.5" hidden="false" customHeight="true" outlineLevel="0" collapsed="false">
      <c r="A214" s="24" t="s">
        <v>240</v>
      </c>
      <c r="B214" s="18" t="n">
        <f aca="false">HLOOKUP($B$2,$I$1:L214,S214,0)</f>
        <v>0</v>
      </c>
      <c r="C214" s="25" t="str">
        <f aca="false">IF(B214=1,"Ap Dung","Khong")</f>
        <v>Khong</v>
      </c>
      <c r="D214" s="25" t="str">
        <f aca="false">IF(E214="x","Bat buoc",(IF(E214=1,"khuyen khich","Khong")))</f>
        <v>Bat buoc</v>
      </c>
      <c r="E214" s="33" t="str">
        <f aca="false">HLOOKUP($E$2,$N$1:R214,S214,0)</f>
        <v>x</v>
      </c>
      <c r="F214" s="27"/>
      <c r="G214" s="29" t="str">
        <f aca="false">IF(AND(F214=1,E214=1),1,IF(AND(F214=1,E214="x"),"x",""))</f>
        <v/>
      </c>
      <c r="H214" s="28" t="s">
        <v>5</v>
      </c>
      <c r="I214" s="22" t="n">
        <v>1</v>
      </c>
      <c r="J214" s="22"/>
      <c r="K214" s="22"/>
      <c r="L214" s="22"/>
      <c r="M214" s="29" t="s">
        <v>176</v>
      </c>
      <c r="N214" s="23" t="n">
        <v>1</v>
      </c>
      <c r="O214" s="23" t="n">
        <v>1</v>
      </c>
      <c r="P214" s="29" t="s">
        <v>23</v>
      </c>
      <c r="Q214" s="29" t="s">
        <v>23</v>
      </c>
      <c r="R214" s="29" t="s">
        <v>23</v>
      </c>
      <c r="S214" s="22" t="n">
        <v>214</v>
      </c>
      <c r="T214" s="8"/>
      <c r="U214" s="8"/>
      <c r="V214" s="8"/>
      <c r="W214" s="8"/>
      <c r="X214" s="8"/>
      <c r="Y214" s="8"/>
      <c r="Z214" s="8"/>
    </row>
    <row r="215" customFormat="false" ht="28.5" hidden="false" customHeight="true" outlineLevel="0" collapsed="false">
      <c r="A215" s="24" t="s">
        <v>240</v>
      </c>
      <c r="B215" s="18" t="n">
        <f aca="false">HLOOKUP($B$2,$I$1:L215,S215,0)</f>
        <v>0</v>
      </c>
      <c r="C215" s="25" t="str">
        <f aca="false">IF(B215=1,"Ap Dung","Khong")</f>
        <v>Khong</v>
      </c>
      <c r="D215" s="25" t="str">
        <f aca="false">IF(E215="x","Bat buoc",(IF(E215=1,"khuyen khich","Khong")))</f>
        <v>khuyen khich</v>
      </c>
      <c r="E215" s="26" t="n">
        <f aca="false">HLOOKUP($E$2,$N$1:R215,S215,0)</f>
        <v>1</v>
      </c>
      <c r="F215" s="27"/>
      <c r="G215" s="29" t="str">
        <f aca="false">IF(AND(F215=1,E215=1),1,IF(AND(F215=1,E215="x"),"x",""))</f>
        <v/>
      </c>
      <c r="H215" s="28" t="s">
        <v>6</v>
      </c>
      <c r="I215" s="22"/>
      <c r="J215" s="22" t="n">
        <v>1</v>
      </c>
      <c r="K215" s="22"/>
      <c r="L215" s="22"/>
      <c r="M215" s="29" t="s">
        <v>35</v>
      </c>
      <c r="N215" s="23"/>
      <c r="O215" s="23"/>
      <c r="P215" s="23" t="n">
        <v>1</v>
      </c>
      <c r="Q215" s="29" t="s">
        <v>23</v>
      </c>
      <c r="R215" s="29" t="s">
        <v>23</v>
      </c>
      <c r="S215" s="22" t="n">
        <v>215</v>
      </c>
      <c r="T215" s="8"/>
      <c r="U215" s="8"/>
      <c r="V215" s="8"/>
      <c r="W215" s="8"/>
      <c r="X215" s="8"/>
      <c r="Y215" s="8"/>
      <c r="Z215" s="8"/>
    </row>
    <row r="216" customFormat="false" ht="28.5" hidden="false" customHeight="true" outlineLevel="0" collapsed="false">
      <c r="A216" s="24" t="s">
        <v>241</v>
      </c>
      <c r="B216" s="18" t="n">
        <f aca="false">HLOOKUP($B$2,$I$1:L216,S216,0)</f>
        <v>1</v>
      </c>
      <c r="C216" s="25" t="str">
        <f aca="false">IF(B216=1,"Ap Dung","Khong")</f>
        <v>Ap Dung</v>
      </c>
      <c r="D216" s="25" t="str">
        <f aca="false">IF(E216="x","Bat buoc",(IF(E216=1,"khuyen khich","Khong")))</f>
        <v>Bat buoc</v>
      </c>
      <c r="E216" s="33" t="str">
        <f aca="false">HLOOKUP($E$2,$N$1:R216,S216,0)</f>
        <v>x</v>
      </c>
      <c r="F216" s="27"/>
      <c r="G216" s="29" t="str">
        <f aca="false">IF(AND(F216=1,E216=1),1,IF(AND(F216=1,E216="x"),"x",""))</f>
        <v/>
      </c>
      <c r="H216" s="28" t="s">
        <v>15</v>
      </c>
      <c r="I216" s="22" t="n">
        <v>1</v>
      </c>
      <c r="J216" s="22" t="n">
        <v>1</v>
      </c>
      <c r="K216" s="22" t="n">
        <v>1</v>
      </c>
      <c r="L216" s="22" t="n">
        <v>1</v>
      </c>
      <c r="M216" s="29" t="s">
        <v>22</v>
      </c>
      <c r="N216" s="29" t="s">
        <v>23</v>
      </c>
      <c r="O216" s="29" t="s">
        <v>23</v>
      </c>
      <c r="P216" s="29" t="s">
        <v>23</v>
      </c>
      <c r="Q216" s="29" t="s">
        <v>23</v>
      </c>
      <c r="R216" s="29" t="s">
        <v>23</v>
      </c>
      <c r="S216" s="22" t="n">
        <v>216</v>
      </c>
      <c r="T216" s="8"/>
      <c r="U216" s="8"/>
      <c r="V216" s="8"/>
      <c r="W216" s="8"/>
      <c r="X216" s="8"/>
      <c r="Y216" s="8"/>
      <c r="Z216" s="8"/>
    </row>
    <row r="217" customFormat="false" ht="28.5" hidden="false" customHeight="true" outlineLevel="0" collapsed="false">
      <c r="A217" s="24" t="s">
        <v>196</v>
      </c>
      <c r="B217" s="18" t="n">
        <f aca="false">HLOOKUP($B$2,$I$1:L217,S217,0)</f>
        <v>1</v>
      </c>
      <c r="C217" s="25" t="str">
        <f aca="false">IF(B217=1,"Ap Dung","Khong")</f>
        <v>Ap Dung</v>
      </c>
      <c r="D217" s="25" t="str">
        <f aca="false">IF(E217="x","Bat buoc",(IF(E217=1,"khuyen khich","Khong")))</f>
        <v>khuyen khich</v>
      </c>
      <c r="E217" s="26" t="n">
        <f aca="false">HLOOKUP($E$2,$N$1:R217,S217,0)</f>
        <v>1</v>
      </c>
      <c r="F217" s="27"/>
      <c r="G217" s="29" t="str">
        <f aca="false">IF(AND(F217=1,E217=1),1,IF(AND(F217=1,E217="x"),"x",""))</f>
        <v/>
      </c>
      <c r="H217" s="28" t="s">
        <v>70</v>
      </c>
      <c r="I217" s="22" t="n">
        <v>1</v>
      </c>
      <c r="J217" s="22" t="n">
        <v>1</v>
      </c>
      <c r="K217" s="22" t="n">
        <v>1</v>
      </c>
      <c r="L217" s="22"/>
      <c r="M217" s="29" t="s">
        <v>18</v>
      </c>
      <c r="N217" s="23"/>
      <c r="O217" s="23"/>
      <c r="P217" s="23" t="n">
        <v>1</v>
      </c>
      <c r="Q217" s="23" t="n">
        <v>1</v>
      </c>
      <c r="R217" s="23" t="n">
        <v>1</v>
      </c>
      <c r="S217" s="22" t="n">
        <v>217</v>
      </c>
      <c r="T217" s="8"/>
      <c r="U217" s="8"/>
      <c r="V217" s="8"/>
      <c r="W217" s="8"/>
      <c r="X217" s="8"/>
      <c r="Y217" s="8"/>
      <c r="Z217" s="8"/>
    </row>
    <row r="218" customFormat="false" ht="28.5" hidden="false" customHeight="true" outlineLevel="0" collapsed="false">
      <c r="A218" s="24" t="s">
        <v>242</v>
      </c>
      <c r="B218" s="18" t="n">
        <f aca="false">HLOOKUP($B$2,$I$1:L218,S218,0)</f>
        <v>1</v>
      </c>
      <c r="C218" s="25" t="str">
        <f aca="false">IF(B218=1,"Ap Dung","Khong")</f>
        <v>Ap Dung</v>
      </c>
      <c r="D218" s="25" t="str">
        <f aca="false">IF(E218="x","Bat buoc",(IF(E218=1,"khuyen khich","Khong")))</f>
        <v>Khong</v>
      </c>
      <c r="E218" s="26" t="n">
        <f aca="false">HLOOKUP($E$2,$N$1:R218,S218,0)</f>
        <v>0</v>
      </c>
      <c r="F218" s="27"/>
      <c r="G218" s="29" t="str">
        <f aca="false">IF(AND(F218=1,E218=1),1,IF(AND(F218=1,E218="x"),"x",""))</f>
        <v/>
      </c>
      <c r="H218" s="28" t="s">
        <v>15</v>
      </c>
      <c r="I218" s="22" t="n">
        <v>1</v>
      </c>
      <c r="J218" s="22" t="n">
        <v>1</v>
      </c>
      <c r="K218" s="22" t="n">
        <v>1</v>
      </c>
      <c r="L218" s="22" t="n">
        <v>1</v>
      </c>
      <c r="M218" s="29" t="s">
        <v>41</v>
      </c>
      <c r="N218" s="23"/>
      <c r="O218" s="23"/>
      <c r="P218" s="23"/>
      <c r="Q218" s="29" t="s">
        <v>23</v>
      </c>
      <c r="R218" s="29" t="s">
        <v>23</v>
      </c>
      <c r="S218" s="22" t="n">
        <v>218</v>
      </c>
      <c r="T218" s="8"/>
      <c r="U218" s="8"/>
      <c r="V218" s="8"/>
      <c r="W218" s="8"/>
      <c r="X218" s="8"/>
      <c r="Y218" s="8"/>
      <c r="Z218" s="8"/>
    </row>
    <row r="219" customFormat="false" ht="28.5" hidden="false" customHeight="true" outlineLevel="0" collapsed="false">
      <c r="A219" s="24" t="s">
        <v>243</v>
      </c>
      <c r="B219" s="18" t="n">
        <f aca="false">HLOOKUP($B$2,$I$1:L219,S219,0)</f>
        <v>1</v>
      </c>
      <c r="C219" s="25" t="str">
        <f aca="false">IF(B219=1,"Ap Dung","Khong")</f>
        <v>Ap Dung</v>
      </c>
      <c r="D219" s="25" t="str">
        <f aca="false">IF(E219="x","Bat buoc",(IF(E219=1,"khuyen khich","Khong")))</f>
        <v>Bat buoc</v>
      </c>
      <c r="E219" s="33" t="str">
        <f aca="false">HLOOKUP($E$2,$N$1:R219,S219,0)</f>
        <v>x</v>
      </c>
      <c r="F219" s="27"/>
      <c r="G219" s="29" t="str">
        <f aca="false">IF(AND(F219=1,E219=1),1,IF(AND(F219=1,E219="x"),"x",""))</f>
        <v/>
      </c>
      <c r="H219" s="28" t="s">
        <v>15</v>
      </c>
      <c r="I219" s="22" t="n">
        <v>1</v>
      </c>
      <c r="J219" s="22" t="n">
        <v>1</v>
      </c>
      <c r="K219" s="22" t="n">
        <v>1</v>
      </c>
      <c r="L219" s="22" t="n">
        <v>1</v>
      </c>
      <c r="M219" s="29" t="s">
        <v>176</v>
      </c>
      <c r="N219" s="23" t="n">
        <v>1</v>
      </c>
      <c r="O219" s="23" t="n">
        <v>1</v>
      </c>
      <c r="P219" s="29" t="s">
        <v>23</v>
      </c>
      <c r="Q219" s="29" t="s">
        <v>23</v>
      </c>
      <c r="R219" s="29" t="s">
        <v>23</v>
      </c>
      <c r="S219" s="22" t="n">
        <v>219</v>
      </c>
      <c r="T219" s="8"/>
      <c r="U219" s="8"/>
      <c r="V219" s="8"/>
      <c r="W219" s="8"/>
      <c r="X219" s="8"/>
      <c r="Y219" s="8"/>
      <c r="Z219" s="8"/>
    </row>
    <row r="220" customFormat="false" ht="28.5" hidden="false" customHeight="true" outlineLevel="0" collapsed="false">
      <c r="A220" s="24" t="s">
        <v>244</v>
      </c>
      <c r="B220" s="18" t="n">
        <f aca="false">HLOOKUP($B$2,$I$1:L220,S220,0)</f>
        <v>1</v>
      </c>
      <c r="C220" s="25" t="str">
        <f aca="false">IF(B220=1,"Ap Dung","Khong")</f>
        <v>Ap Dung</v>
      </c>
      <c r="D220" s="25" t="str">
        <f aca="false">IF(E220="x","Bat buoc",(IF(E220=1,"khuyen khich","Khong")))</f>
        <v>Khong</v>
      </c>
      <c r="E220" s="26" t="n">
        <f aca="false">HLOOKUP($E$2,$N$1:R220,S220,0)</f>
        <v>0</v>
      </c>
      <c r="F220" s="27"/>
      <c r="G220" s="29" t="str">
        <f aca="false">IF(AND(F220=1,E220=1),1,IF(AND(F220=1,E220="x"),"x",""))</f>
        <v/>
      </c>
      <c r="H220" s="28" t="s">
        <v>70</v>
      </c>
      <c r="I220" s="22" t="n">
        <v>1</v>
      </c>
      <c r="J220" s="22" t="n">
        <v>1</v>
      </c>
      <c r="K220" s="22" t="n">
        <v>1</v>
      </c>
      <c r="L220" s="22"/>
      <c r="M220" s="29" t="s">
        <v>16</v>
      </c>
      <c r="N220" s="23"/>
      <c r="O220" s="23"/>
      <c r="P220" s="23"/>
      <c r="Q220" s="23"/>
      <c r="R220" s="23"/>
      <c r="S220" s="22" t="n">
        <v>220</v>
      </c>
      <c r="T220" s="8"/>
      <c r="U220" s="8"/>
      <c r="V220" s="8"/>
      <c r="W220" s="8"/>
      <c r="X220" s="8"/>
      <c r="Y220" s="8"/>
      <c r="Z220" s="8"/>
    </row>
    <row r="221" customFormat="false" ht="28.5" hidden="false" customHeight="true" outlineLevel="0" collapsed="false">
      <c r="A221" s="24" t="s">
        <v>245</v>
      </c>
      <c r="B221" s="18" t="n">
        <f aca="false">HLOOKUP($B$2,$I$1:L221,S221,0)</f>
        <v>1</v>
      </c>
      <c r="C221" s="25" t="str">
        <f aca="false">IF(B221=1,"Ap Dung","Khong")</f>
        <v>Ap Dung</v>
      </c>
      <c r="D221" s="25" t="str">
        <f aca="false">IF(E221="x","Bat buoc",(IF(E221=1,"khuyen khich","Khong")))</f>
        <v>Bat buoc</v>
      </c>
      <c r="E221" s="33" t="str">
        <f aca="false">HLOOKUP($E$2,$N$1:R221,S221,0)</f>
        <v>x</v>
      </c>
      <c r="F221" s="27"/>
      <c r="G221" s="29" t="str">
        <f aca="false">IF(AND(F221=1,E221=1),1,IF(AND(F221=1,E221="x"),"x",""))</f>
        <v/>
      </c>
      <c r="H221" s="28" t="s">
        <v>70</v>
      </c>
      <c r="I221" s="22" t="n">
        <v>1</v>
      </c>
      <c r="J221" s="22" t="n">
        <v>1</v>
      </c>
      <c r="K221" s="22" t="n">
        <v>1</v>
      </c>
      <c r="L221" s="22"/>
      <c r="M221" s="29" t="s">
        <v>25</v>
      </c>
      <c r="N221" s="23"/>
      <c r="O221" s="23"/>
      <c r="P221" s="29" t="s">
        <v>23</v>
      </c>
      <c r="Q221" s="29" t="s">
        <v>23</v>
      </c>
      <c r="R221" s="29" t="s">
        <v>23</v>
      </c>
      <c r="S221" s="22" t="n">
        <v>221</v>
      </c>
      <c r="T221" s="8"/>
      <c r="U221" s="8"/>
      <c r="V221" s="8"/>
      <c r="W221" s="8"/>
      <c r="X221" s="8"/>
      <c r="Y221" s="8"/>
      <c r="Z221" s="8"/>
    </row>
    <row r="222" customFormat="false" ht="28.5" hidden="false" customHeight="true" outlineLevel="0" collapsed="false">
      <c r="A222" s="24" t="s">
        <v>246</v>
      </c>
      <c r="B222" s="18" t="n">
        <f aca="false">HLOOKUP($B$2,$I$1:L222,S222,0)</f>
        <v>1</v>
      </c>
      <c r="C222" s="25" t="str">
        <f aca="false">IF(B222=1,"Ap Dung","Khong")</f>
        <v>Ap Dung</v>
      </c>
      <c r="D222" s="25" t="str">
        <f aca="false">IF(E222="x","Bat buoc",(IF(E222=1,"khuyen khich","Khong")))</f>
        <v>khuyen khich</v>
      </c>
      <c r="E222" s="26" t="n">
        <f aca="false">HLOOKUP($E$2,$N$1:R222,S222,0)</f>
        <v>1</v>
      </c>
      <c r="F222" s="27"/>
      <c r="G222" s="29" t="str">
        <f aca="false">IF(AND(F222=1,E222=1),1,IF(AND(F222=1,E222="x"),"x",""))</f>
        <v/>
      </c>
      <c r="H222" s="28" t="s">
        <v>70</v>
      </c>
      <c r="I222" s="22" t="n">
        <v>1</v>
      </c>
      <c r="J222" s="22" t="n">
        <v>1</v>
      </c>
      <c r="K222" s="22" t="n">
        <v>1</v>
      </c>
      <c r="L222" s="22"/>
      <c r="M222" s="29" t="s">
        <v>18</v>
      </c>
      <c r="N222" s="23"/>
      <c r="O222" s="23"/>
      <c r="P222" s="23" t="n">
        <v>1</v>
      </c>
      <c r="Q222" s="23" t="n">
        <v>1</v>
      </c>
      <c r="R222" s="23" t="n">
        <v>1</v>
      </c>
      <c r="S222" s="22" t="n">
        <v>222</v>
      </c>
      <c r="T222" s="8"/>
      <c r="U222" s="8"/>
      <c r="V222" s="8"/>
      <c r="W222" s="8"/>
      <c r="X222" s="8"/>
      <c r="Y222" s="8"/>
      <c r="Z222" s="8"/>
    </row>
    <row r="223" customFormat="false" ht="28.5" hidden="false" customHeight="true" outlineLevel="0" collapsed="false">
      <c r="A223" s="24" t="s">
        <v>247</v>
      </c>
      <c r="B223" s="18" t="n">
        <f aca="false">HLOOKUP($B$2,$I$1:L223,S223,0)</f>
        <v>1</v>
      </c>
      <c r="C223" s="25" t="str">
        <f aca="false">IF(B223=1,"Ap Dung","Khong")</f>
        <v>Ap Dung</v>
      </c>
      <c r="D223" s="25" t="str">
        <f aca="false">IF(E223="x","Bat buoc",(IF(E223=1,"khuyen khich","Khong")))</f>
        <v>khuyen khich</v>
      </c>
      <c r="E223" s="26" t="n">
        <f aca="false">HLOOKUP($E$2,$N$1:R223,S223,0)</f>
        <v>1</v>
      </c>
      <c r="F223" s="27"/>
      <c r="G223" s="29" t="str">
        <f aca="false">IF(AND(F223=1,E223=1),1,IF(AND(F223=1,E223="x"),"x",""))</f>
        <v/>
      </c>
      <c r="H223" s="28" t="s">
        <v>15</v>
      </c>
      <c r="I223" s="22" t="n">
        <v>1</v>
      </c>
      <c r="J223" s="22" t="n">
        <v>1</v>
      </c>
      <c r="K223" s="22" t="n">
        <v>1</v>
      </c>
      <c r="L223" s="22" t="n">
        <v>1</v>
      </c>
      <c r="M223" s="29" t="s">
        <v>18</v>
      </c>
      <c r="N223" s="23"/>
      <c r="O223" s="23"/>
      <c r="P223" s="23" t="n">
        <v>1</v>
      </c>
      <c r="Q223" s="23" t="n">
        <v>1</v>
      </c>
      <c r="R223" s="23" t="n">
        <v>1</v>
      </c>
      <c r="S223" s="22" t="n">
        <v>223</v>
      </c>
      <c r="T223" s="8"/>
      <c r="U223" s="8"/>
      <c r="V223" s="8"/>
      <c r="W223" s="8"/>
      <c r="X223" s="8"/>
      <c r="Y223" s="8"/>
      <c r="Z223" s="8"/>
    </row>
    <row r="224" customFormat="false" ht="28.5" hidden="false" customHeight="true" outlineLevel="0" collapsed="false">
      <c r="A224" s="24" t="s">
        <v>248</v>
      </c>
      <c r="B224" s="18" t="n">
        <f aca="false">HLOOKUP($B$2,$I$1:L224,S224,0)</f>
        <v>1</v>
      </c>
      <c r="C224" s="25" t="str">
        <f aca="false">IF(B224=1,"Ap Dung","Khong")</f>
        <v>Ap Dung</v>
      </c>
      <c r="D224" s="25" t="str">
        <f aca="false">IF(E224="x","Bat buoc",(IF(E224=1,"khuyen khich","Khong")))</f>
        <v>Bat buoc</v>
      </c>
      <c r="E224" s="33" t="str">
        <f aca="false">HLOOKUP($E$2,$N$1:R224,S224,0)</f>
        <v>x</v>
      </c>
      <c r="F224" s="27"/>
      <c r="G224" s="29" t="str">
        <f aca="false">IF(AND(F224=1,E224=1),1,IF(AND(F224=1,E224="x"),"x",""))</f>
        <v/>
      </c>
      <c r="H224" s="28" t="s">
        <v>15</v>
      </c>
      <c r="I224" s="22" t="n">
        <v>1</v>
      </c>
      <c r="J224" s="22" t="n">
        <v>1</v>
      </c>
      <c r="K224" s="22" t="n">
        <v>1</v>
      </c>
      <c r="L224" s="22" t="n">
        <v>1</v>
      </c>
      <c r="M224" s="29" t="s">
        <v>25</v>
      </c>
      <c r="N224" s="23"/>
      <c r="O224" s="23"/>
      <c r="P224" s="29" t="s">
        <v>23</v>
      </c>
      <c r="Q224" s="29" t="s">
        <v>23</v>
      </c>
      <c r="R224" s="29" t="s">
        <v>23</v>
      </c>
      <c r="S224" s="22" t="n">
        <v>224</v>
      </c>
      <c r="T224" s="8"/>
      <c r="U224" s="8"/>
      <c r="V224" s="8"/>
      <c r="W224" s="8"/>
      <c r="X224" s="8"/>
      <c r="Y224" s="8"/>
      <c r="Z224" s="8"/>
    </row>
    <row r="225" customFormat="false" ht="28.5" hidden="false" customHeight="true" outlineLevel="0" collapsed="false">
      <c r="A225" s="24" t="s">
        <v>249</v>
      </c>
      <c r="B225" s="18" t="n">
        <f aca="false">HLOOKUP($B$2,$I$1:L225,S225,0)</f>
        <v>1</v>
      </c>
      <c r="C225" s="25" t="str">
        <f aca="false">IF(B225=1,"Ap Dung","Khong")</f>
        <v>Ap Dung</v>
      </c>
      <c r="D225" s="25" t="str">
        <f aca="false">IF(E225="x","Bat buoc",(IF(E225=1,"khuyen khich","Khong")))</f>
        <v>Bat buoc</v>
      </c>
      <c r="E225" s="33" t="str">
        <f aca="false">HLOOKUP($E$2,$N$1:R225,S225,0)</f>
        <v>x</v>
      </c>
      <c r="F225" s="27"/>
      <c r="G225" s="29" t="str">
        <f aca="false">IF(AND(F225=1,E225=1),1,IF(AND(F225=1,E225="x"),"x",""))</f>
        <v/>
      </c>
      <c r="H225" s="28" t="s">
        <v>15</v>
      </c>
      <c r="I225" s="22" t="n">
        <v>1</v>
      </c>
      <c r="J225" s="22" t="n">
        <v>1</v>
      </c>
      <c r="K225" s="22" t="n">
        <v>1</v>
      </c>
      <c r="L225" s="22" t="n">
        <v>1</v>
      </c>
      <c r="M225" s="29" t="s">
        <v>176</v>
      </c>
      <c r="N225" s="23" t="n">
        <v>1</v>
      </c>
      <c r="O225" s="23" t="n">
        <v>1</v>
      </c>
      <c r="P225" s="29" t="s">
        <v>23</v>
      </c>
      <c r="Q225" s="29" t="s">
        <v>23</v>
      </c>
      <c r="R225" s="29" t="s">
        <v>23</v>
      </c>
      <c r="S225" s="22" t="n">
        <v>225</v>
      </c>
      <c r="T225" s="8"/>
      <c r="U225" s="8"/>
      <c r="V225" s="8"/>
      <c r="W225" s="8"/>
      <c r="X225" s="8"/>
      <c r="Y225" s="8"/>
      <c r="Z225" s="8"/>
    </row>
    <row r="226" customFormat="false" ht="28.5" hidden="false" customHeight="true" outlineLevel="0" collapsed="false">
      <c r="A226" s="24" t="s">
        <v>250</v>
      </c>
      <c r="B226" s="18" t="n">
        <f aca="false">HLOOKUP($B$2,$I$1:L226,S226,0)</f>
        <v>1</v>
      </c>
      <c r="C226" s="25" t="str">
        <f aca="false">IF(B226=1,"Ap Dung","Khong")</f>
        <v>Ap Dung</v>
      </c>
      <c r="D226" s="25" t="str">
        <f aca="false">IF(E226="x","Bat buoc",(IF(E226=1,"khuyen khich","Khong")))</f>
        <v>Bat buoc</v>
      </c>
      <c r="E226" s="33" t="str">
        <f aca="false">HLOOKUP($E$2,$N$1:R226,S226,0)</f>
        <v>x</v>
      </c>
      <c r="F226" s="27"/>
      <c r="G226" s="29" t="str">
        <f aca="false">IF(AND(F226=1,E226=1),1,IF(AND(F226=1,E226="x"),"x",""))</f>
        <v/>
      </c>
      <c r="H226" s="28" t="s">
        <v>15</v>
      </c>
      <c r="I226" s="22" t="n">
        <v>1</v>
      </c>
      <c r="J226" s="22" t="n">
        <v>1</v>
      </c>
      <c r="K226" s="22" t="n">
        <v>1</v>
      </c>
      <c r="L226" s="22" t="n">
        <v>1</v>
      </c>
      <c r="M226" s="29" t="s">
        <v>22</v>
      </c>
      <c r="N226" s="29" t="s">
        <v>23</v>
      </c>
      <c r="O226" s="29" t="s">
        <v>23</v>
      </c>
      <c r="P226" s="29" t="s">
        <v>23</v>
      </c>
      <c r="Q226" s="29" t="s">
        <v>23</v>
      </c>
      <c r="R226" s="29" t="s">
        <v>23</v>
      </c>
      <c r="S226" s="22" t="n">
        <v>226</v>
      </c>
      <c r="T226" s="8"/>
      <c r="U226" s="8"/>
      <c r="V226" s="8"/>
      <c r="W226" s="8"/>
      <c r="X226" s="8"/>
      <c r="Y226" s="8"/>
      <c r="Z226" s="8"/>
    </row>
    <row r="227" customFormat="false" ht="28.5" hidden="false" customHeight="true" outlineLevel="0" collapsed="false">
      <c r="A227" s="24" t="s">
        <v>251</v>
      </c>
      <c r="B227" s="18" t="n">
        <f aca="false">HLOOKUP($B$2,$I$1:L227,S227,0)</f>
        <v>1</v>
      </c>
      <c r="C227" s="25" t="str">
        <f aca="false">IF(B227=1,"Ap Dung","Khong")</f>
        <v>Ap Dung</v>
      </c>
      <c r="D227" s="25" t="str">
        <f aca="false">IF(E227="x","Bat buoc",(IF(E227=1,"khuyen khich","Khong")))</f>
        <v>Khong</v>
      </c>
      <c r="E227" s="26" t="n">
        <f aca="false">HLOOKUP($E$2,$N$1:R227,S227,0)</f>
        <v>0</v>
      </c>
      <c r="F227" s="27"/>
      <c r="G227" s="29" t="str">
        <f aca="false">IF(AND(F227=1,E227=1),1,IF(AND(F227=1,E227="x"),"x",""))</f>
        <v/>
      </c>
      <c r="H227" s="28" t="s">
        <v>15</v>
      </c>
      <c r="I227" s="22" t="n">
        <v>1</v>
      </c>
      <c r="J227" s="22" t="n">
        <v>1</v>
      </c>
      <c r="K227" s="22" t="n">
        <v>1</v>
      </c>
      <c r="L227" s="22" t="n">
        <v>1</v>
      </c>
      <c r="M227" s="23" t="n">
        <v>5</v>
      </c>
      <c r="N227" s="23"/>
      <c r="O227" s="23"/>
      <c r="P227" s="23"/>
      <c r="Q227" s="23"/>
      <c r="R227" s="23" t="n">
        <v>1</v>
      </c>
      <c r="S227" s="22" t="n">
        <v>227</v>
      </c>
      <c r="T227" s="8"/>
      <c r="U227" s="8"/>
      <c r="V227" s="8"/>
      <c r="W227" s="8"/>
      <c r="X227" s="8"/>
      <c r="Y227" s="8"/>
      <c r="Z227" s="8"/>
    </row>
    <row r="228" customFormat="false" ht="28.5" hidden="false" customHeight="true" outlineLevel="0" collapsed="false">
      <c r="A228" s="24" t="s">
        <v>252</v>
      </c>
      <c r="B228" s="18" t="n">
        <f aca="false">HLOOKUP($B$2,$I$1:L228,S228,0)</f>
        <v>1</v>
      </c>
      <c r="C228" s="25" t="str">
        <f aca="false">IF(B228=1,"Ap Dung","Khong")</f>
        <v>Ap Dung</v>
      </c>
      <c r="D228" s="25" t="str">
        <f aca="false">IF(E228="x","Bat buoc",(IF(E228=1,"khuyen khich","Khong")))</f>
        <v>Bat buoc</v>
      </c>
      <c r="E228" s="33" t="str">
        <f aca="false">HLOOKUP($E$2,$N$1:R228,S228,0)</f>
        <v>x</v>
      </c>
      <c r="F228" s="27"/>
      <c r="G228" s="29" t="str">
        <f aca="false">IF(AND(F228=1,E228=1),1,IF(AND(F228=1,E228="x"),"x",""))</f>
        <v/>
      </c>
      <c r="H228" s="28" t="s">
        <v>15</v>
      </c>
      <c r="I228" s="22" t="n">
        <v>1</v>
      </c>
      <c r="J228" s="22" t="n">
        <v>1</v>
      </c>
      <c r="K228" s="22" t="n">
        <v>1</v>
      </c>
      <c r="L228" s="22" t="n">
        <v>1</v>
      </c>
      <c r="M228" s="29" t="s">
        <v>53</v>
      </c>
      <c r="N228" s="23"/>
      <c r="O228" s="23"/>
      <c r="P228" s="29" t="s">
        <v>23</v>
      </c>
      <c r="Q228" s="23"/>
      <c r="R228" s="23"/>
      <c r="S228" s="22" t="n">
        <v>228</v>
      </c>
      <c r="T228" s="8"/>
      <c r="U228" s="8"/>
      <c r="V228" s="8"/>
      <c r="W228" s="8"/>
      <c r="X228" s="8"/>
      <c r="Y228" s="8"/>
      <c r="Z228" s="8"/>
    </row>
    <row r="229" customFormat="false" ht="28.5" hidden="false" customHeight="true" outlineLevel="0" collapsed="false">
      <c r="A229" s="24" t="s">
        <v>253</v>
      </c>
      <c r="B229" s="18" t="n">
        <f aca="false">HLOOKUP($B$2,$I$1:L229,S229,0)</f>
        <v>1</v>
      </c>
      <c r="C229" s="25" t="str">
        <f aca="false">IF(B229=1,"Ap Dung","Khong")</f>
        <v>Ap Dung</v>
      </c>
      <c r="D229" s="25" t="str">
        <f aca="false">IF(E229="x","Bat buoc",(IF(E229=1,"khuyen khich","Khong")))</f>
        <v>Khong</v>
      </c>
      <c r="E229" s="26" t="n">
        <f aca="false">HLOOKUP($E$2,$N$1:R229,S229,0)</f>
        <v>0</v>
      </c>
      <c r="F229" s="27"/>
      <c r="G229" s="29" t="str">
        <f aca="false">IF(AND(F229=1,E229=1),1,IF(AND(F229=1,E229="x"),"x",""))</f>
        <v/>
      </c>
      <c r="H229" s="28" t="s">
        <v>15</v>
      </c>
      <c r="I229" s="22" t="n">
        <v>1</v>
      </c>
      <c r="J229" s="22" t="n">
        <v>1</v>
      </c>
      <c r="K229" s="22" t="n">
        <v>1</v>
      </c>
      <c r="L229" s="22" t="n">
        <v>1</v>
      </c>
      <c r="M229" s="29" t="s">
        <v>56</v>
      </c>
      <c r="N229" s="23"/>
      <c r="O229" s="23"/>
      <c r="P229" s="23"/>
      <c r="Q229" s="29" t="s">
        <v>23</v>
      </c>
      <c r="R229" s="23"/>
      <c r="S229" s="22" t="n">
        <v>229</v>
      </c>
      <c r="T229" s="8"/>
      <c r="U229" s="8"/>
      <c r="V229" s="8"/>
      <c r="W229" s="8"/>
      <c r="X229" s="8"/>
      <c r="Y229" s="8"/>
      <c r="Z229" s="8"/>
    </row>
    <row r="230" customFormat="false" ht="28.5" hidden="false" customHeight="true" outlineLevel="0" collapsed="false">
      <c r="A230" s="24" t="s">
        <v>254</v>
      </c>
      <c r="B230" s="18" t="n">
        <f aca="false">HLOOKUP($B$2,$I$1:L230,S230,0)</f>
        <v>1</v>
      </c>
      <c r="C230" s="25" t="str">
        <f aca="false">IF(B230=1,"Ap Dung","Khong")</f>
        <v>Ap Dung</v>
      </c>
      <c r="D230" s="25" t="str">
        <f aca="false">IF(E230="x","Bat buoc",(IF(E230=1,"khuyen khich","Khong")))</f>
        <v>Khong</v>
      </c>
      <c r="E230" s="26" t="n">
        <f aca="false">HLOOKUP($E$2,$N$1:R230,S230,0)</f>
        <v>0</v>
      </c>
      <c r="F230" s="27"/>
      <c r="G230" s="29" t="str">
        <f aca="false">IF(AND(F230=1,E230=1),1,IF(AND(F230=1,E230="x"),"x",""))</f>
        <v/>
      </c>
      <c r="H230" s="28" t="s">
        <v>15</v>
      </c>
      <c r="I230" s="22" t="n">
        <v>1</v>
      </c>
      <c r="J230" s="22" t="n">
        <v>1</v>
      </c>
      <c r="K230" s="22" t="n">
        <v>1</v>
      </c>
      <c r="L230" s="22" t="n">
        <v>1</v>
      </c>
      <c r="M230" s="29" t="s">
        <v>28</v>
      </c>
      <c r="N230" s="23"/>
      <c r="O230" s="23"/>
      <c r="P230" s="23"/>
      <c r="Q230" s="23"/>
      <c r="R230" s="29" t="s">
        <v>23</v>
      </c>
      <c r="S230" s="22" t="n">
        <v>230</v>
      </c>
      <c r="T230" s="8"/>
      <c r="U230" s="8"/>
      <c r="V230" s="8"/>
      <c r="W230" s="8"/>
      <c r="X230" s="8"/>
      <c r="Y230" s="8"/>
      <c r="Z230" s="8"/>
    </row>
    <row r="231" customFormat="false" ht="28.5" hidden="false" customHeight="true" outlineLevel="0" collapsed="false">
      <c r="A231" s="24" t="s">
        <v>255</v>
      </c>
      <c r="B231" s="18" t="n">
        <f aca="false">HLOOKUP($B$2,$I$1:L231,S231,0)</f>
        <v>1</v>
      </c>
      <c r="C231" s="25" t="str">
        <f aca="false">IF(B231=1,"Ap Dung","Khong")</f>
        <v>Ap Dung</v>
      </c>
      <c r="D231" s="25" t="str">
        <f aca="false">IF(E231="x","Bat buoc",(IF(E231=1,"khuyen khich","Khong")))</f>
        <v>Khong</v>
      </c>
      <c r="E231" s="26" t="n">
        <f aca="false">HLOOKUP($E$2,$N$1:R231,S231,0)</f>
        <v>0</v>
      </c>
      <c r="F231" s="27"/>
      <c r="G231" s="29" t="str">
        <f aca="false">IF(AND(F231=1,E231=1),1,IF(AND(F231=1,E231="x"),"x",""))</f>
        <v/>
      </c>
      <c r="H231" s="28" t="s">
        <v>15</v>
      </c>
      <c r="I231" s="22" t="n">
        <v>1</v>
      </c>
      <c r="J231" s="22" t="n">
        <v>1</v>
      </c>
      <c r="K231" s="22" t="n">
        <v>1</v>
      </c>
      <c r="L231" s="22" t="n">
        <v>1</v>
      </c>
      <c r="M231" s="29" t="s">
        <v>126</v>
      </c>
      <c r="N231" s="23"/>
      <c r="O231" s="23"/>
      <c r="P231" s="23"/>
      <c r="Q231" s="23" t="n">
        <v>1</v>
      </c>
      <c r="R231" s="29" t="s">
        <v>23</v>
      </c>
      <c r="S231" s="22" t="n">
        <v>231</v>
      </c>
      <c r="T231" s="8"/>
      <c r="U231" s="8"/>
      <c r="V231" s="8"/>
      <c r="W231" s="8"/>
      <c r="X231" s="8"/>
      <c r="Y231" s="8"/>
      <c r="Z231" s="8"/>
    </row>
    <row r="232" customFormat="false" ht="28.5" hidden="false" customHeight="true" outlineLevel="0" collapsed="false">
      <c r="A232" s="24" t="s">
        <v>256</v>
      </c>
      <c r="B232" s="18" t="n">
        <f aca="false">HLOOKUP($B$2,$I$1:L232,S232,0)</f>
        <v>1</v>
      </c>
      <c r="C232" s="25" t="str">
        <f aca="false">IF(B232=1,"Ap Dung","Khong")</f>
        <v>Ap Dung</v>
      </c>
      <c r="D232" s="25" t="str">
        <f aca="false">IF(E232="x","Bat buoc",(IF(E232=1,"khuyen khich","Khong")))</f>
        <v>Bat buoc</v>
      </c>
      <c r="E232" s="33" t="str">
        <f aca="false">HLOOKUP($E$2,$N$1:R232,S232,0)</f>
        <v>x</v>
      </c>
      <c r="F232" s="27"/>
      <c r="G232" s="29" t="str">
        <f aca="false">IF(AND(F232=1,E232=1),1,IF(AND(F232=1,E232="x"),"x",""))</f>
        <v/>
      </c>
      <c r="H232" s="28" t="s">
        <v>15</v>
      </c>
      <c r="I232" s="22" t="n">
        <v>1</v>
      </c>
      <c r="J232" s="22" t="n">
        <v>1</v>
      </c>
      <c r="K232" s="22" t="n">
        <v>1</v>
      </c>
      <c r="L232" s="22" t="n">
        <v>1</v>
      </c>
      <c r="M232" s="29" t="s">
        <v>176</v>
      </c>
      <c r="N232" s="23" t="n">
        <v>1</v>
      </c>
      <c r="O232" s="23" t="n">
        <v>1</v>
      </c>
      <c r="P232" s="29" t="s">
        <v>23</v>
      </c>
      <c r="Q232" s="29" t="s">
        <v>23</v>
      </c>
      <c r="R232" s="29" t="s">
        <v>23</v>
      </c>
      <c r="S232" s="22" t="n">
        <v>232</v>
      </c>
      <c r="T232" s="8"/>
      <c r="U232" s="8"/>
      <c r="V232" s="8"/>
      <c r="W232" s="8"/>
      <c r="X232" s="8"/>
      <c r="Y232" s="8"/>
      <c r="Z232" s="8"/>
    </row>
    <row r="233" customFormat="false" ht="28.5" hidden="false" customHeight="true" outlineLevel="0" collapsed="false">
      <c r="A233" s="24" t="s">
        <v>257</v>
      </c>
      <c r="B233" s="18" t="n">
        <f aca="false">HLOOKUP($B$2,$I$1:L233,S233,0)</f>
        <v>1</v>
      </c>
      <c r="C233" s="25" t="str">
        <f aca="false">IF(B233=1,"Ap Dung","Khong")</f>
        <v>Ap Dung</v>
      </c>
      <c r="D233" s="25" t="str">
        <f aca="false">IF(E233="x","Bat buoc",(IF(E233=1,"khuyen khich","Khong")))</f>
        <v>khuyen khich</v>
      </c>
      <c r="E233" s="26" t="n">
        <f aca="false">HLOOKUP($E$2,$N$1:R233,S233,0)</f>
        <v>1</v>
      </c>
      <c r="F233" s="27"/>
      <c r="G233" s="29" t="str">
        <f aca="false">IF(AND(F233=1,E233=1),1,IF(AND(F233=1,E233="x"),"x",""))</f>
        <v/>
      </c>
      <c r="H233" s="28" t="s">
        <v>15</v>
      </c>
      <c r="I233" s="22" t="n">
        <v>1</v>
      </c>
      <c r="J233" s="22" t="n">
        <v>1</v>
      </c>
      <c r="K233" s="22" t="n">
        <v>1</v>
      </c>
      <c r="L233" s="22" t="n">
        <v>1</v>
      </c>
      <c r="M233" s="29" t="s">
        <v>44</v>
      </c>
      <c r="N233" s="23" t="n">
        <v>1</v>
      </c>
      <c r="O233" s="23" t="n">
        <v>1</v>
      </c>
      <c r="P233" s="23" t="n">
        <v>1</v>
      </c>
      <c r="Q233" s="29" t="s">
        <v>23</v>
      </c>
      <c r="R233" s="29" t="s">
        <v>23</v>
      </c>
      <c r="S233" s="22" t="n">
        <v>233</v>
      </c>
      <c r="T233" s="8"/>
      <c r="U233" s="8"/>
      <c r="V233" s="8"/>
      <c r="W233" s="8"/>
      <c r="X233" s="8"/>
      <c r="Y233" s="8"/>
      <c r="Z233" s="8"/>
    </row>
    <row r="234" customFormat="false" ht="28.5" hidden="false" customHeight="true" outlineLevel="0" collapsed="false">
      <c r="A234" s="24" t="s">
        <v>258</v>
      </c>
      <c r="B234" s="18" t="n">
        <f aca="false">HLOOKUP($B$2,$I$1:L234,S234,0)</f>
        <v>1</v>
      </c>
      <c r="C234" s="25" t="str">
        <f aca="false">IF(B234=1,"Ap Dung","Khong")</f>
        <v>Ap Dung</v>
      </c>
      <c r="D234" s="25" t="str">
        <f aca="false">IF(E234="x","Bat buoc",(IF(E234=1,"khuyen khich","Khong")))</f>
        <v>khuyen khich</v>
      </c>
      <c r="E234" s="26" t="n">
        <f aca="false">HLOOKUP($E$2,$N$1:R234,S234,0)</f>
        <v>1</v>
      </c>
      <c r="F234" s="27"/>
      <c r="G234" s="29" t="str">
        <f aca="false">IF(AND(F234=1,E234=1),1,IF(AND(F234=1,E234="x"),"x",""))</f>
        <v/>
      </c>
      <c r="H234" s="28" t="s">
        <v>15</v>
      </c>
      <c r="I234" s="22" t="n">
        <v>1</v>
      </c>
      <c r="J234" s="22" t="n">
        <v>1</v>
      </c>
      <c r="K234" s="22" t="n">
        <v>1</v>
      </c>
      <c r="L234" s="22" t="n">
        <v>1</v>
      </c>
      <c r="M234" s="29" t="s">
        <v>18</v>
      </c>
      <c r="N234" s="23"/>
      <c r="O234" s="23"/>
      <c r="P234" s="23" t="n">
        <v>1</v>
      </c>
      <c r="Q234" s="23" t="n">
        <v>1</v>
      </c>
      <c r="R234" s="23" t="n">
        <v>1</v>
      </c>
      <c r="S234" s="22" t="n">
        <v>234</v>
      </c>
      <c r="T234" s="8"/>
      <c r="U234" s="8"/>
      <c r="V234" s="8"/>
      <c r="W234" s="8"/>
      <c r="X234" s="8"/>
      <c r="Y234" s="8"/>
      <c r="Z234" s="8"/>
    </row>
    <row r="235" customFormat="false" ht="28.5" hidden="false" customHeight="true" outlineLevel="0" collapsed="false">
      <c r="A235" s="24" t="s">
        <v>259</v>
      </c>
      <c r="B235" s="18" t="n">
        <f aca="false">HLOOKUP($B$2,$I$1:L235,S235,0)</f>
        <v>1</v>
      </c>
      <c r="C235" s="25" t="str">
        <f aca="false">IF(B235=1,"Ap Dung","Khong")</f>
        <v>Ap Dung</v>
      </c>
      <c r="D235" s="25" t="str">
        <f aca="false">IF(E235="x","Bat buoc",(IF(E235=1,"khuyen khich","Khong")))</f>
        <v>khuyen khich</v>
      </c>
      <c r="E235" s="26" t="n">
        <f aca="false">HLOOKUP($E$2,$N$1:R235,S235,0)</f>
        <v>1</v>
      </c>
      <c r="F235" s="27"/>
      <c r="G235" s="29" t="str">
        <f aca="false">IF(AND(F235=1,E235=1),1,IF(AND(F235=1,E235="x"),"x",""))</f>
        <v/>
      </c>
      <c r="H235" s="28" t="s">
        <v>15</v>
      </c>
      <c r="I235" s="22" t="n">
        <v>1</v>
      </c>
      <c r="J235" s="22" t="n">
        <v>1</v>
      </c>
      <c r="K235" s="22" t="n">
        <v>1</v>
      </c>
      <c r="L235" s="22" t="n">
        <v>1</v>
      </c>
      <c r="M235" s="29" t="s">
        <v>133</v>
      </c>
      <c r="N235" s="23"/>
      <c r="O235" s="23"/>
      <c r="P235" s="23" t="n">
        <v>1</v>
      </c>
      <c r="Q235" s="23" t="n">
        <v>1</v>
      </c>
      <c r="R235" s="29" t="s">
        <v>23</v>
      </c>
      <c r="S235" s="22" t="n">
        <v>235</v>
      </c>
      <c r="T235" s="8"/>
      <c r="U235" s="8"/>
      <c r="V235" s="8"/>
      <c r="W235" s="8"/>
      <c r="X235" s="8"/>
      <c r="Y235" s="8"/>
      <c r="Z235" s="8"/>
    </row>
    <row r="236" customFormat="false" ht="28.5" hidden="false" customHeight="true" outlineLevel="0" collapsed="false">
      <c r="A236" s="24" t="s">
        <v>260</v>
      </c>
      <c r="B236" s="18" t="n">
        <f aca="false">HLOOKUP($B$2,$I$1:L236,S236,0)</f>
        <v>1</v>
      </c>
      <c r="C236" s="25" t="str">
        <f aca="false">IF(B236=1,"Ap Dung","Khong")</f>
        <v>Ap Dung</v>
      </c>
      <c r="D236" s="25" t="str">
        <f aca="false">IF(E236="x","Bat buoc",(IF(E236=1,"khuyen khich","Khong")))</f>
        <v>Khong</v>
      </c>
      <c r="E236" s="26" t="n">
        <f aca="false">HLOOKUP($E$2,$N$1:R236,S236,0)</f>
        <v>0</v>
      </c>
      <c r="F236" s="27"/>
      <c r="G236" s="29" t="str">
        <f aca="false">IF(AND(F236=1,E236=1),1,IF(AND(F236=1,E236="x"),"x",""))</f>
        <v/>
      </c>
      <c r="H236" s="28" t="s">
        <v>15</v>
      </c>
      <c r="I236" s="22" t="n">
        <v>1</v>
      </c>
      <c r="J236" s="22" t="n">
        <v>1</v>
      </c>
      <c r="K236" s="22" t="n">
        <v>1</v>
      </c>
      <c r="L236" s="22" t="n">
        <v>1</v>
      </c>
      <c r="M236" s="29" t="s">
        <v>223</v>
      </c>
      <c r="N236" s="23" t="n">
        <v>1</v>
      </c>
      <c r="O236" s="29" t="s">
        <v>23</v>
      </c>
      <c r="P236" s="23"/>
      <c r="Q236" s="23"/>
      <c r="R236" s="23"/>
      <c r="S236" s="22" t="n">
        <v>236</v>
      </c>
      <c r="T236" s="8"/>
      <c r="U236" s="8"/>
      <c r="V236" s="8"/>
      <c r="W236" s="8"/>
      <c r="X236" s="8"/>
      <c r="Y236" s="8"/>
      <c r="Z236" s="8"/>
    </row>
    <row r="237" customFormat="false" ht="28.5" hidden="false" customHeight="true" outlineLevel="0" collapsed="false">
      <c r="A237" s="24" t="s">
        <v>261</v>
      </c>
      <c r="B237" s="18" t="n">
        <f aca="false">HLOOKUP($B$2,$I$1:L237,S237,0)</f>
        <v>1</v>
      </c>
      <c r="C237" s="25" t="str">
        <f aca="false">IF(B237=1,"Ap Dung","Khong")</f>
        <v>Ap Dung</v>
      </c>
      <c r="D237" s="25" t="str">
        <f aca="false">IF(E237="x","Bat buoc",(IF(E237=1,"khuyen khich","Khong")))</f>
        <v>Bat buoc</v>
      </c>
      <c r="E237" s="33" t="str">
        <f aca="false">HLOOKUP($E$2,$N$1:R237,S237,0)</f>
        <v>x</v>
      </c>
      <c r="F237" s="27"/>
      <c r="G237" s="29" t="str">
        <f aca="false">IF(AND(F237=1,E237=1),1,IF(AND(F237=1,E237="x"),"x",""))</f>
        <v/>
      </c>
      <c r="H237" s="28" t="s">
        <v>15</v>
      </c>
      <c r="I237" s="22" t="n">
        <v>1</v>
      </c>
      <c r="J237" s="22" t="n">
        <v>1</v>
      </c>
      <c r="K237" s="22" t="n">
        <v>1</v>
      </c>
      <c r="L237" s="22" t="n">
        <v>1</v>
      </c>
      <c r="M237" s="29" t="s">
        <v>25</v>
      </c>
      <c r="N237" s="23"/>
      <c r="O237" s="23"/>
      <c r="P237" s="29" t="s">
        <v>23</v>
      </c>
      <c r="Q237" s="29" t="s">
        <v>23</v>
      </c>
      <c r="R237" s="29" t="s">
        <v>23</v>
      </c>
      <c r="S237" s="22" t="n">
        <v>237</v>
      </c>
      <c r="T237" s="8"/>
      <c r="U237" s="8"/>
      <c r="V237" s="8"/>
      <c r="W237" s="8"/>
      <c r="X237" s="8"/>
      <c r="Y237" s="8"/>
      <c r="Z237" s="8"/>
    </row>
    <row r="238" customFormat="false" ht="28.5" hidden="false" customHeight="true" outlineLevel="0" collapsed="false">
      <c r="A238" s="24" t="s">
        <v>262</v>
      </c>
      <c r="B238" s="18" t="n">
        <f aca="false">HLOOKUP($B$2,$I$1:L238,S238,0)</f>
        <v>1</v>
      </c>
      <c r="C238" s="25" t="str">
        <f aca="false">IF(B238=1,"Ap Dung","Khong")</f>
        <v>Ap Dung</v>
      </c>
      <c r="D238" s="25" t="str">
        <f aca="false">IF(E238="x","Bat buoc",(IF(E238=1,"khuyen khich","Khong")))</f>
        <v>Bat buoc</v>
      </c>
      <c r="E238" s="33" t="str">
        <f aca="false">HLOOKUP($E$2,$N$1:R238,S238,0)</f>
        <v>x</v>
      </c>
      <c r="F238" s="27"/>
      <c r="G238" s="29" t="str">
        <f aca="false">IF(AND(F238=1,E238=1),1,IF(AND(F238=1,E238="x"),"x",""))</f>
        <v/>
      </c>
      <c r="H238" s="28" t="s">
        <v>15</v>
      </c>
      <c r="I238" s="22" t="n">
        <v>1</v>
      </c>
      <c r="J238" s="22" t="n">
        <v>1</v>
      </c>
      <c r="K238" s="22" t="n">
        <v>1</v>
      </c>
      <c r="L238" s="22" t="n">
        <v>1</v>
      </c>
      <c r="M238" s="29" t="s">
        <v>197</v>
      </c>
      <c r="N238" s="23" t="n">
        <v>1</v>
      </c>
      <c r="O238" s="29" t="s">
        <v>23</v>
      </c>
      <c r="P238" s="29" t="s">
        <v>23</v>
      </c>
      <c r="Q238" s="29" t="s">
        <v>23</v>
      </c>
      <c r="R238" s="29" t="s">
        <v>23</v>
      </c>
      <c r="S238" s="22" t="n">
        <v>238</v>
      </c>
      <c r="T238" s="8"/>
      <c r="U238" s="8"/>
      <c r="V238" s="8"/>
      <c r="W238" s="8"/>
      <c r="X238" s="8"/>
      <c r="Y238" s="8"/>
      <c r="Z238" s="8"/>
    </row>
    <row r="239" customFormat="false" ht="28.5" hidden="false" customHeight="true" outlineLevel="0" collapsed="false">
      <c r="A239" s="24" t="s">
        <v>263</v>
      </c>
      <c r="B239" s="18" t="n">
        <f aca="false">HLOOKUP($B$2,$I$1:L239,S239,0)</f>
        <v>1</v>
      </c>
      <c r="C239" s="25" t="str">
        <f aca="false">IF(B239=1,"Ap Dung","Khong")</f>
        <v>Ap Dung</v>
      </c>
      <c r="D239" s="25" t="str">
        <f aca="false">IF(E239="x","Bat buoc",(IF(E239=1,"khuyen khich","Khong")))</f>
        <v>Bat buoc</v>
      </c>
      <c r="E239" s="33" t="str">
        <f aca="false">HLOOKUP($E$2,$N$1:R239,S239,0)</f>
        <v>x</v>
      </c>
      <c r="F239" s="27"/>
      <c r="G239" s="29" t="str">
        <f aca="false">IF(AND(F239=1,E239=1),1,IF(AND(F239=1,E239="x"),"x",""))</f>
        <v/>
      </c>
      <c r="H239" s="28" t="s">
        <v>15</v>
      </c>
      <c r="I239" s="22" t="n">
        <v>1</v>
      </c>
      <c r="J239" s="22" t="n">
        <v>1</v>
      </c>
      <c r="K239" s="22" t="n">
        <v>1</v>
      </c>
      <c r="L239" s="22" t="n">
        <v>1</v>
      </c>
      <c r="M239" s="29" t="s">
        <v>264</v>
      </c>
      <c r="N239" s="23"/>
      <c r="O239" s="23" t="n">
        <v>1</v>
      </c>
      <c r="P239" s="29" t="s">
        <v>23</v>
      </c>
      <c r="Q239" s="29" t="s">
        <v>23</v>
      </c>
      <c r="R239" s="29" t="s">
        <v>23</v>
      </c>
      <c r="S239" s="22" t="n">
        <v>239</v>
      </c>
      <c r="T239" s="8"/>
      <c r="U239" s="8"/>
      <c r="V239" s="8"/>
      <c r="W239" s="8"/>
      <c r="X239" s="8"/>
      <c r="Y239" s="8"/>
      <c r="Z239" s="8"/>
    </row>
    <row r="240" customFormat="false" ht="28.5" hidden="false" customHeight="true" outlineLevel="0" collapsed="false">
      <c r="A240" s="24" t="s">
        <v>265</v>
      </c>
      <c r="B240" s="18" t="n">
        <f aca="false">HLOOKUP($B$2,$I$1:L240,S240,0)</f>
        <v>0</v>
      </c>
      <c r="C240" s="25" t="str">
        <f aca="false">IF(B240=1,"Ap Dung","Khong")</f>
        <v>Khong</v>
      </c>
      <c r="D240" s="25" t="str">
        <f aca="false">IF(E240="x","Bat buoc",(IF(E240=1,"khuyen khich","Khong")))</f>
        <v>khuyen khich</v>
      </c>
      <c r="E240" s="26" t="n">
        <f aca="false">HLOOKUP($E$2,$N$1:R240,S240,0)</f>
        <v>1</v>
      </c>
      <c r="F240" s="27"/>
      <c r="G240" s="29" t="str">
        <f aca="false">IF(AND(F240=1,E240=1),1,IF(AND(F240=1,E240="x"),"x",""))</f>
        <v/>
      </c>
      <c r="H240" s="28" t="s">
        <v>6</v>
      </c>
      <c r="I240" s="22"/>
      <c r="J240" s="22" t="n">
        <v>1</v>
      </c>
      <c r="K240" s="22"/>
      <c r="L240" s="22"/>
      <c r="M240" s="29" t="s">
        <v>85</v>
      </c>
      <c r="N240" s="23" t="n">
        <v>1</v>
      </c>
      <c r="O240" s="23" t="n">
        <v>1</v>
      </c>
      <c r="P240" s="23" t="n">
        <v>1</v>
      </c>
      <c r="Q240" s="23" t="n">
        <v>1</v>
      </c>
      <c r="R240" s="23" t="n">
        <v>1</v>
      </c>
      <c r="S240" s="22" t="n">
        <v>240</v>
      </c>
      <c r="T240" s="8"/>
      <c r="U240" s="8"/>
      <c r="V240" s="8"/>
      <c r="W240" s="8"/>
      <c r="X240" s="8"/>
      <c r="Y240" s="8"/>
      <c r="Z240" s="8"/>
    </row>
    <row r="241" customFormat="false" ht="28.5" hidden="false" customHeight="true" outlineLevel="0" collapsed="false">
      <c r="A241" s="24" t="s">
        <v>265</v>
      </c>
      <c r="B241" s="18" t="n">
        <f aca="false">HLOOKUP($B$2,$I$1:L241,S241,0)</f>
        <v>1</v>
      </c>
      <c r="C241" s="25" t="str">
        <f aca="false">IF(B241=1,"Ap Dung","Khong")</f>
        <v>Ap Dung</v>
      </c>
      <c r="D241" s="25" t="str">
        <f aca="false">IF(E241="x","Bat buoc",(IF(E241=1,"khuyen khich","Khong")))</f>
        <v>Bat buoc</v>
      </c>
      <c r="E241" s="33" t="str">
        <f aca="false">HLOOKUP($E$2,$N$1:R241,S241,0)</f>
        <v>x</v>
      </c>
      <c r="F241" s="27"/>
      <c r="G241" s="29" t="str">
        <f aca="false">IF(AND(F241=1,E241=1),1,IF(AND(F241=1,E241="x"),"x",""))</f>
        <v/>
      </c>
      <c r="H241" s="28" t="s">
        <v>39</v>
      </c>
      <c r="I241" s="22" t="n">
        <v>1</v>
      </c>
      <c r="J241" s="22"/>
      <c r="K241" s="22" t="n">
        <v>1</v>
      </c>
      <c r="L241" s="22" t="n">
        <v>1</v>
      </c>
      <c r="M241" s="29" t="s">
        <v>22</v>
      </c>
      <c r="N241" s="29" t="s">
        <v>23</v>
      </c>
      <c r="O241" s="29" t="s">
        <v>23</v>
      </c>
      <c r="P241" s="29" t="s">
        <v>23</v>
      </c>
      <c r="Q241" s="29" t="s">
        <v>23</v>
      </c>
      <c r="R241" s="29" t="s">
        <v>23</v>
      </c>
      <c r="S241" s="22" t="n">
        <v>241</v>
      </c>
      <c r="T241" s="8"/>
      <c r="U241" s="8"/>
      <c r="V241" s="8"/>
      <c r="W241" s="8"/>
      <c r="X241" s="8"/>
      <c r="Y241" s="8"/>
      <c r="Z241" s="8"/>
    </row>
    <row r="242" customFormat="false" ht="28.5" hidden="false" customHeight="true" outlineLevel="0" collapsed="false">
      <c r="A242" s="24" t="s">
        <v>266</v>
      </c>
      <c r="B242" s="18" t="n">
        <f aca="false">HLOOKUP($B$2,$I$1:L242,S242,0)</f>
        <v>0</v>
      </c>
      <c r="C242" s="25" t="str">
        <f aca="false">IF(B242=1,"Ap Dung","Khong")</f>
        <v>Khong</v>
      </c>
      <c r="D242" s="25" t="str">
        <f aca="false">IF(E242="x","Bat buoc",(IF(E242=1,"khuyen khich","Khong")))</f>
        <v>khuyen khich</v>
      </c>
      <c r="E242" s="26" t="n">
        <f aca="false">HLOOKUP($E$2,$N$1:R242,S242,0)</f>
        <v>1</v>
      </c>
      <c r="F242" s="27"/>
      <c r="G242" s="29" t="str">
        <f aca="false">IF(AND(F242=1,E242=1),1,IF(AND(F242=1,E242="x"),"x",""))</f>
        <v/>
      </c>
      <c r="H242" s="28" t="s">
        <v>6</v>
      </c>
      <c r="I242" s="22"/>
      <c r="J242" s="22" t="n">
        <v>1</v>
      </c>
      <c r="K242" s="22"/>
      <c r="L242" s="22"/>
      <c r="M242" s="29" t="s">
        <v>85</v>
      </c>
      <c r="N242" s="23" t="n">
        <v>1</v>
      </c>
      <c r="O242" s="23" t="n">
        <v>1</v>
      </c>
      <c r="P242" s="23" t="n">
        <v>1</v>
      </c>
      <c r="Q242" s="23" t="n">
        <v>1</v>
      </c>
      <c r="R242" s="23" t="n">
        <v>1</v>
      </c>
      <c r="S242" s="22" t="n">
        <v>242</v>
      </c>
      <c r="T242" s="8"/>
      <c r="U242" s="8"/>
      <c r="V242" s="8"/>
      <c r="W242" s="8"/>
      <c r="X242" s="8"/>
      <c r="Y242" s="8"/>
      <c r="Z242" s="8"/>
    </row>
    <row r="243" customFormat="false" ht="28.5" hidden="false" customHeight="true" outlineLevel="0" collapsed="false">
      <c r="A243" s="24" t="s">
        <v>266</v>
      </c>
      <c r="B243" s="18" t="n">
        <f aca="false">HLOOKUP($B$2,$I$1:L243,S243,0)</f>
        <v>1</v>
      </c>
      <c r="C243" s="25" t="str">
        <f aca="false">IF(B243=1,"Ap Dung","Khong")</f>
        <v>Ap Dung</v>
      </c>
      <c r="D243" s="25" t="str">
        <f aca="false">IF(E243="x","Bat buoc",(IF(E243=1,"khuyen khich","Khong")))</f>
        <v>Bat buoc</v>
      </c>
      <c r="E243" s="33" t="str">
        <f aca="false">HLOOKUP($E$2,$N$1:R243,S243,0)</f>
        <v>x</v>
      </c>
      <c r="F243" s="27"/>
      <c r="G243" s="29" t="str">
        <f aca="false">IF(AND(F243=1,E243=1),1,IF(AND(F243=1,E243="x"),"x",""))</f>
        <v/>
      </c>
      <c r="H243" s="28" t="s">
        <v>39</v>
      </c>
      <c r="I243" s="22" t="n">
        <v>1</v>
      </c>
      <c r="J243" s="22"/>
      <c r="K243" s="22" t="n">
        <v>1</v>
      </c>
      <c r="L243" s="22" t="n">
        <v>1</v>
      </c>
      <c r="M243" s="29" t="s">
        <v>22</v>
      </c>
      <c r="N243" s="29" t="s">
        <v>23</v>
      </c>
      <c r="O243" s="29" t="s">
        <v>23</v>
      </c>
      <c r="P243" s="29" t="s">
        <v>23</v>
      </c>
      <c r="Q243" s="29" t="s">
        <v>23</v>
      </c>
      <c r="R243" s="29" t="s">
        <v>23</v>
      </c>
      <c r="S243" s="22" t="n">
        <v>243</v>
      </c>
      <c r="T243" s="8"/>
      <c r="U243" s="8"/>
      <c r="V243" s="8"/>
      <c r="W243" s="8"/>
      <c r="X243" s="8"/>
      <c r="Y243" s="8"/>
      <c r="Z243" s="8"/>
    </row>
    <row r="244" customFormat="false" ht="28.5" hidden="false" customHeight="true" outlineLevel="0" collapsed="false">
      <c r="A244" s="24" t="s">
        <v>267</v>
      </c>
      <c r="B244" s="18" t="n">
        <f aca="false">HLOOKUP($B$2,$I$1:L244,S244,0)</f>
        <v>0</v>
      </c>
      <c r="C244" s="25" t="str">
        <f aca="false">IF(B244=1,"Ap Dung","Khong")</f>
        <v>Khong</v>
      </c>
      <c r="D244" s="25" t="str">
        <f aca="false">IF(E244="x","Bat buoc",(IF(E244=1,"khuyen khich","Khong")))</f>
        <v>Khong</v>
      </c>
      <c r="E244" s="26" t="n">
        <f aca="false">HLOOKUP($E$2,$N$1:R244,S244,0)</f>
        <v>0</v>
      </c>
      <c r="F244" s="27"/>
      <c r="G244" s="29" t="str">
        <f aca="false">IF(AND(F244=1,E244=1),1,IF(AND(F244=1,E244="x"),"x",""))</f>
        <v/>
      </c>
      <c r="H244" s="28" t="s">
        <v>6</v>
      </c>
      <c r="I244" s="22"/>
      <c r="J244" s="22" t="n">
        <v>1</v>
      </c>
      <c r="K244" s="22"/>
      <c r="L244" s="22"/>
      <c r="M244" s="29" t="s">
        <v>221</v>
      </c>
      <c r="N244" s="23"/>
      <c r="O244" s="23"/>
      <c r="P244" s="23"/>
      <c r="Q244" s="23" t="n">
        <v>1</v>
      </c>
      <c r="R244" s="23" t="n">
        <v>1</v>
      </c>
      <c r="S244" s="22" t="n">
        <v>244</v>
      </c>
      <c r="T244" s="8"/>
      <c r="U244" s="8"/>
      <c r="V244" s="8"/>
      <c r="W244" s="8"/>
      <c r="X244" s="8"/>
      <c r="Y244" s="8"/>
      <c r="Z244" s="8"/>
    </row>
    <row r="245" customFormat="false" ht="28.5" hidden="false" customHeight="true" outlineLevel="0" collapsed="false">
      <c r="A245" s="24" t="s">
        <v>267</v>
      </c>
      <c r="B245" s="18" t="n">
        <f aca="false">HLOOKUP($B$2,$I$1:L245,S245,0)</f>
        <v>1</v>
      </c>
      <c r="C245" s="25" t="str">
        <f aca="false">IF(B245=1,"Ap Dung","Khong")</f>
        <v>Ap Dung</v>
      </c>
      <c r="D245" s="25" t="str">
        <f aca="false">IF(E245="x","Bat buoc",(IF(E245=1,"khuyen khich","Khong")))</f>
        <v>Khong</v>
      </c>
      <c r="E245" s="26" t="n">
        <f aca="false">HLOOKUP($E$2,$N$1:R245,S245,0)</f>
        <v>0</v>
      </c>
      <c r="F245" s="27"/>
      <c r="G245" s="29" t="str">
        <f aca="false">IF(AND(F245=1,E245=1),1,IF(AND(F245=1,E245="x"),"x",""))</f>
        <v/>
      </c>
      <c r="H245" s="28" t="s">
        <v>39</v>
      </c>
      <c r="I245" s="22" t="n">
        <v>1</v>
      </c>
      <c r="J245" s="22"/>
      <c r="K245" s="22" t="n">
        <v>1</v>
      </c>
      <c r="L245" s="22" t="n">
        <v>1</v>
      </c>
      <c r="M245" s="29" t="s">
        <v>41</v>
      </c>
      <c r="N245" s="23"/>
      <c r="O245" s="23"/>
      <c r="P245" s="23"/>
      <c r="Q245" s="29" t="s">
        <v>23</v>
      </c>
      <c r="R245" s="29" t="s">
        <v>23</v>
      </c>
      <c r="S245" s="22" t="n">
        <v>245</v>
      </c>
      <c r="T245" s="8"/>
      <c r="U245" s="8"/>
      <c r="V245" s="8"/>
      <c r="W245" s="8"/>
      <c r="X245" s="8"/>
      <c r="Y245" s="8"/>
      <c r="Z245" s="8"/>
    </row>
    <row r="246" customFormat="false" ht="28.5" hidden="false" customHeight="true" outlineLevel="0" collapsed="false">
      <c r="A246" s="24" t="s">
        <v>268</v>
      </c>
      <c r="B246" s="18" t="n">
        <f aca="false">HLOOKUP($B$2,$I$1:L246,S246,0)</f>
        <v>0</v>
      </c>
      <c r="C246" s="25" t="str">
        <f aca="false">IF(B246=1,"Ap Dung","Khong")</f>
        <v>Khong</v>
      </c>
      <c r="D246" s="25" t="str">
        <f aca="false">IF(E246="x","Bat buoc",(IF(E246=1,"khuyen khich","Khong")))</f>
        <v>khuyen khich</v>
      </c>
      <c r="E246" s="26" t="n">
        <f aca="false">HLOOKUP($E$2,$N$1:R246,S246,0)</f>
        <v>1</v>
      </c>
      <c r="F246" s="27"/>
      <c r="G246" s="29" t="str">
        <f aca="false">IF(AND(F246=1,E246=1),1,IF(AND(F246=1,E246="x"),"x",""))</f>
        <v/>
      </c>
      <c r="H246" s="28" t="s">
        <v>6</v>
      </c>
      <c r="I246" s="22"/>
      <c r="J246" s="22" t="n">
        <v>1</v>
      </c>
      <c r="K246" s="22"/>
      <c r="L246" s="22"/>
      <c r="M246" s="29" t="s">
        <v>85</v>
      </c>
      <c r="N246" s="23" t="n">
        <v>1</v>
      </c>
      <c r="O246" s="23" t="n">
        <v>1</v>
      </c>
      <c r="P246" s="23" t="n">
        <v>1</v>
      </c>
      <c r="Q246" s="23" t="n">
        <v>1</v>
      </c>
      <c r="R246" s="23" t="n">
        <v>1</v>
      </c>
      <c r="S246" s="22" t="n">
        <v>246</v>
      </c>
      <c r="T246" s="8"/>
      <c r="U246" s="8"/>
      <c r="V246" s="8"/>
      <c r="W246" s="8"/>
      <c r="X246" s="8"/>
      <c r="Y246" s="8"/>
      <c r="Z246" s="8"/>
    </row>
    <row r="247" customFormat="false" ht="28.5" hidden="false" customHeight="true" outlineLevel="0" collapsed="false">
      <c r="A247" s="24" t="s">
        <v>268</v>
      </c>
      <c r="B247" s="18" t="n">
        <f aca="false">HLOOKUP($B$2,$I$1:L247,S247,0)</f>
        <v>1</v>
      </c>
      <c r="C247" s="25" t="str">
        <f aca="false">IF(B247=1,"Ap Dung","Khong")</f>
        <v>Ap Dung</v>
      </c>
      <c r="D247" s="25" t="str">
        <f aca="false">IF(E247="x","Bat buoc",(IF(E247=1,"khuyen khich","Khong")))</f>
        <v>Bat buoc</v>
      </c>
      <c r="E247" s="33" t="str">
        <f aca="false">HLOOKUP($E$2,$N$1:R247,S247,0)</f>
        <v>x</v>
      </c>
      <c r="F247" s="27"/>
      <c r="G247" s="29" t="str">
        <f aca="false">IF(AND(F247=1,E247=1),1,IF(AND(F247=1,E247="x"),"x",""))</f>
        <v/>
      </c>
      <c r="H247" s="28" t="s">
        <v>39</v>
      </c>
      <c r="I247" s="22" t="n">
        <v>1</v>
      </c>
      <c r="J247" s="22"/>
      <c r="K247" s="22" t="n">
        <v>1</v>
      </c>
      <c r="L247" s="22" t="n">
        <v>1</v>
      </c>
      <c r="M247" s="29" t="s">
        <v>22</v>
      </c>
      <c r="N247" s="29" t="s">
        <v>23</v>
      </c>
      <c r="O247" s="29" t="s">
        <v>23</v>
      </c>
      <c r="P247" s="29" t="s">
        <v>23</v>
      </c>
      <c r="Q247" s="29" t="s">
        <v>23</v>
      </c>
      <c r="R247" s="29" t="s">
        <v>23</v>
      </c>
      <c r="S247" s="22" t="n">
        <v>247</v>
      </c>
      <c r="T247" s="8"/>
      <c r="U247" s="8"/>
      <c r="V247" s="8"/>
      <c r="W247" s="8"/>
      <c r="X247" s="8"/>
      <c r="Y247" s="8"/>
      <c r="Z247" s="8"/>
    </row>
    <row r="248" customFormat="false" ht="28.5" hidden="false" customHeight="true" outlineLevel="0" collapsed="false">
      <c r="A248" s="24" t="s">
        <v>269</v>
      </c>
      <c r="B248" s="18" t="n">
        <f aca="false">HLOOKUP($B$2,$I$1:L248,S248,0)</f>
        <v>1</v>
      </c>
      <c r="C248" s="25" t="str">
        <f aca="false">IF(B248=1,"Ap Dung","Khong")</f>
        <v>Ap Dung</v>
      </c>
      <c r="D248" s="25" t="str">
        <f aca="false">IF(E248="x","Bat buoc",(IF(E248=1,"khuyen khich","Khong")))</f>
        <v>Bat buoc</v>
      </c>
      <c r="E248" s="33" t="str">
        <f aca="false">HLOOKUP($E$2,$N$1:R248,S248,0)</f>
        <v>x</v>
      </c>
      <c r="F248" s="27"/>
      <c r="G248" s="29" t="str">
        <f aca="false">IF(AND(F248=1,E248=1),1,IF(AND(F248=1,E248="x"),"x",""))</f>
        <v/>
      </c>
      <c r="H248" s="28" t="s">
        <v>15</v>
      </c>
      <c r="I248" s="22" t="n">
        <v>1</v>
      </c>
      <c r="J248" s="22" t="n">
        <v>1</v>
      </c>
      <c r="K248" s="22" t="n">
        <v>1</v>
      </c>
      <c r="L248" s="22" t="n">
        <v>1</v>
      </c>
      <c r="M248" s="29" t="s">
        <v>25</v>
      </c>
      <c r="N248" s="23"/>
      <c r="O248" s="23"/>
      <c r="P248" s="29" t="s">
        <v>23</v>
      </c>
      <c r="Q248" s="29" t="s">
        <v>23</v>
      </c>
      <c r="R248" s="29" t="s">
        <v>23</v>
      </c>
      <c r="S248" s="22" t="n">
        <v>248</v>
      </c>
      <c r="T248" s="8"/>
      <c r="U248" s="8"/>
      <c r="V248" s="8"/>
      <c r="W248" s="8"/>
      <c r="X248" s="8"/>
      <c r="Y248" s="8"/>
      <c r="Z248" s="8"/>
    </row>
    <row r="249" customFormat="false" ht="28.5" hidden="false" customHeight="true" outlineLevel="0" collapsed="false">
      <c r="A249" s="24" t="s">
        <v>270</v>
      </c>
      <c r="B249" s="18" t="n">
        <f aca="false">HLOOKUP($B$2,$I$1:L249,S249,0)</f>
        <v>1</v>
      </c>
      <c r="C249" s="25" t="str">
        <f aca="false">IF(B249=1,"Ap Dung","Khong")</f>
        <v>Ap Dung</v>
      </c>
      <c r="D249" s="25" t="str">
        <f aca="false">IF(E249="x","Bat buoc",(IF(E249=1,"khuyen khich","Khong")))</f>
        <v>Bat buoc</v>
      </c>
      <c r="E249" s="33" t="str">
        <f aca="false">HLOOKUP($E$2,$N$1:R249,S249,0)</f>
        <v>x</v>
      </c>
      <c r="F249" s="27"/>
      <c r="G249" s="29" t="str">
        <f aca="false">IF(AND(F249=1,E249=1),1,IF(AND(F249=1,E249="x"),"x",""))</f>
        <v/>
      </c>
      <c r="H249" s="28" t="s">
        <v>15</v>
      </c>
      <c r="I249" s="22" t="n">
        <v>1</v>
      </c>
      <c r="J249" s="22" t="n">
        <v>1</v>
      </c>
      <c r="K249" s="22" t="n">
        <v>1</v>
      </c>
      <c r="L249" s="22" t="n">
        <v>1</v>
      </c>
      <c r="M249" s="29" t="s">
        <v>176</v>
      </c>
      <c r="N249" s="23" t="n">
        <v>1</v>
      </c>
      <c r="O249" s="23" t="n">
        <v>1</v>
      </c>
      <c r="P249" s="29" t="s">
        <v>23</v>
      </c>
      <c r="Q249" s="29" t="s">
        <v>23</v>
      </c>
      <c r="R249" s="29" t="s">
        <v>23</v>
      </c>
      <c r="S249" s="22" t="n">
        <v>249</v>
      </c>
      <c r="T249" s="8"/>
      <c r="U249" s="8"/>
      <c r="V249" s="8"/>
      <c r="W249" s="8"/>
      <c r="X249" s="8"/>
      <c r="Y249" s="8"/>
      <c r="Z249" s="8"/>
    </row>
    <row r="250" customFormat="false" ht="28.5" hidden="false" customHeight="true" outlineLevel="0" collapsed="false">
      <c r="A250" s="24" t="s">
        <v>271</v>
      </c>
      <c r="B250" s="18" t="n">
        <f aca="false">HLOOKUP($B$2,$I$1:L250,S250,0)</f>
        <v>1</v>
      </c>
      <c r="C250" s="25" t="str">
        <f aca="false">IF(B250=1,"Ap Dung","Khong")</f>
        <v>Ap Dung</v>
      </c>
      <c r="D250" s="25" t="str">
        <f aca="false">IF(E250="x","Bat buoc",(IF(E250=1,"khuyen khich","Khong")))</f>
        <v>Khong</v>
      </c>
      <c r="E250" s="26" t="n">
        <f aca="false">HLOOKUP($E$2,$N$1:R250,S250,0)</f>
        <v>0</v>
      </c>
      <c r="F250" s="27"/>
      <c r="G250" s="29" t="str">
        <f aca="false">IF(AND(F250=1,E250=1),1,IF(AND(F250=1,E250="x"),"x",""))</f>
        <v/>
      </c>
      <c r="H250" s="28" t="s">
        <v>15</v>
      </c>
      <c r="I250" s="22" t="n">
        <v>1</v>
      </c>
      <c r="J250" s="22" t="n">
        <v>1</v>
      </c>
      <c r="K250" s="22" t="n">
        <v>1</v>
      </c>
      <c r="L250" s="22" t="n">
        <v>1</v>
      </c>
      <c r="M250" s="29" t="s">
        <v>221</v>
      </c>
      <c r="N250" s="23"/>
      <c r="O250" s="23"/>
      <c r="P250" s="23"/>
      <c r="Q250" s="23" t="n">
        <v>1</v>
      </c>
      <c r="R250" s="23" t="n">
        <v>1</v>
      </c>
      <c r="S250" s="22" t="n">
        <v>250</v>
      </c>
      <c r="T250" s="8"/>
      <c r="U250" s="8"/>
      <c r="V250" s="8"/>
      <c r="W250" s="8"/>
      <c r="X250" s="8"/>
      <c r="Y250" s="8"/>
      <c r="Z250" s="8"/>
    </row>
    <row r="251" customFormat="false" ht="28.5" hidden="false" customHeight="true" outlineLevel="0" collapsed="false">
      <c r="A251" s="24" t="s">
        <v>272</v>
      </c>
      <c r="B251" s="18" t="n">
        <f aca="false">HLOOKUP($B$2,$I$1:L251,S251,0)</f>
        <v>1</v>
      </c>
      <c r="C251" s="25" t="str">
        <f aca="false">IF(B251=1,"Ap Dung","Khong")</f>
        <v>Ap Dung</v>
      </c>
      <c r="D251" s="25" t="str">
        <f aca="false">IF(E251="x","Bat buoc",(IF(E251=1,"khuyen khich","Khong")))</f>
        <v>khuyen khich</v>
      </c>
      <c r="E251" s="26" t="n">
        <f aca="false">HLOOKUP($E$2,$N$1:R251,S251,0)</f>
        <v>1</v>
      </c>
      <c r="F251" s="27"/>
      <c r="G251" s="29" t="str">
        <f aca="false">IF(AND(F251=1,E251=1),1,IF(AND(F251=1,E251="x"),"x",""))</f>
        <v/>
      </c>
      <c r="H251" s="28" t="s">
        <v>15</v>
      </c>
      <c r="I251" s="22" t="n">
        <v>1</v>
      </c>
      <c r="J251" s="22" t="n">
        <v>1</v>
      </c>
      <c r="K251" s="22" t="n">
        <v>1</v>
      </c>
      <c r="L251" s="22" t="n">
        <v>1</v>
      </c>
      <c r="M251" s="29" t="s">
        <v>85</v>
      </c>
      <c r="N251" s="23" t="n">
        <v>1</v>
      </c>
      <c r="O251" s="23" t="n">
        <v>1</v>
      </c>
      <c r="P251" s="23" t="n">
        <v>1</v>
      </c>
      <c r="Q251" s="23" t="n">
        <v>1</v>
      </c>
      <c r="R251" s="23" t="n">
        <v>1</v>
      </c>
      <c r="S251" s="22" t="n">
        <v>251</v>
      </c>
      <c r="T251" s="8"/>
      <c r="U251" s="8"/>
      <c r="V251" s="8"/>
      <c r="W251" s="8"/>
      <c r="X251" s="8"/>
      <c r="Y251" s="8"/>
      <c r="Z251" s="8"/>
    </row>
    <row r="252" customFormat="false" ht="28.5" hidden="false" customHeight="true" outlineLevel="0" collapsed="false">
      <c r="A252" s="24" t="s">
        <v>273</v>
      </c>
      <c r="B252" s="18" t="n">
        <f aca="false">HLOOKUP($B$2,$I$1:L252,S252,0)</f>
        <v>1</v>
      </c>
      <c r="C252" s="25" t="str">
        <f aca="false">IF(B252=1,"Ap Dung","Khong")</f>
        <v>Ap Dung</v>
      </c>
      <c r="D252" s="25" t="str">
        <f aca="false">IF(E252="x","Bat buoc",(IF(E252=1,"khuyen khich","Khong")))</f>
        <v>khuyen khich</v>
      </c>
      <c r="E252" s="26" t="n">
        <f aca="false">HLOOKUP($E$2,$N$1:R252,S252,0)</f>
        <v>1</v>
      </c>
      <c r="F252" s="27"/>
      <c r="G252" s="29" t="str">
        <f aca="false">IF(AND(F252=1,E252=1),1,IF(AND(F252=1,E252="x"),"x",""))</f>
        <v/>
      </c>
      <c r="H252" s="28" t="s">
        <v>15</v>
      </c>
      <c r="I252" s="22" t="n">
        <v>1</v>
      </c>
      <c r="J252" s="22" t="n">
        <v>1</v>
      </c>
      <c r="K252" s="22" t="n">
        <v>1</v>
      </c>
      <c r="L252" s="22" t="n">
        <v>1</v>
      </c>
      <c r="M252" s="29" t="s">
        <v>85</v>
      </c>
      <c r="N252" s="23" t="n">
        <v>1</v>
      </c>
      <c r="O252" s="23" t="n">
        <v>1</v>
      </c>
      <c r="P252" s="23" t="n">
        <v>1</v>
      </c>
      <c r="Q252" s="23" t="n">
        <v>1</v>
      </c>
      <c r="R252" s="23" t="n">
        <v>1</v>
      </c>
      <c r="S252" s="22" t="n">
        <v>252</v>
      </c>
      <c r="T252" s="8"/>
      <c r="U252" s="8"/>
      <c r="V252" s="8"/>
      <c r="W252" s="8"/>
      <c r="X252" s="8"/>
      <c r="Y252" s="8"/>
      <c r="Z252" s="8"/>
    </row>
    <row r="253" customFormat="false" ht="28.5" hidden="false" customHeight="true" outlineLevel="0" collapsed="false">
      <c r="A253" s="24" t="s">
        <v>274</v>
      </c>
      <c r="B253" s="18" t="n">
        <f aca="false">HLOOKUP($B$2,$I$1:L253,S253,0)</f>
        <v>1</v>
      </c>
      <c r="C253" s="25" t="str">
        <f aca="false">IF(B253=1,"Ap Dung","Khong")</f>
        <v>Ap Dung</v>
      </c>
      <c r="D253" s="25" t="str">
        <f aca="false">IF(E253="x","Bat buoc",(IF(E253=1,"khuyen khich","Khong")))</f>
        <v>Bat buoc</v>
      </c>
      <c r="E253" s="33" t="str">
        <f aca="false">HLOOKUP($E$2,$N$1:R253,S253,0)</f>
        <v>x</v>
      </c>
      <c r="F253" s="27"/>
      <c r="G253" s="29" t="str">
        <f aca="false">IF(AND(F253=1,E253=1),1,IF(AND(F253=1,E253="x"),"x",""))</f>
        <v/>
      </c>
      <c r="H253" s="28" t="s">
        <v>15</v>
      </c>
      <c r="I253" s="22" t="n">
        <v>1</v>
      </c>
      <c r="J253" s="22" t="n">
        <v>1</v>
      </c>
      <c r="K253" s="22" t="n">
        <v>1</v>
      </c>
      <c r="L253" s="22" t="n">
        <v>1</v>
      </c>
      <c r="M253" s="29" t="s">
        <v>22</v>
      </c>
      <c r="N253" s="29" t="s">
        <v>23</v>
      </c>
      <c r="O253" s="29" t="s">
        <v>23</v>
      </c>
      <c r="P253" s="29" t="s">
        <v>23</v>
      </c>
      <c r="Q253" s="29" t="s">
        <v>23</v>
      </c>
      <c r="R253" s="29" t="s">
        <v>23</v>
      </c>
      <c r="S253" s="22" t="n">
        <v>253</v>
      </c>
      <c r="T253" s="8"/>
      <c r="U253" s="8"/>
      <c r="V253" s="8"/>
      <c r="W253" s="8"/>
      <c r="X253" s="8"/>
      <c r="Y253" s="8"/>
      <c r="Z253" s="8"/>
    </row>
    <row r="254" customFormat="false" ht="28.5" hidden="false" customHeight="true" outlineLevel="0" collapsed="false">
      <c r="A254" s="24" t="s">
        <v>275</v>
      </c>
      <c r="B254" s="18" t="n">
        <f aca="false">HLOOKUP($B$2,$I$1:L254,S254,0)</f>
        <v>1</v>
      </c>
      <c r="C254" s="25" t="str">
        <f aca="false">IF(B254=1,"Ap Dung","Khong")</f>
        <v>Ap Dung</v>
      </c>
      <c r="D254" s="25" t="str">
        <f aca="false">IF(E254="x","Bat buoc",(IF(E254=1,"khuyen khich","Khong")))</f>
        <v>Bat buoc</v>
      </c>
      <c r="E254" s="33" t="str">
        <f aca="false">HLOOKUP($E$2,$N$1:R254,S254,0)</f>
        <v>x</v>
      </c>
      <c r="F254" s="27"/>
      <c r="G254" s="29" t="str">
        <f aca="false">IF(AND(F254=1,E254=1),1,IF(AND(F254=1,E254="x"),"x",""))</f>
        <v/>
      </c>
      <c r="H254" s="28" t="s">
        <v>15</v>
      </c>
      <c r="I254" s="22" t="n">
        <v>1</v>
      </c>
      <c r="J254" s="22" t="n">
        <v>1</v>
      </c>
      <c r="K254" s="22" t="n">
        <v>1</v>
      </c>
      <c r="L254" s="22" t="n">
        <v>1</v>
      </c>
      <c r="M254" s="29" t="s">
        <v>22</v>
      </c>
      <c r="N254" s="29" t="s">
        <v>23</v>
      </c>
      <c r="O254" s="29" t="s">
        <v>23</v>
      </c>
      <c r="P254" s="29" t="s">
        <v>23</v>
      </c>
      <c r="Q254" s="29" t="s">
        <v>23</v>
      </c>
      <c r="R254" s="29" t="s">
        <v>23</v>
      </c>
      <c r="S254" s="22" t="n">
        <v>254</v>
      </c>
      <c r="T254" s="8"/>
      <c r="U254" s="8"/>
      <c r="V254" s="8"/>
      <c r="W254" s="8"/>
      <c r="X254" s="8"/>
      <c r="Y254" s="8"/>
      <c r="Z254" s="8"/>
    </row>
    <row r="255" customFormat="false" ht="28.5" hidden="false" customHeight="true" outlineLevel="0" collapsed="false">
      <c r="A255" s="24" t="s">
        <v>276</v>
      </c>
      <c r="B255" s="18" t="n">
        <f aca="false">HLOOKUP($B$2,$I$1:L255,S255,0)</f>
        <v>1</v>
      </c>
      <c r="C255" s="25" t="str">
        <f aca="false">IF(B255=1,"Ap Dung","Khong")</f>
        <v>Ap Dung</v>
      </c>
      <c r="D255" s="25" t="str">
        <f aca="false">IF(E255="x","Bat buoc",(IF(E255=1,"khuyen khich","Khong")))</f>
        <v>Khong</v>
      </c>
      <c r="E255" s="26" t="n">
        <f aca="false">HLOOKUP($E$2,$N$1:R255,S255,0)</f>
        <v>0</v>
      </c>
      <c r="F255" s="27"/>
      <c r="G255" s="29" t="str">
        <f aca="false">IF(AND(F255=1,E255=1),1,IF(AND(F255=1,E255="x"),"x",""))</f>
        <v/>
      </c>
      <c r="H255" s="28" t="s">
        <v>15</v>
      </c>
      <c r="I255" s="22" t="n">
        <v>1</v>
      </c>
      <c r="J255" s="22" t="n">
        <v>1</v>
      </c>
      <c r="K255" s="22" t="n">
        <v>1</v>
      </c>
      <c r="L255" s="22" t="n">
        <v>1</v>
      </c>
      <c r="M255" s="29" t="s">
        <v>221</v>
      </c>
      <c r="N255" s="23"/>
      <c r="O255" s="23"/>
      <c r="P255" s="23"/>
      <c r="Q255" s="23" t="n">
        <v>1</v>
      </c>
      <c r="R255" s="23" t="n">
        <v>1</v>
      </c>
      <c r="S255" s="22" t="n">
        <v>255</v>
      </c>
      <c r="T255" s="8"/>
      <c r="U255" s="8"/>
      <c r="V255" s="8"/>
      <c r="W255" s="8"/>
      <c r="X255" s="8"/>
      <c r="Y255" s="8"/>
      <c r="Z255" s="8"/>
    </row>
    <row r="256" customFormat="false" ht="28.5" hidden="false" customHeight="true" outlineLevel="0" collapsed="false">
      <c r="A256" s="24" t="s">
        <v>277</v>
      </c>
      <c r="B256" s="18" t="n">
        <f aca="false">HLOOKUP($B$2,$I$1:L256,S256,0)</f>
        <v>1</v>
      </c>
      <c r="C256" s="25" t="str">
        <f aca="false">IF(B256=1,"Ap Dung","Khong")</f>
        <v>Ap Dung</v>
      </c>
      <c r="D256" s="25" t="str">
        <f aca="false">IF(E256="x","Bat buoc",(IF(E256=1,"khuyen khich","Khong")))</f>
        <v>Khong</v>
      </c>
      <c r="E256" s="26" t="n">
        <f aca="false">HLOOKUP($E$2,$N$1:R256,S256,0)</f>
        <v>0</v>
      </c>
      <c r="F256" s="27"/>
      <c r="G256" s="29" t="str">
        <f aca="false">IF(AND(F256=1,E256=1),1,IF(AND(F256=1,E256="x"),"x",""))</f>
        <v/>
      </c>
      <c r="H256" s="28" t="s">
        <v>15</v>
      </c>
      <c r="I256" s="22" t="n">
        <v>1</v>
      </c>
      <c r="J256" s="22" t="n">
        <v>1</v>
      </c>
      <c r="K256" s="22" t="n">
        <v>1</v>
      </c>
      <c r="L256" s="22" t="n">
        <v>1</v>
      </c>
      <c r="M256" s="29" t="s">
        <v>221</v>
      </c>
      <c r="N256" s="23"/>
      <c r="O256" s="23"/>
      <c r="P256" s="23"/>
      <c r="Q256" s="23" t="n">
        <v>1</v>
      </c>
      <c r="R256" s="23" t="n">
        <v>1</v>
      </c>
      <c r="S256" s="22" t="n">
        <v>256</v>
      </c>
      <c r="T256" s="8"/>
      <c r="U256" s="8"/>
      <c r="V256" s="8"/>
      <c r="W256" s="8"/>
      <c r="X256" s="8"/>
      <c r="Y256" s="8"/>
      <c r="Z256" s="8"/>
    </row>
    <row r="257" customFormat="false" ht="28.5" hidden="false" customHeight="true" outlineLevel="0" collapsed="false">
      <c r="A257" s="24" t="s">
        <v>278</v>
      </c>
      <c r="B257" s="18" t="n">
        <f aca="false">HLOOKUP($B$2,$I$1:L257,S257,0)</f>
        <v>1</v>
      </c>
      <c r="C257" s="25" t="str">
        <f aca="false">IF(B257=1,"Ap Dung","Khong")</f>
        <v>Ap Dung</v>
      </c>
      <c r="D257" s="25" t="str">
        <f aca="false">IF(E257="x","Bat buoc",(IF(E257=1,"khuyen khich","Khong")))</f>
        <v>khuyen khich</v>
      </c>
      <c r="E257" s="26" t="n">
        <f aca="false">HLOOKUP($E$2,$N$1:R257,S257,0)</f>
        <v>1</v>
      </c>
      <c r="F257" s="27"/>
      <c r="G257" s="29" t="str">
        <f aca="false">IF(AND(F257=1,E257=1),1,IF(AND(F257=1,E257="x"),"x",""))</f>
        <v/>
      </c>
      <c r="H257" s="28" t="s">
        <v>5</v>
      </c>
      <c r="I257" s="22" t="n">
        <v>1</v>
      </c>
      <c r="J257" s="22" t="n">
        <v>1</v>
      </c>
      <c r="K257" s="22" t="n">
        <v>1</v>
      </c>
      <c r="L257" s="22" t="n">
        <v>1</v>
      </c>
      <c r="M257" s="29" t="s">
        <v>18</v>
      </c>
      <c r="N257" s="23"/>
      <c r="O257" s="23"/>
      <c r="P257" s="23" t="n">
        <v>1</v>
      </c>
      <c r="Q257" s="23" t="n">
        <v>1</v>
      </c>
      <c r="R257" s="23" t="n">
        <v>1</v>
      </c>
      <c r="S257" s="22" t="n">
        <v>257</v>
      </c>
      <c r="T257" s="8"/>
      <c r="U257" s="8"/>
      <c r="V257" s="8"/>
      <c r="W257" s="8"/>
      <c r="X257" s="8"/>
      <c r="Y257" s="8"/>
      <c r="Z257" s="8"/>
    </row>
    <row r="258" customFormat="false" ht="28.5" hidden="false" customHeight="true" outlineLevel="0" collapsed="false">
      <c r="A258" s="17" t="s">
        <v>279</v>
      </c>
      <c r="B258" s="18"/>
      <c r="C258" s="31"/>
      <c r="D258" s="31"/>
      <c r="E258" s="32"/>
      <c r="F258" s="32"/>
      <c r="G258" s="23"/>
      <c r="H258" s="22"/>
      <c r="I258" s="22"/>
      <c r="J258" s="22"/>
      <c r="K258" s="22"/>
      <c r="L258" s="22"/>
      <c r="M258" s="23"/>
      <c r="N258" s="23"/>
      <c r="O258" s="23"/>
      <c r="P258" s="23"/>
      <c r="Q258" s="23"/>
      <c r="R258" s="23"/>
      <c r="S258" s="22" t="n">
        <v>258</v>
      </c>
      <c r="T258" s="8"/>
      <c r="U258" s="8"/>
      <c r="V258" s="8"/>
      <c r="W258" s="8"/>
      <c r="X258" s="8"/>
      <c r="Y258" s="8"/>
      <c r="Z258" s="8"/>
    </row>
    <row r="259" customFormat="false" ht="28.5" hidden="false" customHeight="true" outlineLevel="0" collapsed="false">
      <c r="A259" s="24" t="s">
        <v>280</v>
      </c>
      <c r="B259" s="18" t="n">
        <f aca="false">HLOOKUP($B$2,$I$1:L259,S259,0)</f>
        <v>1</v>
      </c>
      <c r="C259" s="25" t="str">
        <f aca="false">IF(B259=1,"Ap Dung","Khong")</f>
        <v>Ap Dung</v>
      </c>
      <c r="D259" s="25" t="str">
        <f aca="false">IF(E259="x","Bat buoc",(IF(E259=1,"khuyen khich","Khong")))</f>
        <v>Bat buoc</v>
      </c>
      <c r="E259" s="33" t="str">
        <f aca="false">HLOOKUP($E$2,$N$1:R259,S259,0)</f>
        <v>x</v>
      </c>
      <c r="F259" s="27"/>
      <c r="G259" s="29" t="str">
        <f aca="false">IF(AND(F259=1,E259=1),1,IF(AND(F259=1,E259="x"),"x",""))</f>
        <v/>
      </c>
      <c r="H259" s="28" t="s">
        <v>70</v>
      </c>
      <c r="I259" s="22" t="n">
        <v>1</v>
      </c>
      <c r="J259" s="22" t="n">
        <v>1</v>
      </c>
      <c r="K259" s="22" t="n">
        <v>1</v>
      </c>
      <c r="L259" s="22" t="n">
        <v>1</v>
      </c>
      <c r="M259" s="29" t="s">
        <v>22</v>
      </c>
      <c r="N259" s="29" t="s">
        <v>23</v>
      </c>
      <c r="O259" s="29" t="s">
        <v>23</v>
      </c>
      <c r="P259" s="29" t="s">
        <v>23</v>
      </c>
      <c r="Q259" s="29" t="s">
        <v>23</v>
      </c>
      <c r="R259" s="29" t="s">
        <v>23</v>
      </c>
      <c r="S259" s="22" t="n">
        <v>259</v>
      </c>
      <c r="T259" s="8"/>
      <c r="U259" s="8"/>
      <c r="V259" s="8"/>
      <c r="W259" s="8"/>
      <c r="X259" s="8"/>
      <c r="Y259" s="8"/>
      <c r="Z259" s="8"/>
    </row>
    <row r="260" customFormat="false" ht="28.5" hidden="false" customHeight="true" outlineLevel="0" collapsed="false">
      <c r="A260" s="24" t="s">
        <v>281</v>
      </c>
      <c r="B260" s="18" t="n">
        <f aca="false">HLOOKUP($B$2,$I$1:L260,S260,0)</f>
        <v>1</v>
      </c>
      <c r="C260" s="25" t="str">
        <f aca="false">IF(B260=1,"Ap Dung","Khong")</f>
        <v>Ap Dung</v>
      </c>
      <c r="D260" s="25" t="str">
        <f aca="false">IF(E260="x","Bat buoc",(IF(E260=1,"khuyen khich","Khong")))</f>
        <v>Bat buoc</v>
      </c>
      <c r="E260" s="33" t="str">
        <f aca="false">HLOOKUP($E$2,$N$1:R260,S260,0)</f>
        <v>x</v>
      </c>
      <c r="F260" s="27"/>
      <c r="G260" s="29" t="str">
        <f aca="false">IF(AND(F260=1,E260=1),1,IF(AND(F260=1,E260="x"),"x",""))</f>
        <v/>
      </c>
      <c r="H260" s="28" t="s">
        <v>15</v>
      </c>
      <c r="I260" s="22" t="n">
        <v>1</v>
      </c>
      <c r="J260" s="22" t="n">
        <v>1</v>
      </c>
      <c r="K260" s="22" t="n">
        <v>1</v>
      </c>
      <c r="L260" s="22" t="n">
        <v>1</v>
      </c>
      <c r="M260" s="29" t="s">
        <v>22</v>
      </c>
      <c r="N260" s="29" t="s">
        <v>23</v>
      </c>
      <c r="O260" s="29" t="s">
        <v>23</v>
      </c>
      <c r="P260" s="29" t="s">
        <v>23</v>
      </c>
      <c r="Q260" s="29" t="s">
        <v>23</v>
      </c>
      <c r="R260" s="29" t="s">
        <v>23</v>
      </c>
      <c r="S260" s="22" t="n">
        <v>260</v>
      </c>
      <c r="T260" s="8"/>
      <c r="U260" s="8"/>
      <c r="V260" s="8"/>
      <c r="W260" s="8"/>
      <c r="X260" s="8"/>
      <c r="Y260" s="8"/>
      <c r="Z260" s="8"/>
    </row>
    <row r="261" customFormat="false" ht="28.5" hidden="false" customHeight="true" outlineLevel="0" collapsed="false">
      <c r="A261" s="24" t="s">
        <v>241</v>
      </c>
      <c r="B261" s="18" t="n">
        <f aca="false">HLOOKUP($B$2,$I$1:L261,S261,0)</f>
        <v>1</v>
      </c>
      <c r="C261" s="25" t="str">
        <f aca="false">IF(B261=1,"Ap Dung","Khong")</f>
        <v>Ap Dung</v>
      </c>
      <c r="D261" s="25" t="str">
        <f aca="false">IF(E261="x","Bat buoc",(IF(E261=1,"khuyen khich","Khong")))</f>
        <v>Bat buoc</v>
      </c>
      <c r="E261" s="33" t="str">
        <f aca="false">HLOOKUP($E$2,$N$1:R261,S261,0)</f>
        <v>x</v>
      </c>
      <c r="F261" s="27"/>
      <c r="G261" s="29" t="str">
        <f aca="false">IF(AND(F261=1,E261=1),1,IF(AND(F261=1,E261="x"),"x",""))</f>
        <v/>
      </c>
      <c r="H261" s="28" t="s">
        <v>15</v>
      </c>
      <c r="I261" s="22" t="n">
        <v>1</v>
      </c>
      <c r="J261" s="22" t="n">
        <v>1</v>
      </c>
      <c r="K261" s="22" t="n">
        <v>1</v>
      </c>
      <c r="L261" s="22" t="n">
        <v>1</v>
      </c>
      <c r="M261" s="29" t="s">
        <v>176</v>
      </c>
      <c r="N261" s="23" t="n">
        <v>1</v>
      </c>
      <c r="O261" s="23" t="n">
        <v>1</v>
      </c>
      <c r="P261" s="29" t="s">
        <v>23</v>
      </c>
      <c r="Q261" s="29" t="s">
        <v>23</v>
      </c>
      <c r="R261" s="29" t="s">
        <v>23</v>
      </c>
      <c r="S261" s="22" t="n">
        <v>261</v>
      </c>
      <c r="T261" s="8"/>
      <c r="U261" s="8"/>
      <c r="V261" s="8"/>
      <c r="W261" s="8"/>
      <c r="X261" s="8"/>
      <c r="Y261" s="8"/>
      <c r="Z261" s="8"/>
    </row>
    <row r="262" customFormat="false" ht="28.5" hidden="false" customHeight="true" outlineLevel="0" collapsed="false">
      <c r="A262" s="24" t="s">
        <v>195</v>
      </c>
      <c r="B262" s="18" t="n">
        <f aca="false">HLOOKUP($B$2,$I$1:L262,S262,0)</f>
        <v>1</v>
      </c>
      <c r="C262" s="25" t="str">
        <f aca="false">IF(B262=1,"Ap Dung","Khong")</f>
        <v>Ap Dung</v>
      </c>
      <c r="D262" s="25" t="str">
        <f aca="false">IF(E262="x","Bat buoc",(IF(E262=1,"khuyen khich","Khong")))</f>
        <v>Bat buoc</v>
      </c>
      <c r="E262" s="33" t="str">
        <f aca="false">HLOOKUP($E$2,$N$1:R262,S262,0)</f>
        <v>x</v>
      </c>
      <c r="F262" s="27"/>
      <c r="G262" s="29" t="str">
        <f aca="false">IF(AND(F262=1,E262=1),1,IF(AND(F262=1,E262="x"),"x",""))</f>
        <v/>
      </c>
      <c r="H262" s="28" t="s">
        <v>15</v>
      </c>
      <c r="I262" s="22" t="n">
        <v>1</v>
      </c>
      <c r="J262" s="22" t="n">
        <v>1</v>
      </c>
      <c r="K262" s="22" t="n">
        <v>1</v>
      </c>
      <c r="L262" s="22" t="n">
        <v>1</v>
      </c>
      <c r="M262" s="29" t="s">
        <v>22</v>
      </c>
      <c r="N262" s="29" t="s">
        <v>23</v>
      </c>
      <c r="O262" s="29" t="s">
        <v>23</v>
      </c>
      <c r="P262" s="29" t="s">
        <v>23</v>
      </c>
      <c r="Q262" s="29" t="s">
        <v>23</v>
      </c>
      <c r="R262" s="29" t="s">
        <v>23</v>
      </c>
      <c r="S262" s="22" t="n">
        <v>262</v>
      </c>
      <c r="T262" s="8"/>
      <c r="U262" s="8"/>
      <c r="V262" s="8"/>
      <c r="W262" s="8"/>
      <c r="X262" s="8"/>
      <c r="Y262" s="8"/>
      <c r="Z262" s="8"/>
    </row>
    <row r="263" customFormat="false" ht="28.5" hidden="false" customHeight="true" outlineLevel="0" collapsed="false">
      <c r="A263" s="24" t="s">
        <v>282</v>
      </c>
      <c r="B263" s="18" t="n">
        <f aca="false">HLOOKUP($B$2,$I$1:L263,S263,0)</f>
        <v>1</v>
      </c>
      <c r="C263" s="25" t="str">
        <f aca="false">IF(B263=1,"Ap Dung","Khong")</f>
        <v>Ap Dung</v>
      </c>
      <c r="D263" s="25" t="str">
        <f aca="false">IF(E263="x","Bat buoc",(IF(E263=1,"khuyen khich","Khong")))</f>
        <v>Bat buoc</v>
      </c>
      <c r="E263" s="33" t="str">
        <f aca="false">HLOOKUP($E$2,$N$1:R263,S263,0)</f>
        <v>x</v>
      </c>
      <c r="F263" s="27"/>
      <c r="G263" s="29" t="str">
        <f aca="false">IF(AND(F263=1,E263=1),1,IF(AND(F263=1,E263="x"),"x",""))</f>
        <v/>
      </c>
      <c r="H263" s="28" t="s">
        <v>15</v>
      </c>
      <c r="I263" s="22" t="n">
        <v>1</v>
      </c>
      <c r="J263" s="22" t="n">
        <v>1</v>
      </c>
      <c r="K263" s="22" t="n">
        <v>1</v>
      </c>
      <c r="L263" s="22" t="n">
        <v>1</v>
      </c>
      <c r="M263" s="29" t="s">
        <v>197</v>
      </c>
      <c r="N263" s="23" t="n">
        <v>1</v>
      </c>
      <c r="O263" s="29" t="s">
        <v>23</v>
      </c>
      <c r="P263" s="29" t="s">
        <v>23</v>
      </c>
      <c r="Q263" s="29" t="s">
        <v>23</v>
      </c>
      <c r="R263" s="29" t="s">
        <v>23</v>
      </c>
      <c r="S263" s="22" t="n">
        <v>263</v>
      </c>
      <c r="T263" s="8"/>
      <c r="U263" s="8"/>
      <c r="V263" s="8"/>
      <c r="W263" s="8"/>
      <c r="X263" s="8"/>
      <c r="Y263" s="8"/>
      <c r="Z263" s="8"/>
    </row>
    <row r="264" customFormat="false" ht="28.5" hidden="false" customHeight="true" outlineLevel="0" collapsed="false">
      <c r="A264" s="24" t="s">
        <v>283</v>
      </c>
      <c r="B264" s="18" t="n">
        <f aca="false">HLOOKUP($B$2,$I$1:L264,S264,0)</f>
        <v>1</v>
      </c>
      <c r="C264" s="25" t="str">
        <f aca="false">IF(B264=1,"Ap Dung","Khong")</f>
        <v>Ap Dung</v>
      </c>
      <c r="D264" s="25" t="str">
        <f aca="false">IF(E264="x","Bat buoc",(IF(E264=1,"khuyen khich","Khong")))</f>
        <v>Khong</v>
      </c>
      <c r="E264" s="26" t="n">
        <f aca="false">HLOOKUP($E$2,$N$1:R264,S264,0)</f>
        <v>0</v>
      </c>
      <c r="F264" s="27"/>
      <c r="G264" s="29" t="str">
        <f aca="false">IF(AND(F264=1,E264=1),1,IF(AND(F264=1,E264="x"),"x",""))</f>
        <v/>
      </c>
      <c r="H264" s="28" t="s">
        <v>15</v>
      </c>
      <c r="I264" s="22" t="n">
        <v>1</v>
      </c>
      <c r="J264" s="22" t="n">
        <v>1</v>
      </c>
      <c r="K264" s="22" t="n">
        <v>1</v>
      </c>
      <c r="L264" s="22" t="n">
        <v>1</v>
      </c>
      <c r="M264" s="29" t="s">
        <v>28</v>
      </c>
      <c r="N264" s="23"/>
      <c r="O264" s="23"/>
      <c r="P264" s="23"/>
      <c r="Q264" s="23"/>
      <c r="R264" s="29" t="s">
        <v>23</v>
      </c>
      <c r="S264" s="22" t="n">
        <v>264</v>
      </c>
      <c r="T264" s="8"/>
      <c r="U264" s="8"/>
      <c r="V264" s="8"/>
      <c r="W264" s="8"/>
      <c r="X264" s="8"/>
      <c r="Y264" s="8"/>
      <c r="Z264" s="8"/>
    </row>
    <row r="265" customFormat="false" ht="28.5" hidden="false" customHeight="true" outlineLevel="0" collapsed="false">
      <c r="A265" s="24" t="s">
        <v>198</v>
      </c>
      <c r="B265" s="18" t="n">
        <f aca="false">HLOOKUP($B$2,$I$1:L265,S265,0)</f>
        <v>1</v>
      </c>
      <c r="C265" s="25" t="str">
        <f aca="false">IF(B265=1,"Ap Dung","Khong")</f>
        <v>Ap Dung</v>
      </c>
      <c r="D265" s="25" t="str">
        <f aca="false">IF(E265="x","Bat buoc",(IF(E265=1,"khuyen khich","Khong")))</f>
        <v>Bat buoc</v>
      </c>
      <c r="E265" s="33" t="str">
        <f aca="false">HLOOKUP($E$2,$N$1:R265,S265,0)</f>
        <v>x</v>
      </c>
      <c r="F265" s="27"/>
      <c r="G265" s="29" t="str">
        <f aca="false">IF(AND(F265=1,E265=1),1,IF(AND(F265=1,E265="x"),"x",""))</f>
        <v/>
      </c>
      <c r="H265" s="28" t="s">
        <v>15</v>
      </c>
      <c r="I265" s="22" t="n">
        <v>1</v>
      </c>
      <c r="J265" s="22" t="n">
        <v>1</v>
      </c>
      <c r="K265" s="22" t="n">
        <v>1</v>
      </c>
      <c r="L265" s="22" t="n">
        <v>1</v>
      </c>
      <c r="M265" s="29" t="s">
        <v>22</v>
      </c>
      <c r="N265" s="29" t="s">
        <v>23</v>
      </c>
      <c r="O265" s="29" t="s">
        <v>23</v>
      </c>
      <c r="P265" s="29" t="s">
        <v>23</v>
      </c>
      <c r="Q265" s="29" t="s">
        <v>23</v>
      </c>
      <c r="R265" s="29" t="s">
        <v>23</v>
      </c>
      <c r="S265" s="22" t="n">
        <v>265</v>
      </c>
      <c r="T265" s="8"/>
      <c r="U265" s="8"/>
      <c r="V265" s="8"/>
      <c r="W265" s="8"/>
      <c r="X265" s="8"/>
      <c r="Y265" s="8"/>
      <c r="Z265" s="8"/>
    </row>
    <row r="266" customFormat="false" ht="28.5" hidden="false" customHeight="true" outlineLevel="0" collapsed="false">
      <c r="A266" s="24" t="s">
        <v>284</v>
      </c>
      <c r="B266" s="18" t="n">
        <f aca="false">HLOOKUP($B$2,$I$1:L266,S266,0)</f>
        <v>1</v>
      </c>
      <c r="C266" s="25" t="str">
        <f aca="false">IF(B266=1,"Ap Dung","Khong")</f>
        <v>Ap Dung</v>
      </c>
      <c r="D266" s="25" t="str">
        <f aca="false">IF(E266="x","Bat buoc",(IF(E266=1,"khuyen khich","Khong")))</f>
        <v>Bat buoc</v>
      </c>
      <c r="E266" s="33" t="str">
        <f aca="false">HLOOKUP($E$2,$N$1:R266,S266,0)</f>
        <v>x</v>
      </c>
      <c r="F266" s="27"/>
      <c r="G266" s="29" t="str">
        <f aca="false">IF(AND(F266=1,E266=1),1,IF(AND(F266=1,E266="x"),"x",""))</f>
        <v/>
      </c>
      <c r="H266" s="28" t="s">
        <v>15</v>
      </c>
      <c r="I266" s="22" t="n">
        <v>1</v>
      </c>
      <c r="J266" s="22" t="n">
        <v>1</v>
      </c>
      <c r="K266" s="22" t="n">
        <v>1</v>
      </c>
      <c r="L266" s="22" t="n">
        <v>1</v>
      </c>
      <c r="M266" s="29" t="s">
        <v>22</v>
      </c>
      <c r="N266" s="29" t="s">
        <v>23</v>
      </c>
      <c r="O266" s="29" t="s">
        <v>23</v>
      </c>
      <c r="P266" s="29" t="s">
        <v>23</v>
      </c>
      <c r="Q266" s="29" t="s">
        <v>23</v>
      </c>
      <c r="R266" s="29" t="s">
        <v>23</v>
      </c>
      <c r="S266" s="22" t="n">
        <v>266</v>
      </c>
      <c r="T266" s="8"/>
      <c r="U266" s="8"/>
      <c r="V266" s="8"/>
      <c r="W266" s="8"/>
      <c r="X266" s="8"/>
      <c r="Y266" s="8"/>
      <c r="Z266" s="8"/>
    </row>
    <row r="267" customFormat="false" ht="28.5" hidden="false" customHeight="true" outlineLevel="0" collapsed="false">
      <c r="A267" s="24" t="s">
        <v>285</v>
      </c>
      <c r="B267" s="18" t="n">
        <f aca="false">HLOOKUP($B$2,$I$1:L267,S267,0)</f>
        <v>1</v>
      </c>
      <c r="C267" s="25" t="str">
        <f aca="false">IF(B267=1,"Ap Dung","Khong")</f>
        <v>Ap Dung</v>
      </c>
      <c r="D267" s="25" t="str">
        <f aca="false">IF(E267="x","Bat buoc",(IF(E267=1,"khuyen khich","Khong")))</f>
        <v>Bat buoc</v>
      </c>
      <c r="E267" s="33" t="str">
        <f aca="false">HLOOKUP($E$2,$N$1:R267,S267,0)</f>
        <v>x</v>
      </c>
      <c r="F267" s="27"/>
      <c r="G267" s="29" t="str">
        <f aca="false">IF(AND(F267=1,E267=1),1,IF(AND(F267=1,E267="x"),"x",""))</f>
        <v/>
      </c>
      <c r="H267" s="28" t="s">
        <v>15</v>
      </c>
      <c r="I267" s="22" t="n">
        <v>1</v>
      </c>
      <c r="J267" s="22" t="n">
        <v>1</v>
      </c>
      <c r="K267" s="22" t="n">
        <v>1</v>
      </c>
      <c r="L267" s="22" t="n">
        <v>1</v>
      </c>
      <c r="M267" s="29" t="s">
        <v>22</v>
      </c>
      <c r="N267" s="29" t="s">
        <v>23</v>
      </c>
      <c r="O267" s="29" t="s">
        <v>23</v>
      </c>
      <c r="P267" s="29" t="s">
        <v>23</v>
      </c>
      <c r="Q267" s="29" t="s">
        <v>23</v>
      </c>
      <c r="R267" s="29" t="s">
        <v>23</v>
      </c>
      <c r="S267" s="22" t="n">
        <v>267</v>
      </c>
      <c r="T267" s="8"/>
      <c r="U267" s="8"/>
      <c r="V267" s="8"/>
      <c r="W267" s="8"/>
      <c r="X267" s="8"/>
      <c r="Y267" s="8"/>
      <c r="Z267" s="8"/>
    </row>
    <row r="268" customFormat="false" ht="28.5" hidden="false" customHeight="true" outlineLevel="0" collapsed="false">
      <c r="A268" s="24" t="s">
        <v>286</v>
      </c>
      <c r="B268" s="18" t="n">
        <f aca="false">HLOOKUP($B$2,$I$1:L268,S268,0)</f>
        <v>1</v>
      </c>
      <c r="C268" s="25" t="str">
        <f aca="false">IF(B268=1,"Ap Dung","Khong")</f>
        <v>Ap Dung</v>
      </c>
      <c r="D268" s="25" t="str">
        <f aca="false">IF(E268="x","Bat buoc",(IF(E268=1,"khuyen khich","Khong")))</f>
        <v>Khong</v>
      </c>
      <c r="E268" s="26" t="n">
        <f aca="false">HLOOKUP($E$2,$N$1:R268,S268,0)</f>
        <v>0</v>
      </c>
      <c r="F268" s="27"/>
      <c r="G268" s="29" t="str">
        <f aca="false">IF(AND(F268=1,E268=1),1,IF(AND(F268=1,E268="x"),"x",""))</f>
        <v/>
      </c>
      <c r="H268" s="28" t="s">
        <v>15</v>
      </c>
      <c r="I268" s="22" t="n">
        <v>1</v>
      </c>
      <c r="J268" s="22" t="n">
        <v>1</v>
      </c>
      <c r="K268" s="22" t="n">
        <v>1</v>
      </c>
      <c r="L268" s="22" t="n">
        <v>1</v>
      </c>
      <c r="M268" s="29" t="s">
        <v>126</v>
      </c>
      <c r="N268" s="23"/>
      <c r="O268" s="23"/>
      <c r="P268" s="23"/>
      <c r="Q268" s="23" t="n">
        <v>1</v>
      </c>
      <c r="R268" s="29" t="s">
        <v>23</v>
      </c>
      <c r="S268" s="22" t="n">
        <v>268</v>
      </c>
      <c r="T268" s="8"/>
      <c r="U268" s="8"/>
      <c r="V268" s="8"/>
      <c r="W268" s="8"/>
      <c r="X268" s="8"/>
      <c r="Y268" s="8"/>
      <c r="Z268" s="8"/>
    </row>
    <row r="269" customFormat="false" ht="28.5" hidden="false" customHeight="true" outlineLevel="0" collapsed="false">
      <c r="A269" s="24" t="s">
        <v>287</v>
      </c>
      <c r="B269" s="18" t="n">
        <f aca="false">HLOOKUP($B$2,$I$1:L269,S269,0)</f>
        <v>1</v>
      </c>
      <c r="C269" s="25" t="str">
        <f aca="false">IF(B269=1,"Ap Dung","Khong")</f>
        <v>Ap Dung</v>
      </c>
      <c r="D269" s="25" t="str">
        <f aca="false">IF(E269="x","Bat buoc",(IF(E269=1,"khuyen khich","Khong")))</f>
        <v>Bat buoc</v>
      </c>
      <c r="E269" s="33" t="str">
        <f aca="false">HLOOKUP($E$2,$N$1:R269,S269,0)</f>
        <v>x</v>
      </c>
      <c r="F269" s="27"/>
      <c r="G269" s="29" t="str">
        <f aca="false">IF(AND(F269=1,E269=1),1,IF(AND(F269=1,E269="x"),"x",""))</f>
        <v/>
      </c>
      <c r="H269" s="28" t="s">
        <v>15</v>
      </c>
      <c r="I269" s="22" t="n">
        <v>1</v>
      </c>
      <c r="J269" s="22" t="n">
        <v>1</v>
      </c>
      <c r="K269" s="22" t="n">
        <v>1</v>
      </c>
      <c r="L269" s="22" t="n">
        <v>1</v>
      </c>
      <c r="M269" s="29" t="s">
        <v>22</v>
      </c>
      <c r="N269" s="29" t="s">
        <v>23</v>
      </c>
      <c r="O269" s="29" t="s">
        <v>23</v>
      </c>
      <c r="P269" s="29" t="s">
        <v>23</v>
      </c>
      <c r="Q269" s="29" t="s">
        <v>23</v>
      </c>
      <c r="R269" s="29" t="s">
        <v>23</v>
      </c>
      <c r="S269" s="22" t="n">
        <v>269</v>
      </c>
      <c r="T269" s="8"/>
      <c r="U269" s="8"/>
      <c r="V269" s="8"/>
      <c r="W269" s="8"/>
      <c r="X269" s="8"/>
      <c r="Y269" s="8"/>
      <c r="Z269" s="8"/>
    </row>
    <row r="270" customFormat="false" ht="28.5" hidden="false" customHeight="true" outlineLevel="0" collapsed="false">
      <c r="A270" s="24" t="s">
        <v>288</v>
      </c>
      <c r="B270" s="18" t="n">
        <f aca="false">HLOOKUP($B$2,$I$1:L270,S270,0)</f>
        <v>1</v>
      </c>
      <c r="C270" s="25" t="str">
        <f aca="false">IF(B270=1,"Ap Dung","Khong")</f>
        <v>Ap Dung</v>
      </c>
      <c r="D270" s="25" t="str">
        <f aca="false">IF(E270="x","Bat buoc",(IF(E270=1,"khuyen khich","Khong")))</f>
        <v>Bat buoc</v>
      </c>
      <c r="E270" s="33" t="str">
        <f aca="false">HLOOKUP($E$2,$N$1:R270,S270,0)</f>
        <v>x</v>
      </c>
      <c r="F270" s="27"/>
      <c r="G270" s="29" t="str">
        <f aca="false">IF(AND(F270=1,E270=1),1,IF(AND(F270=1,E270="x"),"x",""))</f>
        <v/>
      </c>
      <c r="H270" s="28" t="s">
        <v>15</v>
      </c>
      <c r="I270" s="22" t="n">
        <v>1</v>
      </c>
      <c r="J270" s="22" t="n">
        <v>1</v>
      </c>
      <c r="K270" s="22" t="n">
        <v>1</v>
      </c>
      <c r="L270" s="22" t="n">
        <v>1</v>
      </c>
      <c r="M270" s="29" t="s">
        <v>22</v>
      </c>
      <c r="N270" s="29" t="s">
        <v>23</v>
      </c>
      <c r="O270" s="29" t="s">
        <v>23</v>
      </c>
      <c r="P270" s="29" t="s">
        <v>23</v>
      </c>
      <c r="Q270" s="29" t="s">
        <v>23</v>
      </c>
      <c r="R270" s="29" t="s">
        <v>23</v>
      </c>
      <c r="S270" s="22" t="n">
        <v>270</v>
      </c>
      <c r="T270" s="8"/>
      <c r="U270" s="8"/>
      <c r="V270" s="8"/>
      <c r="W270" s="8"/>
      <c r="X270" s="8"/>
      <c r="Y270" s="8"/>
      <c r="Z270" s="8"/>
    </row>
    <row r="271" customFormat="false" ht="28.5" hidden="false" customHeight="true" outlineLevel="0" collapsed="false">
      <c r="A271" s="24" t="s">
        <v>191</v>
      </c>
      <c r="B271" s="18" t="n">
        <f aca="false">HLOOKUP($B$2,$I$1:L271,S271,0)</f>
        <v>1</v>
      </c>
      <c r="C271" s="25" t="str">
        <f aca="false">IF(B271=1,"Ap Dung","Khong")</f>
        <v>Ap Dung</v>
      </c>
      <c r="D271" s="25" t="str">
        <f aca="false">IF(E271="x","Bat buoc",(IF(E271=1,"khuyen khich","Khong")))</f>
        <v>Bat buoc</v>
      </c>
      <c r="E271" s="33" t="str">
        <f aca="false">HLOOKUP($E$2,$N$1:R271,S271,0)</f>
        <v>x</v>
      </c>
      <c r="F271" s="27"/>
      <c r="G271" s="29" t="str">
        <f aca="false">IF(AND(F271=1,E271=1),1,IF(AND(F271=1,E271="x"),"x",""))</f>
        <v/>
      </c>
      <c r="H271" s="28" t="s">
        <v>15</v>
      </c>
      <c r="I271" s="22" t="n">
        <v>1</v>
      </c>
      <c r="J271" s="22" t="n">
        <v>1</v>
      </c>
      <c r="K271" s="22" t="n">
        <v>1</v>
      </c>
      <c r="L271" s="22" t="n">
        <v>1</v>
      </c>
      <c r="M271" s="29" t="s">
        <v>22</v>
      </c>
      <c r="N271" s="29" t="s">
        <v>23</v>
      </c>
      <c r="O271" s="29" t="s">
        <v>23</v>
      </c>
      <c r="P271" s="29" t="s">
        <v>23</v>
      </c>
      <c r="Q271" s="29" t="s">
        <v>23</v>
      </c>
      <c r="R271" s="29" t="s">
        <v>23</v>
      </c>
      <c r="S271" s="22" t="n">
        <v>271</v>
      </c>
      <c r="T271" s="8"/>
      <c r="U271" s="8"/>
      <c r="V271" s="8"/>
      <c r="W271" s="8"/>
      <c r="X271" s="8"/>
      <c r="Y271" s="8"/>
      <c r="Z271" s="8"/>
    </row>
    <row r="272" customFormat="false" ht="28.5" hidden="false" customHeight="true" outlineLevel="0" collapsed="false">
      <c r="A272" s="24" t="s">
        <v>194</v>
      </c>
      <c r="B272" s="18" t="n">
        <f aca="false">HLOOKUP($B$2,$I$1:L272,S272,0)</f>
        <v>1</v>
      </c>
      <c r="C272" s="25" t="str">
        <f aca="false">IF(B272=1,"Ap Dung","Khong")</f>
        <v>Ap Dung</v>
      </c>
      <c r="D272" s="25" t="str">
        <f aca="false">IF(E272="x","Bat buoc",(IF(E272=1,"khuyen khich","Khong")))</f>
        <v>khuyen khich</v>
      </c>
      <c r="E272" s="26" t="n">
        <f aca="false">HLOOKUP($E$2,$N$1:R272,S272,0)</f>
        <v>1</v>
      </c>
      <c r="F272" s="27"/>
      <c r="G272" s="29" t="str">
        <f aca="false">IF(AND(F272=1,E272=1),1,IF(AND(F272=1,E272="x"),"x",""))</f>
        <v/>
      </c>
      <c r="H272" s="28" t="s">
        <v>15</v>
      </c>
      <c r="I272" s="22" t="n">
        <v>1</v>
      </c>
      <c r="J272" s="22" t="n">
        <v>1</v>
      </c>
      <c r="K272" s="22" t="n">
        <v>1</v>
      </c>
      <c r="L272" s="22" t="n">
        <v>1</v>
      </c>
      <c r="M272" s="29" t="s">
        <v>85</v>
      </c>
      <c r="N272" s="23" t="n">
        <v>1</v>
      </c>
      <c r="O272" s="23" t="n">
        <v>1</v>
      </c>
      <c r="P272" s="23" t="n">
        <v>1</v>
      </c>
      <c r="Q272" s="23" t="n">
        <v>1</v>
      </c>
      <c r="R272" s="23" t="n">
        <v>1</v>
      </c>
      <c r="S272" s="22" t="n">
        <v>272</v>
      </c>
      <c r="T272" s="8"/>
      <c r="U272" s="8"/>
      <c r="V272" s="8"/>
      <c r="W272" s="8"/>
      <c r="X272" s="8"/>
      <c r="Y272" s="8"/>
      <c r="Z272" s="8"/>
    </row>
    <row r="273" customFormat="false" ht="28.5" hidden="false" customHeight="true" outlineLevel="0" collapsed="false">
      <c r="A273" s="24" t="s">
        <v>193</v>
      </c>
      <c r="B273" s="18" t="n">
        <f aca="false">HLOOKUP($B$2,$I$1:L273,S273,0)</f>
        <v>1</v>
      </c>
      <c r="C273" s="25" t="str">
        <f aca="false">IF(B273=1,"Ap Dung","Khong")</f>
        <v>Ap Dung</v>
      </c>
      <c r="D273" s="25" t="str">
        <f aca="false">IF(E273="x","Bat buoc",(IF(E273=1,"khuyen khich","Khong")))</f>
        <v>Bat buoc</v>
      </c>
      <c r="E273" s="33" t="str">
        <f aca="false">HLOOKUP($E$2,$N$1:R273,S273,0)</f>
        <v>x</v>
      </c>
      <c r="F273" s="27"/>
      <c r="G273" s="29" t="str">
        <f aca="false">IF(AND(F273=1,E273=1),1,IF(AND(F273=1,E273="x"),"x",""))</f>
        <v/>
      </c>
      <c r="H273" s="28" t="s">
        <v>15</v>
      </c>
      <c r="I273" s="22" t="n">
        <v>1</v>
      </c>
      <c r="J273" s="22" t="n">
        <v>1</v>
      </c>
      <c r="K273" s="22" t="n">
        <v>1</v>
      </c>
      <c r="L273" s="22" t="n">
        <v>1</v>
      </c>
      <c r="M273" s="29" t="s">
        <v>22</v>
      </c>
      <c r="N273" s="29" t="s">
        <v>23</v>
      </c>
      <c r="O273" s="29" t="s">
        <v>23</v>
      </c>
      <c r="P273" s="29" t="s">
        <v>23</v>
      </c>
      <c r="Q273" s="29" t="s">
        <v>23</v>
      </c>
      <c r="R273" s="29" t="s">
        <v>23</v>
      </c>
      <c r="S273" s="22" t="n">
        <v>273</v>
      </c>
      <c r="T273" s="8"/>
      <c r="U273" s="8"/>
      <c r="V273" s="8"/>
      <c r="W273" s="8"/>
      <c r="X273" s="8"/>
      <c r="Y273" s="8"/>
      <c r="Z273" s="8"/>
    </row>
    <row r="274" customFormat="false" ht="28.5" hidden="false" customHeight="true" outlineLevel="0" collapsed="false">
      <c r="A274" s="24" t="s">
        <v>200</v>
      </c>
      <c r="B274" s="18" t="n">
        <f aca="false">HLOOKUP($B$2,$I$1:L274,S274,0)</f>
        <v>1</v>
      </c>
      <c r="C274" s="25" t="str">
        <f aca="false">IF(B274=1,"Ap Dung","Khong")</f>
        <v>Ap Dung</v>
      </c>
      <c r="D274" s="25" t="str">
        <f aca="false">IF(E274="x","Bat buoc",(IF(E274=1,"khuyen khich","Khong")))</f>
        <v>Bat buoc</v>
      </c>
      <c r="E274" s="33" t="str">
        <f aca="false">HLOOKUP($E$2,$N$1:R274,S274,0)</f>
        <v>x</v>
      </c>
      <c r="F274" s="27"/>
      <c r="G274" s="29" t="str">
        <f aca="false">IF(AND(F274=1,E274=1),1,IF(AND(F274=1,E274="x"),"x",""))</f>
        <v/>
      </c>
      <c r="H274" s="28" t="s">
        <v>15</v>
      </c>
      <c r="I274" s="22" t="n">
        <v>1</v>
      </c>
      <c r="J274" s="22" t="n">
        <v>1</v>
      </c>
      <c r="K274" s="22" t="n">
        <v>1</v>
      </c>
      <c r="L274" s="22" t="n">
        <v>1</v>
      </c>
      <c r="M274" s="29" t="s">
        <v>22</v>
      </c>
      <c r="N274" s="29" t="s">
        <v>23</v>
      </c>
      <c r="O274" s="29" t="s">
        <v>23</v>
      </c>
      <c r="P274" s="29" t="s">
        <v>23</v>
      </c>
      <c r="Q274" s="29" t="s">
        <v>23</v>
      </c>
      <c r="R274" s="29" t="s">
        <v>23</v>
      </c>
      <c r="S274" s="22" t="n">
        <v>274</v>
      </c>
      <c r="T274" s="8"/>
      <c r="U274" s="8"/>
      <c r="V274" s="8"/>
      <c r="W274" s="8"/>
      <c r="X274" s="8"/>
      <c r="Y274" s="8"/>
      <c r="Z274" s="8"/>
    </row>
    <row r="275" customFormat="false" ht="28.5" hidden="false" customHeight="true" outlineLevel="0" collapsed="false">
      <c r="A275" s="24" t="s">
        <v>201</v>
      </c>
      <c r="B275" s="18" t="n">
        <f aca="false">HLOOKUP($B$2,$I$1:L275,S275,0)</f>
        <v>1</v>
      </c>
      <c r="C275" s="25" t="str">
        <f aca="false">IF(B275=1,"Ap Dung","Khong")</f>
        <v>Ap Dung</v>
      </c>
      <c r="D275" s="25" t="str">
        <f aca="false">IF(E275="x","Bat buoc",(IF(E275=1,"khuyen khich","Khong")))</f>
        <v>Bat buoc</v>
      </c>
      <c r="E275" s="33" t="str">
        <f aca="false">HLOOKUP($E$2,$N$1:R275,S275,0)</f>
        <v>x</v>
      </c>
      <c r="F275" s="27"/>
      <c r="G275" s="29" t="str">
        <f aca="false">IF(AND(F275=1,E275=1),1,IF(AND(F275=1,E275="x"),"x",""))</f>
        <v/>
      </c>
      <c r="H275" s="28" t="s">
        <v>15</v>
      </c>
      <c r="I275" s="22" t="n">
        <v>1</v>
      </c>
      <c r="J275" s="22" t="n">
        <v>1</v>
      </c>
      <c r="K275" s="22" t="n">
        <v>1</v>
      </c>
      <c r="L275" s="22" t="n">
        <v>1</v>
      </c>
      <c r="M275" s="29" t="s">
        <v>22</v>
      </c>
      <c r="N275" s="29" t="s">
        <v>23</v>
      </c>
      <c r="O275" s="29" t="s">
        <v>23</v>
      </c>
      <c r="P275" s="29" t="s">
        <v>23</v>
      </c>
      <c r="Q275" s="29" t="s">
        <v>23</v>
      </c>
      <c r="R275" s="29" t="s">
        <v>23</v>
      </c>
      <c r="S275" s="22" t="n">
        <v>275</v>
      </c>
      <c r="T275" s="8"/>
      <c r="U275" s="8"/>
      <c r="V275" s="8"/>
      <c r="W275" s="8"/>
      <c r="X275" s="8"/>
      <c r="Y275" s="8"/>
      <c r="Z275" s="8"/>
    </row>
    <row r="276" customFormat="false" ht="28.5" hidden="false" customHeight="true" outlineLevel="0" collapsed="false">
      <c r="A276" s="24" t="s">
        <v>289</v>
      </c>
      <c r="B276" s="18" t="n">
        <f aca="false">HLOOKUP($B$2,$I$1:L276,S276,0)</f>
        <v>1</v>
      </c>
      <c r="C276" s="25" t="str">
        <f aca="false">IF(B276=1,"Ap Dung","Khong")</f>
        <v>Ap Dung</v>
      </c>
      <c r="D276" s="25" t="str">
        <f aca="false">IF(E276="x","Bat buoc",(IF(E276=1,"khuyen khich","Khong")))</f>
        <v>khuyen khich</v>
      </c>
      <c r="E276" s="26" t="n">
        <f aca="false">HLOOKUP($E$2,$N$1:R276,S276,0)</f>
        <v>1</v>
      </c>
      <c r="F276" s="27"/>
      <c r="G276" s="29" t="str">
        <f aca="false">IF(AND(F276=1,E276=1),1,IF(AND(F276=1,E276="x"),"x",""))</f>
        <v/>
      </c>
      <c r="H276" s="28" t="s">
        <v>15</v>
      </c>
      <c r="I276" s="22" t="n">
        <v>1</v>
      </c>
      <c r="J276" s="22" t="n">
        <v>1</v>
      </c>
      <c r="K276" s="22" t="n">
        <v>1</v>
      </c>
      <c r="L276" s="22" t="n">
        <v>1</v>
      </c>
      <c r="M276" s="29" t="s">
        <v>44</v>
      </c>
      <c r="N276" s="23" t="n">
        <v>1</v>
      </c>
      <c r="O276" s="23" t="n">
        <v>1</v>
      </c>
      <c r="P276" s="23" t="n">
        <v>1</v>
      </c>
      <c r="Q276" s="29" t="s">
        <v>23</v>
      </c>
      <c r="R276" s="29" t="s">
        <v>23</v>
      </c>
      <c r="S276" s="22" t="n">
        <v>276</v>
      </c>
      <c r="T276" s="8"/>
      <c r="U276" s="8"/>
      <c r="V276" s="8"/>
      <c r="W276" s="8"/>
      <c r="X276" s="8"/>
      <c r="Y276" s="8"/>
      <c r="Z276" s="8"/>
    </row>
    <row r="277" customFormat="false" ht="28.5" hidden="false" customHeight="true" outlineLevel="0" collapsed="false">
      <c r="A277" s="24" t="s">
        <v>290</v>
      </c>
      <c r="B277" s="18" t="n">
        <f aca="false">HLOOKUP($B$2,$I$1:L277,S277,0)</f>
        <v>1</v>
      </c>
      <c r="C277" s="25" t="str">
        <f aca="false">IF(B277=1,"Ap Dung","Khong")</f>
        <v>Ap Dung</v>
      </c>
      <c r="D277" s="25" t="str">
        <f aca="false">IF(E277="x","Bat buoc",(IF(E277=1,"khuyen khich","Khong")))</f>
        <v>Bat buoc</v>
      </c>
      <c r="E277" s="33" t="str">
        <f aca="false">HLOOKUP($E$2,$N$1:R277,S277,0)</f>
        <v>x</v>
      </c>
      <c r="F277" s="27"/>
      <c r="G277" s="29" t="str">
        <f aca="false">IF(AND(F277=1,E277=1),1,IF(AND(F277=1,E277="x"),"x",""))</f>
        <v/>
      </c>
      <c r="H277" s="28" t="s">
        <v>15</v>
      </c>
      <c r="I277" s="22" t="n">
        <v>1</v>
      </c>
      <c r="J277" s="22" t="n">
        <v>1</v>
      </c>
      <c r="K277" s="22" t="n">
        <v>1</v>
      </c>
      <c r="L277" s="22" t="n">
        <v>1</v>
      </c>
      <c r="M277" s="29" t="s">
        <v>22</v>
      </c>
      <c r="N277" s="29" t="s">
        <v>23</v>
      </c>
      <c r="O277" s="29" t="s">
        <v>23</v>
      </c>
      <c r="P277" s="29" t="s">
        <v>23</v>
      </c>
      <c r="Q277" s="29" t="s">
        <v>23</v>
      </c>
      <c r="R277" s="29" t="s">
        <v>23</v>
      </c>
      <c r="S277" s="22" t="n">
        <v>277</v>
      </c>
      <c r="T277" s="8"/>
      <c r="U277" s="8"/>
      <c r="V277" s="8"/>
      <c r="W277" s="8"/>
      <c r="X277" s="8"/>
      <c r="Y277" s="8"/>
      <c r="Z277" s="8"/>
    </row>
    <row r="278" customFormat="false" ht="28.5" hidden="false" customHeight="true" outlineLevel="0" collapsed="false">
      <c r="A278" s="30" t="s">
        <v>291</v>
      </c>
      <c r="B278" s="18"/>
      <c r="C278" s="31"/>
      <c r="D278" s="31"/>
      <c r="E278" s="32"/>
      <c r="F278" s="32"/>
      <c r="G278" s="23"/>
      <c r="H278" s="22"/>
      <c r="I278" s="22"/>
      <c r="J278" s="22"/>
      <c r="K278" s="22"/>
      <c r="L278" s="22"/>
      <c r="M278" s="23"/>
      <c r="N278" s="23"/>
      <c r="O278" s="23"/>
      <c r="P278" s="23"/>
      <c r="Q278" s="23"/>
      <c r="R278" s="23"/>
      <c r="S278" s="22" t="n">
        <v>278</v>
      </c>
      <c r="T278" s="8"/>
      <c r="U278" s="8"/>
      <c r="V278" s="8"/>
      <c r="W278" s="8"/>
      <c r="X278" s="8"/>
      <c r="Y278" s="8"/>
      <c r="Z278" s="8"/>
    </row>
    <row r="279" customFormat="false" ht="28.5" hidden="false" customHeight="true" outlineLevel="0" collapsed="false">
      <c r="A279" s="24" t="s">
        <v>292</v>
      </c>
      <c r="B279" s="18" t="n">
        <f aca="false">HLOOKUP($B$2,$I$1:L279,S279,0)</f>
        <v>1</v>
      </c>
      <c r="C279" s="25" t="str">
        <f aca="false">IF(B279=1,"Ap Dung","Khong")</f>
        <v>Ap Dung</v>
      </c>
      <c r="D279" s="25" t="str">
        <f aca="false">IF(E279="x","Bat buoc",(IF(E279=1,"khuyen khich","Khong")))</f>
        <v>Bat buoc</v>
      </c>
      <c r="E279" s="33" t="str">
        <f aca="false">HLOOKUP($E$2,$N$1:R279,S279,0)</f>
        <v>x</v>
      </c>
      <c r="F279" s="27"/>
      <c r="G279" s="29" t="str">
        <f aca="false">IF(AND(F279=1,E279=1),1,IF(AND(F279=1,E279="x"),"x",""))</f>
        <v/>
      </c>
      <c r="H279" s="28" t="s">
        <v>15</v>
      </c>
      <c r="I279" s="22" t="n">
        <v>1</v>
      </c>
      <c r="J279" s="22" t="n">
        <v>1</v>
      </c>
      <c r="K279" s="22" t="n">
        <v>1</v>
      </c>
      <c r="L279" s="22" t="n">
        <v>1</v>
      </c>
      <c r="M279" s="29" t="s">
        <v>22</v>
      </c>
      <c r="N279" s="29" t="s">
        <v>23</v>
      </c>
      <c r="O279" s="29" t="s">
        <v>23</v>
      </c>
      <c r="P279" s="29" t="s">
        <v>23</v>
      </c>
      <c r="Q279" s="29" t="s">
        <v>23</v>
      </c>
      <c r="R279" s="29" t="s">
        <v>23</v>
      </c>
      <c r="S279" s="22" t="n">
        <v>279</v>
      </c>
      <c r="T279" s="8"/>
      <c r="U279" s="8"/>
      <c r="V279" s="8"/>
      <c r="W279" s="8"/>
      <c r="X279" s="8"/>
      <c r="Y279" s="8"/>
      <c r="Z279" s="8"/>
    </row>
    <row r="280" customFormat="false" ht="28.5" hidden="false" customHeight="true" outlineLevel="0" collapsed="false">
      <c r="A280" s="24" t="s">
        <v>293</v>
      </c>
      <c r="B280" s="18" t="n">
        <f aca="false">HLOOKUP($B$2,$I$1:L280,S280,0)</f>
        <v>1</v>
      </c>
      <c r="C280" s="25" t="str">
        <f aca="false">IF(B280=1,"Ap Dung","Khong")</f>
        <v>Ap Dung</v>
      </c>
      <c r="D280" s="25" t="str">
        <f aca="false">IF(E280="x","Bat buoc",(IF(E280=1,"khuyen khich","Khong")))</f>
        <v>Bat buoc</v>
      </c>
      <c r="E280" s="33" t="str">
        <f aca="false">HLOOKUP($E$2,$N$1:R280,S280,0)</f>
        <v>x</v>
      </c>
      <c r="F280" s="27"/>
      <c r="G280" s="29" t="str">
        <f aca="false">IF(AND(F280=1,E280=1),1,IF(AND(F280=1,E280="x"),"x",""))</f>
        <v/>
      </c>
      <c r="H280" s="28" t="s">
        <v>15</v>
      </c>
      <c r="I280" s="22" t="n">
        <v>1</v>
      </c>
      <c r="J280" s="22" t="n">
        <v>1</v>
      </c>
      <c r="K280" s="22" t="n">
        <v>1</v>
      </c>
      <c r="L280" s="22" t="n">
        <v>1</v>
      </c>
      <c r="M280" s="29" t="s">
        <v>22</v>
      </c>
      <c r="N280" s="29" t="s">
        <v>23</v>
      </c>
      <c r="O280" s="29" t="s">
        <v>23</v>
      </c>
      <c r="P280" s="29" t="s">
        <v>23</v>
      </c>
      <c r="Q280" s="29" t="s">
        <v>23</v>
      </c>
      <c r="R280" s="29" t="s">
        <v>23</v>
      </c>
      <c r="S280" s="22" t="n">
        <v>280</v>
      </c>
      <c r="T280" s="8"/>
      <c r="U280" s="8"/>
      <c r="V280" s="8"/>
      <c r="W280" s="8"/>
      <c r="X280" s="8"/>
      <c r="Y280" s="8"/>
      <c r="Z280" s="8"/>
    </row>
    <row r="281" customFormat="false" ht="28.5" hidden="false" customHeight="true" outlineLevel="0" collapsed="false">
      <c r="A281" s="24" t="s">
        <v>294</v>
      </c>
      <c r="B281" s="18" t="n">
        <f aca="false">HLOOKUP($B$2,$I$1:L281,S281,0)</f>
        <v>1</v>
      </c>
      <c r="C281" s="25" t="str">
        <f aca="false">IF(B281=1,"Ap Dung","Khong")</f>
        <v>Ap Dung</v>
      </c>
      <c r="D281" s="25" t="str">
        <f aca="false">IF(E281="x","Bat buoc",(IF(E281=1,"khuyen khich","Khong")))</f>
        <v>Khong</v>
      </c>
      <c r="E281" s="26" t="n">
        <f aca="false">HLOOKUP($E$2,$N$1:R281,S281,0)</f>
        <v>0</v>
      </c>
      <c r="F281" s="27"/>
      <c r="G281" s="29" t="str">
        <f aca="false">IF(AND(F281=1,E281=1),1,IF(AND(F281=1,E281="x"),"x",""))</f>
        <v/>
      </c>
      <c r="H281" s="28" t="s">
        <v>15</v>
      </c>
      <c r="I281" s="22" t="n">
        <v>1</v>
      </c>
      <c r="J281" s="22" t="n">
        <v>1</v>
      </c>
      <c r="K281" s="22" t="n">
        <v>1</v>
      </c>
      <c r="L281" s="22" t="n">
        <v>1</v>
      </c>
      <c r="M281" s="29" t="s">
        <v>16</v>
      </c>
      <c r="N281" s="23" t="n">
        <v>1</v>
      </c>
      <c r="O281" s="23" t="n">
        <v>1</v>
      </c>
      <c r="P281" s="23"/>
      <c r="Q281" s="23"/>
      <c r="R281" s="23"/>
      <c r="S281" s="22" t="n">
        <v>281</v>
      </c>
      <c r="T281" s="8"/>
      <c r="U281" s="8"/>
      <c r="V281" s="8"/>
      <c r="W281" s="8"/>
      <c r="X281" s="8"/>
      <c r="Y281" s="8"/>
      <c r="Z281" s="8"/>
    </row>
    <row r="282" customFormat="false" ht="28.5" hidden="false" customHeight="true" outlineLevel="0" collapsed="false">
      <c r="A282" s="24" t="s">
        <v>295</v>
      </c>
      <c r="B282" s="18" t="n">
        <f aca="false">HLOOKUP($B$2,$I$1:L282,S282,0)</f>
        <v>1</v>
      </c>
      <c r="C282" s="25" t="str">
        <f aca="false">IF(B282=1,"Ap Dung","Khong")</f>
        <v>Ap Dung</v>
      </c>
      <c r="D282" s="25" t="str">
        <f aca="false">IF(E282="x","Bat buoc",(IF(E282=1,"khuyen khich","Khong")))</f>
        <v>khuyen khich</v>
      </c>
      <c r="E282" s="26" t="n">
        <f aca="false">HLOOKUP($E$2,$N$1:R282,S282,0)</f>
        <v>1</v>
      </c>
      <c r="F282" s="27"/>
      <c r="G282" s="29" t="str">
        <f aca="false">IF(AND(F282=1,E282=1),1,IF(AND(F282=1,E282="x"),"x",""))</f>
        <v/>
      </c>
      <c r="H282" s="28" t="s">
        <v>15</v>
      </c>
      <c r="I282" s="22" t="n">
        <v>1</v>
      </c>
      <c r="J282" s="22" t="n">
        <v>1</v>
      </c>
      <c r="K282" s="22" t="n">
        <v>1</v>
      </c>
      <c r="L282" s="22" t="n">
        <v>1</v>
      </c>
      <c r="M282" s="29" t="s">
        <v>18</v>
      </c>
      <c r="N282" s="23"/>
      <c r="O282" s="23"/>
      <c r="P282" s="23" t="n">
        <v>1</v>
      </c>
      <c r="Q282" s="23" t="n">
        <v>1</v>
      </c>
      <c r="R282" s="23" t="n">
        <v>1</v>
      </c>
      <c r="S282" s="22" t="n">
        <v>282</v>
      </c>
      <c r="T282" s="8"/>
      <c r="U282" s="8"/>
      <c r="V282" s="8"/>
      <c r="W282" s="8"/>
      <c r="X282" s="8"/>
      <c r="Y282" s="8"/>
      <c r="Z282" s="8"/>
    </row>
    <row r="283" customFormat="false" ht="28.5" hidden="false" customHeight="true" outlineLevel="0" collapsed="false">
      <c r="A283" s="24" t="s">
        <v>296</v>
      </c>
      <c r="B283" s="18" t="n">
        <f aca="false">HLOOKUP($B$2,$I$1:L283,S283,0)</f>
        <v>1</v>
      </c>
      <c r="C283" s="25" t="str">
        <f aca="false">IF(B283=1,"Ap Dung","Khong")</f>
        <v>Ap Dung</v>
      </c>
      <c r="D283" s="25" t="str">
        <f aca="false">IF(E283="x","Bat buoc",(IF(E283=1,"khuyen khich","Khong")))</f>
        <v>Bat buoc</v>
      </c>
      <c r="E283" s="33" t="str">
        <f aca="false">HLOOKUP($E$2,$N$1:R283,S283,0)</f>
        <v>x</v>
      </c>
      <c r="F283" s="27"/>
      <c r="G283" s="29" t="str">
        <f aca="false">IF(AND(F283=1,E283=1),1,IF(AND(F283=1,E283="x"),"x",""))</f>
        <v/>
      </c>
      <c r="H283" s="28" t="s">
        <v>15</v>
      </c>
      <c r="I283" s="22" t="n">
        <v>1</v>
      </c>
      <c r="J283" s="22" t="n">
        <v>1</v>
      </c>
      <c r="K283" s="22" t="n">
        <v>1</v>
      </c>
      <c r="L283" s="22" t="n">
        <v>1</v>
      </c>
      <c r="M283" s="29" t="s">
        <v>22</v>
      </c>
      <c r="N283" s="29" t="s">
        <v>23</v>
      </c>
      <c r="O283" s="29" t="s">
        <v>23</v>
      </c>
      <c r="P283" s="29" t="s">
        <v>23</v>
      </c>
      <c r="Q283" s="29" t="s">
        <v>23</v>
      </c>
      <c r="R283" s="29" t="s">
        <v>23</v>
      </c>
      <c r="S283" s="22" t="n">
        <v>283</v>
      </c>
      <c r="T283" s="8"/>
      <c r="U283" s="8"/>
      <c r="V283" s="8"/>
      <c r="W283" s="8"/>
      <c r="X283" s="8"/>
      <c r="Y283" s="8"/>
      <c r="Z283" s="8"/>
    </row>
    <row r="284" customFormat="false" ht="28.5" hidden="false" customHeight="true" outlineLevel="0" collapsed="false">
      <c r="A284" s="24" t="s">
        <v>297</v>
      </c>
      <c r="B284" s="18" t="n">
        <f aca="false">HLOOKUP($B$2,$I$1:L284,S284,0)</f>
        <v>1</v>
      </c>
      <c r="C284" s="25" t="str">
        <f aca="false">IF(B284=1,"Ap Dung","Khong")</f>
        <v>Ap Dung</v>
      </c>
      <c r="D284" s="25" t="str">
        <f aca="false">IF(E284="x","Bat buoc",(IF(E284=1,"khuyen khich","Khong")))</f>
        <v>Bat buoc</v>
      </c>
      <c r="E284" s="33" t="str">
        <f aca="false">HLOOKUP($E$2,$N$1:R284,S284,0)</f>
        <v>x</v>
      </c>
      <c r="F284" s="27"/>
      <c r="G284" s="29" t="str">
        <f aca="false">IF(AND(F284=1,E284=1),1,IF(AND(F284=1,E284="x"),"x",""))</f>
        <v/>
      </c>
      <c r="H284" s="28" t="s">
        <v>15</v>
      </c>
      <c r="I284" s="22" t="n">
        <v>1</v>
      </c>
      <c r="J284" s="22" t="n">
        <v>1</v>
      </c>
      <c r="K284" s="22" t="n">
        <v>1</v>
      </c>
      <c r="L284" s="22" t="n">
        <v>1</v>
      </c>
      <c r="M284" s="29" t="s">
        <v>22</v>
      </c>
      <c r="N284" s="29" t="s">
        <v>23</v>
      </c>
      <c r="O284" s="29" t="s">
        <v>23</v>
      </c>
      <c r="P284" s="29" t="s">
        <v>23</v>
      </c>
      <c r="Q284" s="29" t="s">
        <v>23</v>
      </c>
      <c r="R284" s="29" t="s">
        <v>23</v>
      </c>
      <c r="S284" s="22" t="n">
        <v>284</v>
      </c>
      <c r="T284" s="8"/>
      <c r="U284" s="8"/>
      <c r="V284" s="8"/>
      <c r="W284" s="8"/>
      <c r="X284" s="8"/>
      <c r="Y284" s="8"/>
      <c r="Z284" s="8"/>
    </row>
    <row r="285" customFormat="false" ht="28.5" hidden="false" customHeight="true" outlineLevel="0" collapsed="false">
      <c r="A285" s="24" t="s">
        <v>298</v>
      </c>
      <c r="B285" s="18" t="n">
        <f aca="false">HLOOKUP($B$2,$I$1:L285,S285,0)</f>
        <v>1</v>
      </c>
      <c r="C285" s="25" t="str">
        <f aca="false">IF(B285=1,"Ap Dung","Khong")</f>
        <v>Ap Dung</v>
      </c>
      <c r="D285" s="25" t="str">
        <f aca="false">IF(E285="x","Bat buoc",(IF(E285=1,"khuyen khich","Khong")))</f>
        <v>Khong</v>
      </c>
      <c r="E285" s="26" t="n">
        <f aca="false">HLOOKUP($E$2,$N$1:R285,S285,0)</f>
        <v>0</v>
      </c>
      <c r="F285" s="27"/>
      <c r="G285" s="29" t="str">
        <f aca="false">IF(AND(F285=1,E285=1),1,IF(AND(F285=1,E285="x"),"x",""))</f>
        <v/>
      </c>
      <c r="H285" s="28" t="s">
        <v>15</v>
      </c>
      <c r="I285" s="22" t="n">
        <v>1</v>
      </c>
      <c r="J285" s="22" t="n">
        <v>1</v>
      </c>
      <c r="K285" s="22" t="n">
        <v>1</v>
      </c>
      <c r="L285" s="22" t="n">
        <v>1</v>
      </c>
      <c r="M285" s="29" t="s">
        <v>41</v>
      </c>
      <c r="N285" s="23"/>
      <c r="O285" s="23"/>
      <c r="P285" s="23"/>
      <c r="Q285" s="29" t="s">
        <v>23</v>
      </c>
      <c r="R285" s="29" t="s">
        <v>23</v>
      </c>
      <c r="S285" s="22" t="n">
        <v>285</v>
      </c>
      <c r="T285" s="8"/>
      <c r="U285" s="8"/>
      <c r="V285" s="8"/>
      <c r="W285" s="8"/>
      <c r="X285" s="8"/>
      <c r="Y285" s="8"/>
      <c r="Z285" s="8"/>
    </row>
    <row r="286" customFormat="false" ht="28.5" hidden="false" customHeight="true" outlineLevel="0" collapsed="false">
      <c r="A286" s="24" t="s">
        <v>299</v>
      </c>
      <c r="B286" s="18" t="n">
        <f aca="false">HLOOKUP($B$2,$I$1:L286,S286,0)</f>
        <v>1</v>
      </c>
      <c r="C286" s="25" t="str">
        <f aca="false">IF(B286=1,"Ap Dung","Khong")</f>
        <v>Ap Dung</v>
      </c>
      <c r="D286" s="25" t="str">
        <f aca="false">IF(E286="x","Bat buoc",(IF(E286=1,"khuyen khich","Khong")))</f>
        <v>Bat buoc</v>
      </c>
      <c r="E286" s="33" t="str">
        <f aca="false">HLOOKUP($E$2,$N$1:R286,S286,0)</f>
        <v>x</v>
      </c>
      <c r="F286" s="27"/>
      <c r="G286" s="29" t="str">
        <f aca="false">IF(AND(F286=1,E286=1),1,IF(AND(F286=1,E286="x"),"x",""))</f>
        <v/>
      </c>
      <c r="H286" s="28" t="s">
        <v>15</v>
      </c>
      <c r="I286" s="22" t="n">
        <v>1</v>
      </c>
      <c r="J286" s="22" t="n">
        <v>1</v>
      </c>
      <c r="K286" s="22" t="n">
        <v>1</v>
      </c>
      <c r="L286" s="22" t="n">
        <v>1</v>
      </c>
      <c r="M286" s="29" t="s">
        <v>25</v>
      </c>
      <c r="N286" s="23"/>
      <c r="O286" s="23"/>
      <c r="P286" s="29" t="s">
        <v>23</v>
      </c>
      <c r="Q286" s="29" t="s">
        <v>23</v>
      </c>
      <c r="R286" s="29" t="s">
        <v>23</v>
      </c>
      <c r="S286" s="22" t="n">
        <v>286</v>
      </c>
      <c r="T286" s="8"/>
      <c r="U286" s="8"/>
      <c r="V286" s="8"/>
      <c r="W286" s="8"/>
      <c r="X286" s="8"/>
      <c r="Y286" s="8"/>
      <c r="Z286" s="8"/>
    </row>
    <row r="287" customFormat="false" ht="28.5" hidden="false" customHeight="true" outlineLevel="0" collapsed="false">
      <c r="A287" s="24" t="s">
        <v>300</v>
      </c>
      <c r="B287" s="18" t="n">
        <f aca="false">HLOOKUP($B$2,$I$1:L287,S287,0)</f>
        <v>1</v>
      </c>
      <c r="C287" s="25" t="str">
        <f aca="false">IF(B287=1,"Ap Dung","Khong")</f>
        <v>Ap Dung</v>
      </c>
      <c r="D287" s="25" t="str">
        <f aca="false">IF(E287="x","Bat buoc",(IF(E287=1,"khuyen khich","Khong")))</f>
        <v>Bat buoc</v>
      </c>
      <c r="E287" s="33" t="str">
        <f aca="false">HLOOKUP($E$2,$N$1:R287,S287,0)</f>
        <v>x</v>
      </c>
      <c r="F287" s="27"/>
      <c r="G287" s="29" t="str">
        <f aca="false">IF(AND(F287=1,E287=1),1,IF(AND(F287=1,E287="x"),"x",""))</f>
        <v/>
      </c>
      <c r="H287" s="28" t="s">
        <v>15</v>
      </c>
      <c r="I287" s="22" t="n">
        <v>1</v>
      </c>
      <c r="J287" s="22" t="n">
        <v>1</v>
      </c>
      <c r="K287" s="22" t="n">
        <v>1</v>
      </c>
      <c r="L287" s="22" t="n">
        <v>1</v>
      </c>
      <c r="M287" s="29" t="s">
        <v>25</v>
      </c>
      <c r="N287" s="23"/>
      <c r="O287" s="23"/>
      <c r="P287" s="29" t="s">
        <v>23</v>
      </c>
      <c r="Q287" s="29" t="s">
        <v>23</v>
      </c>
      <c r="R287" s="29" t="s">
        <v>23</v>
      </c>
      <c r="S287" s="22" t="n">
        <v>287</v>
      </c>
      <c r="T287" s="8"/>
      <c r="U287" s="8"/>
      <c r="V287" s="8"/>
      <c r="W287" s="8"/>
      <c r="X287" s="8"/>
      <c r="Y287" s="8"/>
      <c r="Z287" s="8"/>
    </row>
    <row r="288" customFormat="false" ht="28.5" hidden="false" customHeight="true" outlineLevel="0" collapsed="false">
      <c r="A288" s="24" t="s">
        <v>301</v>
      </c>
      <c r="B288" s="18" t="n">
        <f aca="false">HLOOKUP($B$2,$I$1:L288,S288,0)</f>
        <v>1</v>
      </c>
      <c r="C288" s="25" t="str">
        <f aca="false">IF(B288=1,"Ap Dung","Khong")</f>
        <v>Ap Dung</v>
      </c>
      <c r="D288" s="25" t="str">
        <f aca="false">IF(E288="x","Bat buoc",(IF(E288=1,"khuyen khich","Khong")))</f>
        <v>Bat buoc</v>
      </c>
      <c r="E288" s="33" t="str">
        <f aca="false">HLOOKUP($E$2,$N$1:R288,S288,0)</f>
        <v>x</v>
      </c>
      <c r="F288" s="27"/>
      <c r="G288" s="29" t="str">
        <f aca="false">IF(AND(F288=1,E288=1),1,IF(AND(F288=1,E288="x"),"x",""))</f>
        <v/>
      </c>
      <c r="H288" s="28" t="s">
        <v>15</v>
      </c>
      <c r="I288" s="22" t="n">
        <v>1</v>
      </c>
      <c r="J288" s="22" t="n">
        <v>1</v>
      </c>
      <c r="K288" s="22" t="n">
        <v>1</v>
      </c>
      <c r="L288" s="22" t="n">
        <v>1</v>
      </c>
      <c r="M288" s="29" t="s">
        <v>25</v>
      </c>
      <c r="N288" s="23"/>
      <c r="O288" s="23"/>
      <c r="P288" s="29" t="s">
        <v>23</v>
      </c>
      <c r="Q288" s="29" t="s">
        <v>23</v>
      </c>
      <c r="R288" s="29" t="s">
        <v>23</v>
      </c>
      <c r="S288" s="22" t="n">
        <v>288</v>
      </c>
      <c r="T288" s="8"/>
      <c r="U288" s="8"/>
      <c r="V288" s="8"/>
      <c r="W288" s="8"/>
      <c r="X288" s="8"/>
      <c r="Y288" s="8"/>
      <c r="Z288" s="8"/>
    </row>
    <row r="289" customFormat="false" ht="28.5" hidden="false" customHeight="true" outlineLevel="0" collapsed="false">
      <c r="A289" s="24" t="s">
        <v>302</v>
      </c>
      <c r="B289" s="18" t="n">
        <f aca="false">HLOOKUP($B$2,$I$1:L289,S289,0)</f>
        <v>1</v>
      </c>
      <c r="C289" s="25" t="str">
        <f aca="false">IF(B289=1,"Ap Dung","Khong")</f>
        <v>Ap Dung</v>
      </c>
      <c r="D289" s="25" t="str">
        <f aca="false">IF(E289="x","Bat buoc",(IF(E289=1,"khuyen khich","Khong")))</f>
        <v>khuyen khich</v>
      </c>
      <c r="E289" s="26" t="n">
        <f aca="false">HLOOKUP($E$2,$N$1:R289,S289,0)</f>
        <v>1</v>
      </c>
      <c r="F289" s="27"/>
      <c r="G289" s="29" t="str">
        <f aca="false">IF(AND(F289=1,E289=1),1,IF(AND(F289=1,E289="x"),"x",""))</f>
        <v/>
      </c>
      <c r="H289" s="28" t="s">
        <v>15</v>
      </c>
      <c r="I289" s="22" t="n">
        <v>1</v>
      </c>
      <c r="J289" s="22" t="n">
        <v>1</v>
      </c>
      <c r="K289" s="22" t="n">
        <v>1</v>
      </c>
      <c r="L289" s="22" t="n">
        <v>1</v>
      </c>
      <c r="M289" s="29" t="s">
        <v>85</v>
      </c>
      <c r="N289" s="23" t="n">
        <v>1</v>
      </c>
      <c r="O289" s="23" t="n">
        <v>1</v>
      </c>
      <c r="P289" s="23" t="n">
        <v>1</v>
      </c>
      <c r="Q289" s="23" t="n">
        <v>1</v>
      </c>
      <c r="R289" s="23" t="n">
        <v>1</v>
      </c>
      <c r="S289" s="22" t="n">
        <v>289</v>
      </c>
      <c r="T289" s="8"/>
      <c r="U289" s="8"/>
      <c r="V289" s="8"/>
      <c r="W289" s="8"/>
      <c r="X289" s="8"/>
      <c r="Y289" s="8"/>
      <c r="Z289" s="8"/>
    </row>
    <row r="290" customFormat="false" ht="28.5" hidden="false" customHeight="true" outlineLevel="0" collapsed="false">
      <c r="A290" s="24" t="s">
        <v>303</v>
      </c>
      <c r="B290" s="18" t="n">
        <f aca="false">HLOOKUP($B$2,$I$1:L290,S290,0)</f>
        <v>1</v>
      </c>
      <c r="C290" s="25" t="str">
        <f aca="false">IF(B290=1,"Ap Dung","Khong")</f>
        <v>Ap Dung</v>
      </c>
      <c r="D290" s="25" t="str">
        <f aca="false">IF(E290="x","Bat buoc",(IF(E290=1,"khuyen khich","Khong")))</f>
        <v>khuyen khich</v>
      </c>
      <c r="E290" s="26" t="n">
        <f aca="false">HLOOKUP($E$2,$N$1:R290,S290,0)</f>
        <v>1</v>
      </c>
      <c r="F290" s="27"/>
      <c r="G290" s="29" t="str">
        <f aca="false">IF(AND(F290=1,E290=1),1,IF(AND(F290=1,E290="x"),"x",""))</f>
        <v/>
      </c>
      <c r="H290" s="28" t="s">
        <v>15</v>
      </c>
      <c r="I290" s="22" t="n">
        <v>1</v>
      </c>
      <c r="J290" s="22" t="n">
        <v>1</v>
      </c>
      <c r="K290" s="22" t="n">
        <v>1</v>
      </c>
      <c r="L290" s="22" t="n">
        <v>1</v>
      </c>
      <c r="M290" s="29" t="s">
        <v>85</v>
      </c>
      <c r="N290" s="23" t="n">
        <v>1</v>
      </c>
      <c r="O290" s="23" t="n">
        <v>1</v>
      </c>
      <c r="P290" s="23" t="n">
        <v>1</v>
      </c>
      <c r="Q290" s="23" t="n">
        <v>1</v>
      </c>
      <c r="R290" s="23" t="n">
        <v>1</v>
      </c>
      <c r="S290" s="22" t="n">
        <v>290</v>
      </c>
      <c r="T290" s="8"/>
      <c r="U290" s="8"/>
      <c r="V290" s="8"/>
      <c r="W290" s="8"/>
      <c r="X290" s="8"/>
      <c r="Y290" s="8"/>
      <c r="Z290" s="8"/>
    </row>
    <row r="291" customFormat="false" ht="28.5" hidden="false" customHeight="true" outlineLevel="0" collapsed="false">
      <c r="A291" s="24" t="s">
        <v>304</v>
      </c>
      <c r="B291" s="18" t="n">
        <f aca="false">HLOOKUP($B$2,$I$1:L291,S291,0)</f>
        <v>1</v>
      </c>
      <c r="C291" s="25" t="str">
        <f aca="false">IF(B291=1,"Ap Dung","Khong")</f>
        <v>Ap Dung</v>
      </c>
      <c r="D291" s="25" t="str">
        <f aca="false">IF(E291="x","Bat buoc",(IF(E291=1,"khuyen khich","Khong")))</f>
        <v>Khong</v>
      </c>
      <c r="E291" s="26" t="n">
        <f aca="false">HLOOKUP($E$2,$N$1:R291,S291,0)</f>
        <v>0</v>
      </c>
      <c r="F291" s="27"/>
      <c r="G291" s="29" t="str">
        <f aca="false">IF(AND(F291=1,E291=1),1,IF(AND(F291=1,E291="x"),"x",""))</f>
        <v/>
      </c>
      <c r="H291" s="28" t="s">
        <v>15</v>
      </c>
      <c r="I291" s="22" t="n">
        <v>1</v>
      </c>
      <c r="J291" s="22" t="n">
        <v>1</v>
      </c>
      <c r="K291" s="22" t="n">
        <v>1</v>
      </c>
      <c r="L291" s="22" t="n">
        <v>1</v>
      </c>
      <c r="M291" s="29" t="s">
        <v>221</v>
      </c>
      <c r="N291" s="23"/>
      <c r="O291" s="23"/>
      <c r="P291" s="23"/>
      <c r="Q291" s="23" t="n">
        <v>1</v>
      </c>
      <c r="R291" s="23" t="n">
        <v>1</v>
      </c>
      <c r="S291" s="22" t="n">
        <v>291</v>
      </c>
      <c r="T291" s="8"/>
      <c r="U291" s="8"/>
      <c r="V291" s="8"/>
      <c r="W291" s="8"/>
      <c r="X291" s="8"/>
      <c r="Y291" s="8"/>
      <c r="Z291" s="8"/>
    </row>
    <row r="292" customFormat="false" ht="28.5" hidden="false" customHeight="true" outlineLevel="0" collapsed="false">
      <c r="A292" s="24" t="s">
        <v>305</v>
      </c>
      <c r="B292" s="18" t="n">
        <f aca="false">HLOOKUP($B$2,$I$1:L292,S292,0)</f>
        <v>1</v>
      </c>
      <c r="C292" s="25" t="str">
        <f aca="false">IF(B292=1,"Ap Dung","Khong")</f>
        <v>Ap Dung</v>
      </c>
      <c r="D292" s="25" t="str">
        <f aca="false">IF(E292="x","Bat buoc",(IF(E292=1,"khuyen khich","Khong")))</f>
        <v>khuyen khich</v>
      </c>
      <c r="E292" s="26" t="n">
        <f aca="false">HLOOKUP($E$2,$N$1:R292,S292,0)</f>
        <v>1</v>
      </c>
      <c r="F292" s="27"/>
      <c r="G292" s="29" t="str">
        <f aca="false">IF(AND(F292=1,E292=1),1,IF(AND(F292=1,E292="x"),"x",""))</f>
        <v/>
      </c>
      <c r="H292" s="28" t="s">
        <v>15</v>
      </c>
      <c r="I292" s="22" t="n">
        <v>1</v>
      </c>
      <c r="J292" s="22" t="n">
        <v>1</v>
      </c>
      <c r="K292" s="22" t="n">
        <v>1</v>
      </c>
      <c r="L292" s="22" t="n">
        <v>1</v>
      </c>
      <c r="M292" s="29" t="s">
        <v>35</v>
      </c>
      <c r="N292" s="23"/>
      <c r="O292" s="23"/>
      <c r="P292" s="23" t="n">
        <v>1</v>
      </c>
      <c r="Q292" s="29" t="s">
        <v>23</v>
      </c>
      <c r="R292" s="29" t="s">
        <v>23</v>
      </c>
      <c r="S292" s="22" t="n">
        <v>292</v>
      </c>
      <c r="T292" s="8"/>
      <c r="U292" s="8"/>
      <c r="V292" s="8"/>
      <c r="W292" s="8"/>
      <c r="X292" s="8"/>
      <c r="Y292" s="8"/>
      <c r="Z292" s="8"/>
    </row>
    <row r="293" customFormat="false" ht="28.5" hidden="false" customHeight="true" outlineLevel="0" collapsed="false">
      <c r="A293" s="24" t="s">
        <v>306</v>
      </c>
      <c r="B293" s="18" t="n">
        <f aca="false">HLOOKUP($B$2,$I$1:L293,S293,0)</f>
        <v>1</v>
      </c>
      <c r="C293" s="25" t="str">
        <f aca="false">IF(B293=1,"Ap Dung","Khong")</f>
        <v>Ap Dung</v>
      </c>
      <c r="D293" s="25" t="str">
        <f aca="false">IF(E293="x","Bat buoc",(IF(E293=1,"khuyen khich","Khong")))</f>
        <v>Khong</v>
      </c>
      <c r="E293" s="26" t="n">
        <f aca="false">HLOOKUP($E$2,$N$1:R293,S293,0)</f>
        <v>0</v>
      </c>
      <c r="F293" s="27"/>
      <c r="G293" s="29" t="str">
        <f aca="false">IF(AND(F293=1,E293=1),1,IF(AND(F293=1,E293="x"),"x",""))</f>
        <v/>
      </c>
      <c r="H293" s="28" t="s">
        <v>15</v>
      </c>
      <c r="I293" s="22" t="n">
        <v>1</v>
      </c>
      <c r="J293" s="22" t="n">
        <v>1</v>
      </c>
      <c r="K293" s="22" t="n">
        <v>1</v>
      </c>
      <c r="L293" s="22" t="n">
        <v>1</v>
      </c>
      <c r="M293" s="29" t="s">
        <v>221</v>
      </c>
      <c r="N293" s="23"/>
      <c r="O293" s="23"/>
      <c r="P293" s="23"/>
      <c r="Q293" s="23" t="n">
        <v>1</v>
      </c>
      <c r="R293" s="23" t="n">
        <v>1</v>
      </c>
      <c r="S293" s="22" t="n">
        <v>293</v>
      </c>
      <c r="T293" s="8"/>
      <c r="U293" s="8"/>
      <c r="V293" s="8"/>
      <c r="W293" s="8"/>
      <c r="X293" s="8"/>
      <c r="Y293" s="8"/>
      <c r="Z293" s="8"/>
    </row>
    <row r="294" customFormat="false" ht="28.5" hidden="false" customHeight="true" outlineLevel="0" collapsed="false">
      <c r="A294" s="24" t="s">
        <v>307</v>
      </c>
      <c r="B294" s="18" t="n">
        <f aca="false">HLOOKUP($B$2,$I$1:L294,S294,0)</f>
        <v>1</v>
      </c>
      <c r="C294" s="25" t="str">
        <f aca="false">IF(B294=1,"Ap Dung","Khong")</f>
        <v>Ap Dung</v>
      </c>
      <c r="D294" s="25" t="str">
        <f aca="false">IF(E294="x","Bat buoc",(IF(E294=1,"khuyen khich","Khong")))</f>
        <v>Khong</v>
      </c>
      <c r="E294" s="26" t="n">
        <f aca="false">HLOOKUP($E$2,$N$1:R294,S294,0)</f>
        <v>0</v>
      </c>
      <c r="F294" s="27"/>
      <c r="G294" s="29" t="str">
        <f aca="false">IF(AND(F294=1,E294=1),1,IF(AND(F294=1,E294="x"),"x",""))</f>
        <v/>
      </c>
      <c r="H294" s="28" t="s">
        <v>15</v>
      </c>
      <c r="I294" s="22" t="n">
        <v>1</v>
      </c>
      <c r="J294" s="22" t="n">
        <v>1</v>
      </c>
      <c r="K294" s="22" t="n">
        <v>1</v>
      </c>
      <c r="L294" s="22" t="n">
        <v>1</v>
      </c>
      <c r="M294" s="29" t="s">
        <v>221</v>
      </c>
      <c r="N294" s="23"/>
      <c r="O294" s="23"/>
      <c r="P294" s="23"/>
      <c r="Q294" s="23" t="n">
        <v>1</v>
      </c>
      <c r="R294" s="23" t="n">
        <v>1</v>
      </c>
      <c r="S294" s="22" t="n">
        <v>294</v>
      </c>
      <c r="T294" s="8"/>
      <c r="U294" s="8"/>
      <c r="V294" s="8"/>
      <c r="W294" s="8"/>
      <c r="X294" s="8"/>
      <c r="Y294" s="8"/>
      <c r="Z294" s="8"/>
    </row>
    <row r="295" customFormat="false" ht="28.5" hidden="false" customHeight="true" outlineLevel="0" collapsed="false">
      <c r="A295" s="24" t="s">
        <v>308</v>
      </c>
      <c r="B295" s="18" t="n">
        <f aca="false">HLOOKUP($B$2,$I$1:L295,S295,0)</f>
        <v>1</v>
      </c>
      <c r="C295" s="25" t="str">
        <f aca="false">IF(B295=1,"Ap Dung","Khong")</f>
        <v>Ap Dung</v>
      </c>
      <c r="D295" s="25" t="str">
        <f aca="false">IF(E295="x","Bat buoc",(IF(E295=1,"khuyen khich","Khong")))</f>
        <v>Bat buoc</v>
      </c>
      <c r="E295" s="33" t="str">
        <f aca="false">HLOOKUP($E$2,$N$1:R295,S295,0)</f>
        <v>x</v>
      </c>
      <c r="F295" s="27"/>
      <c r="G295" s="29" t="str">
        <f aca="false">IF(AND(F295=1,E295=1),1,IF(AND(F295=1,E295="x"),"x",""))</f>
        <v/>
      </c>
      <c r="H295" s="28" t="s">
        <v>15</v>
      </c>
      <c r="I295" s="22" t="n">
        <v>1</v>
      </c>
      <c r="J295" s="22" t="n">
        <v>1</v>
      </c>
      <c r="K295" s="22" t="n">
        <v>1</v>
      </c>
      <c r="L295" s="22" t="n">
        <v>1</v>
      </c>
      <c r="M295" s="29" t="s">
        <v>25</v>
      </c>
      <c r="N295" s="23"/>
      <c r="O295" s="23"/>
      <c r="P295" s="29" t="s">
        <v>23</v>
      </c>
      <c r="Q295" s="29" t="s">
        <v>23</v>
      </c>
      <c r="R295" s="29" t="s">
        <v>23</v>
      </c>
      <c r="S295" s="22" t="n">
        <v>295</v>
      </c>
      <c r="T295" s="8"/>
      <c r="U295" s="8"/>
      <c r="V295" s="8"/>
      <c r="W295" s="8"/>
      <c r="X295" s="8"/>
      <c r="Y295" s="8"/>
      <c r="Z295" s="8"/>
    </row>
    <row r="296" customFormat="false" ht="28.5" hidden="false" customHeight="true" outlineLevel="0" collapsed="false">
      <c r="A296" s="24" t="s">
        <v>309</v>
      </c>
      <c r="B296" s="18" t="n">
        <f aca="false">HLOOKUP($B$2,$I$1:L296,S296,0)</f>
        <v>1</v>
      </c>
      <c r="C296" s="25" t="str">
        <f aca="false">IF(B296=1,"Ap Dung","Khong")</f>
        <v>Ap Dung</v>
      </c>
      <c r="D296" s="25" t="str">
        <f aca="false">IF(E296="x","Bat buoc",(IF(E296=1,"khuyen khich","Khong")))</f>
        <v>Bat buoc</v>
      </c>
      <c r="E296" s="33" t="str">
        <f aca="false">HLOOKUP($E$2,$N$1:R296,S296,0)</f>
        <v>x</v>
      </c>
      <c r="F296" s="27"/>
      <c r="G296" s="29" t="str">
        <f aca="false">IF(AND(F296=1,E296=1),1,IF(AND(F296=1,E296="x"),"x",""))</f>
        <v/>
      </c>
      <c r="H296" s="28" t="s">
        <v>15</v>
      </c>
      <c r="I296" s="22" t="n">
        <v>1</v>
      </c>
      <c r="J296" s="22" t="n">
        <v>1</v>
      </c>
      <c r="K296" s="22" t="n">
        <v>1</v>
      </c>
      <c r="L296" s="22" t="n">
        <v>1</v>
      </c>
      <c r="M296" s="29" t="s">
        <v>25</v>
      </c>
      <c r="N296" s="23"/>
      <c r="O296" s="23"/>
      <c r="P296" s="29" t="s">
        <v>23</v>
      </c>
      <c r="Q296" s="29" t="s">
        <v>23</v>
      </c>
      <c r="R296" s="29" t="s">
        <v>23</v>
      </c>
      <c r="S296" s="22" t="n">
        <v>296</v>
      </c>
      <c r="T296" s="8"/>
      <c r="U296" s="8"/>
      <c r="V296" s="8"/>
      <c r="W296" s="8"/>
      <c r="X296" s="8"/>
      <c r="Y296" s="8"/>
      <c r="Z296" s="8"/>
    </row>
    <row r="297" customFormat="false" ht="28.5" hidden="false" customHeight="true" outlineLevel="0" collapsed="false">
      <c r="A297" s="24" t="s">
        <v>310</v>
      </c>
      <c r="B297" s="18" t="n">
        <f aca="false">HLOOKUP($B$2,$I$1:L297,S297,0)</f>
        <v>1</v>
      </c>
      <c r="C297" s="25" t="str">
        <f aca="false">IF(B297=1,"Ap Dung","Khong")</f>
        <v>Ap Dung</v>
      </c>
      <c r="D297" s="25" t="str">
        <f aca="false">IF(E297="x","Bat buoc",(IF(E297=1,"khuyen khich","Khong")))</f>
        <v>Bat buoc</v>
      </c>
      <c r="E297" s="33" t="str">
        <f aca="false">HLOOKUP($E$2,$N$1:R297,S297,0)</f>
        <v>x</v>
      </c>
      <c r="F297" s="27"/>
      <c r="G297" s="29" t="str">
        <f aca="false">IF(AND(F297=1,E297=1),1,IF(AND(F297=1,E297="x"),"x",""))</f>
        <v/>
      </c>
      <c r="H297" s="28" t="s">
        <v>15</v>
      </c>
      <c r="I297" s="22" t="n">
        <v>1</v>
      </c>
      <c r="J297" s="22" t="n">
        <v>1</v>
      </c>
      <c r="K297" s="22" t="n">
        <v>1</v>
      </c>
      <c r="L297" s="22" t="n">
        <v>1</v>
      </c>
      <c r="M297" s="29" t="s">
        <v>53</v>
      </c>
      <c r="N297" s="23"/>
      <c r="O297" s="23"/>
      <c r="P297" s="29" t="s">
        <v>23</v>
      </c>
      <c r="Q297" s="23"/>
      <c r="R297" s="23"/>
      <c r="S297" s="22" t="n">
        <v>297</v>
      </c>
      <c r="T297" s="8"/>
      <c r="U297" s="8"/>
      <c r="V297" s="8"/>
      <c r="W297" s="8"/>
      <c r="X297" s="8"/>
      <c r="Y297" s="8"/>
      <c r="Z297" s="8"/>
    </row>
    <row r="298" customFormat="false" ht="28.5" hidden="false" customHeight="true" outlineLevel="0" collapsed="false">
      <c r="A298" s="24" t="s">
        <v>311</v>
      </c>
      <c r="B298" s="18" t="n">
        <f aca="false">HLOOKUP($B$2,$I$1:L298,S298,0)</f>
        <v>1</v>
      </c>
      <c r="C298" s="25" t="str">
        <f aca="false">IF(B298=1,"Ap Dung","Khong")</f>
        <v>Ap Dung</v>
      </c>
      <c r="D298" s="25" t="str">
        <f aca="false">IF(E298="x","Bat buoc",(IF(E298=1,"khuyen khich","Khong")))</f>
        <v>khuyen khich</v>
      </c>
      <c r="E298" s="26" t="n">
        <f aca="false">HLOOKUP($E$2,$N$1:R298,S298,0)</f>
        <v>1</v>
      </c>
      <c r="F298" s="27"/>
      <c r="G298" s="29" t="str">
        <f aca="false">IF(AND(F298=1,E298=1),1,IF(AND(F298=1,E298="x"),"x",""))</f>
        <v/>
      </c>
      <c r="H298" s="28" t="s">
        <v>15</v>
      </c>
      <c r="I298" s="22" t="n">
        <v>1</v>
      </c>
      <c r="J298" s="22" t="n">
        <v>1</v>
      </c>
      <c r="K298" s="22" t="n">
        <v>1</v>
      </c>
      <c r="L298" s="22" t="n">
        <v>1</v>
      </c>
      <c r="M298" s="29" t="s">
        <v>133</v>
      </c>
      <c r="N298" s="23"/>
      <c r="O298" s="23"/>
      <c r="P298" s="23" t="n">
        <v>1</v>
      </c>
      <c r="Q298" s="23" t="n">
        <v>1</v>
      </c>
      <c r="R298" s="29" t="s">
        <v>23</v>
      </c>
      <c r="S298" s="22" t="n">
        <v>298</v>
      </c>
      <c r="T298" s="8"/>
      <c r="U298" s="8"/>
      <c r="V298" s="8"/>
      <c r="W298" s="8"/>
      <c r="X298" s="8"/>
      <c r="Y298" s="8"/>
      <c r="Z298" s="8"/>
    </row>
    <row r="299" customFormat="false" ht="28.5" hidden="false" customHeight="true" outlineLevel="0" collapsed="false">
      <c r="A299" s="24" t="s">
        <v>312</v>
      </c>
      <c r="B299" s="18" t="n">
        <f aca="false">HLOOKUP($B$2,$I$1:L299,S299,0)</f>
        <v>1</v>
      </c>
      <c r="C299" s="25" t="str">
        <f aca="false">IF(B299=1,"Ap Dung","Khong")</f>
        <v>Ap Dung</v>
      </c>
      <c r="D299" s="25" t="str">
        <f aca="false">IF(E299="x","Bat buoc",(IF(E299=1,"khuyen khich","Khong")))</f>
        <v>Khong</v>
      </c>
      <c r="E299" s="26" t="n">
        <f aca="false">HLOOKUP($E$2,$N$1:R299,S299,0)</f>
        <v>0</v>
      </c>
      <c r="F299" s="27"/>
      <c r="G299" s="29" t="str">
        <f aca="false">IF(AND(F299=1,E299=1),1,IF(AND(F299=1,E299="x"),"x",""))</f>
        <v/>
      </c>
      <c r="H299" s="28" t="s">
        <v>15</v>
      </c>
      <c r="I299" s="22" t="n">
        <v>1</v>
      </c>
      <c r="J299" s="22" t="n">
        <v>1</v>
      </c>
      <c r="K299" s="22" t="n">
        <v>1</v>
      </c>
      <c r="L299" s="22" t="n">
        <v>1</v>
      </c>
      <c r="M299" s="29" t="s">
        <v>56</v>
      </c>
      <c r="N299" s="23"/>
      <c r="O299" s="23"/>
      <c r="P299" s="23"/>
      <c r="Q299" s="29" t="s">
        <v>23</v>
      </c>
      <c r="R299" s="23"/>
      <c r="S299" s="22" t="n">
        <v>299</v>
      </c>
      <c r="T299" s="8"/>
      <c r="U299" s="8"/>
      <c r="V299" s="8"/>
      <c r="W299" s="8"/>
      <c r="X299" s="8"/>
      <c r="Y299" s="8"/>
      <c r="Z299" s="8"/>
    </row>
    <row r="300" customFormat="false" ht="28.5" hidden="false" customHeight="true" outlineLevel="0" collapsed="false">
      <c r="A300" s="24" t="s">
        <v>313</v>
      </c>
      <c r="B300" s="18" t="n">
        <f aca="false">HLOOKUP($B$2,$I$1:L300,S300,0)</f>
        <v>1</v>
      </c>
      <c r="C300" s="25" t="str">
        <f aca="false">IF(B300=1,"Ap Dung","Khong")</f>
        <v>Ap Dung</v>
      </c>
      <c r="D300" s="25" t="str">
        <f aca="false">IF(E300="x","Bat buoc",(IF(E300=1,"khuyen khich","Khong")))</f>
        <v>Khong</v>
      </c>
      <c r="E300" s="26" t="n">
        <f aca="false">HLOOKUP($E$2,$N$1:R300,S300,0)</f>
        <v>0</v>
      </c>
      <c r="F300" s="27"/>
      <c r="G300" s="29" t="str">
        <f aca="false">IF(AND(F300=1,E300=1),1,IF(AND(F300=1,E300="x"),"x",""))</f>
        <v/>
      </c>
      <c r="H300" s="28" t="s">
        <v>15</v>
      </c>
      <c r="I300" s="22" t="n">
        <v>1</v>
      </c>
      <c r="J300" s="22" t="n">
        <v>1</v>
      </c>
      <c r="K300" s="22" t="n">
        <v>1</v>
      </c>
      <c r="L300" s="22" t="n">
        <v>1</v>
      </c>
      <c r="M300" s="23" t="n">
        <v>5</v>
      </c>
      <c r="N300" s="23"/>
      <c r="O300" s="23"/>
      <c r="P300" s="23"/>
      <c r="Q300" s="23"/>
      <c r="R300" s="23" t="n">
        <v>1</v>
      </c>
      <c r="S300" s="22" t="n">
        <v>300</v>
      </c>
      <c r="T300" s="8"/>
      <c r="U300" s="8"/>
      <c r="V300" s="8"/>
      <c r="W300" s="8"/>
      <c r="X300" s="8"/>
      <c r="Y300" s="8"/>
      <c r="Z300" s="8"/>
    </row>
    <row r="301" customFormat="false" ht="28.5" hidden="false" customHeight="true" outlineLevel="0" collapsed="false">
      <c r="A301" s="24" t="s">
        <v>314</v>
      </c>
      <c r="B301" s="18" t="n">
        <f aca="false">HLOOKUP($B$2,$I$1:L301,S301,0)</f>
        <v>1</v>
      </c>
      <c r="C301" s="25" t="str">
        <f aca="false">IF(B301=1,"Ap Dung","Khong")</f>
        <v>Ap Dung</v>
      </c>
      <c r="D301" s="25" t="str">
        <f aca="false">IF(E301="x","Bat buoc",(IF(E301=1,"khuyen khich","Khong")))</f>
        <v>Khong</v>
      </c>
      <c r="E301" s="26" t="n">
        <f aca="false">HLOOKUP($E$2,$N$1:R301,S301,0)</f>
        <v>0</v>
      </c>
      <c r="F301" s="27"/>
      <c r="G301" s="29" t="str">
        <f aca="false">IF(AND(F301=1,E301=1),1,IF(AND(F301=1,E301="x"),"x",""))</f>
        <v/>
      </c>
      <c r="H301" s="28" t="s">
        <v>15</v>
      </c>
      <c r="I301" s="22" t="n">
        <v>1</v>
      </c>
      <c r="J301" s="22" t="n">
        <v>1</v>
      </c>
      <c r="K301" s="22" t="n">
        <v>1</v>
      </c>
      <c r="L301" s="22" t="n">
        <v>1</v>
      </c>
      <c r="M301" s="29" t="s">
        <v>28</v>
      </c>
      <c r="N301" s="23"/>
      <c r="O301" s="23"/>
      <c r="P301" s="23"/>
      <c r="Q301" s="23"/>
      <c r="R301" s="29" t="s">
        <v>23</v>
      </c>
      <c r="S301" s="22" t="n">
        <v>301</v>
      </c>
      <c r="T301" s="8"/>
      <c r="U301" s="8"/>
      <c r="V301" s="8"/>
      <c r="W301" s="8"/>
      <c r="X301" s="8"/>
      <c r="Y301" s="8"/>
      <c r="Z301" s="8"/>
    </row>
    <row r="302" customFormat="false" ht="28.5" hidden="false" customHeight="true" outlineLevel="0" collapsed="false">
      <c r="A302" s="24" t="s">
        <v>315</v>
      </c>
      <c r="B302" s="18" t="n">
        <f aca="false">HLOOKUP($B$2,$I$1:L302,S302,0)</f>
        <v>1</v>
      </c>
      <c r="C302" s="25" t="str">
        <f aca="false">IF(B302=1,"Ap Dung","Khong")</f>
        <v>Ap Dung</v>
      </c>
      <c r="D302" s="25" t="str">
        <f aca="false">IF(E302="x","Bat buoc",(IF(E302=1,"khuyen khich","Khong")))</f>
        <v>Khong</v>
      </c>
      <c r="E302" s="26" t="n">
        <f aca="false">HLOOKUP($E$2,$N$1:R302,S302,0)</f>
        <v>0</v>
      </c>
      <c r="F302" s="27"/>
      <c r="G302" s="29" t="str">
        <f aca="false">IF(AND(F302=1,E302=1),1,IF(AND(F302=1,E302="x"),"x",""))</f>
        <v/>
      </c>
      <c r="H302" s="28" t="s">
        <v>15</v>
      </c>
      <c r="I302" s="22" t="n">
        <v>1</v>
      </c>
      <c r="J302" s="22" t="n">
        <v>1</v>
      </c>
      <c r="K302" s="22" t="n">
        <v>1</v>
      </c>
      <c r="L302" s="22" t="n">
        <v>1</v>
      </c>
      <c r="M302" s="23" t="n">
        <v>5</v>
      </c>
      <c r="N302" s="23"/>
      <c r="O302" s="23"/>
      <c r="P302" s="23"/>
      <c r="Q302" s="23"/>
      <c r="R302" s="23" t="n">
        <v>1</v>
      </c>
      <c r="S302" s="22" t="n">
        <v>302</v>
      </c>
      <c r="T302" s="8"/>
      <c r="U302" s="8"/>
      <c r="V302" s="8"/>
      <c r="W302" s="8"/>
      <c r="X302" s="8"/>
      <c r="Y302" s="8"/>
      <c r="Z302" s="8"/>
    </row>
    <row r="303" customFormat="false" ht="28.5" hidden="false" customHeight="true" outlineLevel="0" collapsed="false">
      <c r="A303" s="24" t="s">
        <v>205</v>
      </c>
      <c r="B303" s="18" t="n">
        <f aca="false">HLOOKUP($B$2,$I$1:L303,S303,0)</f>
        <v>1</v>
      </c>
      <c r="C303" s="25" t="str">
        <f aca="false">IF(B303=1,"Ap Dung","Khong")</f>
        <v>Ap Dung</v>
      </c>
      <c r="D303" s="25" t="str">
        <f aca="false">IF(E303="x","Bat buoc",(IF(E303=1,"khuyen khich","Khong")))</f>
        <v>Bat buoc</v>
      </c>
      <c r="E303" s="33" t="str">
        <f aca="false">HLOOKUP($E$2,$N$1:R303,S303,0)</f>
        <v>x</v>
      </c>
      <c r="F303" s="27"/>
      <c r="G303" s="29" t="str">
        <f aca="false">IF(AND(F303=1,E303=1),1,IF(AND(F303=1,E303="x"),"x",""))</f>
        <v/>
      </c>
      <c r="H303" s="28" t="s">
        <v>15</v>
      </c>
      <c r="I303" s="22" t="n">
        <v>1</v>
      </c>
      <c r="J303" s="22" t="n">
        <v>1</v>
      </c>
      <c r="K303" s="22" t="n">
        <v>1</v>
      </c>
      <c r="L303" s="22" t="n">
        <v>1</v>
      </c>
      <c r="M303" s="29" t="s">
        <v>22</v>
      </c>
      <c r="N303" s="29" t="s">
        <v>23</v>
      </c>
      <c r="O303" s="29" t="s">
        <v>23</v>
      </c>
      <c r="P303" s="29" t="s">
        <v>23</v>
      </c>
      <c r="Q303" s="29" t="s">
        <v>23</v>
      </c>
      <c r="R303" s="29" t="s">
        <v>23</v>
      </c>
      <c r="S303" s="22" t="n">
        <v>303</v>
      </c>
      <c r="T303" s="8"/>
      <c r="U303" s="8"/>
      <c r="V303" s="8"/>
      <c r="W303" s="8"/>
      <c r="X303" s="8"/>
      <c r="Y303" s="8"/>
      <c r="Z303" s="8"/>
    </row>
    <row r="304" customFormat="false" ht="28.5" hidden="false" customHeight="true" outlineLevel="0" collapsed="false">
      <c r="A304" s="17" t="s">
        <v>316</v>
      </c>
      <c r="B304" s="18"/>
      <c r="C304" s="31"/>
      <c r="D304" s="31"/>
      <c r="E304" s="32"/>
      <c r="F304" s="19"/>
      <c r="G304" s="21"/>
      <c r="H304" s="34"/>
      <c r="I304" s="34"/>
      <c r="J304" s="34"/>
      <c r="K304" s="34"/>
      <c r="L304" s="34"/>
      <c r="M304" s="21"/>
      <c r="N304" s="21"/>
      <c r="O304" s="21"/>
      <c r="P304" s="21"/>
      <c r="Q304" s="21"/>
      <c r="R304" s="21"/>
      <c r="S304" s="22" t="n">
        <v>304</v>
      </c>
      <c r="T304" s="8"/>
      <c r="U304" s="8"/>
      <c r="V304" s="8"/>
      <c r="W304" s="8"/>
      <c r="X304" s="8"/>
      <c r="Y304" s="8"/>
      <c r="Z304" s="8"/>
    </row>
    <row r="305" customFormat="false" ht="28.5" hidden="false" customHeight="true" outlineLevel="0" collapsed="false">
      <c r="A305" s="24" t="s">
        <v>317</v>
      </c>
      <c r="B305" s="18" t="n">
        <f aca="false">HLOOKUP($B$2,$I$1:L305,S305,0)</f>
        <v>0</v>
      </c>
      <c r="C305" s="25" t="str">
        <f aca="false">IF(B305=1,"Ap Dung","Khong")</f>
        <v>Khong</v>
      </c>
      <c r="D305" s="25" t="str">
        <f aca="false">IF(E305="x","Bat buoc",(IF(E305=1,"khuyen khich","Khong")))</f>
        <v>Bat buoc</v>
      </c>
      <c r="E305" s="33" t="str">
        <f aca="false">HLOOKUP($E$2,$N$1:R305,S305,0)</f>
        <v>x</v>
      </c>
      <c r="F305" s="27"/>
      <c r="G305" s="29" t="str">
        <f aca="false">IF(AND(F305=1,E305=1),1,IF(AND(F305=1,E305="x"),"x",""))</f>
        <v/>
      </c>
      <c r="H305" s="28" t="s">
        <v>5</v>
      </c>
      <c r="I305" s="22" t="n">
        <v>1</v>
      </c>
      <c r="J305" s="22"/>
      <c r="K305" s="22"/>
      <c r="L305" s="22"/>
      <c r="M305" s="29" t="s">
        <v>25</v>
      </c>
      <c r="N305" s="23"/>
      <c r="O305" s="23"/>
      <c r="P305" s="29" t="s">
        <v>23</v>
      </c>
      <c r="Q305" s="29" t="s">
        <v>23</v>
      </c>
      <c r="R305" s="29" t="s">
        <v>23</v>
      </c>
      <c r="S305" s="22" t="n">
        <v>305</v>
      </c>
      <c r="T305" s="8"/>
      <c r="U305" s="8"/>
      <c r="V305" s="8"/>
      <c r="W305" s="8"/>
      <c r="X305" s="8"/>
      <c r="Y305" s="8"/>
      <c r="Z305" s="8"/>
    </row>
    <row r="306" customFormat="false" ht="28.5" hidden="false" customHeight="true" outlineLevel="0" collapsed="false">
      <c r="A306" s="24" t="s">
        <v>318</v>
      </c>
      <c r="B306" s="18" t="n">
        <f aca="false">HLOOKUP($B$2,$I$1:L306,S306,0)</f>
        <v>0</v>
      </c>
      <c r="C306" s="25" t="str">
        <f aca="false">IF(B306=1,"Ap Dung","Khong")</f>
        <v>Khong</v>
      </c>
      <c r="D306" s="25" t="str">
        <f aca="false">IF(E306="x","Bat buoc",(IF(E306=1,"khuyen khich","Khong")))</f>
        <v>Bat buoc</v>
      </c>
      <c r="E306" s="33" t="str">
        <f aca="false">HLOOKUP($E$2,$N$1:R306,S306,0)</f>
        <v>x</v>
      </c>
      <c r="F306" s="27"/>
      <c r="G306" s="29" t="str">
        <f aca="false">IF(AND(F306=1,E306=1),1,IF(AND(F306=1,E306="x"),"x",""))</f>
        <v/>
      </c>
      <c r="H306" s="28" t="s">
        <v>5</v>
      </c>
      <c r="I306" s="22" t="n">
        <v>1</v>
      </c>
      <c r="J306" s="22"/>
      <c r="K306" s="22"/>
      <c r="L306" s="22"/>
      <c r="M306" s="29" t="s">
        <v>25</v>
      </c>
      <c r="N306" s="23"/>
      <c r="O306" s="23"/>
      <c r="P306" s="29" t="s">
        <v>23</v>
      </c>
      <c r="Q306" s="29" t="s">
        <v>23</v>
      </c>
      <c r="R306" s="29" t="s">
        <v>23</v>
      </c>
      <c r="S306" s="22" t="n">
        <v>306</v>
      </c>
      <c r="T306" s="8"/>
      <c r="U306" s="8"/>
      <c r="V306" s="8"/>
      <c r="W306" s="8"/>
      <c r="X306" s="8"/>
      <c r="Y306" s="8"/>
      <c r="Z306" s="8"/>
    </row>
    <row r="307" customFormat="false" ht="28.5" hidden="false" customHeight="true" outlineLevel="0" collapsed="false">
      <c r="A307" s="24" t="s">
        <v>319</v>
      </c>
      <c r="B307" s="18" t="n">
        <f aca="false">HLOOKUP($B$2,$I$1:L307,S307,0)</f>
        <v>0</v>
      </c>
      <c r="C307" s="25" t="str">
        <f aca="false">IF(B307=1,"Ap Dung","Khong")</f>
        <v>Khong</v>
      </c>
      <c r="D307" s="25" t="str">
        <f aca="false">IF(E307="x","Bat buoc",(IF(E307=1,"khuyen khich","Khong")))</f>
        <v>Bat buoc</v>
      </c>
      <c r="E307" s="33" t="str">
        <f aca="false">HLOOKUP($E$2,$N$1:R307,S307,0)</f>
        <v>x</v>
      </c>
      <c r="F307" s="27"/>
      <c r="G307" s="29" t="str">
        <f aca="false">IF(AND(F307=1,E307=1),1,IF(AND(F307=1,E307="x"),"x",""))</f>
        <v/>
      </c>
      <c r="H307" s="28" t="s">
        <v>5</v>
      </c>
      <c r="I307" s="22" t="n">
        <v>1</v>
      </c>
      <c r="J307" s="22"/>
      <c r="K307" s="22"/>
      <c r="L307" s="22"/>
      <c r="M307" s="29" t="s">
        <v>25</v>
      </c>
      <c r="N307" s="23"/>
      <c r="O307" s="23"/>
      <c r="P307" s="29" t="s">
        <v>23</v>
      </c>
      <c r="Q307" s="29" t="s">
        <v>23</v>
      </c>
      <c r="R307" s="29" t="s">
        <v>23</v>
      </c>
      <c r="S307" s="22" t="n">
        <v>307</v>
      </c>
      <c r="T307" s="8"/>
      <c r="U307" s="8"/>
      <c r="V307" s="8"/>
      <c r="W307" s="8"/>
      <c r="X307" s="8"/>
      <c r="Y307" s="8"/>
      <c r="Z307" s="8"/>
    </row>
    <row r="308" customFormat="false" ht="28.5" hidden="false" customHeight="true" outlineLevel="0" collapsed="false">
      <c r="A308" s="24" t="s">
        <v>320</v>
      </c>
      <c r="B308" s="18" t="n">
        <f aca="false">HLOOKUP($B$2,$I$1:L308,S308,0)</f>
        <v>0</v>
      </c>
      <c r="C308" s="25" t="str">
        <f aca="false">IF(B308=1,"Ap Dung","Khong")</f>
        <v>Khong</v>
      </c>
      <c r="D308" s="25" t="str">
        <f aca="false">IF(E308="x","Bat buoc",(IF(E308=1,"khuyen khich","Khong")))</f>
        <v>Khong</v>
      </c>
      <c r="E308" s="26" t="n">
        <f aca="false">HLOOKUP($E$2,$N$1:R308,S308,0)</f>
        <v>0</v>
      </c>
      <c r="F308" s="27"/>
      <c r="G308" s="29" t="str">
        <f aca="false">IF(AND(F308=1,E308=1),1,IF(AND(F308=1,E308="x"),"x",""))</f>
        <v/>
      </c>
      <c r="H308" s="28" t="s">
        <v>5</v>
      </c>
      <c r="I308" s="22" t="n">
        <v>1</v>
      </c>
      <c r="J308" s="22"/>
      <c r="K308" s="22"/>
      <c r="L308" s="22"/>
      <c r="M308" s="29" t="s">
        <v>41</v>
      </c>
      <c r="N308" s="23"/>
      <c r="O308" s="23"/>
      <c r="P308" s="23"/>
      <c r="Q308" s="29" t="s">
        <v>23</v>
      </c>
      <c r="R308" s="29" t="s">
        <v>23</v>
      </c>
      <c r="S308" s="22" t="n">
        <v>308</v>
      </c>
      <c r="T308" s="8"/>
      <c r="U308" s="8"/>
      <c r="V308" s="8"/>
      <c r="W308" s="8"/>
      <c r="X308" s="8"/>
      <c r="Y308" s="8"/>
      <c r="Z308" s="8"/>
    </row>
    <row r="309" customFormat="false" ht="28.5" hidden="false" customHeight="true" outlineLevel="0" collapsed="false">
      <c r="A309" s="24" t="s">
        <v>321</v>
      </c>
      <c r="B309" s="18" t="n">
        <f aca="false">HLOOKUP($B$2,$I$1:L309,S309,0)</f>
        <v>0</v>
      </c>
      <c r="C309" s="25" t="str">
        <f aca="false">IF(B309=1,"Ap Dung","Khong")</f>
        <v>Khong</v>
      </c>
      <c r="D309" s="25" t="str">
        <f aca="false">IF(E309="x","Bat buoc",(IF(E309=1,"khuyen khich","Khong")))</f>
        <v>Khong</v>
      </c>
      <c r="E309" s="26" t="n">
        <f aca="false">HLOOKUP($E$2,$N$1:R309,S309,0)</f>
        <v>0</v>
      </c>
      <c r="F309" s="27"/>
      <c r="G309" s="29" t="str">
        <f aca="false">IF(AND(F309=1,E309=1),1,IF(AND(F309=1,E309="x"),"x",""))</f>
        <v/>
      </c>
      <c r="H309" s="28" t="s">
        <v>5</v>
      </c>
      <c r="I309" s="22" t="n">
        <v>1</v>
      </c>
      <c r="J309" s="22"/>
      <c r="K309" s="22"/>
      <c r="L309" s="22"/>
      <c r="M309" s="29" t="s">
        <v>41</v>
      </c>
      <c r="N309" s="23"/>
      <c r="O309" s="23"/>
      <c r="P309" s="23"/>
      <c r="Q309" s="29" t="s">
        <v>23</v>
      </c>
      <c r="R309" s="29" t="s">
        <v>23</v>
      </c>
      <c r="S309" s="22" t="n">
        <v>309</v>
      </c>
      <c r="T309" s="8"/>
      <c r="U309" s="8"/>
      <c r="V309" s="8"/>
      <c r="W309" s="8"/>
      <c r="X309" s="8"/>
      <c r="Y309" s="8"/>
      <c r="Z309" s="8"/>
    </row>
    <row r="310" customFormat="false" ht="28.5" hidden="false" customHeight="true" outlineLevel="0" collapsed="false">
      <c r="A310" s="24" t="s">
        <v>265</v>
      </c>
      <c r="B310" s="18" t="n">
        <f aca="false">HLOOKUP($B$2,$I$1:L310,S310,0)</f>
        <v>0</v>
      </c>
      <c r="C310" s="25" t="str">
        <f aca="false">IF(B310=1,"Ap Dung","Khong")</f>
        <v>Khong</v>
      </c>
      <c r="D310" s="25" t="str">
        <f aca="false">IF(E310="x","Bat buoc",(IF(E310=1,"khuyen khich","Khong")))</f>
        <v>Bat buoc</v>
      </c>
      <c r="E310" s="33" t="str">
        <f aca="false">HLOOKUP($E$2,$N$1:R310,S310,0)</f>
        <v>x</v>
      </c>
      <c r="F310" s="27"/>
      <c r="G310" s="29" t="str">
        <f aca="false">IF(AND(F310=1,E310=1),1,IF(AND(F310=1,E310="x"),"x",""))</f>
        <v/>
      </c>
      <c r="H310" s="28" t="s">
        <v>5</v>
      </c>
      <c r="I310" s="22" t="n">
        <v>1</v>
      </c>
      <c r="J310" s="22"/>
      <c r="K310" s="22"/>
      <c r="L310" s="22"/>
      <c r="M310" s="29" t="s">
        <v>25</v>
      </c>
      <c r="N310" s="23"/>
      <c r="O310" s="23"/>
      <c r="P310" s="29" t="s">
        <v>23</v>
      </c>
      <c r="Q310" s="29" t="s">
        <v>23</v>
      </c>
      <c r="R310" s="29" t="s">
        <v>23</v>
      </c>
      <c r="S310" s="22" t="n">
        <v>310</v>
      </c>
      <c r="T310" s="8"/>
      <c r="U310" s="8"/>
      <c r="V310" s="8"/>
      <c r="W310" s="8"/>
      <c r="X310" s="8"/>
      <c r="Y310" s="8"/>
      <c r="Z310" s="8"/>
    </row>
    <row r="311" customFormat="false" ht="28.5" hidden="false" customHeight="true" outlineLevel="0" collapsed="false">
      <c r="A311" s="24" t="s">
        <v>322</v>
      </c>
      <c r="B311" s="18" t="n">
        <f aca="false">HLOOKUP($B$2,$I$1:L311,S311,0)</f>
        <v>0</v>
      </c>
      <c r="C311" s="25" t="str">
        <f aca="false">IF(B311=1,"Ap Dung","Khong")</f>
        <v>Khong</v>
      </c>
      <c r="D311" s="25" t="str">
        <f aca="false">IF(E311="x","Bat buoc",(IF(E311=1,"khuyen khich","Khong")))</f>
        <v>Bat buoc</v>
      </c>
      <c r="E311" s="33" t="str">
        <f aca="false">HLOOKUP($E$2,$N$1:R311,S311,0)</f>
        <v>x</v>
      </c>
      <c r="F311" s="27"/>
      <c r="G311" s="29" t="str">
        <f aca="false">IF(AND(F311=1,E311=1),1,IF(AND(F311=1,E311="x"),"x",""))</f>
        <v/>
      </c>
      <c r="H311" s="28" t="s">
        <v>5</v>
      </c>
      <c r="I311" s="22" t="n">
        <v>1</v>
      </c>
      <c r="J311" s="22"/>
      <c r="K311" s="22"/>
      <c r="L311" s="22"/>
      <c r="M311" s="29" t="s">
        <v>25</v>
      </c>
      <c r="N311" s="23"/>
      <c r="O311" s="23"/>
      <c r="P311" s="29" t="s">
        <v>23</v>
      </c>
      <c r="Q311" s="29" t="s">
        <v>23</v>
      </c>
      <c r="R311" s="29" t="s">
        <v>23</v>
      </c>
      <c r="S311" s="22" t="n">
        <v>311</v>
      </c>
      <c r="T311" s="8"/>
      <c r="U311" s="8"/>
      <c r="V311" s="8"/>
      <c r="W311" s="8"/>
      <c r="X311" s="8"/>
      <c r="Y311" s="8"/>
      <c r="Z311" s="8"/>
    </row>
    <row r="312" customFormat="false" ht="28.5" hidden="false" customHeight="true" outlineLevel="0" collapsed="false">
      <c r="A312" s="24" t="s">
        <v>323</v>
      </c>
      <c r="B312" s="18" t="n">
        <f aca="false">HLOOKUP($B$2,$I$1:L312,S312,0)</f>
        <v>0</v>
      </c>
      <c r="C312" s="25" t="str">
        <f aca="false">IF(B312=1,"Ap Dung","Khong")</f>
        <v>Khong</v>
      </c>
      <c r="D312" s="25" t="str">
        <f aca="false">IF(E312="x","Bat buoc",(IF(E312=1,"khuyen khich","Khong")))</f>
        <v>khuyen khich</v>
      </c>
      <c r="E312" s="26" t="n">
        <f aca="false">HLOOKUP($E$2,$N$1:R312,S312,0)</f>
        <v>1</v>
      </c>
      <c r="F312" s="27"/>
      <c r="G312" s="29" t="str">
        <f aca="false">IF(AND(F312=1,E312=1),1,IF(AND(F312=1,E312="x"),"x",""))</f>
        <v/>
      </c>
      <c r="H312" s="28" t="s">
        <v>5</v>
      </c>
      <c r="I312" s="22" t="n">
        <v>1</v>
      </c>
      <c r="J312" s="22"/>
      <c r="K312" s="22"/>
      <c r="L312" s="22"/>
      <c r="M312" s="29" t="s">
        <v>18</v>
      </c>
      <c r="N312" s="23"/>
      <c r="O312" s="23"/>
      <c r="P312" s="23" t="n">
        <v>1</v>
      </c>
      <c r="Q312" s="23" t="n">
        <v>1</v>
      </c>
      <c r="R312" s="23" t="n">
        <v>1</v>
      </c>
      <c r="S312" s="22" t="n">
        <v>312</v>
      </c>
      <c r="T312" s="8"/>
      <c r="U312" s="8"/>
      <c r="V312" s="8"/>
      <c r="W312" s="8"/>
      <c r="X312" s="8"/>
      <c r="Y312" s="8"/>
      <c r="Z312" s="8"/>
    </row>
    <row r="313" customFormat="false" ht="28.5" hidden="false" customHeight="true" outlineLevel="0" collapsed="false">
      <c r="A313" s="24" t="s">
        <v>324</v>
      </c>
      <c r="B313" s="18" t="n">
        <f aca="false">HLOOKUP($B$2,$I$1:L313,S313,0)</f>
        <v>0</v>
      </c>
      <c r="C313" s="25" t="str">
        <f aca="false">IF(B313=1,"Ap Dung","Khong")</f>
        <v>Khong</v>
      </c>
      <c r="D313" s="25" t="str">
        <f aca="false">IF(E313="x","Bat buoc",(IF(E313=1,"khuyen khich","Khong")))</f>
        <v>Khong</v>
      </c>
      <c r="E313" s="26" t="n">
        <f aca="false">HLOOKUP($E$2,$N$1:R313,S313,0)</f>
        <v>0</v>
      </c>
      <c r="F313" s="27"/>
      <c r="G313" s="29" t="str">
        <f aca="false">IF(AND(F313=1,E313=1),1,IF(AND(F313=1,E313="x"),"x",""))</f>
        <v/>
      </c>
      <c r="H313" s="28" t="s">
        <v>5</v>
      </c>
      <c r="I313" s="22" t="n">
        <v>1</v>
      </c>
      <c r="J313" s="22"/>
      <c r="K313" s="22"/>
      <c r="L313" s="22"/>
      <c r="M313" s="29" t="s">
        <v>221</v>
      </c>
      <c r="N313" s="23"/>
      <c r="O313" s="23"/>
      <c r="P313" s="23"/>
      <c r="Q313" s="23" t="n">
        <v>1</v>
      </c>
      <c r="R313" s="23" t="n">
        <v>1</v>
      </c>
      <c r="S313" s="22" t="n">
        <v>313</v>
      </c>
      <c r="T313" s="8"/>
      <c r="U313" s="8"/>
      <c r="V313" s="8"/>
      <c r="W313" s="8"/>
      <c r="X313" s="8"/>
      <c r="Y313" s="8"/>
      <c r="Z313" s="8"/>
    </row>
    <row r="314" customFormat="false" ht="28.5" hidden="false" customHeight="true" outlineLevel="0" collapsed="false">
      <c r="A314" s="24" t="s">
        <v>325</v>
      </c>
      <c r="B314" s="18" t="n">
        <f aca="false">HLOOKUP($B$2,$I$1:L314,S314,0)</f>
        <v>0</v>
      </c>
      <c r="C314" s="25" t="str">
        <f aca="false">IF(B314=1,"Ap Dung","Khong")</f>
        <v>Khong</v>
      </c>
      <c r="D314" s="25" t="str">
        <f aca="false">IF(E314="x","Bat buoc",(IF(E314=1,"khuyen khich","Khong")))</f>
        <v>Khong</v>
      </c>
      <c r="E314" s="26" t="n">
        <f aca="false">HLOOKUP($E$2,$N$1:R314,S314,0)</f>
        <v>0</v>
      </c>
      <c r="F314" s="27"/>
      <c r="G314" s="29" t="str">
        <f aca="false">IF(AND(F314=1,E314=1),1,IF(AND(F314=1,E314="x"),"x",""))</f>
        <v/>
      </c>
      <c r="H314" s="28" t="s">
        <v>5</v>
      </c>
      <c r="I314" s="22" t="n">
        <v>1</v>
      </c>
      <c r="J314" s="22"/>
      <c r="K314" s="22"/>
      <c r="L314" s="22"/>
      <c r="M314" s="29" t="s">
        <v>221</v>
      </c>
      <c r="N314" s="23"/>
      <c r="O314" s="23"/>
      <c r="P314" s="23"/>
      <c r="Q314" s="23" t="n">
        <v>1</v>
      </c>
      <c r="R314" s="23" t="n">
        <v>1</v>
      </c>
      <c r="S314" s="22" t="n">
        <v>314</v>
      </c>
      <c r="T314" s="8"/>
      <c r="U314" s="8"/>
      <c r="V314" s="8"/>
      <c r="W314" s="8"/>
      <c r="X314" s="8"/>
      <c r="Y314" s="8"/>
      <c r="Z314" s="8"/>
    </row>
    <row r="315" customFormat="false" ht="28.5" hidden="false" customHeight="true" outlineLevel="0" collapsed="false">
      <c r="A315" s="24" t="s">
        <v>326</v>
      </c>
      <c r="B315" s="18" t="n">
        <f aca="false">HLOOKUP($B$2,$I$1:L315,S315,0)</f>
        <v>0</v>
      </c>
      <c r="C315" s="25" t="str">
        <f aca="false">IF(B315=1,"Ap Dung","Khong")</f>
        <v>Khong</v>
      </c>
      <c r="D315" s="25" t="str">
        <f aca="false">IF(E315="x","Bat buoc",(IF(E315=1,"khuyen khich","Khong")))</f>
        <v>Bat buoc</v>
      </c>
      <c r="E315" s="33" t="str">
        <f aca="false">HLOOKUP($E$2,$N$1:R315,S315,0)</f>
        <v>x</v>
      </c>
      <c r="F315" s="27"/>
      <c r="G315" s="29" t="str">
        <f aca="false">IF(AND(F315=1,E315=1),1,IF(AND(F315=1,E315="x"),"x",""))</f>
        <v/>
      </c>
      <c r="H315" s="28" t="s">
        <v>5</v>
      </c>
      <c r="I315" s="22" t="n">
        <v>1</v>
      </c>
      <c r="J315" s="22"/>
      <c r="K315" s="22"/>
      <c r="L315" s="22"/>
      <c r="M315" s="29" t="s">
        <v>25</v>
      </c>
      <c r="N315" s="23"/>
      <c r="O315" s="23"/>
      <c r="P315" s="29" t="s">
        <v>23</v>
      </c>
      <c r="Q315" s="29" t="s">
        <v>23</v>
      </c>
      <c r="R315" s="29" t="s">
        <v>23</v>
      </c>
      <c r="S315" s="22" t="n">
        <v>315</v>
      </c>
      <c r="T315" s="8"/>
      <c r="U315" s="8"/>
      <c r="V315" s="8"/>
      <c r="W315" s="8"/>
      <c r="X315" s="8"/>
      <c r="Y315" s="8"/>
      <c r="Z315" s="8"/>
    </row>
    <row r="316" customFormat="false" ht="28.5" hidden="false" customHeight="true" outlineLevel="0" collapsed="false">
      <c r="A316" s="24" t="s">
        <v>327</v>
      </c>
      <c r="B316" s="18" t="n">
        <f aca="false">HLOOKUP($B$2,$I$1:L316,S316,0)</f>
        <v>0</v>
      </c>
      <c r="C316" s="25" t="str">
        <f aca="false">IF(B316=1,"Ap Dung","Khong")</f>
        <v>Khong</v>
      </c>
      <c r="D316" s="25" t="str">
        <f aca="false">IF(E316="x","Bat buoc",(IF(E316=1,"khuyen khich","Khong")))</f>
        <v>khuyen khich</v>
      </c>
      <c r="E316" s="26" t="n">
        <f aca="false">HLOOKUP($E$2,$N$1:R316,S316,0)</f>
        <v>1</v>
      </c>
      <c r="F316" s="27"/>
      <c r="G316" s="29" t="str">
        <f aca="false">IF(AND(F316=1,E316=1),1,IF(AND(F316=1,E316="x"),"x",""))</f>
        <v/>
      </c>
      <c r="H316" s="28" t="s">
        <v>5</v>
      </c>
      <c r="I316" s="22" t="n">
        <v>1</v>
      </c>
      <c r="J316" s="22"/>
      <c r="K316" s="22"/>
      <c r="L316" s="22"/>
      <c r="M316" s="29" t="s">
        <v>18</v>
      </c>
      <c r="N316" s="23"/>
      <c r="O316" s="23"/>
      <c r="P316" s="23" t="n">
        <v>1</v>
      </c>
      <c r="Q316" s="23" t="n">
        <v>1</v>
      </c>
      <c r="R316" s="23" t="n">
        <v>1</v>
      </c>
      <c r="S316" s="22" t="n">
        <v>316</v>
      </c>
      <c r="T316" s="8"/>
      <c r="U316" s="8"/>
      <c r="V316" s="8"/>
      <c r="W316" s="8"/>
      <c r="X316" s="8"/>
      <c r="Y316" s="8"/>
      <c r="Z316" s="8"/>
    </row>
    <row r="317" customFormat="false" ht="28.5" hidden="false" customHeight="true" outlineLevel="0" collapsed="false">
      <c r="A317" s="24" t="s">
        <v>328</v>
      </c>
      <c r="B317" s="18" t="n">
        <f aca="false">HLOOKUP($B$2,$I$1:L317,S317,0)</f>
        <v>0</v>
      </c>
      <c r="C317" s="25" t="str">
        <f aca="false">IF(B317=1,"Ap Dung","Khong")</f>
        <v>Khong</v>
      </c>
      <c r="D317" s="25" t="str">
        <f aca="false">IF(E317="x","Bat buoc",(IF(E317=1,"khuyen khich","Khong")))</f>
        <v>Khong</v>
      </c>
      <c r="E317" s="26" t="n">
        <f aca="false">HLOOKUP($E$2,$N$1:R317,S317,0)</f>
        <v>0</v>
      </c>
      <c r="F317" s="27"/>
      <c r="G317" s="29" t="str">
        <f aca="false">IF(AND(F317=1,E317=1),1,IF(AND(F317=1,E317="x"),"x",""))</f>
        <v/>
      </c>
      <c r="H317" s="28" t="s">
        <v>5</v>
      </c>
      <c r="I317" s="22" t="n">
        <v>1</v>
      </c>
      <c r="J317" s="22"/>
      <c r="K317" s="22"/>
      <c r="L317" s="22"/>
      <c r="M317" s="29" t="s">
        <v>126</v>
      </c>
      <c r="N317" s="23"/>
      <c r="O317" s="23"/>
      <c r="P317" s="23"/>
      <c r="Q317" s="23" t="n">
        <v>1</v>
      </c>
      <c r="R317" s="29" t="s">
        <v>23</v>
      </c>
      <c r="S317" s="22" t="n">
        <v>317</v>
      </c>
      <c r="T317" s="8"/>
      <c r="U317" s="8"/>
      <c r="V317" s="8"/>
      <c r="W317" s="8"/>
      <c r="X317" s="8"/>
      <c r="Y317" s="8"/>
      <c r="Z317" s="8"/>
    </row>
    <row r="318" customFormat="false" ht="28.5" hidden="false" customHeight="true" outlineLevel="0" collapsed="false">
      <c r="A318" s="24" t="s">
        <v>329</v>
      </c>
      <c r="B318" s="18" t="n">
        <f aca="false">HLOOKUP($B$2,$I$1:L318,S318,0)</f>
        <v>0</v>
      </c>
      <c r="C318" s="25" t="str">
        <f aca="false">IF(B318=1,"Ap Dung","Khong")</f>
        <v>Khong</v>
      </c>
      <c r="D318" s="25" t="str">
        <f aca="false">IF(E318="x","Bat buoc",(IF(E318=1,"khuyen khich","Khong")))</f>
        <v>Khong</v>
      </c>
      <c r="E318" s="26" t="n">
        <f aca="false">HLOOKUP($E$2,$N$1:R318,S318,0)</f>
        <v>0</v>
      </c>
      <c r="F318" s="27"/>
      <c r="G318" s="29" t="str">
        <f aca="false">IF(AND(F318=1,E318=1),1,IF(AND(F318=1,E318="x"),"x",""))</f>
        <v/>
      </c>
      <c r="H318" s="28" t="s">
        <v>5</v>
      </c>
      <c r="I318" s="22" t="n">
        <v>1</v>
      </c>
      <c r="J318" s="22"/>
      <c r="K318" s="22"/>
      <c r="L318" s="22"/>
      <c r="M318" s="29" t="s">
        <v>126</v>
      </c>
      <c r="N318" s="23"/>
      <c r="O318" s="23"/>
      <c r="P318" s="23"/>
      <c r="Q318" s="23" t="n">
        <v>1</v>
      </c>
      <c r="R318" s="29" t="s">
        <v>23</v>
      </c>
      <c r="S318" s="22" t="n">
        <v>318</v>
      </c>
      <c r="T318" s="8"/>
      <c r="U318" s="8"/>
      <c r="V318" s="8"/>
      <c r="W318" s="8"/>
      <c r="X318" s="8"/>
      <c r="Y318" s="8"/>
      <c r="Z318" s="8"/>
    </row>
    <row r="319" customFormat="false" ht="28.5" hidden="false" customHeight="true" outlineLevel="0" collapsed="false">
      <c r="A319" s="24" t="s">
        <v>330</v>
      </c>
      <c r="B319" s="18" t="n">
        <f aca="false">HLOOKUP($B$2,$I$1:L319,S319,0)</f>
        <v>0</v>
      </c>
      <c r="C319" s="25" t="str">
        <f aca="false">IF(B319=1,"Ap Dung","Khong")</f>
        <v>Khong</v>
      </c>
      <c r="D319" s="25" t="str">
        <f aca="false">IF(E319="x","Bat buoc",(IF(E319=1,"khuyen khich","Khong")))</f>
        <v>Khong</v>
      </c>
      <c r="E319" s="26" t="n">
        <f aca="false">HLOOKUP($E$2,$N$1:R319,S319,0)</f>
        <v>0</v>
      </c>
      <c r="F319" s="27"/>
      <c r="G319" s="29" t="str">
        <f aca="false">IF(AND(F319=1,E319=1),1,IF(AND(F319=1,E319="x"),"x",""))</f>
        <v/>
      </c>
      <c r="H319" s="28" t="s">
        <v>5</v>
      </c>
      <c r="I319" s="22" t="n">
        <v>1</v>
      </c>
      <c r="J319" s="22"/>
      <c r="K319" s="22"/>
      <c r="L319" s="22"/>
      <c r="M319" s="29" t="s">
        <v>28</v>
      </c>
      <c r="N319" s="23"/>
      <c r="O319" s="23"/>
      <c r="P319" s="23"/>
      <c r="Q319" s="23"/>
      <c r="R319" s="29" t="s">
        <v>23</v>
      </c>
      <c r="S319" s="22" t="n">
        <v>319</v>
      </c>
      <c r="T319" s="8"/>
      <c r="U319" s="8"/>
      <c r="V319" s="8"/>
      <c r="W319" s="8"/>
      <c r="X319" s="8"/>
      <c r="Y319" s="8"/>
      <c r="Z319" s="8"/>
    </row>
    <row r="320" customFormat="false" ht="28.5" hidden="false" customHeight="true" outlineLevel="0" collapsed="false">
      <c r="A320" s="17" t="s">
        <v>331</v>
      </c>
      <c r="B320" s="18"/>
      <c r="C320" s="31"/>
      <c r="D320" s="31"/>
      <c r="E320" s="32"/>
      <c r="F320" s="19"/>
      <c r="G320" s="21"/>
      <c r="H320" s="34"/>
      <c r="I320" s="34"/>
      <c r="J320" s="34"/>
      <c r="K320" s="34"/>
      <c r="L320" s="34"/>
      <c r="M320" s="21"/>
      <c r="N320" s="21"/>
      <c r="O320" s="21"/>
      <c r="P320" s="21"/>
      <c r="Q320" s="21"/>
      <c r="R320" s="21"/>
      <c r="S320" s="22" t="n">
        <v>320</v>
      </c>
      <c r="T320" s="8"/>
      <c r="U320" s="8"/>
      <c r="V320" s="8"/>
      <c r="W320" s="8"/>
      <c r="X320" s="8"/>
      <c r="Y320" s="8"/>
      <c r="Z320" s="8"/>
    </row>
    <row r="321" customFormat="false" ht="28.5" hidden="false" customHeight="true" outlineLevel="0" collapsed="false">
      <c r="A321" s="24" t="s">
        <v>332</v>
      </c>
      <c r="B321" s="18" t="n">
        <f aca="false">HLOOKUP($B$2,$I$1:L321,S321,0)</f>
        <v>1</v>
      </c>
      <c r="C321" s="25" t="str">
        <f aca="false">IF(B321=1,"Ap Dung","Khong")</f>
        <v>Ap Dung</v>
      </c>
      <c r="D321" s="25" t="str">
        <f aca="false">IF(E321="x","Bat buoc",(IF(E321=1,"khuyen khich","Khong")))</f>
        <v>Bat buoc</v>
      </c>
      <c r="E321" s="33" t="str">
        <f aca="false">HLOOKUP($E$2,$N$1:R321,S321,0)</f>
        <v>x</v>
      </c>
      <c r="F321" s="27"/>
      <c r="G321" s="29" t="str">
        <f aca="false">IF(AND(F321=1,E321=1),1,IF(AND(F321=1,E321="x"),"x",""))</f>
        <v/>
      </c>
      <c r="H321" s="28" t="s">
        <v>15</v>
      </c>
      <c r="I321" s="22" t="n">
        <v>1</v>
      </c>
      <c r="J321" s="22" t="n">
        <v>1</v>
      </c>
      <c r="K321" s="22" t="n">
        <v>1</v>
      </c>
      <c r="L321" s="22" t="n">
        <v>1</v>
      </c>
      <c r="M321" s="29" t="s">
        <v>116</v>
      </c>
      <c r="N321" s="23"/>
      <c r="O321" s="29" t="s">
        <v>23</v>
      </c>
      <c r="P321" s="29" t="s">
        <v>23</v>
      </c>
      <c r="Q321" s="29" t="s">
        <v>23</v>
      </c>
      <c r="R321" s="29" t="s">
        <v>23</v>
      </c>
      <c r="S321" s="22" t="n">
        <v>321</v>
      </c>
      <c r="T321" s="8"/>
      <c r="U321" s="8"/>
      <c r="V321" s="8"/>
      <c r="W321" s="8"/>
      <c r="X321" s="8"/>
      <c r="Y321" s="8"/>
      <c r="Z321" s="8"/>
    </row>
    <row r="322" customFormat="false" ht="28.5" hidden="false" customHeight="true" outlineLevel="0" collapsed="false">
      <c r="A322" s="24" t="s">
        <v>333</v>
      </c>
      <c r="B322" s="18" t="n">
        <f aca="false">HLOOKUP($B$2,$I$1:L322,S322,0)</f>
        <v>1</v>
      </c>
      <c r="C322" s="25" t="str">
        <f aca="false">IF(B322=1,"Ap Dung","Khong")</f>
        <v>Ap Dung</v>
      </c>
      <c r="D322" s="25" t="str">
        <f aca="false">IF(E322="x","Bat buoc",(IF(E322=1,"khuyen khich","Khong")))</f>
        <v>Bat buoc</v>
      </c>
      <c r="E322" s="33" t="str">
        <f aca="false">HLOOKUP($E$2,$N$1:R322,S322,0)</f>
        <v>x</v>
      </c>
      <c r="F322" s="27"/>
      <c r="G322" s="29" t="str">
        <f aca="false">IF(AND(F322=1,E322=1),1,IF(AND(F322=1,E322="x"),"x",""))</f>
        <v/>
      </c>
      <c r="H322" s="28" t="s">
        <v>15</v>
      </c>
      <c r="I322" s="22" t="n">
        <v>1</v>
      </c>
      <c r="J322" s="22" t="n">
        <v>1</v>
      </c>
      <c r="K322" s="22" t="n">
        <v>1</v>
      </c>
      <c r="L322" s="22" t="n">
        <v>1</v>
      </c>
      <c r="M322" s="29" t="s">
        <v>116</v>
      </c>
      <c r="N322" s="23"/>
      <c r="O322" s="29" t="s">
        <v>23</v>
      </c>
      <c r="P322" s="29" t="s">
        <v>23</v>
      </c>
      <c r="Q322" s="29" t="s">
        <v>23</v>
      </c>
      <c r="R322" s="29" t="s">
        <v>23</v>
      </c>
      <c r="S322" s="22" t="n">
        <v>322</v>
      </c>
      <c r="T322" s="8"/>
      <c r="U322" s="8"/>
      <c r="V322" s="8"/>
      <c r="W322" s="8"/>
      <c r="X322" s="8"/>
      <c r="Y322" s="8"/>
      <c r="Z322" s="8"/>
    </row>
    <row r="323" customFormat="false" ht="28.5" hidden="false" customHeight="true" outlineLevel="0" collapsed="false">
      <c r="A323" s="24" t="s">
        <v>334</v>
      </c>
      <c r="B323" s="18" t="n">
        <f aca="false">HLOOKUP($B$2,$I$1:L323,S323,0)</f>
        <v>1</v>
      </c>
      <c r="C323" s="25" t="str">
        <f aca="false">IF(B323=1,"Ap Dung","Khong")</f>
        <v>Ap Dung</v>
      </c>
      <c r="D323" s="25" t="str">
        <f aca="false">IF(E323="x","Bat buoc",(IF(E323=1,"khuyen khich","Khong")))</f>
        <v>Bat buoc</v>
      </c>
      <c r="E323" s="33" t="str">
        <f aca="false">HLOOKUP($E$2,$N$1:R323,S323,0)</f>
        <v>x</v>
      </c>
      <c r="F323" s="27"/>
      <c r="G323" s="29" t="str">
        <f aca="false">IF(AND(F323=1,E323=1),1,IF(AND(F323=1,E323="x"),"x",""))</f>
        <v/>
      </c>
      <c r="H323" s="28" t="s">
        <v>15</v>
      </c>
      <c r="I323" s="22" t="n">
        <v>1</v>
      </c>
      <c r="J323" s="22" t="n">
        <v>1</v>
      </c>
      <c r="K323" s="22" t="n">
        <v>1</v>
      </c>
      <c r="L323" s="22" t="n">
        <v>1</v>
      </c>
      <c r="M323" s="29" t="s">
        <v>116</v>
      </c>
      <c r="N323" s="23"/>
      <c r="O323" s="29" t="s">
        <v>23</v>
      </c>
      <c r="P323" s="29" t="s">
        <v>23</v>
      </c>
      <c r="Q323" s="29" t="s">
        <v>23</v>
      </c>
      <c r="R323" s="29" t="s">
        <v>23</v>
      </c>
      <c r="S323" s="22" t="n">
        <v>323</v>
      </c>
      <c r="T323" s="8"/>
      <c r="U323" s="8"/>
      <c r="V323" s="8"/>
      <c r="W323" s="8"/>
      <c r="X323" s="8"/>
      <c r="Y323" s="8"/>
      <c r="Z323" s="8"/>
    </row>
    <row r="324" customFormat="false" ht="28.5" hidden="false" customHeight="true" outlineLevel="0" collapsed="false">
      <c r="A324" s="24" t="s">
        <v>335</v>
      </c>
      <c r="B324" s="18" t="n">
        <f aca="false">HLOOKUP($B$2,$I$1:L324,S324,0)</f>
        <v>1</v>
      </c>
      <c r="C324" s="25" t="str">
        <f aca="false">IF(B324=1,"Ap Dung","Khong")</f>
        <v>Ap Dung</v>
      </c>
      <c r="D324" s="25" t="str">
        <f aca="false">IF(E324="x","Bat buoc",(IF(E324=1,"khuyen khich","Khong")))</f>
        <v>Bat buoc</v>
      </c>
      <c r="E324" s="33" t="str">
        <f aca="false">HLOOKUP($E$2,$N$1:R324,S324,0)</f>
        <v>x</v>
      </c>
      <c r="F324" s="27"/>
      <c r="G324" s="29" t="str">
        <f aca="false">IF(AND(F324=1,E324=1),1,IF(AND(F324=1,E324="x"),"x",""))</f>
        <v/>
      </c>
      <c r="H324" s="28" t="s">
        <v>15</v>
      </c>
      <c r="I324" s="22" t="n">
        <v>1</v>
      </c>
      <c r="J324" s="22" t="n">
        <v>1</v>
      </c>
      <c r="K324" s="22" t="n">
        <v>1</v>
      </c>
      <c r="L324" s="22" t="n">
        <v>1</v>
      </c>
      <c r="M324" s="29" t="s">
        <v>116</v>
      </c>
      <c r="N324" s="23"/>
      <c r="O324" s="29" t="s">
        <v>23</v>
      </c>
      <c r="P324" s="29" t="s">
        <v>23</v>
      </c>
      <c r="Q324" s="29" t="s">
        <v>23</v>
      </c>
      <c r="R324" s="29" t="s">
        <v>23</v>
      </c>
      <c r="S324" s="22" t="n">
        <v>324</v>
      </c>
      <c r="T324" s="8"/>
      <c r="U324" s="8"/>
      <c r="V324" s="8"/>
      <c r="W324" s="8"/>
      <c r="X324" s="8"/>
      <c r="Y324" s="8"/>
      <c r="Z324" s="8"/>
    </row>
    <row r="325" customFormat="false" ht="28.5" hidden="false" customHeight="true" outlineLevel="0" collapsed="false">
      <c r="A325" s="24" t="s">
        <v>336</v>
      </c>
      <c r="B325" s="18" t="n">
        <f aca="false">HLOOKUP($B$2,$I$1:L325,S325,0)</f>
        <v>1</v>
      </c>
      <c r="C325" s="25" t="str">
        <f aca="false">IF(B325=1,"Ap Dung","Khong")</f>
        <v>Ap Dung</v>
      </c>
      <c r="D325" s="25" t="str">
        <f aca="false">IF(E325="x","Bat buoc",(IF(E325=1,"khuyen khich","Khong")))</f>
        <v>Khong</v>
      </c>
      <c r="E325" s="26" t="n">
        <f aca="false">HLOOKUP($E$2,$N$1:R325,S325,0)</f>
        <v>0</v>
      </c>
      <c r="F325" s="27"/>
      <c r="G325" s="29" t="str">
        <f aca="false">IF(AND(F325=1,E325=1),1,IF(AND(F325=1,E325="x"),"x",""))</f>
        <v/>
      </c>
      <c r="H325" s="28" t="s">
        <v>15</v>
      </c>
      <c r="I325" s="22" t="n">
        <v>1</v>
      </c>
      <c r="J325" s="22" t="n">
        <v>1</v>
      </c>
      <c r="K325" s="22" t="n">
        <v>1</v>
      </c>
      <c r="L325" s="22" t="n">
        <v>1</v>
      </c>
      <c r="M325" s="29" t="s">
        <v>126</v>
      </c>
      <c r="N325" s="23"/>
      <c r="O325" s="23"/>
      <c r="P325" s="23"/>
      <c r="Q325" s="23" t="n">
        <v>1</v>
      </c>
      <c r="R325" s="29" t="s">
        <v>23</v>
      </c>
      <c r="S325" s="22" t="n">
        <v>325</v>
      </c>
      <c r="T325" s="8"/>
      <c r="U325" s="8"/>
      <c r="V325" s="8"/>
      <c r="W325" s="8"/>
      <c r="X325" s="8"/>
      <c r="Y325" s="8"/>
      <c r="Z325" s="8"/>
    </row>
    <row r="326" customFormat="false" ht="28.5" hidden="false" customHeight="true" outlineLevel="0" collapsed="false">
      <c r="A326" s="24" t="s">
        <v>337</v>
      </c>
      <c r="B326" s="18" t="n">
        <f aca="false">HLOOKUP($B$2,$I$1:L326,S326,0)</f>
        <v>1</v>
      </c>
      <c r="C326" s="25" t="str">
        <f aca="false">IF(B326=1,"Ap Dung","Khong")</f>
        <v>Ap Dung</v>
      </c>
      <c r="D326" s="25" t="str">
        <f aca="false">IF(E326="x","Bat buoc",(IF(E326=1,"khuyen khich","Khong")))</f>
        <v>khuyen khich</v>
      </c>
      <c r="E326" s="26" t="n">
        <f aca="false">HLOOKUP($E$2,$N$1:R326,S326,0)</f>
        <v>1</v>
      </c>
      <c r="F326" s="27"/>
      <c r="G326" s="29" t="str">
        <f aca="false">IF(AND(F326=1,E326=1),1,IF(AND(F326=1,E326="x"),"x",""))</f>
        <v/>
      </c>
      <c r="H326" s="28" t="s">
        <v>15</v>
      </c>
      <c r="I326" s="22" t="n">
        <v>1</v>
      </c>
      <c r="J326" s="22" t="n">
        <v>1</v>
      </c>
      <c r="K326" s="22" t="n">
        <v>1</v>
      </c>
      <c r="L326" s="22" t="n">
        <v>1</v>
      </c>
      <c r="M326" s="29" t="s">
        <v>35</v>
      </c>
      <c r="N326" s="23"/>
      <c r="O326" s="23"/>
      <c r="P326" s="23" t="n">
        <v>1</v>
      </c>
      <c r="Q326" s="29" t="s">
        <v>23</v>
      </c>
      <c r="R326" s="29" t="s">
        <v>23</v>
      </c>
      <c r="S326" s="22" t="n">
        <v>326</v>
      </c>
      <c r="T326" s="8"/>
      <c r="U326" s="8"/>
      <c r="V326" s="8"/>
      <c r="W326" s="8"/>
      <c r="X326" s="8"/>
      <c r="Y326" s="8"/>
      <c r="Z326" s="8"/>
    </row>
    <row r="327" customFormat="false" ht="28.5" hidden="false" customHeight="true" outlineLevel="0" collapsed="false">
      <c r="A327" s="24" t="s">
        <v>338</v>
      </c>
      <c r="B327" s="18" t="n">
        <f aca="false">HLOOKUP($B$2,$I$1:L327,S327,0)</f>
        <v>1</v>
      </c>
      <c r="C327" s="25" t="str">
        <f aca="false">IF(B327=1,"Ap Dung","Khong")</f>
        <v>Ap Dung</v>
      </c>
      <c r="D327" s="25" t="str">
        <f aca="false">IF(E327="x","Bat buoc",(IF(E327=1,"khuyen khich","Khong")))</f>
        <v>khuyen khich</v>
      </c>
      <c r="E327" s="26" t="n">
        <f aca="false">HLOOKUP($E$2,$N$1:R327,S327,0)</f>
        <v>1</v>
      </c>
      <c r="F327" s="27"/>
      <c r="G327" s="29" t="str">
        <f aca="false">IF(AND(F327=1,E327=1),1,IF(AND(F327=1,E327="x"),"x",""))</f>
        <v/>
      </c>
      <c r="H327" s="28" t="s">
        <v>15</v>
      </c>
      <c r="I327" s="22" t="n">
        <v>1</v>
      </c>
      <c r="J327" s="22" t="n">
        <v>1</v>
      </c>
      <c r="K327" s="22" t="n">
        <v>1</v>
      </c>
      <c r="L327" s="22" t="n">
        <v>1</v>
      </c>
      <c r="M327" s="29" t="s">
        <v>35</v>
      </c>
      <c r="N327" s="23"/>
      <c r="O327" s="23"/>
      <c r="P327" s="23" t="n">
        <v>1</v>
      </c>
      <c r="Q327" s="29" t="s">
        <v>23</v>
      </c>
      <c r="R327" s="29" t="s">
        <v>23</v>
      </c>
      <c r="S327" s="22" t="n">
        <v>327</v>
      </c>
      <c r="T327" s="8"/>
      <c r="U327" s="8"/>
      <c r="V327" s="8"/>
      <c r="W327" s="8"/>
      <c r="X327" s="8"/>
      <c r="Y327" s="8"/>
      <c r="Z327" s="8"/>
    </row>
    <row r="328" customFormat="false" ht="28.5" hidden="false" customHeight="true" outlineLevel="0" collapsed="false">
      <c r="A328" s="24" t="s">
        <v>339</v>
      </c>
      <c r="B328" s="18" t="n">
        <f aca="false">HLOOKUP($B$2,$I$1:L328,S328,0)</f>
        <v>1</v>
      </c>
      <c r="C328" s="25" t="str">
        <f aca="false">IF(B328=1,"Ap Dung","Khong")</f>
        <v>Ap Dung</v>
      </c>
      <c r="D328" s="25" t="str">
        <f aca="false">IF(E328="x","Bat buoc",(IF(E328=1,"khuyen khich","Khong")))</f>
        <v>Khong</v>
      </c>
      <c r="E328" s="26" t="n">
        <f aca="false">HLOOKUP($E$2,$N$1:R328,S328,0)</f>
        <v>0</v>
      </c>
      <c r="F328" s="27"/>
      <c r="G328" s="29" t="str">
        <f aca="false">IF(AND(F328=1,E328=1),1,IF(AND(F328=1,E328="x"),"x",""))</f>
        <v/>
      </c>
      <c r="H328" s="28" t="s">
        <v>15</v>
      </c>
      <c r="I328" s="22" t="n">
        <v>1</v>
      </c>
      <c r="J328" s="22" t="n">
        <v>1</v>
      </c>
      <c r="K328" s="22" t="n">
        <v>1</v>
      </c>
      <c r="L328" s="22" t="n">
        <v>1</v>
      </c>
      <c r="M328" s="29" t="s">
        <v>41</v>
      </c>
      <c r="N328" s="23"/>
      <c r="O328" s="23"/>
      <c r="P328" s="23"/>
      <c r="Q328" s="29" t="s">
        <v>23</v>
      </c>
      <c r="R328" s="29" t="s">
        <v>23</v>
      </c>
      <c r="S328" s="22" t="n">
        <v>328</v>
      </c>
      <c r="T328" s="8"/>
      <c r="U328" s="8"/>
      <c r="V328" s="8"/>
      <c r="W328" s="8"/>
      <c r="X328" s="8"/>
      <c r="Y328" s="8"/>
      <c r="Z328" s="8"/>
    </row>
    <row r="329" customFormat="false" ht="28.5" hidden="false" customHeight="true" outlineLevel="0" collapsed="false">
      <c r="A329" s="24" t="s">
        <v>340</v>
      </c>
      <c r="B329" s="18" t="n">
        <f aca="false">HLOOKUP($B$2,$I$1:L329,S329,0)</f>
        <v>1</v>
      </c>
      <c r="C329" s="25" t="str">
        <f aca="false">IF(B329=1,"Ap Dung","Khong")</f>
        <v>Ap Dung</v>
      </c>
      <c r="D329" s="25" t="str">
        <f aca="false">IF(E329="x","Bat buoc",(IF(E329=1,"khuyen khich","Khong")))</f>
        <v>Khong</v>
      </c>
      <c r="E329" s="26" t="n">
        <f aca="false">HLOOKUP($E$2,$N$1:R329,S329,0)</f>
        <v>0</v>
      </c>
      <c r="F329" s="27"/>
      <c r="G329" s="29" t="str">
        <f aca="false">IF(AND(F329=1,E329=1),1,IF(AND(F329=1,E329="x"),"x",""))</f>
        <v/>
      </c>
      <c r="H329" s="28" t="s">
        <v>15</v>
      </c>
      <c r="I329" s="22" t="n">
        <v>1</v>
      </c>
      <c r="J329" s="22" t="n">
        <v>1</v>
      </c>
      <c r="K329" s="22" t="n">
        <v>1</v>
      </c>
      <c r="L329" s="22" t="n">
        <v>1</v>
      </c>
      <c r="M329" s="29" t="s">
        <v>41</v>
      </c>
      <c r="N329" s="23"/>
      <c r="O329" s="23"/>
      <c r="P329" s="23"/>
      <c r="Q329" s="29" t="s">
        <v>23</v>
      </c>
      <c r="R329" s="29" t="s">
        <v>23</v>
      </c>
      <c r="S329" s="22" t="n">
        <v>329</v>
      </c>
      <c r="T329" s="8"/>
      <c r="U329" s="8"/>
      <c r="V329" s="8"/>
      <c r="W329" s="8"/>
      <c r="X329" s="8"/>
      <c r="Y329" s="8"/>
      <c r="Z329" s="8"/>
    </row>
    <row r="330" customFormat="false" ht="28.5" hidden="false" customHeight="true" outlineLevel="0" collapsed="false">
      <c r="A330" s="24" t="s">
        <v>341</v>
      </c>
      <c r="B330" s="18" t="n">
        <f aca="false">HLOOKUP($B$2,$I$1:L330,S330,0)</f>
        <v>1</v>
      </c>
      <c r="C330" s="25" t="str">
        <f aca="false">IF(B330=1,"Ap Dung","Khong")</f>
        <v>Ap Dung</v>
      </c>
      <c r="D330" s="25" t="str">
        <f aca="false">IF(E330="x","Bat buoc",(IF(E330=1,"khuyen khich","Khong")))</f>
        <v>Khong</v>
      </c>
      <c r="E330" s="26" t="n">
        <f aca="false">HLOOKUP($E$2,$N$1:R330,S330,0)</f>
        <v>0</v>
      </c>
      <c r="F330" s="27"/>
      <c r="G330" s="29" t="str">
        <f aca="false">IF(AND(F330=1,E330=1),1,IF(AND(F330=1,E330="x"),"x",""))</f>
        <v/>
      </c>
      <c r="H330" s="28" t="s">
        <v>15</v>
      </c>
      <c r="I330" s="22" t="n">
        <v>1</v>
      </c>
      <c r="J330" s="22" t="n">
        <v>1</v>
      </c>
      <c r="K330" s="22" t="n">
        <v>1</v>
      </c>
      <c r="L330" s="22" t="n">
        <v>1</v>
      </c>
      <c r="M330" s="29" t="s">
        <v>41</v>
      </c>
      <c r="N330" s="23"/>
      <c r="O330" s="23"/>
      <c r="P330" s="23"/>
      <c r="Q330" s="29" t="s">
        <v>23</v>
      </c>
      <c r="R330" s="29" t="s">
        <v>23</v>
      </c>
      <c r="S330" s="22" t="n">
        <v>330</v>
      </c>
      <c r="T330" s="8"/>
      <c r="U330" s="8"/>
      <c r="V330" s="8"/>
      <c r="W330" s="8"/>
      <c r="X330" s="8"/>
      <c r="Y330" s="8"/>
      <c r="Z330" s="8"/>
    </row>
    <row r="331" customFormat="false" ht="28.5" hidden="false" customHeight="true" outlineLevel="0" collapsed="false">
      <c r="A331" s="24" t="s">
        <v>342</v>
      </c>
      <c r="B331" s="18" t="n">
        <f aca="false">HLOOKUP($B$2,$I$1:L331,S331,0)</f>
        <v>1</v>
      </c>
      <c r="C331" s="25" t="str">
        <f aca="false">IF(B331=1,"Ap Dung","Khong")</f>
        <v>Ap Dung</v>
      </c>
      <c r="D331" s="25" t="str">
        <f aca="false">IF(E331="x","Bat buoc",(IF(E331=1,"khuyen khich","Khong")))</f>
        <v>Bat buoc</v>
      </c>
      <c r="E331" s="33" t="str">
        <f aca="false">HLOOKUP($E$2,$N$1:R331,S331,0)</f>
        <v>x</v>
      </c>
      <c r="F331" s="27"/>
      <c r="G331" s="29" t="str">
        <f aca="false">IF(AND(F331=1,E331=1),1,IF(AND(F331=1,E331="x"),"x",""))</f>
        <v/>
      </c>
      <c r="H331" s="28" t="s">
        <v>15</v>
      </c>
      <c r="I331" s="22" t="n">
        <v>1</v>
      </c>
      <c r="J331" s="22" t="n">
        <v>1</v>
      </c>
      <c r="K331" s="22" t="n">
        <v>1</v>
      </c>
      <c r="L331" s="22" t="n">
        <v>1</v>
      </c>
      <c r="M331" s="29" t="s">
        <v>116</v>
      </c>
      <c r="N331" s="23"/>
      <c r="O331" s="29" t="s">
        <v>23</v>
      </c>
      <c r="P331" s="29" t="s">
        <v>23</v>
      </c>
      <c r="Q331" s="29" t="s">
        <v>23</v>
      </c>
      <c r="R331" s="29" t="s">
        <v>23</v>
      </c>
      <c r="S331" s="22" t="n">
        <v>331</v>
      </c>
      <c r="T331" s="8"/>
      <c r="U331" s="8"/>
      <c r="V331" s="8"/>
      <c r="W331" s="8"/>
      <c r="X331" s="8"/>
      <c r="Y331" s="8"/>
      <c r="Z331" s="8"/>
    </row>
    <row r="332" customFormat="false" ht="28.5" hidden="false" customHeight="true" outlineLevel="0" collapsed="false">
      <c r="A332" s="24" t="s">
        <v>343</v>
      </c>
      <c r="B332" s="18" t="n">
        <f aca="false">HLOOKUP($B$2,$I$1:L332,S332,0)</f>
        <v>1</v>
      </c>
      <c r="C332" s="25" t="str">
        <f aca="false">IF(B332=1,"Ap Dung","Khong")</f>
        <v>Ap Dung</v>
      </c>
      <c r="D332" s="25" t="str">
        <f aca="false">IF(E332="x","Bat buoc",(IF(E332=1,"khuyen khich","Khong")))</f>
        <v>Bat buoc</v>
      </c>
      <c r="E332" s="33" t="str">
        <f aca="false">HLOOKUP($E$2,$N$1:R332,S332,0)</f>
        <v>x</v>
      </c>
      <c r="F332" s="27"/>
      <c r="G332" s="29" t="str">
        <f aca="false">IF(AND(F332=1,E332=1),1,IF(AND(F332=1,E332="x"),"x",""))</f>
        <v/>
      </c>
      <c r="H332" s="28" t="s">
        <v>15</v>
      </c>
      <c r="I332" s="22" t="n">
        <v>1</v>
      </c>
      <c r="J332" s="22" t="n">
        <v>1</v>
      </c>
      <c r="K332" s="22" t="n">
        <v>1</v>
      </c>
      <c r="L332" s="22" t="n">
        <v>1</v>
      </c>
      <c r="M332" s="29" t="s">
        <v>116</v>
      </c>
      <c r="N332" s="23"/>
      <c r="O332" s="29" t="s">
        <v>23</v>
      </c>
      <c r="P332" s="29" t="s">
        <v>23</v>
      </c>
      <c r="Q332" s="29" t="s">
        <v>23</v>
      </c>
      <c r="R332" s="29" t="s">
        <v>23</v>
      </c>
      <c r="S332" s="22" t="n">
        <v>332</v>
      </c>
      <c r="T332" s="8"/>
      <c r="U332" s="8"/>
      <c r="V332" s="8"/>
      <c r="W332" s="8"/>
      <c r="X332" s="8"/>
      <c r="Y332" s="8"/>
      <c r="Z332" s="8"/>
    </row>
    <row r="333" customFormat="false" ht="28.5" hidden="false" customHeight="true" outlineLevel="0" collapsed="false">
      <c r="A333" s="24" t="s">
        <v>344</v>
      </c>
      <c r="B333" s="18" t="n">
        <f aca="false">HLOOKUP($B$2,$I$1:L333,S333,0)</f>
        <v>1</v>
      </c>
      <c r="C333" s="25" t="str">
        <f aca="false">IF(B333=1,"Ap Dung","Khong")</f>
        <v>Ap Dung</v>
      </c>
      <c r="D333" s="25" t="str">
        <f aca="false">IF(E333="x","Bat buoc",(IF(E333=1,"khuyen khich","Khong")))</f>
        <v>Bat buoc</v>
      </c>
      <c r="E333" s="33" t="str">
        <f aca="false">HLOOKUP($E$2,$N$1:R333,S333,0)</f>
        <v>x</v>
      </c>
      <c r="F333" s="27"/>
      <c r="G333" s="29" t="str">
        <f aca="false">IF(AND(F333=1,E333=1),1,IF(AND(F333=1,E333="x"),"x",""))</f>
        <v/>
      </c>
      <c r="H333" s="28" t="s">
        <v>15</v>
      </c>
      <c r="I333" s="22" t="n">
        <v>1</v>
      </c>
      <c r="J333" s="22" t="n">
        <v>1</v>
      </c>
      <c r="K333" s="22" t="n">
        <v>1</v>
      </c>
      <c r="L333" s="22" t="n">
        <v>1</v>
      </c>
      <c r="M333" s="29" t="s">
        <v>25</v>
      </c>
      <c r="N333" s="23"/>
      <c r="O333" s="23"/>
      <c r="P333" s="29" t="s">
        <v>23</v>
      </c>
      <c r="Q333" s="29" t="s">
        <v>23</v>
      </c>
      <c r="R333" s="29" t="s">
        <v>23</v>
      </c>
      <c r="S333" s="22" t="n">
        <v>333</v>
      </c>
      <c r="T333" s="8"/>
      <c r="U333" s="8"/>
      <c r="V333" s="8"/>
      <c r="W333" s="8"/>
      <c r="X333" s="8"/>
      <c r="Y333" s="8"/>
      <c r="Z333" s="8"/>
    </row>
    <row r="334" customFormat="false" ht="28.5" hidden="false" customHeight="true" outlineLevel="0" collapsed="false">
      <c r="A334" s="24" t="s">
        <v>345</v>
      </c>
      <c r="B334" s="18" t="n">
        <f aca="false">HLOOKUP($B$2,$I$1:L334,S334,0)</f>
        <v>1</v>
      </c>
      <c r="C334" s="25" t="str">
        <f aca="false">IF(B334=1,"Ap Dung","Khong")</f>
        <v>Ap Dung</v>
      </c>
      <c r="D334" s="25" t="str">
        <f aca="false">IF(E334="x","Bat buoc",(IF(E334=1,"khuyen khich","Khong")))</f>
        <v>Bat buoc</v>
      </c>
      <c r="E334" s="33" t="str">
        <f aca="false">HLOOKUP($E$2,$N$1:R334,S334,0)</f>
        <v>x</v>
      </c>
      <c r="F334" s="27"/>
      <c r="G334" s="29" t="str">
        <f aca="false">IF(AND(F334=1,E334=1),1,IF(AND(F334=1,E334="x"),"x",""))</f>
        <v/>
      </c>
      <c r="H334" s="28" t="s">
        <v>15</v>
      </c>
      <c r="I334" s="22" t="n">
        <v>1</v>
      </c>
      <c r="J334" s="22" t="n">
        <v>1</v>
      </c>
      <c r="K334" s="22" t="n">
        <v>1</v>
      </c>
      <c r="L334" s="22" t="n">
        <v>1</v>
      </c>
      <c r="M334" s="29" t="s">
        <v>116</v>
      </c>
      <c r="N334" s="23"/>
      <c r="O334" s="29" t="s">
        <v>23</v>
      </c>
      <c r="P334" s="29" t="s">
        <v>23</v>
      </c>
      <c r="Q334" s="29" t="s">
        <v>23</v>
      </c>
      <c r="R334" s="29" t="s">
        <v>23</v>
      </c>
      <c r="S334" s="22" t="n">
        <v>334</v>
      </c>
      <c r="T334" s="8"/>
      <c r="U334" s="8"/>
      <c r="V334" s="8"/>
      <c r="W334" s="8"/>
      <c r="X334" s="8"/>
      <c r="Y334" s="8"/>
      <c r="Z334" s="8"/>
    </row>
    <row r="335" customFormat="false" ht="28.5" hidden="false" customHeight="true" outlineLevel="0" collapsed="false">
      <c r="A335" s="24" t="s">
        <v>346</v>
      </c>
      <c r="B335" s="18" t="n">
        <f aca="false">HLOOKUP($B$2,$I$1:L335,S335,0)</f>
        <v>1</v>
      </c>
      <c r="C335" s="25" t="str">
        <f aca="false">IF(B335=1,"Ap Dung","Khong")</f>
        <v>Ap Dung</v>
      </c>
      <c r="D335" s="25" t="str">
        <f aca="false">IF(E335="x","Bat buoc",(IF(E335=1,"khuyen khich","Khong")))</f>
        <v>Bat buoc</v>
      </c>
      <c r="E335" s="33" t="str">
        <f aca="false">HLOOKUP($E$2,$N$1:R335,S335,0)</f>
        <v>x</v>
      </c>
      <c r="F335" s="27"/>
      <c r="G335" s="29" t="str">
        <f aca="false">IF(AND(F335=1,E335=1),1,IF(AND(F335=1,E335="x"),"x",""))</f>
        <v/>
      </c>
      <c r="H335" s="28" t="s">
        <v>15</v>
      </c>
      <c r="I335" s="22" t="n">
        <v>1</v>
      </c>
      <c r="J335" s="22" t="n">
        <v>1</v>
      </c>
      <c r="K335" s="22" t="n">
        <v>1</v>
      </c>
      <c r="L335" s="22" t="n">
        <v>1</v>
      </c>
      <c r="M335" s="29" t="s">
        <v>25</v>
      </c>
      <c r="N335" s="23"/>
      <c r="O335" s="23"/>
      <c r="P335" s="29" t="s">
        <v>23</v>
      </c>
      <c r="Q335" s="29" t="s">
        <v>23</v>
      </c>
      <c r="R335" s="29" t="s">
        <v>23</v>
      </c>
      <c r="S335" s="22" t="n">
        <v>335</v>
      </c>
      <c r="T335" s="8"/>
      <c r="U335" s="8"/>
      <c r="V335" s="8"/>
      <c r="W335" s="8"/>
      <c r="X335" s="8"/>
      <c r="Y335" s="8"/>
      <c r="Z335" s="8"/>
    </row>
    <row r="336" customFormat="false" ht="28.5" hidden="false" customHeight="true" outlineLevel="0" collapsed="false">
      <c r="A336" s="24" t="s">
        <v>200</v>
      </c>
      <c r="B336" s="18" t="n">
        <f aca="false">HLOOKUP($B$2,$I$1:L336,S336,0)</f>
        <v>1</v>
      </c>
      <c r="C336" s="25" t="str">
        <f aca="false">IF(B336=1,"Ap Dung","Khong")</f>
        <v>Ap Dung</v>
      </c>
      <c r="D336" s="25" t="str">
        <f aca="false">IF(E336="x","Bat buoc",(IF(E336=1,"khuyen khich","Khong")))</f>
        <v>Bat buoc</v>
      </c>
      <c r="E336" s="33" t="str">
        <f aca="false">HLOOKUP($E$2,$N$1:R336,S336,0)</f>
        <v>x</v>
      </c>
      <c r="F336" s="27"/>
      <c r="G336" s="29" t="str">
        <f aca="false">IF(AND(F336=1,E336=1),1,IF(AND(F336=1,E336="x"),"x",""))</f>
        <v/>
      </c>
      <c r="H336" s="28" t="s">
        <v>15</v>
      </c>
      <c r="I336" s="22" t="n">
        <v>1</v>
      </c>
      <c r="J336" s="22" t="n">
        <v>1</v>
      </c>
      <c r="K336" s="22" t="n">
        <v>1</v>
      </c>
      <c r="L336" s="22" t="n">
        <v>1</v>
      </c>
      <c r="M336" s="29" t="s">
        <v>116</v>
      </c>
      <c r="N336" s="23"/>
      <c r="O336" s="29" t="s">
        <v>23</v>
      </c>
      <c r="P336" s="29" t="s">
        <v>23</v>
      </c>
      <c r="Q336" s="29" t="s">
        <v>23</v>
      </c>
      <c r="R336" s="29" t="s">
        <v>23</v>
      </c>
      <c r="S336" s="22" t="n">
        <v>336</v>
      </c>
      <c r="T336" s="8"/>
      <c r="U336" s="8"/>
      <c r="V336" s="8"/>
      <c r="W336" s="8"/>
      <c r="X336" s="8"/>
      <c r="Y336" s="8"/>
      <c r="Z336" s="8"/>
    </row>
    <row r="337" customFormat="false" ht="28.5" hidden="false" customHeight="true" outlineLevel="0" collapsed="false">
      <c r="A337" s="24" t="s">
        <v>347</v>
      </c>
      <c r="B337" s="18" t="n">
        <f aca="false">HLOOKUP($B$2,$I$1:L337,S337,0)</f>
        <v>1</v>
      </c>
      <c r="C337" s="25" t="str">
        <f aca="false">IF(B337=1,"Ap Dung","Khong")</f>
        <v>Ap Dung</v>
      </c>
      <c r="D337" s="25" t="str">
        <f aca="false">IF(E337="x","Bat buoc",(IF(E337=1,"khuyen khich","Khong")))</f>
        <v>Bat buoc</v>
      </c>
      <c r="E337" s="33" t="str">
        <f aca="false">HLOOKUP($E$2,$N$1:R337,S337,0)</f>
        <v>x</v>
      </c>
      <c r="F337" s="27"/>
      <c r="G337" s="29" t="str">
        <f aca="false">IF(AND(F337=1,E337=1),1,IF(AND(F337=1,E337="x"),"x",""))</f>
        <v/>
      </c>
      <c r="H337" s="28" t="s">
        <v>15</v>
      </c>
      <c r="I337" s="22" t="n">
        <v>1</v>
      </c>
      <c r="J337" s="22" t="n">
        <v>1</v>
      </c>
      <c r="K337" s="22" t="n">
        <v>1</v>
      </c>
      <c r="L337" s="22" t="n">
        <v>1</v>
      </c>
      <c r="M337" s="29" t="s">
        <v>116</v>
      </c>
      <c r="N337" s="23"/>
      <c r="O337" s="29" t="s">
        <v>23</v>
      </c>
      <c r="P337" s="29" t="s">
        <v>23</v>
      </c>
      <c r="Q337" s="29" t="s">
        <v>23</v>
      </c>
      <c r="R337" s="29" t="s">
        <v>23</v>
      </c>
      <c r="S337" s="22" t="n">
        <v>337</v>
      </c>
      <c r="T337" s="8"/>
      <c r="U337" s="8"/>
      <c r="V337" s="8"/>
      <c r="W337" s="8"/>
      <c r="X337" s="8"/>
      <c r="Y337" s="8"/>
      <c r="Z337" s="8"/>
    </row>
    <row r="338" customFormat="false" ht="28.5" hidden="false" customHeight="true" outlineLevel="0" collapsed="false">
      <c r="A338" s="24" t="s">
        <v>348</v>
      </c>
      <c r="B338" s="18" t="n">
        <f aca="false">HLOOKUP($B$2,$I$1:L338,S338,0)</f>
        <v>1</v>
      </c>
      <c r="C338" s="25" t="str">
        <f aca="false">IF(B338=1,"Ap Dung","Khong")</f>
        <v>Ap Dung</v>
      </c>
      <c r="D338" s="25" t="str">
        <f aca="false">IF(E338="x","Bat buoc",(IF(E338=1,"khuyen khich","Khong")))</f>
        <v>Bat buoc</v>
      </c>
      <c r="E338" s="33" t="str">
        <f aca="false">HLOOKUP($E$2,$N$1:R338,S338,0)</f>
        <v>x</v>
      </c>
      <c r="F338" s="27"/>
      <c r="G338" s="29" t="str">
        <f aca="false">IF(AND(F338=1,E338=1),1,IF(AND(F338=1,E338="x"),"x",""))</f>
        <v/>
      </c>
      <c r="H338" s="28" t="s">
        <v>15</v>
      </c>
      <c r="I338" s="22" t="n">
        <v>1</v>
      </c>
      <c r="J338" s="22" t="n">
        <v>1</v>
      </c>
      <c r="K338" s="22" t="n">
        <v>1</v>
      </c>
      <c r="L338" s="22" t="n">
        <v>1</v>
      </c>
      <c r="M338" s="29" t="s">
        <v>25</v>
      </c>
      <c r="N338" s="23"/>
      <c r="O338" s="23"/>
      <c r="P338" s="29" t="s">
        <v>23</v>
      </c>
      <c r="Q338" s="29" t="s">
        <v>23</v>
      </c>
      <c r="R338" s="29" t="s">
        <v>23</v>
      </c>
      <c r="S338" s="22" t="n">
        <v>338</v>
      </c>
      <c r="T338" s="8"/>
      <c r="U338" s="8"/>
      <c r="V338" s="8"/>
      <c r="W338" s="8"/>
      <c r="X338" s="8"/>
      <c r="Y338" s="8"/>
      <c r="Z338" s="8"/>
    </row>
    <row r="339" customFormat="false" ht="28.5" hidden="false" customHeight="true" outlineLevel="0" collapsed="false">
      <c r="A339" s="24" t="s">
        <v>121</v>
      </c>
      <c r="B339" s="18" t="n">
        <f aca="false">HLOOKUP($B$2,$I$1:L339,S339,0)</f>
        <v>1</v>
      </c>
      <c r="C339" s="25" t="str">
        <f aca="false">IF(B339=1,"Ap Dung","Khong")</f>
        <v>Ap Dung</v>
      </c>
      <c r="D339" s="25" t="str">
        <f aca="false">IF(E339="x","Bat buoc",(IF(E339=1,"khuyen khich","Khong")))</f>
        <v>Bat buoc</v>
      </c>
      <c r="E339" s="33" t="str">
        <f aca="false">HLOOKUP($E$2,$N$1:R339,S339,0)</f>
        <v>x</v>
      </c>
      <c r="F339" s="27"/>
      <c r="G339" s="29" t="str">
        <f aca="false">IF(AND(F339=1,E339=1),1,IF(AND(F339=1,E339="x"),"x",""))</f>
        <v/>
      </c>
      <c r="H339" s="28" t="s">
        <v>15</v>
      </c>
      <c r="I339" s="22" t="n">
        <v>1</v>
      </c>
      <c r="J339" s="22" t="n">
        <v>1</v>
      </c>
      <c r="K339" s="22" t="n">
        <v>1</v>
      </c>
      <c r="L339" s="22" t="n">
        <v>1</v>
      </c>
      <c r="M339" s="29" t="s">
        <v>116</v>
      </c>
      <c r="N339" s="23"/>
      <c r="O339" s="29" t="s">
        <v>23</v>
      </c>
      <c r="P339" s="29" t="s">
        <v>23</v>
      </c>
      <c r="Q339" s="29" t="s">
        <v>23</v>
      </c>
      <c r="R339" s="29" t="s">
        <v>23</v>
      </c>
      <c r="S339" s="22" t="n">
        <v>339</v>
      </c>
      <c r="T339" s="8"/>
      <c r="U339" s="8"/>
      <c r="V339" s="8"/>
      <c r="W339" s="8"/>
      <c r="X339" s="8"/>
      <c r="Y339" s="8"/>
      <c r="Z339" s="8"/>
    </row>
    <row r="340" customFormat="false" ht="28.5" hidden="false" customHeight="true" outlineLevel="0" collapsed="false">
      <c r="A340" s="24" t="s">
        <v>349</v>
      </c>
      <c r="B340" s="18" t="n">
        <f aca="false">HLOOKUP($B$2,$I$1:L340,S340,0)</f>
        <v>1</v>
      </c>
      <c r="C340" s="25" t="str">
        <f aca="false">IF(B340=1,"Ap Dung","Khong")</f>
        <v>Ap Dung</v>
      </c>
      <c r="D340" s="25" t="str">
        <f aca="false">IF(E340="x","Bat buoc",(IF(E340=1,"khuyen khich","Khong")))</f>
        <v>Bat buoc</v>
      </c>
      <c r="E340" s="33" t="str">
        <f aca="false">HLOOKUP($E$2,$N$1:R340,S340,0)</f>
        <v>x</v>
      </c>
      <c r="F340" s="27"/>
      <c r="G340" s="29" t="str">
        <f aca="false">IF(AND(F340=1,E340=1),1,IF(AND(F340=1,E340="x"),"x",""))</f>
        <v/>
      </c>
      <c r="H340" s="28" t="s">
        <v>15</v>
      </c>
      <c r="I340" s="22" t="n">
        <v>1</v>
      </c>
      <c r="J340" s="22" t="n">
        <v>1</v>
      </c>
      <c r="K340" s="22" t="n">
        <v>1</v>
      </c>
      <c r="L340" s="22" t="n">
        <v>1</v>
      </c>
      <c r="M340" s="29" t="s">
        <v>116</v>
      </c>
      <c r="N340" s="23"/>
      <c r="O340" s="29" t="s">
        <v>23</v>
      </c>
      <c r="P340" s="29" t="s">
        <v>23</v>
      </c>
      <c r="Q340" s="29" t="s">
        <v>23</v>
      </c>
      <c r="R340" s="29" t="s">
        <v>23</v>
      </c>
      <c r="S340" s="22" t="n">
        <v>340</v>
      </c>
      <c r="T340" s="8"/>
      <c r="U340" s="8"/>
      <c r="V340" s="8"/>
      <c r="W340" s="8"/>
      <c r="X340" s="8"/>
      <c r="Y340" s="8"/>
      <c r="Z340" s="8"/>
    </row>
    <row r="341" customFormat="false" ht="28.5" hidden="false" customHeight="true" outlineLevel="0" collapsed="false">
      <c r="A341" s="24" t="s">
        <v>350</v>
      </c>
      <c r="B341" s="18" t="n">
        <f aca="false">HLOOKUP($B$2,$I$1:L341,S341,0)</f>
        <v>1</v>
      </c>
      <c r="C341" s="25" t="str">
        <f aca="false">IF(B341=1,"Ap Dung","Khong")</f>
        <v>Ap Dung</v>
      </c>
      <c r="D341" s="25" t="str">
        <f aca="false">IF(E341="x","Bat buoc",(IF(E341=1,"khuyen khich","Khong")))</f>
        <v>khuyen khich</v>
      </c>
      <c r="E341" s="26" t="n">
        <f aca="false">HLOOKUP($E$2,$N$1:R341,S341,0)</f>
        <v>1</v>
      </c>
      <c r="F341" s="27"/>
      <c r="G341" s="29" t="str">
        <f aca="false">IF(AND(F341=1,E341=1),1,IF(AND(F341=1,E341="x"),"x",""))</f>
        <v/>
      </c>
      <c r="H341" s="28" t="s">
        <v>15</v>
      </c>
      <c r="I341" s="22" t="n">
        <v>1</v>
      </c>
      <c r="J341" s="22" t="n">
        <v>1</v>
      </c>
      <c r="K341" s="22" t="n">
        <v>1</v>
      </c>
      <c r="L341" s="22" t="n">
        <v>1</v>
      </c>
      <c r="M341" s="29" t="s">
        <v>18</v>
      </c>
      <c r="N341" s="23"/>
      <c r="O341" s="23"/>
      <c r="P341" s="23" t="n">
        <v>1</v>
      </c>
      <c r="Q341" s="23" t="n">
        <v>1</v>
      </c>
      <c r="R341" s="23" t="n">
        <v>1</v>
      </c>
      <c r="S341" s="22" t="n">
        <v>341</v>
      </c>
      <c r="T341" s="8"/>
      <c r="U341" s="8"/>
      <c r="V341" s="8"/>
      <c r="W341" s="8"/>
      <c r="X341" s="8"/>
      <c r="Y341" s="8"/>
      <c r="Z341" s="8"/>
    </row>
    <row r="342" customFormat="false" ht="28.5" hidden="false" customHeight="true" outlineLevel="0" collapsed="false">
      <c r="A342" s="24" t="s">
        <v>326</v>
      </c>
      <c r="B342" s="18" t="n">
        <f aca="false">HLOOKUP($B$2,$I$1:L342,S342,0)</f>
        <v>1</v>
      </c>
      <c r="C342" s="25" t="str">
        <f aca="false">IF(B342=1,"Ap Dung","Khong")</f>
        <v>Ap Dung</v>
      </c>
      <c r="D342" s="25" t="str">
        <f aca="false">IF(E342="x","Bat buoc",(IF(E342=1,"khuyen khich","Khong")))</f>
        <v>Bat buoc</v>
      </c>
      <c r="E342" s="33" t="str">
        <f aca="false">HLOOKUP($E$2,$N$1:R342,S342,0)</f>
        <v>x</v>
      </c>
      <c r="F342" s="27"/>
      <c r="G342" s="29" t="str">
        <f aca="false">IF(AND(F342=1,E342=1),1,IF(AND(F342=1,E342="x"),"x",""))</f>
        <v/>
      </c>
      <c r="H342" s="28" t="s">
        <v>15</v>
      </c>
      <c r="I342" s="22" t="n">
        <v>1</v>
      </c>
      <c r="J342" s="22" t="n">
        <v>1</v>
      </c>
      <c r="K342" s="22" t="n">
        <v>1</v>
      </c>
      <c r="L342" s="22" t="n">
        <v>1</v>
      </c>
      <c r="M342" s="29" t="s">
        <v>116</v>
      </c>
      <c r="N342" s="23"/>
      <c r="O342" s="29" t="s">
        <v>23</v>
      </c>
      <c r="P342" s="29" t="s">
        <v>23</v>
      </c>
      <c r="Q342" s="29" t="s">
        <v>23</v>
      </c>
      <c r="R342" s="29" t="s">
        <v>23</v>
      </c>
      <c r="S342" s="22" t="n">
        <v>342</v>
      </c>
      <c r="T342" s="8"/>
      <c r="U342" s="8"/>
      <c r="V342" s="8"/>
      <c r="W342" s="8"/>
      <c r="X342" s="8"/>
      <c r="Y342" s="8"/>
      <c r="Z342" s="8"/>
    </row>
    <row r="343" customFormat="false" ht="28.5" hidden="false" customHeight="true" outlineLevel="0" collapsed="false">
      <c r="A343" s="24" t="s">
        <v>351</v>
      </c>
      <c r="B343" s="18" t="n">
        <f aca="false">HLOOKUP($B$2,$I$1:L343,S343,0)</f>
        <v>0</v>
      </c>
      <c r="C343" s="25" t="str">
        <f aca="false">IF(B343=1,"Ap Dung","Khong")</f>
        <v>Khong</v>
      </c>
      <c r="D343" s="25" t="str">
        <f aca="false">IF(E343="x","Bat buoc",(IF(E343=1,"khuyen khich","Khong")))</f>
        <v>Khong</v>
      </c>
      <c r="E343" s="26" t="n">
        <f aca="false">HLOOKUP($E$2,$N$1:R343,S343,0)</f>
        <v>0</v>
      </c>
      <c r="F343" s="27"/>
      <c r="G343" s="29" t="str">
        <f aca="false">IF(AND(F343=1,E343=1),1,IF(AND(F343=1,E343="x"),"x",""))</f>
        <v/>
      </c>
      <c r="H343" s="28" t="s">
        <v>5</v>
      </c>
      <c r="I343" s="22" t="n">
        <v>1</v>
      </c>
      <c r="J343" s="22"/>
      <c r="K343" s="22"/>
      <c r="L343" s="22"/>
      <c r="M343" s="23" t="n">
        <v>5</v>
      </c>
      <c r="N343" s="23"/>
      <c r="O343" s="23"/>
      <c r="P343" s="23"/>
      <c r="Q343" s="23"/>
      <c r="R343" s="23" t="n">
        <v>1</v>
      </c>
      <c r="S343" s="22" t="n">
        <v>343</v>
      </c>
      <c r="T343" s="8"/>
      <c r="U343" s="8"/>
      <c r="V343" s="8"/>
      <c r="W343" s="8"/>
      <c r="X343" s="8"/>
      <c r="Y343" s="8"/>
      <c r="Z343" s="8"/>
    </row>
    <row r="344" customFormat="false" ht="28.5" hidden="false" customHeight="true" outlineLevel="0" collapsed="false">
      <c r="A344" s="30" t="s">
        <v>352</v>
      </c>
      <c r="B344" s="18"/>
      <c r="C344" s="31"/>
      <c r="D344" s="31"/>
      <c r="E344" s="32"/>
      <c r="F344" s="32"/>
      <c r="G344" s="23"/>
      <c r="H344" s="22"/>
      <c r="I344" s="22"/>
      <c r="J344" s="22"/>
      <c r="K344" s="22"/>
      <c r="L344" s="22"/>
      <c r="M344" s="23"/>
      <c r="N344" s="23"/>
      <c r="O344" s="23"/>
      <c r="P344" s="23"/>
      <c r="Q344" s="23"/>
      <c r="R344" s="23"/>
      <c r="S344" s="22" t="n">
        <v>344</v>
      </c>
      <c r="T344" s="8"/>
      <c r="U344" s="8"/>
      <c r="V344" s="8"/>
      <c r="W344" s="8"/>
      <c r="X344" s="8"/>
      <c r="Y344" s="8"/>
      <c r="Z344" s="8"/>
    </row>
    <row r="345" customFormat="false" ht="28.5" hidden="false" customHeight="true" outlineLevel="0" collapsed="false">
      <c r="A345" s="24" t="s">
        <v>251</v>
      </c>
      <c r="B345" s="18" t="n">
        <f aca="false">HLOOKUP($B$2,$I$1:L345,S345,0)</f>
        <v>1</v>
      </c>
      <c r="C345" s="25" t="str">
        <f aca="false">IF(B345=1,"Ap Dung","Khong")</f>
        <v>Ap Dung</v>
      </c>
      <c r="D345" s="25" t="str">
        <f aca="false">IF(E345="x","Bat buoc",(IF(E345=1,"khuyen khich","Khong")))</f>
        <v>khuyen khich</v>
      </c>
      <c r="E345" s="26" t="n">
        <f aca="false">HLOOKUP($E$2,$N$1:R345,S345,0)</f>
        <v>1</v>
      </c>
      <c r="F345" s="27"/>
      <c r="G345" s="29" t="str">
        <f aca="false">IF(AND(F345=1,E345=1),1,IF(AND(F345=1,E345="x"),"x",""))</f>
        <v/>
      </c>
      <c r="H345" s="28" t="s">
        <v>15</v>
      </c>
      <c r="I345" s="22" t="n">
        <v>1</v>
      </c>
      <c r="J345" s="22" t="n">
        <v>1</v>
      </c>
      <c r="K345" s="22" t="n">
        <v>1</v>
      </c>
      <c r="L345" s="22" t="n">
        <v>1</v>
      </c>
      <c r="M345" s="29" t="s">
        <v>85</v>
      </c>
      <c r="N345" s="23" t="n">
        <v>1</v>
      </c>
      <c r="O345" s="23" t="n">
        <v>1</v>
      </c>
      <c r="P345" s="23" t="n">
        <v>1</v>
      </c>
      <c r="Q345" s="23" t="n">
        <v>1</v>
      </c>
      <c r="R345" s="23" t="n">
        <v>1</v>
      </c>
      <c r="S345" s="22" t="n">
        <v>345</v>
      </c>
      <c r="T345" s="8"/>
      <c r="U345" s="8"/>
      <c r="V345" s="8"/>
      <c r="W345" s="8"/>
      <c r="X345" s="8"/>
      <c r="Y345" s="8"/>
      <c r="Z345" s="8"/>
    </row>
    <row r="346" customFormat="false" ht="28.5" hidden="false" customHeight="true" outlineLevel="0" collapsed="false">
      <c r="A346" s="24" t="s">
        <v>353</v>
      </c>
      <c r="B346" s="18" t="n">
        <f aca="false">HLOOKUP($B$2,$I$1:L346,S346,0)</f>
        <v>1</v>
      </c>
      <c r="C346" s="25" t="str">
        <f aca="false">IF(B346=1,"Ap Dung","Khong")</f>
        <v>Ap Dung</v>
      </c>
      <c r="D346" s="25" t="str">
        <f aca="false">IF(E346="x","Bat buoc",(IF(E346=1,"khuyen khich","Khong")))</f>
        <v>khuyen khich</v>
      </c>
      <c r="E346" s="26" t="n">
        <f aca="false">HLOOKUP($E$2,$N$1:R346,S346,0)</f>
        <v>1</v>
      </c>
      <c r="F346" s="27"/>
      <c r="G346" s="29" t="str">
        <f aca="false">IF(AND(F346=1,E346=1),1,IF(AND(F346=1,E346="x"),"x",""))</f>
        <v/>
      </c>
      <c r="H346" s="28" t="s">
        <v>15</v>
      </c>
      <c r="I346" s="22" t="n">
        <v>1</v>
      </c>
      <c r="J346" s="22" t="n">
        <v>1</v>
      </c>
      <c r="K346" s="22" t="n">
        <v>1</v>
      </c>
      <c r="L346" s="22" t="n">
        <v>1</v>
      </c>
      <c r="M346" s="29" t="s">
        <v>85</v>
      </c>
      <c r="N346" s="23" t="n">
        <v>1</v>
      </c>
      <c r="O346" s="23" t="n">
        <v>1</v>
      </c>
      <c r="P346" s="23" t="n">
        <v>1</v>
      </c>
      <c r="Q346" s="23" t="n">
        <v>1</v>
      </c>
      <c r="R346" s="23" t="n">
        <v>1</v>
      </c>
      <c r="S346" s="22" t="n">
        <v>346</v>
      </c>
      <c r="T346" s="8"/>
      <c r="U346" s="8"/>
      <c r="V346" s="8"/>
      <c r="W346" s="8"/>
      <c r="X346" s="8"/>
      <c r="Y346" s="8"/>
      <c r="Z346" s="8"/>
    </row>
    <row r="347" customFormat="false" ht="28.5" hidden="false" customHeight="true" outlineLevel="0" collapsed="false">
      <c r="A347" s="24" t="s">
        <v>354</v>
      </c>
      <c r="B347" s="18" t="n">
        <f aca="false">HLOOKUP($B$2,$I$1:L347,S347,0)</f>
        <v>1</v>
      </c>
      <c r="C347" s="25" t="str">
        <f aca="false">IF(B347=1,"Ap Dung","Khong")</f>
        <v>Ap Dung</v>
      </c>
      <c r="D347" s="25" t="str">
        <f aca="false">IF(E347="x","Bat buoc",(IF(E347=1,"khuyen khich","Khong")))</f>
        <v>khuyen khich</v>
      </c>
      <c r="E347" s="26" t="n">
        <f aca="false">HLOOKUP($E$2,$N$1:R347,S347,0)</f>
        <v>1</v>
      </c>
      <c r="F347" s="27"/>
      <c r="G347" s="29" t="str">
        <f aca="false">IF(AND(F347=1,E347=1),1,IF(AND(F347=1,E347="x"),"x",""))</f>
        <v/>
      </c>
      <c r="H347" s="28" t="s">
        <v>15</v>
      </c>
      <c r="I347" s="22" t="n">
        <v>1</v>
      </c>
      <c r="J347" s="22" t="n">
        <v>1</v>
      </c>
      <c r="K347" s="22" t="n">
        <v>1</v>
      </c>
      <c r="L347" s="22" t="n">
        <v>1</v>
      </c>
      <c r="M347" s="29" t="s">
        <v>18</v>
      </c>
      <c r="N347" s="23"/>
      <c r="O347" s="23"/>
      <c r="P347" s="23" t="n">
        <v>1</v>
      </c>
      <c r="Q347" s="23" t="n">
        <v>1</v>
      </c>
      <c r="R347" s="23" t="n">
        <v>1</v>
      </c>
      <c r="S347" s="22" t="n">
        <v>347</v>
      </c>
      <c r="T347" s="8"/>
      <c r="U347" s="8"/>
      <c r="V347" s="8"/>
      <c r="W347" s="8"/>
      <c r="X347" s="8"/>
      <c r="Y347" s="8"/>
      <c r="Z347" s="8"/>
    </row>
    <row r="348" customFormat="false" ht="28.5" hidden="false" customHeight="true" outlineLevel="0" collapsed="false">
      <c r="A348" s="24" t="s">
        <v>355</v>
      </c>
      <c r="B348" s="18" t="n">
        <f aca="false">HLOOKUP($B$2,$I$1:L348,S348,0)</f>
        <v>1</v>
      </c>
      <c r="C348" s="25" t="str">
        <f aca="false">IF(B348=1,"Ap Dung","Khong")</f>
        <v>Ap Dung</v>
      </c>
      <c r="D348" s="25" t="str">
        <f aca="false">IF(E348="x","Bat buoc",(IF(E348=1,"khuyen khich","Khong")))</f>
        <v>Khong</v>
      </c>
      <c r="E348" s="26" t="n">
        <f aca="false">HLOOKUP($E$2,$N$1:R348,S348,0)</f>
        <v>0</v>
      </c>
      <c r="F348" s="27"/>
      <c r="G348" s="29" t="str">
        <f aca="false">IF(AND(F348=1,E348=1),1,IF(AND(F348=1,E348="x"),"x",""))</f>
        <v/>
      </c>
      <c r="H348" s="28" t="s">
        <v>15</v>
      </c>
      <c r="I348" s="22" t="n">
        <v>1</v>
      </c>
      <c r="J348" s="22" t="n">
        <v>1</v>
      </c>
      <c r="K348" s="22" t="n">
        <v>1</v>
      </c>
      <c r="L348" s="22" t="n">
        <v>1</v>
      </c>
      <c r="M348" s="29" t="s">
        <v>221</v>
      </c>
      <c r="N348" s="23"/>
      <c r="O348" s="23"/>
      <c r="P348" s="23"/>
      <c r="Q348" s="23" t="n">
        <v>1</v>
      </c>
      <c r="R348" s="23" t="n">
        <v>1</v>
      </c>
      <c r="S348" s="22" t="n">
        <v>348</v>
      </c>
      <c r="T348" s="8"/>
      <c r="U348" s="8"/>
      <c r="V348" s="8"/>
      <c r="W348" s="8"/>
      <c r="X348" s="8"/>
      <c r="Y348" s="8"/>
      <c r="Z348" s="8"/>
    </row>
    <row r="349" customFormat="false" ht="28.5" hidden="false" customHeight="true" outlineLevel="0" collapsed="false">
      <c r="A349" s="30" t="s">
        <v>356</v>
      </c>
      <c r="B349" s="18"/>
      <c r="C349" s="31"/>
      <c r="D349" s="31"/>
      <c r="E349" s="32"/>
      <c r="F349" s="32"/>
      <c r="G349" s="23"/>
      <c r="H349" s="22"/>
      <c r="I349" s="22"/>
      <c r="J349" s="22"/>
      <c r="K349" s="22"/>
      <c r="L349" s="22"/>
      <c r="M349" s="23"/>
      <c r="N349" s="23"/>
      <c r="O349" s="23"/>
      <c r="P349" s="23"/>
      <c r="Q349" s="23"/>
      <c r="R349" s="23"/>
      <c r="S349" s="22" t="n">
        <v>349</v>
      </c>
      <c r="T349" s="8"/>
      <c r="U349" s="8"/>
      <c r="V349" s="8"/>
      <c r="W349" s="8"/>
      <c r="X349" s="8"/>
      <c r="Y349" s="8"/>
      <c r="Z349" s="8"/>
    </row>
    <row r="350" customFormat="false" ht="28.5" hidden="false" customHeight="true" outlineLevel="0" collapsed="false">
      <c r="A350" s="24" t="s">
        <v>357</v>
      </c>
      <c r="B350" s="18" t="n">
        <f aca="false">HLOOKUP($B$2,$I$1:L350,S350,0)</f>
        <v>1</v>
      </c>
      <c r="C350" s="25" t="str">
        <f aca="false">IF(B350=1,"Ap Dung","Khong")</f>
        <v>Ap Dung</v>
      </c>
      <c r="D350" s="25" t="str">
        <f aca="false">IF(E350="x","Bat buoc",(IF(E350=1,"khuyen khich","Khong")))</f>
        <v>Bat buoc</v>
      </c>
      <c r="E350" s="33" t="str">
        <f aca="false">HLOOKUP($E$2,$N$1:R350,S350,0)</f>
        <v>x</v>
      </c>
      <c r="F350" s="27"/>
      <c r="G350" s="29" t="str">
        <f aca="false">IF(AND(F350=1,E350=1),1,IF(AND(F350=1,E350="x"),"x",""))</f>
        <v/>
      </c>
      <c r="H350" s="28" t="s">
        <v>15</v>
      </c>
      <c r="I350" s="22" t="n">
        <v>1</v>
      </c>
      <c r="J350" s="22" t="n">
        <v>1</v>
      </c>
      <c r="K350" s="22" t="n">
        <v>1</v>
      </c>
      <c r="L350" s="22" t="n">
        <v>1</v>
      </c>
      <c r="M350" s="29" t="s">
        <v>22</v>
      </c>
      <c r="N350" s="29" t="s">
        <v>23</v>
      </c>
      <c r="O350" s="29" t="s">
        <v>23</v>
      </c>
      <c r="P350" s="29" t="s">
        <v>23</v>
      </c>
      <c r="Q350" s="29" t="s">
        <v>23</v>
      </c>
      <c r="R350" s="29" t="s">
        <v>23</v>
      </c>
      <c r="S350" s="22" t="n">
        <v>350</v>
      </c>
      <c r="T350" s="8"/>
      <c r="U350" s="8"/>
      <c r="V350" s="8"/>
      <c r="W350" s="8"/>
      <c r="X350" s="8"/>
      <c r="Y350" s="8"/>
      <c r="Z350" s="8"/>
    </row>
    <row r="351" customFormat="false" ht="28.5" hidden="false" customHeight="true" outlineLevel="0" collapsed="false">
      <c r="A351" s="24" t="s">
        <v>358</v>
      </c>
      <c r="B351" s="18" t="n">
        <f aca="false">HLOOKUP($B$2,$I$1:L351,S351,0)</f>
        <v>1</v>
      </c>
      <c r="C351" s="25" t="str">
        <f aca="false">IF(B351=1,"Ap Dung","Khong")</f>
        <v>Ap Dung</v>
      </c>
      <c r="D351" s="25" t="str">
        <f aca="false">IF(E351="x","Bat buoc",(IF(E351=1,"khuyen khich","Khong")))</f>
        <v>Bat buoc</v>
      </c>
      <c r="E351" s="33" t="str">
        <f aca="false">HLOOKUP($E$2,$N$1:R351,S351,0)</f>
        <v>x</v>
      </c>
      <c r="F351" s="27"/>
      <c r="G351" s="29" t="str">
        <f aca="false">IF(AND(F351=1,E351=1),1,IF(AND(F351=1,E351="x"),"x",""))</f>
        <v/>
      </c>
      <c r="H351" s="28" t="s">
        <v>15</v>
      </c>
      <c r="I351" s="22" t="n">
        <v>1</v>
      </c>
      <c r="J351" s="22" t="n">
        <v>1</v>
      </c>
      <c r="K351" s="22" t="n">
        <v>1</v>
      </c>
      <c r="L351" s="22" t="n">
        <v>1</v>
      </c>
      <c r="M351" s="29" t="s">
        <v>22</v>
      </c>
      <c r="N351" s="29" t="s">
        <v>23</v>
      </c>
      <c r="O351" s="29" t="s">
        <v>23</v>
      </c>
      <c r="P351" s="29" t="s">
        <v>23</v>
      </c>
      <c r="Q351" s="29" t="s">
        <v>23</v>
      </c>
      <c r="R351" s="29" t="s">
        <v>23</v>
      </c>
      <c r="S351" s="22" t="n">
        <v>351</v>
      </c>
      <c r="T351" s="8"/>
      <c r="U351" s="8"/>
      <c r="V351" s="8"/>
      <c r="W351" s="8"/>
      <c r="X351" s="8"/>
      <c r="Y351" s="8"/>
      <c r="Z351" s="8"/>
    </row>
    <row r="352" customFormat="false" ht="28.5" hidden="false" customHeight="true" outlineLevel="0" collapsed="false">
      <c r="A352" s="24" t="s">
        <v>359</v>
      </c>
      <c r="B352" s="18" t="n">
        <f aca="false">HLOOKUP($B$2,$I$1:L352,S352,0)</f>
        <v>1</v>
      </c>
      <c r="C352" s="25" t="str">
        <f aca="false">IF(B352=1,"Ap Dung","Khong")</f>
        <v>Ap Dung</v>
      </c>
      <c r="D352" s="25" t="str">
        <f aca="false">IF(E352="x","Bat buoc",(IF(E352=1,"khuyen khich","Khong")))</f>
        <v>Bat buoc</v>
      </c>
      <c r="E352" s="33" t="str">
        <f aca="false">HLOOKUP($E$2,$N$1:R352,S352,0)</f>
        <v>x</v>
      </c>
      <c r="F352" s="27"/>
      <c r="G352" s="29" t="str">
        <f aca="false">IF(AND(F352=1,E352=1),1,IF(AND(F352=1,E352="x"),"x",""))</f>
        <v/>
      </c>
      <c r="H352" s="28" t="s">
        <v>15</v>
      </c>
      <c r="I352" s="22" t="n">
        <v>1</v>
      </c>
      <c r="J352" s="22" t="n">
        <v>1</v>
      </c>
      <c r="K352" s="22" t="n">
        <v>1</v>
      </c>
      <c r="L352" s="22" t="n">
        <v>1</v>
      </c>
      <c r="M352" s="29" t="s">
        <v>22</v>
      </c>
      <c r="N352" s="29" t="s">
        <v>23</v>
      </c>
      <c r="O352" s="29" t="s">
        <v>23</v>
      </c>
      <c r="P352" s="29" t="s">
        <v>23</v>
      </c>
      <c r="Q352" s="29" t="s">
        <v>23</v>
      </c>
      <c r="R352" s="29" t="s">
        <v>23</v>
      </c>
      <c r="S352" s="22" t="n">
        <v>352</v>
      </c>
      <c r="T352" s="8"/>
      <c r="U352" s="8"/>
      <c r="V352" s="8"/>
      <c r="W352" s="8"/>
      <c r="X352" s="8"/>
      <c r="Y352" s="8"/>
      <c r="Z352" s="8"/>
    </row>
    <row r="353" customFormat="false" ht="28.5" hidden="false" customHeight="true" outlineLevel="0" collapsed="false">
      <c r="A353" s="24" t="s">
        <v>360</v>
      </c>
      <c r="B353" s="18" t="n">
        <f aca="false">HLOOKUP($B$2,$I$1:L353,S353,0)</f>
        <v>1</v>
      </c>
      <c r="C353" s="25" t="str">
        <f aca="false">IF(B353=1,"Ap Dung","Khong")</f>
        <v>Ap Dung</v>
      </c>
      <c r="D353" s="25" t="str">
        <f aca="false">IF(E353="x","Bat buoc",(IF(E353=1,"khuyen khich","Khong")))</f>
        <v>khuyen khich</v>
      </c>
      <c r="E353" s="26" t="n">
        <f aca="false">HLOOKUP($E$2,$N$1:R353,S353,0)</f>
        <v>1</v>
      </c>
      <c r="F353" s="27"/>
      <c r="G353" s="29" t="str">
        <f aca="false">IF(AND(F353=1,E353=1),1,IF(AND(F353=1,E353="x"),"x",""))</f>
        <v/>
      </c>
      <c r="H353" s="28" t="s">
        <v>15</v>
      </c>
      <c r="I353" s="22" t="n">
        <v>1</v>
      </c>
      <c r="J353" s="22" t="n">
        <v>1</v>
      </c>
      <c r="K353" s="22" t="n">
        <v>1</v>
      </c>
      <c r="L353" s="22" t="n">
        <v>1</v>
      </c>
      <c r="M353" s="29" t="s">
        <v>133</v>
      </c>
      <c r="N353" s="23"/>
      <c r="O353" s="23"/>
      <c r="P353" s="23" t="n">
        <v>1</v>
      </c>
      <c r="Q353" s="23" t="n">
        <v>1</v>
      </c>
      <c r="R353" s="29" t="s">
        <v>23</v>
      </c>
      <c r="S353" s="22" t="n">
        <v>353</v>
      </c>
      <c r="T353" s="8"/>
      <c r="U353" s="8"/>
      <c r="V353" s="8"/>
      <c r="W353" s="8"/>
      <c r="X353" s="8"/>
      <c r="Y353" s="8"/>
      <c r="Z353" s="8"/>
    </row>
    <row r="354" customFormat="false" ht="28.5" hidden="false" customHeight="true" outlineLevel="0" collapsed="false">
      <c r="A354" s="24" t="s">
        <v>361</v>
      </c>
      <c r="B354" s="18" t="n">
        <f aca="false">HLOOKUP($B$2,$I$1:L354,S354,0)</f>
        <v>0</v>
      </c>
      <c r="C354" s="25" t="str">
        <f aca="false">IF(B354=1,"Ap Dung","Khong")</f>
        <v>Khong</v>
      </c>
      <c r="D354" s="25" t="str">
        <f aca="false">IF(E354="x","Bat buoc",(IF(E354=1,"khuyen khich","Khong")))</f>
        <v>Khong</v>
      </c>
      <c r="E354" s="26" t="n">
        <f aca="false">HLOOKUP($E$2,$N$1:R354,S354,0)</f>
        <v>0</v>
      </c>
      <c r="F354" s="27"/>
      <c r="G354" s="29" t="str">
        <f aca="false">IF(AND(F354=1,E354=1),1,IF(AND(F354=1,E354="x"),"x",""))</f>
        <v/>
      </c>
      <c r="H354" s="28" t="s">
        <v>5</v>
      </c>
      <c r="I354" s="22" t="n">
        <v>1</v>
      </c>
      <c r="J354" s="22"/>
      <c r="K354" s="22"/>
      <c r="L354" s="22"/>
      <c r="M354" s="29" t="s">
        <v>221</v>
      </c>
      <c r="N354" s="23"/>
      <c r="O354" s="23"/>
      <c r="P354" s="23"/>
      <c r="Q354" s="23" t="n">
        <v>1</v>
      </c>
      <c r="R354" s="23" t="n">
        <v>1</v>
      </c>
      <c r="S354" s="22" t="n">
        <v>354</v>
      </c>
      <c r="T354" s="8"/>
      <c r="U354" s="8"/>
      <c r="V354" s="8"/>
      <c r="W354" s="8"/>
      <c r="X354" s="8"/>
      <c r="Y354" s="8"/>
      <c r="Z354" s="8"/>
    </row>
    <row r="355" customFormat="false" ht="28.5" hidden="false" customHeight="true" outlineLevel="0" collapsed="false">
      <c r="A355" s="24" t="s">
        <v>362</v>
      </c>
      <c r="B355" s="18" t="n">
        <f aca="false">HLOOKUP($B$2,$I$1:L355,S355,0)</f>
        <v>0</v>
      </c>
      <c r="C355" s="25" t="str">
        <f aca="false">IF(B355=1,"Ap Dung","Khong")</f>
        <v>Khong</v>
      </c>
      <c r="D355" s="25" t="str">
        <f aca="false">IF(E355="x","Bat buoc",(IF(E355=1,"khuyen khich","Khong")))</f>
        <v>Khong</v>
      </c>
      <c r="E355" s="26" t="n">
        <f aca="false">HLOOKUP($E$2,$N$1:R355,S355,0)</f>
        <v>0</v>
      </c>
      <c r="F355" s="27"/>
      <c r="G355" s="29" t="str">
        <f aca="false">IF(AND(F355=1,E355=1),1,IF(AND(F355=1,E355="x"),"x",""))</f>
        <v/>
      </c>
      <c r="H355" s="28" t="s">
        <v>5</v>
      </c>
      <c r="I355" s="22" t="n">
        <v>1</v>
      </c>
      <c r="J355" s="22"/>
      <c r="K355" s="22"/>
      <c r="L355" s="22"/>
      <c r="M355" s="29" t="s">
        <v>221</v>
      </c>
      <c r="N355" s="23"/>
      <c r="O355" s="23"/>
      <c r="P355" s="23"/>
      <c r="Q355" s="23" t="n">
        <v>1</v>
      </c>
      <c r="R355" s="23" t="n">
        <v>1</v>
      </c>
      <c r="S355" s="22" t="n">
        <v>355</v>
      </c>
      <c r="T355" s="8"/>
      <c r="U355" s="8"/>
      <c r="V355" s="8"/>
      <c r="W355" s="8"/>
      <c r="X355" s="8"/>
      <c r="Y355" s="8"/>
      <c r="Z355" s="8"/>
    </row>
    <row r="356" customFormat="false" ht="28.5" hidden="false" customHeight="true" outlineLevel="0" collapsed="false">
      <c r="A356" s="24" t="s">
        <v>363</v>
      </c>
      <c r="B356" s="18" t="n">
        <f aca="false">HLOOKUP($B$2,$I$1:L356,S356,0)</f>
        <v>0</v>
      </c>
      <c r="C356" s="25" t="str">
        <f aca="false">IF(B356=1,"Ap Dung","Khong")</f>
        <v>Khong</v>
      </c>
      <c r="D356" s="25" t="str">
        <f aca="false">IF(E356="x","Bat buoc",(IF(E356=1,"khuyen khich","Khong")))</f>
        <v>Khong</v>
      </c>
      <c r="E356" s="26" t="n">
        <f aca="false">HLOOKUP($E$2,$N$1:R356,S356,0)</f>
        <v>0</v>
      </c>
      <c r="F356" s="27"/>
      <c r="G356" s="29" t="str">
        <f aca="false">IF(AND(F356=1,E356=1),1,IF(AND(F356=1,E356="x"),"x",""))</f>
        <v/>
      </c>
      <c r="H356" s="28" t="s">
        <v>5</v>
      </c>
      <c r="I356" s="22" t="n">
        <v>1</v>
      </c>
      <c r="J356" s="22"/>
      <c r="K356" s="22"/>
      <c r="L356" s="22"/>
      <c r="M356" s="29" t="s">
        <v>221</v>
      </c>
      <c r="N356" s="23"/>
      <c r="O356" s="23"/>
      <c r="P356" s="23"/>
      <c r="Q356" s="23" t="n">
        <v>1</v>
      </c>
      <c r="R356" s="23" t="n">
        <v>1</v>
      </c>
      <c r="S356" s="22" t="n">
        <v>356</v>
      </c>
      <c r="T356" s="8"/>
      <c r="U356" s="8"/>
      <c r="V356" s="8"/>
      <c r="W356" s="8"/>
      <c r="X356" s="8"/>
      <c r="Y356" s="8"/>
      <c r="Z356" s="8"/>
    </row>
    <row r="357" customFormat="false" ht="28.5" hidden="false" customHeight="true" outlineLevel="0" collapsed="false">
      <c r="A357" s="30" t="s">
        <v>364</v>
      </c>
      <c r="B357" s="18"/>
      <c r="C357" s="31"/>
      <c r="D357" s="31"/>
      <c r="E357" s="32"/>
      <c r="F357" s="32"/>
      <c r="G357" s="23"/>
      <c r="H357" s="22"/>
      <c r="I357" s="22"/>
      <c r="J357" s="22"/>
      <c r="K357" s="22"/>
      <c r="L357" s="22"/>
      <c r="M357" s="23"/>
      <c r="N357" s="23"/>
      <c r="O357" s="23"/>
      <c r="P357" s="23"/>
      <c r="Q357" s="23"/>
      <c r="R357" s="23"/>
      <c r="S357" s="22" t="n">
        <v>357</v>
      </c>
      <c r="T357" s="8"/>
      <c r="U357" s="8"/>
      <c r="V357" s="8"/>
      <c r="W357" s="8"/>
      <c r="X357" s="8"/>
      <c r="Y357" s="8"/>
      <c r="Z357" s="8"/>
    </row>
    <row r="358" customFormat="false" ht="28.5" hidden="false" customHeight="true" outlineLevel="0" collapsed="false">
      <c r="A358" s="24" t="s">
        <v>365</v>
      </c>
      <c r="B358" s="18" t="n">
        <f aca="false">HLOOKUP($B$2,$I$1:L358,S358,0)</f>
        <v>1</v>
      </c>
      <c r="C358" s="25" t="str">
        <f aca="false">IF(B358=1,"Ap Dung","Khong")</f>
        <v>Ap Dung</v>
      </c>
      <c r="D358" s="25" t="str">
        <f aca="false">IF(E358="x","Bat buoc",(IF(E358=1,"khuyen khich","Khong")))</f>
        <v>Bat buoc</v>
      </c>
      <c r="E358" s="33" t="str">
        <f aca="false">HLOOKUP($E$2,$N$1:R358,S358,0)</f>
        <v>x</v>
      </c>
      <c r="F358" s="27"/>
      <c r="G358" s="29" t="str">
        <f aca="false">IF(AND(F358=1,E358=1),1,IF(AND(F358=1,E358="x"),"x",""))</f>
        <v/>
      </c>
      <c r="H358" s="28" t="s">
        <v>15</v>
      </c>
      <c r="I358" s="22" t="n">
        <v>1</v>
      </c>
      <c r="J358" s="22" t="n">
        <v>1</v>
      </c>
      <c r="K358" s="22" t="n">
        <v>1</v>
      </c>
      <c r="L358" s="22" t="n">
        <v>1</v>
      </c>
      <c r="M358" s="29" t="s">
        <v>22</v>
      </c>
      <c r="N358" s="29" t="s">
        <v>23</v>
      </c>
      <c r="O358" s="29" t="s">
        <v>23</v>
      </c>
      <c r="P358" s="29" t="s">
        <v>23</v>
      </c>
      <c r="Q358" s="29" t="s">
        <v>23</v>
      </c>
      <c r="R358" s="29" t="s">
        <v>23</v>
      </c>
      <c r="S358" s="22" t="n">
        <v>358</v>
      </c>
      <c r="T358" s="8"/>
      <c r="U358" s="8"/>
      <c r="V358" s="8"/>
      <c r="W358" s="8"/>
      <c r="X358" s="8"/>
      <c r="Y358" s="8"/>
      <c r="Z358" s="8"/>
    </row>
    <row r="359" customFormat="false" ht="28.5" hidden="false" customHeight="true" outlineLevel="0" collapsed="false">
      <c r="A359" s="24" t="s">
        <v>366</v>
      </c>
      <c r="B359" s="18" t="n">
        <f aca="false">HLOOKUP($B$2,$I$1:L359,S359,0)</f>
        <v>1</v>
      </c>
      <c r="C359" s="25" t="str">
        <f aca="false">IF(B359=1,"Ap Dung","Khong")</f>
        <v>Ap Dung</v>
      </c>
      <c r="D359" s="25" t="str">
        <f aca="false">IF(E359="x","Bat buoc",(IF(E359=1,"khuyen khich","Khong")))</f>
        <v>Khong</v>
      </c>
      <c r="E359" s="26" t="n">
        <f aca="false">HLOOKUP($E$2,$N$1:R359,S359,0)</f>
        <v>0</v>
      </c>
      <c r="F359" s="27"/>
      <c r="G359" s="29" t="str">
        <f aca="false">IF(AND(F359=1,E359=1),1,IF(AND(F359=1,E359="x"),"x",""))</f>
        <v/>
      </c>
      <c r="H359" s="28" t="s">
        <v>15</v>
      </c>
      <c r="I359" s="22" t="n">
        <v>1</v>
      </c>
      <c r="J359" s="22" t="n">
        <v>1</v>
      </c>
      <c r="K359" s="22" t="n">
        <v>1</v>
      </c>
      <c r="L359" s="22" t="n">
        <v>1</v>
      </c>
      <c r="M359" s="29" t="s">
        <v>85</v>
      </c>
      <c r="N359" s="23"/>
      <c r="O359" s="23"/>
      <c r="P359" s="23"/>
      <c r="Q359" s="23"/>
      <c r="R359" s="23"/>
      <c r="S359" s="22" t="n">
        <v>359</v>
      </c>
      <c r="T359" s="8"/>
      <c r="U359" s="8"/>
      <c r="V359" s="8"/>
      <c r="W359" s="8"/>
      <c r="X359" s="8"/>
      <c r="Y359" s="8"/>
      <c r="Z359" s="8"/>
    </row>
    <row r="360" customFormat="false" ht="28.5" hidden="false" customHeight="true" outlineLevel="0" collapsed="false">
      <c r="A360" s="24" t="s">
        <v>367</v>
      </c>
      <c r="B360" s="18" t="n">
        <f aca="false">HLOOKUP($B$2,$I$1:L360,S360,0)</f>
        <v>1</v>
      </c>
      <c r="C360" s="25" t="str">
        <f aca="false">IF(B360=1,"Ap Dung","Khong")</f>
        <v>Ap Dung</v>
      </c>
      <c r="D360" s="25" t="str">
        <f aca="false">IF(E360="x","Bat buoc",(IF(E360=1,"khuyen khich","Khong")))</f>
        <v>Bat buoc</v>
      </c>
      <c r="E360" s="33" t="str">
        <f aca="false">HLOOKUP($E$2,$N$1:R360,S360,0)</f>
        <v>x</v>
      </c>
      <c r="F360" s="27"/>
      <c r="G360" s="29" t="str">
        <f aca="false">IF(AND(F360=1,E360=1),1,IF(AND(F360=1,E360="x"),"x",""))</f>
        <v/>
      </c>
      <c r="H360" s="28" t="s">
        <v>15</v>
      </c>
      <c r="I360" s="22" t="n">
        <v>1</v>
      </c>
      <c r="J360" s="22" t="n">
        <v>1</v>
      </c>
      <c r="K360" s="22" t="n">
        <v>1</v>
      </c>
      <c r="L360" s="22" t="n">
        <v>1</v>
      </c>
      <c r="M360" s="29" t="s">
        <v>22</v>
      </c>
      <c r="N360" s="29" t="s">
        <v>23</v>
      </c>
      <c r="O360" s="29" t="s">
        <v>23</v>
      </c>
      <c r="P360" s="29" t="s">
        <v>23</v>
      </c>
      <c r="Q360" s="29" t="s">
        <v>23</v>
      </c>
      <c r="R360" s="29" t="s">
        <v>23</v>
      </c>
      <c r="S360" s="22" t="n">
        <v>360</v>
      </c>
      <c r="T360" s="8"/>
      <c r="U360" s="8"/>
      <c r="V360" s="8"/>
      <c r="W360" s="8"/>
      <c r="X360" s="8"/>
      <c r="Y360" s="8"/>
      <c r="Z360" s="8"/>
    </row>
    <row r="361" customFormat="false" ht="28.5" hidden="false" customHeight="true" outlineLevel="0" collapsed="false">
      <c r="A361" s="24" t="s">
        <v>368</v>
      </c>
      <c r="B361" s="18" t="n">
        <f aca="false">HLOOKUP($B$2,$I$1:L361,S361,0)</f>
        <v>1</v>
      </c>
      <c r="C361" s="25" t="str">
        <f aca="false">IF(B361=1,"Ap Dung","Khong")</f>
        <v>Ap Dung</v>
      </c>
      <c r="D361" s="25" t="str">
        <f aca="false">IF(E361="x","Bat buoc",(IF(E361=1,"khuyen khich","Khong")))</f>
        <v>khuyen khich</v>
      </c>
      <c r="E361" s="26" t="n">
        <f aca="false">HLOOKUP($E$2,$N$1:R361,S361,0)</f>
        <v>1</v>
      </c>
      <c r="F361" s="27"/>
      <c r="G361" s="29" t="str">
        <f aca="false">IF(AND(F361=1,E361=1),1,IF(AND(F361=1,E361="x"),"x",""))</f>
        <v/>
      </c>
      <c r="H361" s="28" t="s">
        <v>15</v>
      </c>
      <c r="I361" s="22" t="n">
        <v>1</v>
      </c>
      <c r="J361" s="22" t="n">
        <v>1</v>
      </c>
      <c r="K361" s="22" t="n">
        <v>1</v>
      </c>
      <c r="L361" s="22" t="n">
        <v>1</v>
      </c>
      <c r="M361" s="29" t="s">
        <v>18</v>
      </c>
      <c r="N361" s="23"/>
      <c r="O361" s="23"/>
      <c r="P361" s="23" t="n">
        <v>1</v>
      </c>
      <c r="Q361" s="23" t="n">
        <v>1</v>
      </c>
      <c r="R361" s="23" t="n">
        <v>1</v>
      </c>
      <c r="S361" s="22" t="n">
        <v>361</v>
      </c>
      <c r="T361" s="8"/>
      <c r="U361" s="8"/>
      <c r="V361" s="8"/>
      <c r="W361" s="8"/>
      <c r="X361" s="8"/>
      <c r="Y361" s="8"/>
      <c r="Z361" s="8"/>
    </row>
    <row r="362" customFormat="false" ht="28.5" hidden="false" customHeight="true" outlineLevel="0" collapsed="false">
      <c r="A362" s="30" t="s">
        <v>369</v>
      </c>
      <c r="B362" s="18"/>
      <c r="C362" s="31"/>
      <c r="D362" s="31"/>
      <c r="E362" s="32"/>
      <c r="F362" s="32"/>
      <c r="G362" s="23"/>
      <c r="H362" s="22"/>
      <c r="I362" s="22"/>
      <c r="J362" s="22"/>
      <c r="K362" s="22"/>
      <c r="L362" s="22"/>
      <c r="M362" s="23"/>
      <c r="N362" s="23"/>
      <c r="O362" s="23"/>
      <c r="P362" s="23"/>
      <c r="Q362" s="23"/>
      <c r="R362" s="23"/>
      <c r="S362" s="22" t="n">
        <v>362</v>
      </c>
      <c r="T362" s="8"/>
      <c r="U362" s="8"/>
      <c r="V362" s="8"/>
      <c r="W362" s="8"/>
      <c r="X362" s="8"/>
      <c r="Y362" s="8"/>
      <c r="Z362" s="8"/>
    </row>
    <row r="363" customFormat="false" ht="28.5" hidden="false" customHeight="true" outlineLevel="0" collapsed="false">
      <c r="A363" s="24" t="s">
        <v>370</v>
      </c>
      <c r="B363" s="18" t="n">
        <f aca="false">HLOOKUP($B$2,$I$1:L363,S363,0)</f>
        <v>1</v>
      </c>
      <c r="C363" s="25" t="str">
        <f aca="false">IF(B363=1,"Ap Dung","Khong")</f>
        <v>Ap Dung</v>
      </c>
      <c r="D363" s="25" t="str">
        <f aca="false">IF(E363="x","Bat buoc",(IF(E363=1,"khuyen khich","Khong")))</f>
        <v>Bat buoc</v>
      </c>
      <c r="E363" s="33" t="str">
        <f aca="false">HLOOKUP($E$2,$N$1:R363,S363,0)</f>
        <v>x</v>
      </c>
      <c r="F363" s="27"/>
      <c r="G363" s="29" t="str">
        <f aca="false">IF(AND(F363=1,E363=1),1,IF(AND(F363=1,E363="x"),"x",""))</f>
        <v/>
      </c>
      <c r="H363" s="28" t="s">
        <v>15</v>
      </c>
      <c r="I363" s="22" t="n">
        <v>1</v>
      </c>
      <c r="J363" s="22" t="n">
        <v>1</v>
      </c>
      <c r="K363" s="22" t="n">
        <v>1</v>
      </c>
      <c r="L363" s="22" t="n">
        <v>1</v>
      </c>
      <c r="M363" s="29" t="s">
        <v>22</v>
      </c>
      <c r="N363" s="29" t="s">
        <v>23</v>
      </c>
      <c r="O363" s="29" t="s">
        <v>23</v>
      </c>
      <c r="P363" s="29" t="s">
        <v>23</v>
      </c>
      <c r="Q363" s="29" t="s">
        <v>23</v>
      </c>
      <c r="R363" s="29" t="s">
        <v>23</v>
      </c>
      <c r="S363" s="22" t="n">
        <v>363</v>
      </c>
      <c r="T363" s="8"/>
      <c r="U363" s="8"/>
      <c r="V363" s="8"/>
      <c r="W363" s="8"/>
      <c r="X363" s="8"/>
      <c r="Y363" s="8"/>
      <c r="Z363" s="8"/>
    </row>
    <row r="364" customFormat="false" ht="28.5" hidden="false" customHeight="true" outlineLevel="0" collapsed="false">
      <c r="A364" s="24" t="s">
        <v>371</v>
      </c>
      <c r="B364" s="18" t="n">
        <f aca="false">HLOOKUP($B$2,$I$1:L364,S364,0)</f>
        <v>1</v>
      </c>
      <c r="C364" s="25" t="str">
        <f aca="false">IF(B364=1,"Ap Dung","Khong")</f>
        <v>Ap Dung</v>
      </c>
      <c r="D364" s="25" t="str">
        <f aca="false">IF(E364="x","Bat buoc",(IF(E364=1,"khuyen khich","Khong")))</f>
        <v>Bat buoc</v>
      </c>
      <c r="E364" s="33" t="str">
        <f aca="false">HLOOKUP($E$2,$N$1:R364,S364,0)</f>
        <v>x</v>
      </c>
      <c r="F364" s="27"/>
      <c r="G364" s="29" t="str">
        <f aca="false">IF(AND(F364=1,E364=1),1,IF(AND(F364=1,E364="x"),"x",""))</f>
        <v/>
      </c>
      <c r="H364" s="28" t="s">
        <v>15</v>
      </c>
      <c r="I364" s="22" t="n">
        <v>1</v>
      </c>
      <c r="J364" s="22" t="n">
        <v>1</v>
      </c>
      <c r="K364" s="22" t="n">
        <v>1</v>
      </c>
      <c r="L364" s="22" t="n">
        <v>1</v>
      </c>
      <c r="M364" s="29" t="s">
        <v>22</v>
      </c>
      <c r="N364" s="29" t="s">
        <v>23</v>
      </c>
      <c r="O364" s="29" t="s">
        <v>23</v>
      </c>
      <c r="P364" s="29" t="s">
        <v>23</v>
      </c>
      <c r="Q364" s="29" t="s">
        <v>23</v>
      </c>
      <c r="R364" s="29" t="s">
        <v>23</v>
      </c>
      <c r="S364" s="22" t="n">
        <v>364</v>
      </c>
      <c r="T364" s="8"/>
      <c r="U364" s="8"/>
      <c r="V364" s="8"/>
      <c r="W364" s="8"/>
      <c r="X364" s="8"/>
      <c r="Y364" s="8"/>
      <c r="Z364" s="8"/>
    </row>
    <row r="365" customFormat="false" ht="28.5" hidden="false" customHeight="true" outlineLevel="0" collapsed="false">
      <c r="A365" s="24" t="s">
        <v>372</v>
      </c>
      <c r="B365" s="18" t="n">
        <f aca="false">HLOOKUP($B$2,$I$1:L365,S365,0)</f>
        <v>1</v>
      </c>
      <c r="C365" s="25" t="str">
        <f aca="false">IF(B365=1,"Ap Dung","Khong")</f>
        <v>Ap Dung</v>
      </c>
      <c r="D365" s="25" t="str">
        <f aca="false">IF(E365="x","Bat buoc",(IF(E365=1,"khuyen khich","Khong")))</f>
        <v>Khong</v>
      </c>
      <c r="E365" s="26" t="n">
        <f aca="false">HLOOKUP($E$2,$N$1:R365,S365,0)</f>
        <v>0</v>
      </c>
      <c r="F365" s="27"/>
      <c r="G365" s="29" t="str">
        <f aca="false">IF(AND(F365=1,E365=1),1,IF(AND(F365=1,E365="x"),"x",""))</f>
        <v/>
      </c>
      <c r="H365" s="28" t="s">
        <v>15</v>
      </c>
      <c r="I365" s="22" t="n">
        <v>1</v>
      </c>
      <c r="J365" s="22" t="n">
        <v>1</v>
      </c>
      <c r="K365" s="22" t="n">
        <v>1</v>
      </c>
      <c r="L365" s="22" t="n">
        <v>1</v>
      </c>
      <c r="M365" s="23" t="n">
        <v>5</v>
      </c>
      <c r="N365" s="23"/>
      <c r="O365" s="23"/>
      <c r="P365" s="23"/>
      <c r="Q365" s="23"/>
      <c r="R365" s="23" t="n">
        <v>1</v>
      </c>
      <c r="S365" s="22" t="n">
        <v>365</v>
      </c>
      <c r="T365" s="8"/>
      <c r="U365" s="8"/>
      <c r="V365" s="8"/>
      <c r="W365" s="8"/>
      <c r="X365" s="8"/>
      <c r="Y365" s="8"/>
      <c r="Z365" s="8"/>
    </row>
    <row r="366" customFormat="false" ht="28.5" hidden="false" customHeight="true" outlineLevel="0" collapsed="false">
      <c r="A366" s="30" t="s">
        <v>373</v>
      </c>
      <c r="B366" s="18"/>
      <c r="C366" s="31"/>
      <c r="D366" s="31"/>
      <c r="E366" s="32"/>
      <c r="F366" s="32"/>
      <c r="G366" s="23"/>
      <c r="H366" s="22"/>
      <c r="I366" s="22"/>
      <c r="J366" s="22"/>
      <c r="K366" s="22"/>
      <c r="L366" s="22"/>
      <c r="M366" s="23"/>
      <c r="N366" s="23"/>
      <c r="O366" s="23"/>
      <c r="P366" s="23"/>
      <c r="Q366" s="23"/>
      <c r="R366" s="23"/>
      <c r="S366" s="22" t="n">
        <v>366</v>
      </c>
      <c r="T366" s="8"/>
      <c r="U366" s="8"/>
      <c r="V366" s="8"/>
      <c r="W366" s="8"/>
      <c r="X366" s="8"/>
      <c r="Y366" s="8"/>
      <c r="Z366" s="8"/>
    </row>
    <row r="367" customFormat="false" ht="28.5" hidden="false" customHeight="true" outlineLevel="0" collapsed="false">
      <c r="A367" s="24" t="s">
        <v>374</v>
      </c>
      <c r="B367" s="18" t="n">
        <f aca="false">HLOOKUP($B$2,$I$1:L367,S367,0)</f>
        <v>1</v>
      </c>
      <c r="C367" s="25" t="str">
        <f aca="false">IF(B367=1,"Ap Dung","Khong")</f>
        <v>Ap Dung</v>
      </c>
      <c r="D367" s="25" t="str">
        <f aca="false">IF(E367="x","Bat buoc",(IF(E367=1,"khuyen khich","Khong")))</f>
        <v>Khong</v>
      </c>
      <c r="E367" s="26" t="n">
        <f aca="false">HLOOKUP($E$2,$N$1:R367,S367,0)</f>
        <v>0</v>
      </c>
      <c r="F367" s="27"/>
      <c r="G367" s="29" t="str">
        <f aca="false">IF(AND(F367=1,E367=1),1,IF(AND(F367=1,E367="x"),"x",""))</f>
        <v/>
      </c>
      <c r="H367" s="28" t="s">
        <v>70</v>
      </c>
      <c r="I367" s="22" t="n">
        <v>1</v>
      </c>
      <c r="J367" s="22" t="n">
        <v>1</v>
      </c>
      <c r="K367" s="22" t="n">
        <v>1</v>
      </c>
      <c r="L367" s="22"/>
      <c r="M367" s="23" t="n">
        <v>2</v>
      </c>
      <c r="N367" s="23"/>
      <c r="O367" s="23" t="n">
        <v>1</v>
      </c>
      <c r="P367" s="23"/>
      <c r="Q367" s="23"/>
      <c r="R367" s="23"/>
      <c r="S367" s="22" t="n">
        <v>367</v>
      </c>
      <c r="T367" s="8"/>
      <c r="U367" s="8"/>
      <c r="V367" s="8"/>
      <c r="W367" s="8"/>
      <c r="X367" s="8"/>
      <c r="Y367" s="8"/>
      <c r="Z367" s="8"/>
    </row>
    <row r="368" customFormat="false" ht="28.5" hidden="false" customHeight="true" outlineLevel="0" collapsed="false">
      <c r="A368" s="24" t="s">
        <v>375</v>
      </c>
      <c r="B368" s="18" t="n">
        <f aca="false">HLOOKUP($B$2,$I$1:L368,S368,0)</f>
        <v>1</v>
      </c>
      <c r="C368" s="25" t="str">
        <f aca="false">IF(B368=1,"Ap Dung","Khong")</f>
        <v>Ap Dung</v>
      </c>
      <c r="D368" s="25" t="str">
        <f aca="false">IF(E368="x","Bat buoc",(IF(E368=1,"khuyen khich","Khong")))</f>
        <v>khuyen khich</v>
      </c>
      <c r="E368" s="26" t="n">
        <f aca="false">HLOOKUP($E$2,$N$1:R368,S368,0)</f>
        <v>1</v>
      </c>
      <c r="F368" s="27"/>
      <c r="G368" s="29" t="str">
        <f aca="false">IF(AND(F368=1,E368=1),1,IF(AND(F368=1,E368="x"),"x",""))</f>
        <v/>
      </c>
      <c r="H368" s="28" t="s">
        <v>70</v>
      </c>
      <c r="I368" s="22" t="n">
        <v>1</v>
      </c>
      <c r="J368" s="22" t="n">
        <v>1</v>
      </c>
      <c r="K368" s="22" t="n">
        <v>1</v>
      </c>
      <c r="L368" s="22"/>
      <c r="M368" s="29" t="s">
        <v>35</v>
      </c>
      <c r="N368" s="23"/>
      <c r="O368" s="23"/>
      <c r="P368" s="23" t="n">
        <v>1</v>
      </c>
      <c r="Q368" s="29" t="s">
        <v>23</v>
      </c>
      <c r="R368" s="29" t="s">
        <v>23</v>
      </c>
      <c r="S368" s="22" t="n">
        <v>368</v>
      </c>
      <c r="T368" s="8"/>
      <c r="U368" s="8"/>
      <c r="V368" s="8"/>
      <c r="W368" s="8"/>
      <c r="X368" s="8"/>
      <c r="Y368" s="8"/>
      <c r="Z368" s="8"/>
    </row>
    <row r="369" customFormat="false" ht="28.5" hidden="false" customHeight="true" outlineLevel="0" collapsed="false">
      <c r="A369" s="24" t="s">
        <v>376</v>
      </c>
      <c r="B369" s="18" t="n">
        <f aca="false">HLOOKUP($B$2,$I$1:L369,S369,0)</f>
        <v>1</v>
      </c>
      <c r="C369" s="25" t="str">
        <f aca="false">IF(B369=1,"Ap Dung","Khong")</f>
        <v>Ap Dung</v>
      </c>
      <c r="D369" s="25" t="str">
        <f aca="false">IF(E369="x","Bat buoc",(IF(E369=1,"khuyen khich","Khong")))</f>
        <v>Khong</v>
      </c>
      <c r="E369" s="26" t="n">
        <f aca="false">HLOOKUP($E$2,$N$1:R369,S369,0)</f>
        <v>0</v>
      </c>
      <c r="F369" s="27"/>
      <c r="G369" s="29" t="str">
        <f aca="false">IF(AND(F369=1,E369=1),1,IF(AND(F369=1,E369="x"),"x",""))</f>
        <v/>
      </c>
      <c r="H369" s="28" t="s">
        <v>70</v>
      </c>
      <c r="I369" s="22" t="n">
        <v>1</v>
      </c>
      <c r="J369" s="22" t="n">
        <v>1</v>
      </c>
      <c r="K369" s="22" t="n">
        <v>1</v>
      </c>
      <c r="L369" s="22"/>
      <c r="M369" s="29" t="s">
        <v>126</v>
      </c>
      <c r="N369" s="23"/>
      <c r="O369" s="23"/>
      <c r="P369" s="23"/>
      <c r="Q369" s="23" t="n">
        <v>1</v>
      </c>
      <c r="R369" s="29" t="s">
        <v>23</v>
      </c>
      <c r="S369" s="22" t="n">
        <v>369</v>
      </c>
      <c r="T369" s="8"/>
      <c r="U369" s="8"/>
      <c r="V369" s="8"/>
      <c r="W369" s="8"/>
      <c r="X369" s="8"/>
      <c r="Y369" s="8"/>
      <c r="Z369" s="8"/>
    </row>
    <row r="370" customFormat="false" ht="28.5" hidden="false" customHeight="true" outlineLevel="0" collapsed="false">
      <c r="A370" s="24" t="s">
        <v>377</v>
      </c>
      <c r="B370" s="18" t="n">
        <f aca="false">HLOOKUP($B$2,$I$1:L370,S370,0)</f>
        <v>1</v>
      </c>
      <c r="C370" s="25" t="str">
        <f aca="false">IF(B370=1,"Ap Dung","Khong")</f>
        <v>Ap Dung</v>
      </c>
      <c r="D370" s="25" t="str">
        <f aca="false">IF(E370="x","Bat buoc",(IF(E370=1,"khuyen khich","Khong")))</f>
        <v>Khong</v>
      </c>
      <c r="E370" s="26" t="n">
        <f aca="false">HLOOKUP($E$2,$N$1:R370,S370,0)</f>
        <v>0</v>
      </c>
      <c r="F370" s="27"/>
      <c r="G370" s="29" t="str">
        <f aca="false">IF(AND(F370=1,E370=1),1,IF(AND(F370=1,E370="x"),"x",""))</f>
        <v/>
      </c>
      <c r="H370" s="28" t="s">
        <v>70</v>
      </c>
      <c r="I370" s="22" t="n">
        <v>1</v>
      </c>
      <c r="J370" s="22" t="n">
        <v>1</v>
      </c>
      <c r="K370" s="22" t="n">
        <v>1</v>
      </c>
      <c r="L370" s="22"/>
      <c r="M370" s="29" t="s">
        <v>221</v>
      </c>
      <c r="N370" s="23"/>
      <c r="O370" s="23"/>
      <c r="P370" s="23"/>
      <c r="Q370" s="23" t="n">
        <v>1</v>
      </c>
      <c r="R370" s="23" t="n">
        <v>1</v>
      </c>
      <c r="S370" s="22" t="n">
        <v>370</v>
      </c>
      <c r="T370" s="8"/>
      <c r="U370" s="8"/>
      <c r="V370" s="8"/>
      <c r="W370" s="8"/>
      <c r="X370" s="8"/>
      <c r="Y370" s="8"/>
      <c r="Z370" s="8"/>
    </row>
    <row r="371" customFormat="false" ht="28.5" hidden="false" customHeight="true" outlineLevel="0" collapsed="false">
      <c r="A371" s="24" t="s">
        <v>378</v>
      </c>
      <c r="B371" s="18" t="n">
        <f aca="false">HLOOKUP($B$2,$I$1:L371,S371,0)</f>
        <v>1</v>
      </c>
      <c r="C371" s="25" t="str">
        <f aca="false">IF(B371=1,"Ap Dung","Khong")</f>
        <v>Ap Dung</v>
      </c>
      <c r="D371" s="25" t="str">
        <f aca="false">IF(E371="x","Bat buoc",(IF(E371=1,"khuyen khich","Khong")))</f>
        <v>Khong</v>
      </c>
      <c r="E371" s="26" t="n">
        <f aca="false">HLOOKUP($E$2,$N$1:R371,S371,0)</f>
        <v>0</v>
      </c>
      <c r="F371" s="27"/>
      <c r="G371" s="29" t="str">
        <f aca="false">IF(AND(F371=1,E371=1),1,IF(AND(F371=1,E371="x"),"x",""))</f>
        <v/>
      </c>
      <c r="H371" s="28" t="s">
        <v>70</v>
      </c>
      <c r="I371" s="22" t="n">
        <v>1</v>
      </c>
      <c r="J371" s="22" t="n">
        <v>1</v>
      </c>
      <c r="K371" s="22" t="n">
        <v>1</v>
      </c>
      <c r="L371" s="22"/>
      <c r="M371" s="23" t="n">
        <v>5</v>
      </c>
      <c r="N371" s="23"/>
      <c r="O371" s="23"/>
      <c r="P371" s="23"/>
      <c r="Q371" s="23"/>
      <c r="R371" s="23" t="n">
        <v>1</v>
      </c>
      <c r="S371" s="22" t="n">
        <v>371</v>
      </c>
      <c r="T371" s="8"/>
      <c r="U371" s="8"/>
      <c r="V371" s="8"/>
      <c r="W371" s="8"/>
      <c r="X371" s="8"/>
      <c r="Y371" s="8"/>
      <c r="Z371" s="8"/>
    </row>
    <row r="372" customFormat="false" ht="28.5" hidden="false" customHeight="true" outlineLevel="0" collapsed="false">
      <c r="A372" s="30" t="s">
        <v>379</v>
      </c>
      <c r="B372" s="18"/>
      <c r="C372" s="31"/>
      <c r="D372" s="31"/>
      <c r="E372" s="32"/>
      <c r="F372" s="32"/>
      <c r="G372" s="23"/>
      <c r="H372" s="22"/>
      <c r="I372" s="22"/>
      <c r="J372" s="22"/>
      <c r="K372" s="22"/>
      <c r="L372" s="22"/>
      <c r="M372" s="23"/>
      <c r="N372" s="23"/>
      <c r="O372" s="23"/>
      <c r="P372" s="23"/>
      <c r="Q372" s="23"/>
      <c r="R372" s="23"/>
      <c r="S372" s="22" t="n">
        <v>372</v>
      </c>
      <c r="T372" s="8"/>
      <c r="U372" s="8"/>
      <c r="V372" s="8"/>
      <c r="W372" s="8"/>
      <c r="X372" s="8"/>
      <c r="Y372" s="8"/>
      <c r="Z372" s="8"/>
    </row>
    <row r="373" customFormat="false" ht="28.5" hidden="false" customHeight="true" outlineLevel="0" collapsed="false">
      <c r="A373" s="24" t="s">
        <v>380</v>
      </c>
      <c r="B373" s="18" t="n">
        <f aca="false">HLOOKUP($B$2,$I$1:L373,S373,0)</f>
        <v>1</v>
      </c>
      <c r="C373" s="25" t="str">
        <f aca="false">IF(B373=1,"Ap Dung","Khong")</f>
        <v>Ap Dung</v>
      </c>
      <c r="D373" s="25" t="str">
        <f aca="false">IF(E373="x","Bat buoc",(IF(E373=1,"khuyen khich","Khong")))</f>
        <v>Bat buoc</v>
      </c>
      <c r="E373" s="33" t="str">
        <f aca="false">HLOOKUP($E$2,$N$1:R373,S373,0)</f>
        <v>x</v>
      </c>
      <c r="F373" s="27"/>
      <c r="G373" s="29" t="str">
        <f aca="false">IF(AND(F373=1,E373=1),1,IF(AND(F373=1,E373="x"),"x",""))</f>
        <v/>
      </c>
      <c r="H373" s="28" t="s">
        <v>15</v>
      </c>
      <c r="I373" s="22" t="n">
        <v>1</v>
      </c>
      <c r="J373" s="22" t="n">
        <v>1</v>
      </c>
      <c r="K373" s="22" t="n">
        <v>1</v>
      </c>
      <c r="L373" s="22" t="n">
        <v>1</v>
      </c>
      <c r="M373" s="29" t="s">
        <v>22</v>
      </c>
      <c r="N373" s="29" t="s">
        <v>23</v>
      </c>
      <c r="O373" s="29" t="s">
        <v>23</v>
      </c>
      <c r="P373" s="29" t="s">
        <v>23</v>
      </c>
      <c r="Q373" s="29" t="s">
        <v>23</v>
      </c>
      <c r="R373" s="29" t="s">
        <v>23</v>
      </c>
      <c r="S373" s="22" t="n">
        <v>373</v>
      </c>
      <c r="T373" s="8"/>
      <c r="U373" s="8"/>
      <c r="V373" s="8"/>
      <c r="W373" s="8"/>
      <c r="X373" s="8"/>
      <c r="Y373" s="8"/>
      <c r="Z373" s="8"/>
    </row>
    <row r="374" customFormat="false" ht="28.5" hidden="false" customHeight="true" outlineLevel="0" collapsed="false">
      <c r="A374" s="30" t="s">
        <v>381</v>
      </c>
      <c r="B374" s="18"/>
      <c r="C374" s="31"/>
      <c r="D374" s="31"/>
      <c r="E374" s="32"/>
      <c r="F374" s="32"/>
      <c r="G374" s="23"/>
      <c r="H374" s="22"/>
      <c r="I374" s="22"/>
      <c r="J374" s="22"/>
      <c r="K374" s="22"/>
      <c r="L374" s="22"/>
      <c r="M374" s="23"/>
      <c r="N374" s="23"/>
      <c r="O374" s="23"/>
      <c r="P374" s="23"/>
      <c r="Q374" s="23"/>
      <c r="R374" s="23"/>
      <c r="S374" s="22" t="n">
        <v>374</v>
      </c>
      <c r="T374" s="8"/>
      <c r="U374" s="8"/>
      <c r="V374" s="8"/>
      <c r="W374" s="8"/>
      <c r="X374" s="8"/>
      <c r="Y374" s="8"/>
      <c r="Z374" s="8"/>
    </row>
    <row r="375" customFormat="false" ht="28.5" hidden="false" customHeight="true" outlineLevel="0" collapsed="false">
      <c r="A375" s="24" t="s">
        <v>382</v>
      </c>
      <c r="B375" s="18" t="n">
        <f aca="false">HLOOKUP($B$2,$I$1:L375,S375,0)</f>
        <v>1</v>
      </c>
      <c r="C375" s="25" t="str">
        <f aca="false">IF(B375=1,"Ap Dung","Khong")</f>
        <v>Ap Dung</v>
      </c>
      <c r="D375" s="25" t="str">
        <f aca="false">IF(E375="x","Bat buoc",(IF(E375=1,"khuyen khich","Khong")))</f>
        <v>Bat buoc</v>
      </c>
      <c r="E375" s="33" t="str">
        <f aca="false">HLOOKUP($E$2,$N$1:R375,S375,0)</f>
        <v>x</v>
      </c>
      <c r="F375" s="27"/>
      <c r="G375" s="29" t="str">
        <f aca="false">IF(AND(F375=1,E375=1),1,IF(AND(F375=1,E375="x"),"x",""))</f>
        <v/>
      </c>
      <c r="H375" s="28" t="s">
        <v>15</v>
      </c>
      <c r="I375" s="22" t="n">
        <v>1</v>
      </c>
      <c r="J375" s="22" t="n">
        <v>1</v>
      </c>
      <c r="K375" s="22" t="n">
        <v>1</v>
      </c>
      <c r="L375" s="22" t="n">
        <v>1</v>
      </c>
      <c r="M375" s="29" t="s">
        <v>22</v>
      </c>
      <c r="N375" s="29" t="s">
        <v>23</v>
      </c>
      <c r="O375" s="29" t="s">
        <v>23</v>
      </c>
      <c r="P375" s="29" t="s">
        <v>23</v>
      </c>
      <c r="Q375" s="29" t="s">
        <v>23</v>
      </c>
      <c r="R375" s="29" t="s">
        <v>23</v>
      </c>
      <c r="S375" s="22" t="n">
        <v>375</v>
      </c>
      <c r="T375" s="8"/>
      <c r="U375" s="8"/>
      <c r="V375" s="8"/>
      <c r="W375" s="8"/>
      <c r="X375" s="8"/>
      <c r="Y375" s="8"/>
      <c r="Z375" s="8"/>
    </row>
    <row r="376" customFormat="false" ht="28.5" hidden="false" customHeight="true" outlineLevel="0" collapsed="false">
      <c r="A376" s="24" t="s">
        <v>383</v>
      </c>
      <c r="B376" s="18" t="n">
        <f aca="false">HLOOKUP($B$2,$I$1:L376,S376,0)</f>
        <v>1</v>
      </c>
      <c r="C376" s="25" t="str">
        <f aca="false">IF(B376=1,"Ap Dung","Khong")</f>
        <v>Ap Dung</v>
      </c>
      <c r="D376" s="25" t="str">
        <f aca="false">IF(E376="x","Bat buoc",(IF(E376=1,"khuyen khich","Khong")))</f>
        <v>Bat buoc</v>
      </c>
      <c r="E376" s="33" t="str">
        <f aca="false">HLOOKUP($E$2,$N$1:R376,S376,0)</f>
        <v>x</v>
      </c>
      <c r="F376" s="27"/>
      <c r="G376" s="29" t="str">
        <f aca="false">IF(AND(F376=1,E376=1),1,IF(AND(F376=1,E376="x"),"x",""))</f>
        <v/>
      </c>
      <c r="H376" s="28" t="s">
        <v>15</v>
      </c>
      <c r="I376" s="22" t="n">
        <v>1</v>
      </c>
      <c r="J376" s="22" t="n">
        <v>1</v>
      </c>
      <c r="K376" s="22" t="n">
        <v>1</v>
      </c>
      <c r="L376" s="22" t="n">
        <v>1</v>
      </c>
      <c r="M376" s="29" t="s">
        <v>22</v>
      </c>
      <c r="N376" s="29" t="s">
        <v>23</v>
      </c>
      <c r="O376" s="29" t="s">
        <v>23</v>
      </c>
      <c r="P376" s="29" t="s">
        <v>23</v>
      </c>
      <c r="Q376" s="29" t="s">
        <v>23</v>
      </c>
      <c r="R376" s="29" t="s">
        <v>23</v>
      </c>
      <c r="S376" s="22" t="n">
        <v>376</v>
      </c>
      <c r="T376" s="8"/>
      <c r="U376" s="8"/>
      <c r="V376" s="8"/>
      <c r="W376" s="8"/>
      <c r="X376" s="8"/>
      <c r="Y376" s="8"/>
      <c r="Z376" s="8"/>
    </row>
    <row r="377" customFormat="false" ht="28.5" hidden="false" customHeight="true" outlineLevel="0" collapsed="false">
      <c r="A377" s="24" t="s">
        <v>384</v>
      </c>
      <c r="B377" s="18" t="n">
        <f aca="false">HLOOKUP($B$2,$I$1:L377,S377,0)</f>
        <v>1</v>
      </c>
      <c r="C377" s="25" t="str">
        <f aca="false">IF(B377=1,"Ap Dung","Khong")</f>
        <v>Ap Dung</v>
      </c>
      <c r="D377" s="25" t="str">
        <f aca="false">IF(E377="x","Bat buoc",(IF(E377=1,"khuyen khich","Khong")))</f>
        <v>Bat buoc</v>
      </c>
      <c r="E377" s="33" t="str">
        <f aca="false">HLOOKUP($E$2,$N$1:R377,S377,0)</f>
        <v>x</v>
      </c>
      <c r="F377" s="27"/>
      <c r="G377" s="29" t="str">
        <f aca="false">IF(AND(F377=1,E377=1),1,IF(AND(F377=1,E377="x"),"x",""))</f>
        <v/>
      </c>
      <c r="H377" s="28" t="s">
        <v>15</v>
      </c>
      <c r="I377" s="22" t="n">
        <v>1</v>
      </c>
      <c r="J377" s="22" t="n">
        <v>1</v>
      </c>
      <c r="K377" s="22" t="n">
        <v>1</v>
      </c>
      <c r="L377" s="22" t="n">
        <v>1</v>
      </c>
      <c r="M377" s="29" t="s">
        <v>197</v>
      </c>
      <c r="N377" s="23" t="n">
        <v>1</v>
      </c>
      <c r="O377" s="29" t="s">
        <v>23</v>
      </c>
      <c r="P377" s="29" t="s">
        <v>23</v>
      </c>
      <c r="Q377" s="29" t="s">
        <v>23</v>
      </c>
      <c r="R377" s="29" t="s">
        <v>23</v>
      </c>
      <c r="S377" s="22" t="n">
        <v>377</v>
      </c>
      <c r="T377" s="8"/>
      <c r="U377" s="8"/>
      <c r="V377" s="8"/>
      <c r="W377" s="8"/>
      <c r="X377" s="8"/>
      <c r="Y377" s="8"/>
      <c r="Z377" s="8"/>
    </row>
    <row r="378" customFormat="false" ht="28.5" hidden="false" customHeight="true" outlineLevel="0" collapsed="false">
      <c r="A378" s="17" t="s">
        <v>385</v>
      </c>
      <c r="B378" s="18"/>
      <c r="C378" s="31"/>
      <c r="D378" s="31"/>
      <c r="E378" s="32"/>
      <c r="F378" s="32"/>
      <c r="G378" s="23"/>
      <c r="H378" s="22"/>
      <c r="I378" s="22"/>
      <c r="J378" s="22"/>
      <c r="K378" s="22"/>
      <c r="L378" s="22"/>
      <c r="M378" s="23"/>
      <c r="N378" s="23"/>
      <c r="O378" s="23"/>
      <c r="P378" s="23"/>
      <c r="Q378" s="23"/>
      <c r="R378" s="23"/>
      <c r="S378" s="22"/>
      <c r="T378" s="8"/>
      <c r="U378" s="8"/>
      <c r="V378" s="8"/>
      <c r="W378" s="8"/>
      <c r="X378" s="8"/>
      <c r="Y378" s="8"/>
      <c r="Z378" s="8"/>
    </row>
    <row r="379" customFormat="false" ht="28.5" hidden="false" customHeight="true" outlineLevel="0" collapsed="false">
      <c r="A379" s="35" t="s">
        <v>386</v>
      </c>
      <c r="B379" s="36"/>
      <c r="C379" s="37"/>
      <c r="D379" s="38" t="n">
        <f aca="false">COUNTIF(D5:D377,"bat buoc")-COUNTIFS(D5:D377,"bat buoc",C5:C377,"khong")</f>
        <v>134</v>
      </c>
      <c r="E379" s="39" t="n">
        <v>1</v>
      </c>
      <c r="F379" s="37" t="n">
        <f aca="false">G379</f>
        <v>27</v>
      </c>
      <c r="G379" s="37" t="n">
        <f aca="false">COUNTIF(G5:G377,"x")-COUNTIFS(G5:G377,"x",C5:C377,"khong")</f>
        <v>27</v>
      </c>
      <c r="H379" s="40"/>
      <c r="I379" s="40"/>
      <c r="J379" s="40"/>
      <c r="K379" s="40"/>
      <c r="L379" s="40"/>
      <c r="M379" s="27"/>
      <c r="N379" s="27" t="n">
        <v>1</v>
      </c>
      <c r="O379" s="27" t="n">
        <v>2</v>
      </c>
      <c r="P379" s="27" t="n">
        <v>3</v>
      </c>
      <c r="Q379" s="27" t="n">
        <v>4</v>
      </c>
      <c r="R379" s="27" t="n">
        <v>5</v>
      </c>
      <c r="S379" s="40"/>
      <c r="T379" s="8"/>
      <c r="U379" s="8"/>
      <c r="V379" s="8"/>
      <c r="W379" s="8"/>
      <c r="X379" s="8"/>
      <c r="Y379" s="8"/>
      <c r="Z379" s="8"/>
    </row>
    <row r="380" customFormat="false" ht="28.5" hidden="false" customHeight="true" outlineLevel="0" collapsed="false">
      <c r="A380" s="35" t="s">
        <v>387</v>
      </c>
      <c r="B380" s="36"/>
      <c r="C380" s="37"/>
      <c r="D380" s="38" t="n">
        <f aca="false">COUNTIF(D5:D377,"khuyen khich")-COUNTIFS(D5:D377,"khuyen khich",C5:C377,"khong")</f>
        <v>45</v>
      </c>
      <c r="E380" s="41" t="n">
        <f aca="false">HLOOKUP($E$2,$N$379:R380,2,0)</f>
        <v>0.8</v>
      </c>
      <c r="F380" s="37" t="n">
        <f aca="false">G380</f>
        <v>14</v>
      </c>
      <c r="G380" s="37" t="n">
        <f aca="false">COUNTIF(G5:G377,1)-COUNTIFS(G5:G377,1,C5:C377,"khong")</f>
        <v>14</v>
      </c>
      <c r="H380" s="40"/>
      <c r="I380" s="40"/>
      <c r="J380" s="40"/>
      <c r="K380" s="40"/>
      <c r="L380" s="40"/>
      <c r="M380" s="27"/>
      <c r="N380" s="42" t="n">
        <v>0.75</v>
      </c>
      <c r="O380" s="43" t="n">
        <v>0.8</v>
      </c>
      <c r="P380" s="43" t="n">
        <v>0.8</v>
      </c>
      <c r="Q380" s="43" t="n">
        <v>0.8</v>
      </c>
      <c r="R380" s="43" t="n">
        <v>0.8</v>
      </c>
      <c r="S380" s="40"/>
      <c r="T380" s="8"/>
      <c r="U380" s="8"/>
      <c r="V380" s="8"/>
      <c r="W380" s="8"/>
      <c r="X380" s="8"/>
      <c r="Y380" s="8"/>
      <c r="Z380" s="8"/>
    </row>
    <row r="381" customFormat="false" ht="33" hidden="false" customHeight="true" outlineLevel="0" collapsed="false">
      <c r="A381" s="35" t="s">
        <v>388</v>
      </c>
      <c r="B381" s="36"/>
      <c r="C381" s="37"/>
      <c r="D381" s="38" t="n">
        <f aca="false">G379</f>
        <v>27</v>
      </c>
      <c r="E381" s="41" t="n">
        <f aca="false">F379/D379</f>
        <v>0.201492537313433</v>
      </c>
      <c r="F381" s="41" t="n">
        <f aca="false">G381</f>
        <v>0.7985074627</v>
      </c>
      <c r="G381" s="41" t="n">
        <f aca="false">E379-E381</f>
        <v>0.7985074627</v>
      </c>
      <c r="H381" s="40"/>
      <c r="I381" s="40"/>
      <c r="J381" s="40"/>
      <c r="K381" s="40"/>
      <c r="L381" s="40"/>
      <c r="M381" s="27"/>
      <c r="N381" s="27"/>
      <c r="O381" s="27"/>
      <c r="P381" s="27"/>
      <c r="Q381" s="27"/>
      <c r="R381" s="27"/>
      <c r="S381" s="40"/>
      <c r="T381" s="8"/>
      <c r="U381" s="8"/>
      <c r="V381" s="8"/>
      <c r="W381" s="8"/>
      <c r="X381" s="8"/>
      <c r="Y381" s="8"/>
      <c r="Z381" s="8"/>
    </row>
    <row r="382" customFormat="false" ht="33" hidden="false" customHeight="true" outlineLevel="0" collapsed="false">
      <c r="A382" s="35" t="s">
        <v>389</v>
      </c>
      <c r="B382" s="36"/>
      <c r="C382" s="37"/>
      <c r="D382" s="38" t="n">
        <f aca="false">G380</f>
        <v>14</v>
      </c>
      <c r="E382" s="41" t="n">
        <f aca="false">F380/D380</f>
        <v>0.311111111111111</v>
      </c>
      <c r="F382" s="41" t="n">
        <f aca="false">G382</f>
        <v>0.6888888889</v>
      </c>
      <c r="G382" s="41" t="n">
        <f aca="false">E379-E382</f>
        <v>0.6888888889</v>
      </c>
      <c r="H382" s="40"/>
      <c r="I382" s="40"/>
      <c r="J382" s="40"/>
      <c r="K382" s="40"/>
      <c r="L382" s="40"/>
      <c r="M382" s="27"/>
      <c r="N382" s="27"/>
      <c r="O382" s="27"/>
      <c r="P382" s="27"/>
      <c r="Q382" s="27"/>
      <c r="R382" s="27"/>
      <c r="S382" s="40"/>
      <c r="T382" s="8"/>
      <c r="U382" s="8"/>
      <c r="V382" s="8"/>
      <c r="W382" s="8"/>
      <c r="X382" s="8"/>
      <c r="Y382" s="8"/>
      <c r="Z382" s="8"/>
    </row>
    <row r="383" customFormat="false" ht="21" hidden="false" customHeight="true" outlineLevel="0" collapsed="false">
      <c r="A383" s="35" t="s">
        <v>390</v>
      </c>
      <c r="B383" s="36"/>
      <c r="C383" s="37"/>
      <c r="D383" s="38" t="n">
        <f aca="false">D379-D381</f>
        <v>107</v>
      </c>
      <c r="E383" s="41"/>
      <c r="F383" s="37"/>
      <c r="G383" s="37"/>
      <c r="H383" s="40"/>
      <c r="I383" s="40"/>
      <c r="J383" s="40"/>
      <c r="K383" s="40"/>
      <c r="L383" s="40"/>
      <c r="M383" s="27"/>
      <c r="N383" s="27"/>
      <c r="O383" s="27"/>
      <c r="P383" s="27"/>
      <c r="Q383" s="27"/>
      <c r="R383" s="27"/>
      <c r="S383" s="40"/>
      <c r="T383" s="8"/>
      <c r="U383" s="8"/>
      <c r="V383" s="8"/>
      <c r="W383" s="8"/>
      <c r="X383" s="8"/>
      <c r="Y383" s="8"/>
      <c r="Z383" s="8"/>
    </row>
    <row r="384" customFormat="false" ht="21" hidden="false" customHeight="true" outlineLevel="0" collapsed="false">
      <c r="A384" s="35" t="s">
        <v>391</v>
      </c>
      <c r="B384" s="36"/>
      <c r="C384" s="37"/>
      <c r="D384" s="38" t="n">
        <f aca="false">IF((D380*E380)-D382&lt;0,0,D380*E380-D382)</f>
        <v>22</v>
      </c>
      <c r="E384" s="41"/>
      <c r="F384" s="37"/>
      <c r="G384" s="37"/>
      <c r="H384" s="40"/>
      <c r="I384" s="40"/>
      <c r="J384" s="40"/>
      <c r="K384" s="40"/>
      <c r="L384" s="40"/>
      <c r="M384" s="27"/>
      <c r="N384" s="27"/>
      <c r="O384" s="27"/>
      <c r="P384" s="27"/>
      <c r="Q384" s="27"/>
      <c r="R384" s="27"/>
      <c r="S384" s="40"/>
      <c r="T384" s="8"/>
      <c r="U384" s="8"/>
      <c r="V384" s="8"/>
      <c r="W384" s="8"/>
      <c r="X384" s="8"/>
      <c r="Y384" s="8"/>
      <c r="Z384" s="8"/>
    </row>
    <row r="385" customFormat="false" ht="21" hidden="false" customHeight="true" outlineLevel="0" collapsed="false">
      <c r="A385" s="35" t="s">
        <v>392</v>
      </c>
      <c r="B385" s="36"/>
      <c r="C385" s="37"/>
      <c r="D385" s="37"/>
      <c r="E385" s="44"/>
      <c r="F385" s="45" t="str">
        <f aca="false">IF((E381-E379)&gt;=0,"Dat","Khong dat")</f>
        <v>Khong dat</v>
      </c>
      <c r="G385" s="37"/>
      <c r="H385" s="40"/>
      <c r="I385" s="40"/>
      <c r="J385" s="40"/>
      <c r="K385" s="40"/>
      <c r="L385" s="40"/>
      <c r="M385" s="27"/>
      <c r="N385" s="27"/>
      <c r="O385" s="27"/>
      <c r="P385" s="27"/>
      <c r="Q385" s="27"/>
      <c r="R385" s="27"/>
      <c r="S385" s="40"/>
      <c r="T385" s="8"/>
      <c r="U385" s="8"/>
      <c r="V385" s="8"/>
      <c r="W385" s="8"/>
      <c r="X385" s="8"/>
      <c r="Y385" s="8"/>
      <c r="Z385" s="8"/>
    </row>
    <row r="386" customFormat="false" ht="21" hidden="false" customHeight="true" outlineLevel="0" collapsed="false">
      <c r="A386" s="35" t="s">
        <v>393</v>
      </c>
      <c r="B386" s="36"/>
      <c r="C386" s="37"/>
      <c r="D386" s="37"/>
      <c r="E386" s="44"/>
      <c r="F386" s="45" t="str">
        <f aca="false">IF((E382-E380)&gt;=0,"Dat","Khong dat")</f>
        <v>Khong dat</v>
      </c>
      <c r="G386" s="37"/>
      <c r="H386" s="40"/>
      <c r="I386" s="40"/>
      <c r="J386" s="40"/>
      <c r="K386" s="40"/>
      <c r="L386" s="40"/>
      <c r="M386" s="27"/>
      <c r="N386" s="27"/>
      <c r="O386" s="27"/>
      <c r="P386" s="27"/>
      <c r="Q386" s="27"/>
      <c r="R386" s="27"/>
      <c r="S386" s="40"/>
      <c r="T386" s="8"/>
      <c r="U386" s="8"/>
      <c r="V386" s="8"/>
      <c r="W386" s="8"/>
      <c r="X386" s="8"/>
      <c r="Y386" s="8"/>
      <c r="Z386" s="8"/>
    </row>
    <row r="387" customFormat="false" ht="21" hidden="false" customHeight="true" outlineLevel="0" collapsed="false">
      <c r="A387" s="35" t="s">
        <v>394</v>
      </c>
      <c r="B387" s="36"/>
      <c r="C387" s="37"/>
      <c r="D387" s="37"/>
      <c r="E387" s="44"/>
      <c r="F387" s="45" t="str">
        <f aca="false">IF(OR(F386="khong dat",F385="Khong dat"),"Khong dat","Dat")</f>
        <v>Khong dat</v>
      </c>
      <c r="G387" s="37"/>
      <c r="H387" s="40"/>
      <c r="I387" s="40"/>
      <c r="J387" s="40"/>
      <c r="K387" s="40"/>
      <c r="L387" s="40"/>
      <c r="M387" s="27"/>
      <c r="N387" s="27"/>
      <c r="O387" s="27"/>
      <c r="P387" s="27"/>
      <c r="Q387" s="27"/>
      <c r="R387" s="27"/>
      <c r="S387" s="40"/>
      <c r="T387" s="8"/>
      <c r="U387" s="8"/>
      <c r="V387" s="8"/>
      <c r="W387" s="8"/>
      <c r="X387" s="8"/>
      <c r="Y387" s="8"/>
      <c r="Z387" s="8"/>
    </row>
    <row r="388" customFormat="false" ht="28.5" hidden="false" customHeight="true" outlineLevel="0" collapsed="false">
      <c r="A388" s="46"/>
      <c r="B388" s="36"/>
      <c r="C388" s="27"/>
      <c r="D388" s="47"/>
      <c r="E388" s="27"/>
      <c r="F388" s="27"/>
      <c r="G388" s="27"/>
      <c r="H388" s="40"/>
      <c r="I388" s="40"/>
      <c r="J388" s="40"/>
      <c r="K388" s="40"/>
      <c r="L388" s="40"/>
      <c r="M388" s="27"/>
      <c r="N388" s="27"/>
      <c r="O388" s="27"/>
      <c r="P388" s="27"/>
      <c r="Q388" s="27"/>
      <c r="R388" s="27"/>
      <c r="S388" s="40"/>
      <c r="T388" s="8"/>
      <c r="U388" s="8"/>
      <c r="V388" s="8"/>
      <c r="W388" s="8"/>
      <c r="X388" s="8"/>
      <c r="Y388" s="8"/>
      <c r="Z388" s="8"/>
    </row>
    <row r="389" customFormat="false" ht="28.5" hidden="false" customHeight="true" outlineLevel="0" collapsed="false">
      <c r="A389" s="46"/>
      <c r="B389" s="36"/>
      <c r="C389" s="27"/>
      <c r="D389" s="47"/>
      <c r="E389" s="27"/>
      <c r="F389" s="27"/>
      <c r="G389" s="27"/>
      <c r="H389" s="40"/>
      <c r="I389" s="40"/>
      <c r="J389" s="40"/>
      <c r="K389" s="40"/>
      <c r="L389" s="40"/>
      <c r="M389" s="27"/>
      <c r="N389" s="27"/>
      <c r="O389" s="27"/>
      <c r="P389" s="27"/>
      <c r="Q389" s="27"/>
      <c r="R389" s="27"/>
      <c r="S389" s="40"/>
      <c r="T389" s="8"/>
      <c r="U389" s="8"/>
      <c r="V389" s="8"/>
      <c r="W389" s="8"/>
      <c r="X389" s="8"/>
      <c r="Y389" s="8"/>
      <c r="Z389" s="8"/>
    </row>
    <row r="390" customFormat="false" ht="19.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9.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9.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9.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9.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9.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9.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9.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9.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9.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9.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9.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9.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9.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9.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9.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9.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9.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9.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9.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9.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9.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9.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9.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9.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9.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9.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9.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9.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9.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9.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9.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9.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9.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9.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9.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9.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9.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9.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9.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9.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9.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9.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9.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9.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9.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9.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9.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9.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9.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9.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9.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9.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9.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9.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9.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9.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9.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9.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9.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9.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9.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9.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9.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9.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9.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9.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9.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9.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9.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9.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9.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9.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9.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9.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9.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9.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9.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9.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9.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9.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9.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9.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9.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9.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9.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9.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9.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9.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9.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9.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9.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9.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9.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9.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9.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9.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9.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9.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9.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9.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9.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9.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9.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9.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9.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9.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9.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9.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9.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9.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9.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9.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9.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9.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9.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9.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9.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9.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9.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9.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9.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9.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9.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9.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9.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9.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9.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9.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9.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9.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9.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9.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9.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9.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9.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9.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9.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9.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9.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9.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9.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9.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9.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9.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9.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9.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9.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9.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9.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9.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9.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9.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9.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9.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9.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9.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9.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9.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9.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9.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9.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9.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9.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9.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9.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9.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9.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9.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9.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9.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9.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9.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9.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9.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9.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9.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9.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9.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9.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9.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9.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9.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9.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9.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9.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9.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9.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9.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9.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9.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9.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9.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9.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9.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9.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9.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9.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9.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9.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9.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9.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9.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9.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9.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9.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9.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9.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9.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9.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9.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9.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9.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9.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9.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9.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9.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9.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9.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9.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9.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9.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9.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9.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9.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9.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9.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9.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9.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9.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9.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9.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9.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9.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9.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9.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9.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9.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9.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9.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9.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9.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9.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9.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9.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9.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9.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9.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9.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9.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9.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9.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9.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9.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9.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9.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9.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9.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9.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9.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9.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9.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9.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9.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9.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9.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9.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9.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9.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9.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9.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9.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9.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9.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9.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9.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9.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9.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9.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9.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9.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9.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9.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9.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9.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9.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9.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9.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9.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9.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9.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9.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9.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9.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9.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9.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9.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9.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9.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9.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9.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9.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9.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9.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9.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9.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9.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9.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9.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9.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9.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9.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9.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9.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9.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9.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9.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9.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9.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9.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9.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9.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9.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9.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9.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9.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9.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9.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9.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9.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9.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9.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9.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9.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9.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9.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9.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9.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9.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9.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9.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9.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9.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9.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9.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9.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9.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9.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9.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9.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9.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9.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9.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9.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9.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9.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9.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9.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9.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9.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9.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9.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9.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9.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9.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9.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9.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9.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9.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9.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9.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9.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9.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9.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9.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9.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9.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9.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9.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9.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9.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9.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9.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9.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9.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9.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9.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9.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9.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9.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9.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9.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9.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9.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9.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9.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9.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9.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9.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9.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9.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9.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9.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9.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9.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9.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9.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9.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9.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9.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9.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9.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9.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9.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9.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9.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9.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9.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9.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9.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9.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9.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9.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9.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9.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9.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9.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9.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9.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9.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9.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9.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9.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9.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9.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9.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9.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9.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9.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9.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9.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9.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9.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9.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9.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9.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9.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9.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9.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9.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9.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9.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9.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9.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9.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9.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9.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9.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9.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9.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9.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9.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9.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9.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9.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9.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9.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9.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9.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9.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9.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9.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9.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9.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9.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9.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9.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9.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9.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9.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9.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9.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9.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9.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9.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9.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9.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9.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9.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9.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9.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9.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9.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9.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9.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9.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9.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9.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9.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9.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9.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9.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9.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9.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9.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9.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9.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9.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9.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9.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9.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9.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9.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9.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9.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9.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9.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9.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9.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9.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9.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9.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9.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9.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9.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9.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9.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9.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9.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9.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9.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9.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9.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9.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9.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9.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9.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9.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9.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9.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9.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9.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9.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9.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9.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9.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9.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9.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9.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9.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9.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9.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9.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9.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9.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9.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9.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9.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9.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9.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9.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9.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9.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9.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9.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9.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9.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9.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9.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9.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9.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9.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9.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9.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9.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9.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9.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9.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9.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9.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9.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9.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9.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9.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9.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9.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9.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9.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9.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9.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9.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9.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9.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9.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9.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9.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9.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9.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9.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9.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9.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9.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9.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9.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9.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9.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9.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9.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9.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9.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377">
    <cfRule type="cellIs" priority="2" operator="equal" aboveAverage="0" equalAverage="0" bottom="0" percent="0" rank="0" text="" dxfId="0">
      <formula>"ap dung"</formula>
    </cfRule>
  </conditionalFormatting>
  <conditionalFormatting sqref="D1:D377">
    <cfRule type="cellIs" priority="3" operator="equal" aboveAverage="0" equalAverage="0" bottom="0" percent="0" rank="0" text="" dxfId="0">
      <formula>"khuyen khich"</formula>
    </cfRule>
  </conditionalFormatting>
  <conditionalFormatting sqref="D1:D377">
    <cfRule type="cellIs" priority="4" operator="equal" aboveAverage="0" equalAverage="0" bottom="0" percent="0" rank="0" text="" dxfId="1">
      <formula>"bat buoc"</formula>
    </cfRule>
  </conditionalFormatting>
  <conditionalFormatting sqref="E1:E377">
    <cfRule type="cellIs" priority="5" operator="equal" aboveAverage="0" equalAverage="0" bottom="0" percent="0" rank="0" text="" dxfId="0">
      <formula>1</formula>
    </cfRule>
  </conditionalFormatting>
  <conditionalFormatting sqref="E1:E377">
    <cfRule type="cellIs" priority="6" operator="equal" aboveAverage="0" equalAverage="0" bottom="0" percent="0" rank="0" text="" dxfId="1">
      <formula>"x"</formula>
    </cfRule>
  </conditionalFormatting>
  <conditionalFormatting sqref="F3:F377">
    <cfRule type="expression" priority="7" aboveAverage="0" equalAverage="0" bottom="0" percent="0" rank="0" text="" dxfId="2">
      <formula>LEN(TRIM(F3))&gt;0</formula>
    </cfRule>
  </conditionalFormatting>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4.42578125" defaultRowHeight="15" zeroHeight="false" outlineLevelRow="0" outlineLevelCol="0"/>
  <cols>
    <col collapsed="false" customWidth="true" hidden="false" outlineLevel="0" max="1" min="1" style="0" width="16.29"/>
    <col collapsed="false" customWidth="true" hidden="false" outlineLevel="0" max="2" min="2" style="0" width="11.29"/>
    <col collapsed="false" customWidth="true" hidden="false" outlineLevel="0" max="4" min="3" style="0" width="8.29"/>
    <col collapsed="false" customWidth="true" hidden="false" outlineLevel="0" max="26" min="5" style="0" width="16.29"/>
  </cols>
  <sheetData>
    <row r="1" customFormat="false" ht="27" hidden="false" customHeight="true" outlineLevel="0" collapsed="false">
      <c r="A1" s="70" t="s">
        <v>402</v>
      </c>
      <c r="B1" s="70"/>
      <c r="C1" s="70"/>
      <c r="D1" s="70"/>
      <c r="E1" s="8"/>
      <c r="F1" s="8"/>
      <c r="G1" s="8"/>
      <c r="H1" s="8"/>
      <c r="I1" s="8"/>
      <c r="J1" s="8"/>
      <c r="K1" s="8"/>
      <c r="L1" s="8"/>
      <c r="M1" s="8"/>
      <c r="N1" s="8"/>
      <c r="O1" s="8"/>
      <c r="P1" s="8"/>
      <c r="Q1" s="8"/>
      <c r="R1" s="8"/>
      <c r="S1" s="8"/>
      <c r="T1" s="8"/>
      <c r="U1" s="8"/>
      <c r="V1" s="8"/>
      <c r="W1" s="8"/>
      <c r="X1" s="8"/>
      <c r="Y1" s="8"/>
      <c r="Z1" s="8"/>
    </row>
    <row r="2" customFormat="false" ht="20.25" hidden="false" customHeight="true" outlineLevel="0" collapsed="false">
      <c r="A2" s="71"/>
      <c r="B2" s="71"/>
      <c r="C2" s="72" t="s">
        <v>557</v>
      </c>
      <c r="D2" s="72" t="s">
        <v>558</v>
      </c>
      <c r="E2" s="8"/>
      <c r="F2" s="8"/>
      <c r="G2" s="8"/>
      <c r="H2" s="8"/>
      <c r="I2" s="8"/>
      <c r="J2" s="8"/>
      <c r="K2" s="8"/>
      <c r="L2" s="8"/>
      <c r="M2" s="8"/>
      <c r="N2" s="8"/>
      <c r="O2" s="8"/>
      <c r="P2" s="8"/>
      <c r="Q2" s="8"/>
      <c r="R2" s="8"/>
      <c r="S2" s="8"/>
      <c r="T2" s="8"/>
      <c r="U2" s="8"/>
      <c r="V2" s="8"/>
      <c r="W2" s="8"/>
      <c r="X2" s="8"/>
      <c r="Y2" s="8"/>
      <c r="Z2" s="8"/>
    </row>
    <row r="3" customFormat="false" ht="32.25" hidden="false" customHeight="true" outlineLevel="0" collapsed="false">
      <c r="A3" s="73" t="s">
        <v>559</v>
      </c>
      <c r="B3" s="74" t="n">
        <f aca="false">'P1 CƠ SỞ - Bảng 1'!F379</f>
        <v>27</v>
      </c>
      <c r="C3" s="75" t="n">
        <f aca="false">'P1 CƠ SỞ - Bảng 1'!E381</f>
        <v>0.2014925373</v>
      </c>
      <c r="D3" s="75" t="n">
        <f aca="false">100%-C3</f>
        <v>0.7985074627</v>
      </c>
      <c r="E3" s="8"/>
      <c r="F3" s="8"/>
      <c r="G3" s="8"/>
      <c r="H3" s="8"/>
      <c r="I3" s="8"/>
      <c r="J3" s="8"/>
      <c r="K3" s="8"/>
      <c r="L3" s="8"/>
      <c r="M3" s="8"/>
      <c r="N3" s="8"/>
      <c r="O3" s="8"/>
      <c r="P3" s="8"/>
      <c r="Q3" s="8"/>
      <c r="R3" s="8"/>
      <c r="S3" s="8"/>
      <c r="T3" s="8"/>
      <c r="U3" s="8"/>
      <c r="V3" s="8"/>
      <c r="W3" s="8"/>
      <c r="X3" s="8"/>
      <c r="Y3" s="8"/>
      <c r="Z3" s="8"/>
    </row>
    <row r="4" customFormat="false" ht="31.5" hidden="false" customHeight="true" outlineLevel="0" collapsed="false">
      <c r="A4" s="76" t="s">
        <v>560</v>
      </c>
      <c r="B4" s="77" t="n">
        <f aca="false">'P1 CƠ SỞ - Bảng 1'!F380</f>
        <v>14</v>
      </c>
      <c r="C4" s="78" t="n">
        <f aca="false">'P1 CƠ SỞ - Bảng 1'!E382</f>
        <v>0.3111111111</v>
      </c>
      <c r="D4" s="78" t="n">
        <f aca="false">100%-C4</f>
        <v>0.6888888889</v>
      </c>
      <c r="E4" s="8"/>
      <c r="F4" s="8"/>
      <c r="G4" s="8"/>
      <c r="H4" s="8"/>
      <c r="I4" s="8"/>
      <c r="J4" s="8"/>
      <c r="K4" s="8"/>
      <c r="L4" s="8"/>
      <c r="M4" s="8"/>
      <c r="N4" s="8"/>
      <c r="O4" s="8"/>
      <c r="P4" s="8"/>
      <c r="Q4" s="8"/>
      <c r="R4" s="8"/>
      <c r="S4" s="8"/>
      <c r="T4" s="8"/>
      <c r="U4" s="8"/>
      <c r="V4" s="8"/>
      <c r="W4" s="8"/>
      <c r="X4" s="8"/>
      <c r="Y4" s="8"/>
      <c r="Z4" s="8"/>
    </row>
    <row r="5" customFormat="false" ht="31.5" hidden="false" customHeight="true" outlineLevel="0" collapsed="false">
      <c r="A5" s="76" t="s">
        <v>559</v>
      </c>
      <c r="B5" s="79" t="str">
        <f aca="false">'P1 CƠ SỞ - Bảng 1'!F385</f>
        <v>Khong dat</v>
      </c>
      <c r="C5" s="80"/>
      <c r="D5" s="80"/>
      <c r="E5" s="8"/>
      <c r="F5" s="8"/>
      <c r="G5" s="8"/>
      <c r="H5" s="8"/>
      <c r="I5" s="8"/>
      <c r="J5" s="8"/>
      <c r="K5" s="8"/>
      <c r="L5" s="8"/>
      <c r="M5" s="8"/>
      <c r="N5" s="8"/>
      <c r="O5" s="8"/>
      <c r="P5" s="8"/>
      <c r="Q5" s="8"/>
      <c r="R5" s="8"/>
      <c r="S5" s="8"/>
      <c r="T5" s="8"/>
      <c r="U5" s="8"/>
      <c r="V5" s="8"/>
      <c r="W5" s="8"/>
      <c r="X5" s="8"/>
      <c r="Y5" s="8"/>
      <c r="Z5" s="8"/>
    </row>
    <row r="6" customFormat="false" ht="31.5" hidden="false" customHeight="true" outlineLevel="0" collapsed="false">
      <c r="A6" s="76" t="s">
        <v>560</v>
      </c>
      <c r="B6" s="79" t="str">
        <f aca="false">'P1 CƠ SỞ - Bảng 1'!F386</f>
        <v>Khong dat</v>
      </c>
      <c r="C6" s="80"/>
      <c r="D6" s="80"/>
      <c r="E6" s="8"/>
      <c r="F6" s="8"/>
      <c r="G6" s="8"/>
      <c r="H6" s="8"/>
      <c r="I6" s="8"/>
      <c r="J6" s="8"/>
      <c r="K6" s="8"/>
      <c r="L6" s="8"/>
      <c r="M6" s="8"/>
      <c r="N6" s="8"/>
      <c r="O6" s="8"/>
      <c r="P6" s="8"/>
      <c r="Q6" s="8"/>
      <c r="R6" s="8"/>
      <c r="S6" s="8"/>
      <c r="T6" s="8"/>
      <c r="U6" s="8"/>
      <c r="V6" s="8"/>
      <c r="W6" s="8"/>
      <c r="X6" s="8"/>
      <c r="Y6" s="8"/>
      <c r="Z6" s="8"/>
    </row>
    <row r="7" customFormat="false" ht="21" hidden="false" customHeight="true" outlineLevel="0" collapsed="false">
      <c r="A7" s="76" t="s">
        <v>561</v>
      </c>
      <c r="B7" s="79" t="str">
        <f aca="false">'P1 CƠ SỞ - Bảng 1'!F387</f>
        <v>Khong dat</v>
      </c>
      <c r="C7" s="80"/>
      <c r="D7" s="80"/>
      <c r="E7" s="8"/>
      <c r="F7" s="8"/>
      <c r="G7" s="8"/>
      <c r="H7" s="8"/>
      <c r="I7" s="8"/>
      <c r="J7" s="8"/>
      <c r="K7" s="8"/>
      <c r="L7" s="8"/>
      <c r="M7" s="8"/>
      <c r="N7" s="8"/>
      <c r="O7" s="8"/>
      <c r="P7" s="8"/>
      <c r="Q7" s="8"/>
      <c r="R7" s="8"/>
      <c r="S7" s="8"/>
      <c r="T7" s="8"/>
      <c r="U7" s="8"/>
      <c r="V7" s="8"/>
      <c r="W7" s="8"/>
      <c r="X7" s="8"/>
      <c r="Y7" s="8"/>
      <c r="Z7" s="8"/>
    </row>
    <row r="8" customFormat="false" ht="19.5" hidden="false" customHeight="true" outlineLevel="0" collapsed="false">
      <c r="A8" s="8"/>
      <c r="B8" s="8"/>
      <c r="C8" s="8"/>
      <c r="D8" s="8"/>
      <c r="E8" s="8"/>
      <c r="F8" s="8"/>
      <c r="G8" s="8"/>
      <c r="H8" s="8"/>
      <c r="I8" s="8"/>
      <c r="J8" s="8"/>
      <c r="K8" s="8"/>
      <c r="L8" s="8"/>
      <c r="M8" s="8"/>
      <c r="N8" s="8"/>
      <c r="O8" s="8"/>
      <c r="P8" s="8"/>
      <c r="Q8" s="8"/>
      <c r="R8" s="8"/>
      <c r="S8" s="8"/>
      <c r="T8" s="8"/>
      <c r="U8" s="8"/>
      <c r="V8" s="8"/>
      <c r="W8" s="8"/>
      <c r="X8" s="8"/>
      <c r="Y8" s="8"/>
      <c r="Z8" s="8"/>
    </row>
    <row r="9" customFormat="false" ht="19.5" hidden="false" customHeight="true" outlineLevel="0" collapsed="false">
      <c r="A9" s="8"/>
      <c r="B9" s="8"/>
      <c r="C9" s="8"/>
      <c r="D9" s="8"/>
      <c r="E9" s="8"/>
      <c r="F9" s="8"/>
      <c r="G9" s="8"/>
      <c r="H9" s="8"/>
      <c r="I9" s="8"/>
      <c r="J9" s="8"/>
      <c r="K9" s="8"/>
      <c r="L9" s="8"/>
      <c r="M9" s="8"/>
      <c r="N9" s="8"/>
      <c r="O9" s="8"/>
      <c r="P9" s="8"/>
      <c r="Q9" s="8"/>
      <c r="R9" s="8"/>
      <c r="S9" s="8"/>
      <c r="T9" s="8"/>
      <c r="U9" s="8"/>
      <c r="V9" s="8"/>
      <c r="W9" s="8"/>
      <c r="X9" s="8"/>
      <c r="Y9" s="8"/>
      <c r="Z9" s="8"/>
    </row>
    <row r="10" customFormat="false" ht="19.5" hidden="false" customHeight="tru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row>
    <row r="11" customFormat="false" ht="19.5" hidden="false" customHeight="tru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row>
    <row r="12" customFormat="false" ht="19.5" hidden="false" customHeight="tru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row>
    <row r="13" customFormat="false" ht="19.5" hidden="false" customHeight="tru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row>
    <row r="14" customFormat="false" ht="19.5" hidden="false" customHeight="tru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row>
    <row r="15" customFormat="false" ht="19.5" hidden="false" customHeight="tru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row>
    <row r="16" customFormat="false" ht="19.5" hidden="false" customHeight="tru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row>
    <row r="17" customFormat="false" ht="19.5" hidden="false" customHeight="tru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row>
    <row r="18" customFormat="false" ht="19.5" hidden="false" customHeight="tru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row>
    <row r="19" customFormat="false" ht="19.5" hidden="false" customHeight="tru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row>
    <row r="20" customFormat="false" ht="19.5" hidden="false" customHeight="tru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row>
    <row r="21" customFormat="false" ht="19.5" hidden="false" customHeight="tru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row>
    <row r="22" customFormat="false" ht="19.5" hidden="false" customHeight="tru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row>
    <row r="23" customFormat="false" ht="19.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9.5" hidden="false" customHeight="tru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row>
    <row r="25" customFormat="false" ht="19.5" hidden="false" customHeight="tru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row>
    <row r="26" customFormat="false" ht="19.5" hidden="false" customHeight="tru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row>
    <row r="27" customFormat="false" ht="19.5" hidden="false" customHeight="tru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row>
    <row r="28" customFormat="false" ht="19.5" hidden="false" customHeight="tru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row>
    <row r="29" customFormat="false" ht="19.5" hidden="false" customHeight="tru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row>
    <row r="30" customFormat="false" ht="19.5" hidden="false" customHeight="tru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row>
    <row r="31" customFormat="false" ht="19.5" hidden="false" customHeight="tru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row>
    <row r="32" customFormat="false" ht="19.5" hidden="false" customHeight="tru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row>
    <row r="33" customFormat="false" ht="19.5" hidden="false" customHeight="tru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row>
    <row r="34" customFormat="false" ht="19.5" hidden="false" customHeight="tru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row>
    <row r="35" customFormat="false" ht="19.5" hidden="false" customHeight="tru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row>
    <row r="36" customFormat="false" ht="19.5" hidden="false" customHeight="tru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row>
    <row r="37" customFormat="false" ht="19.5" hidden="false" customHeight="tru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row>
    <row r="38" customFormat="false" ht="19.5" hidden="false" customHeight="tru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row>
    <row r="39" customFormat="false" ht="19.5" hidden="false" customHeight="tru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row>
    <row r="40" customFormat="false" ht="19.5" hidden="false" customHeight="tru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row>
    <row r="41" customFormat="false" ht="19.5" hidden="false" customHeight="tru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row>
    <row r="42" customFormat="false" ht="19.5" hidden="false" customHeight="tru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row>
    <row r="43" customFormat="false" ht="19.5" hidden="false" customHeight="tru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row>
    <row r="44" customFormat="false" ht="19.5" hidden="false" customHeight="tru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row>
    <row r="45" customFormat="false" ht="19.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9.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9.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9.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9.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9.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9.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9.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9.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9.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9.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9.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9.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9.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9.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9.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9.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9.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9.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9.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9.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9.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9.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9.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9.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9.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9.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9.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9.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9.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9.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9.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9.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9.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9.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9.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9.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9.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9.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9.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9.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9.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9.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9.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9.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9.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9.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9.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9.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9.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9.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9.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9.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9.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9.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9.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9.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9.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9.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9.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9.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9.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9.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9.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9.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9.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9.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9.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9.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9.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9.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9.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9.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9.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9.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9.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9.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9.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9.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9.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9.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9.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9.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9.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9.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9.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9.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9.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9.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9.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9.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9.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9.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9.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9.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9.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9.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9.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9.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9.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9.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9.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9.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9.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9.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9.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9.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9.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9.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9.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9.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9.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9.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9.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9.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9.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9.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9.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9.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9.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9.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9.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9.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9.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9.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9.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9.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9.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9.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9.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9.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9.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9.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9.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9.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9.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9.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9.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9.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9.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9.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9.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9.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9.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9.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9.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9.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9.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9.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9.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9.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9.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9.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9.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9.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9.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9.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9.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9.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9.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9.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9.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9.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9.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9.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9.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9.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9.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9.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9.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9.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9.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9.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9.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9.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9.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9.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9.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9.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9.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9.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9.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9.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9.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9.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9.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9.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9.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9.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9.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9.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9.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9.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9.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9.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9.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9.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9.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9.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9.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9.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9.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9.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9.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9.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9.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9.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9.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9.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9.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9.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9.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9.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9.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9.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9.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9.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9.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9.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9.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9.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9.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9.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9.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9.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9.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9.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9.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9.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9.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9.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9.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9.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9.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9.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9.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9.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9.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9.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9.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9.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9.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9.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9.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9.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9.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9.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9.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9.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9.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9.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9.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9.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9.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9.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9.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9.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9.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9.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9.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9.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9.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9.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9.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9.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9.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9.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9.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9.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9.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9.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9.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9.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9.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9.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9.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9.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9.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9.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9.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9.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9.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9.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9.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9.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9.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9.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9.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9.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9.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9.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9.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9.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9.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9.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9.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9.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9.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9.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9.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9.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9.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9.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9.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9.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9.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9.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9.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9.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9.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9.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9.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9.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9.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9.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9.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9.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9.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9.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9.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9.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9.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9.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9.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9.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9.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9.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9.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9.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9.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9.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9.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9.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9.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9.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9.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9.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9.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9.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9.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9.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9.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9.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9.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9.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9.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9.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9.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9.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9.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9.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9.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9.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9.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9.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9.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9.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9.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9.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9.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9.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9.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9.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9.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9.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9.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9.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9.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9.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9.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9.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9.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9.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9.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9.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9.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9.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9.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9.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9.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9.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9.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9.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9.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9.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9.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9.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9.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9.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9.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9.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9.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9.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9.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9.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9.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9.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9.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9.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9.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9.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9.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9.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9.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9.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9.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9.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9.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9.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9.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9.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9.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9.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9.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9.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9.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9.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9.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9.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9.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9.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9.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9.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9.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9.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9.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9.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9.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9.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9.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9.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9.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9.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9.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9.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9.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9.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9.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9.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9.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9.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9.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9.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9.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9.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9.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9.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9.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9.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9.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9.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9.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9.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9.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9.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9.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9.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9.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9.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9.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9.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9.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9.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9.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9.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9.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9.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9.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9.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9.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9.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9.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9.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9.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9.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9.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9.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9.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9.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9.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9.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9.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9.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9.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9.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9.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9.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9.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9.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9.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9.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9.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9.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9.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9.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9.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9.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9.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9.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9.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9.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9.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9.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9.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9.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9.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9.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9.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9.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9.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9.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9.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9.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9.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9.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9.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9.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9.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9.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9.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9.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9.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9.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9.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9.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9.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9.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9.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9.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9.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9.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9.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9.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9.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9.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9.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9.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9.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9.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9.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9.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9.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9.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9.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9.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9.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9.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9.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9.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9.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9.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9.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9.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9.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9.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9.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9.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9.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9.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9.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9.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9.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9.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9.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9.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9.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9.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9.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9.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9.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9.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9.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9.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9.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9.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9.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9.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9.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9.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9.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9.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9.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9.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9.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9.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9.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9.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9.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9.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9.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9.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9.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9.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9.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9.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9.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9.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9.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9.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9.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9.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9.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9.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9.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9.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9.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9.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9.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9.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9.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9.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9.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9.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9.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9.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9.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9.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9.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9.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9.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9.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9.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9.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9.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9.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9.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9.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9.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9.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9.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9.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9.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9.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9.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9.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9.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9.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9.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9.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9.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9.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9.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9.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9.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9.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9.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9.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9.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9.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9.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9.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9.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9.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9.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9.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9.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9.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9.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9.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9.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9.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9.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9.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9.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9.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9.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9.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9.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9.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9.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9.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9.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9.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9.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9.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9.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9.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9.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9.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9.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9.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9.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9.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9.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9.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9.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9.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9.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9.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9.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9.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9.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9.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9.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9.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9.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9.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9.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9.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9.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9.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9.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9.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9.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9.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9.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9.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9.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9.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9.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9.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9.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9.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9.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9.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9.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9.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9.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9.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9.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9.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9.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9.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9.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9.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9.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9.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9.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9.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9.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9.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9.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9.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9.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9.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9.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9.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9.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9.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9.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9.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9.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9.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9.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9.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9.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9.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9.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9.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9.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9.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9.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9.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9.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9.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9.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9.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9.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9.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9.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9.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9.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9.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9.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9.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9.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9.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9.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9.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9.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9.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9.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9.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9.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9.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9.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9.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9.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9.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9.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9.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9.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9.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9.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9.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9.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9.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9.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9.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9.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9.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9.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9.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9.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9.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9.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9.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9.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9.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9.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9.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9.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9.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9.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9.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9.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9.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9.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9.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9.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9.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9.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9.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9.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9.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9.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9.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9.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9.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9.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9.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9.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9.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9.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9.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9.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9.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9.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9.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9.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9.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9.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9.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9.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9.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9.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9.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9.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9.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9.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9.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9.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9.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9.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9.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9.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9.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9.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9.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9.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9.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9.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9.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9.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9.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9.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9.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9.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9.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9.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9.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9.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9.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9.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9.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9.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9.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9.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9.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9.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9.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9.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9.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9.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9.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9.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9.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9.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9.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9.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9.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9.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9.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9.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9.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9.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9.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9.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9.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9.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9.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9.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9.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9.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9.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9.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9.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9.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9.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9.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9.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9.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9.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9.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9.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9.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9.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9.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9.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9.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9.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9.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9.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9.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9.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9.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9.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9.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9.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9.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9.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9.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9.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9.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9.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9.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9.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9.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9.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9.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9.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9.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9.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9.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9.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9.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9.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9.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9.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9.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9.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9.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9.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9.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9.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9.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9.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9.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9.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9.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9.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9.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9.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9.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9.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D1"/>
  </mergeCells>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31" min="1" style="0" width="10"/>
  </cols>
  <sheetData>
    <row r="1" customFormat="false" ht="12.75" hidden="false" customHeight="true" outlineLevel="0" collapsed="false"/>
    <row r="2" customFormat="false" ht="12.75" hidden="false" customHeight="true" outlineLevel="0" collapsed="false"/>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2578125" defaultRowHeight="15" zeroHeight="false" outlineLevelRow="0" outlineLevelCol="0"/>
  <cols>
    <col collapsed="false" customWidth="true" hidden="false" outlineLevel="0" max="1" min="1" style="0" width="66.43"/>
    <col collapsed="false" customWidth="true" hidden="true" outlineLevel="0" max="3" min="2" style="0" width="16.29"/>
    <col collapsed="false" customWidth="true" hidden="false" outlineLevel="0" max="4" min="4" style="0" width="13"/>
    <col collapsed="false" customWidth="true" hidden="true" outlineLevel="0" max="5" min="5" style="0" width="16.29"/>
    <col collapsed="false" customWidth="true" hidden="false" outlineLevel="0" max="6" min="6" style="0" width="16.29"/>
    <col collapsed="false" customWidth="true" hidden="true" outlineLevel="0" max="19" min="7" style="0" width="16.29"/>
    <col collapsed="false" customWidth="true" hidden="false" outlineLevel="0" max="26" min="20" style="0" width="16.29"/>
  </cols>
  <sheetData>
    <row r="1" customFormat="false" ht="39.75" hidden="false" customHeight="true" outlineLevel="0" collapsed="false">
      <c r="A1" s="1" t="s">
        <v>0</v>
      </c>
      <c r="B1" s="81"/>
      <c r="C1" s="1" t="s">
        <v>1</v>
      </c>
      <c r="D1" s="1" t="s">
        <v>2</v>
      </c>
      <c r="E1" s="3"/>
      <c r="F1" s="1" t="s">
        <v>3</v>
      </c>
      <c r="G1" s="4" t="s">
        <v>3</v>
      </c>
      <c r="H1" s="5" t="s">
        <v>4</v>
      </c>
      <c r="I1" s="5" t="s">
        <v>5</v>
      </c>
      <c r="J1" s="5" t="s">
        <v>6</v>
      </c>
      <c r="K1" s="5" t="s">
        <v>7</v>
      </c>
      <c r="L1" s="5" t="s">
        <v>8</v>
      </c>
      <c r="M1" s="4" t="s">
        <v>9</v>
      </c>
      <c r="N1" s="6" t="n">
        <v>1</v>
      </c>
      <c r="O1" s="6" t="n">
        <v>2</v>
      </c>
      <c r="P1" s="6" t="n">
        <v>3</v>
      </c>
      <c r="Q1" s="6" t="n">
        <v>4</v>
      </c>
      <c r="R1" s="6" t="n">
        <v>5</v>
      </c>
      <c r="S1" s="7"/>
      <c r="T1" s="8"/>
      <c r="U1" s="8"/>
      <c r="V1" s="8"/>
      <c r="W1" s="8"/>
      <c r="X1" s="8"/>
      <c r="Y1" s="8"/>
      <c r="Z1" s="8"/>
    </row>
    <row r="2" customFormat="false" ht="28.5" hidden="false" customHeight="true" outlineLevel="0" collapsed="false">
      <c r="A2" s="9" t="s">
        <v>5</v>
      </c>
      <c r="B2" s="82" t="str">
        <f aca="false">$A2</f>
        <v>H</v>
      </c>
      <c r="C2" s="54"/>
      <c r="D2" s="55" t="n">
        <v>5</v>
      </c>
      <c r="E2" s="12" t="n">
        <f aca="false">D2</f>
        <v>5</v>
      </c>
      <c r="F2" s="13" t="s">
        <v>10</v>
      </c>
      <c r="G2" s="14" t="s">
        <v>11</v>
      </c>
      <c r="H2" s="15"/>
      <c r="I2" s="15"/>
      <c r="J2" s="15"/>
      <c r="K2" s="15"/>
      <c r="L2" s="15"/>
      <c r="M2" s="16"/>
      <c r="N2" s="16"/>
      <c r="O2" s="16"/>
      <c r="P2" s="16"/>
      <c r="Q2" s="16"/>
      <c r="R2" s="16"/>
      <c r="S2" s="15" t="n">
        <v>2</v>
      </c>
      <c r="T2" s="8"/>
      <c r="U2" s="8"/>
      <c r="V2" s="8"/>
      <c r="W2" s="8"/>
      <c r="X2" s="8"/>
      <c r="Y2" s="8"/>
      <c r="Z2" s="8"/>
    </row>
    <row r="3" customFormat="false" ht="28.5" hidden="false" customHeight="true" outlineLevel="0" collapsed="false">
      <c r="A3" s="17" t="s">
        <v>414</v>
      </c>
      <c r="B3" s="83"/>
      <c r="C3" s="61"/>
      <c r="D3" s="62"/>
      <c r="E3" s="32"/>
      <c r="F3" s="32"/>
      <c r="G3" s="23"/>
      <c r="H3" s="22"/>
      <c r="I3" s="22"/>
      <c r="J3" s="22"/>
      <c r="K3" s="22"/>
      <c r="L3" s="22"/>
      <c r="M3" s="23"/>
      <c r="N3" s="23"/>
      <c r="O3" s="23"/>
      <c r="P3" s="23"/>
      <c r="Q3" s="23"/>
      <c r="R3" s="23"/>
      <c r="S3" s="22" t="n">
        <v>3</v>
      </c>
      <c r="T3" s="8"/>
      <c r="U3" s="8"/>
      <c r="V3" s="8"/>
      <c r="W3" s="8"/>
      <c r="X3" s="8"/>
      <c r="Y3" s="8"/>
      <c r="Z3" s="8"/>
    </row>
    <row r="4" customFormat="false" ht="28.5" hidden="false" customHeight="true" outlineLevel="0" collapsed="false">
      <c r="A4" s="17" t="s">
        <v>415</v>
      </c>
      <c r="B4" s="83"/>
      <c r="C4" s="61"/>
      <c r="D4" s="62"/>
      <c r="E4" s="32"/>
      <c r="F4" s="32"/>
      <c r="G4" s="23"/>
      <c r="H4" s="22"/>
      <c r="I4" s="22"/>
      <c r="J4" s="22"/>
      <c r="K4" s="22"/>
      <c r="L4" s="22"/>
      <c r="M4" s="23"/>
      <c r="N4" s="23"/>
      <c r="O4" s="23"/>
      <c r="P4" s="23"/>
      <c r="Q4" s="23"/>
      <c r="R4" s="23"/>
      <c r="S4" s="22" t="n">
        <v>4</v>
      </c>
      <c r="T4" s="8"/>
      <c r="U4" s="8"/>
      <c r="V4" s="8"/>
      <c r="W4" s="8"/>
      <c r="X4" s="8"/>
      <c r="Y4" s="8"/>
      <c r="Z4" s="8"/>
    </row>
    <row r="5" customFormat="false" ht="28.5" hidden="false" customHeight="true" outlineLevel="0" collapsed="false">
      <c r="A5" s="24" t="s">
        <v>416</v>
      </c>
      <c r="B5" s="83" t="n">
        <f aca="false">HLOOKUP($B$2,$I$1:L5,S5,0)</f>
        <v>1</v>
      </c>
      <c r="C5" s="59" t="str">
        <f aca="false">IF(B5=1,"Ap Dung","Khong")</f>
        <v>Ap Dung</v>
      </c>
      <c r="D5" s="60" t="str">
        <f aca="false">IF(E5="x","Bat buoc",(IF(E5=1,"khuyen khich","Khong")))</f>
        <v>Bat buoc</v>
      </c>
      <c r="E5" s="33" t="str">
        <f aca="false">HLOOKUP($E$2,$N$1:R5,S5,0)</f>
        <v>x</v>
      </c>
      <c r="F5" s="27"/>
      <c r="G5" s="29" t="str">
        <f aca="false">IF(AND(F5=1,E5=1),1,IF(AND(F5=1,E5="x"),"x",""))</f>
        <v/>
      </c>
      <c r="H5" s="28" t="s">
        <v>15</v>
      </c>
      <c r="I5" s="22" t="n">
        <v>1</v>
      </c>
      <c r="J5" s="22" t="n">
        <v>1</v>
      </c>
      <c r="K5" s="22" t="n">
        <v>1</v>
      </c>
      <c r="L5" s="22" t="n">
        <v>1</v>
      </c>
      <c r="M5" s="29" t="s">
        <v>44</v>
      </c>
      <c r="N5" s="23" t="n">
        <v>1</v>
      </c>
      <c r="O5" s="23" t="n">
        <v>1</v>
      </c>
      <c r="P5" s="23" t="n">
        <v>1</v>
      </c>
      <c r="Q5" s="29" t="s">
        <v>23</v>
      </c>
      <c r="R5" s="29" t="s">
        <v>23</v>
      </c>
      <c r="S5" s="22" t="n">
        <v>5</v>
      </c>
      <c r="T5" s="8"/>
      <c r="U5" s="8"/>
      <c r="V5" s="8"/>
      <c r="W5" s="8"/>
      <c r="X5" s="8"/>
      <c r="Y5" s="8"/>
      <c r="Z5" s="8"/>
    </row>
    <row r="6" customFormat="false" ht="28.5" hidden="false" customHeight="true" outlineLevel="0" collapsed="false">
      <c r="A6" s="24" t="s">
        <v>417</v>
      </c>
      <c r="B6" s="83" t="n">
        <f aca="false">HLOOKUP($B$2,$I$1:L6,S6,0)</f>
        <v>1</v>
      </c>
      <c r="C6" s="59" t="str">
        <f aca="false">IF(B6=1,"Ap Dung","Khong")</f>
        <v>Ap Dung</v>
      </c>
      <c r="D6" s="60" t="str">
        <f aca="false">IF(E6="x","Bat buoc",(IF(E6=1,"khuyen khich","Khong")))</f>
        <v>Bat buoc</v>
      </c>
      <c r="E6" s="33" t="str">
        <f aca="false">HLOOKUP($E$2,$N$1:R6,S6,0)</f>
        <v>x</v>
      </c>
      <c r="F6" s="27"/>
      <c r="G6" s="29" t="str">
        <f aca="false">IF(AND(F6=1,E6=1),1,IF(AND(F6=1,E6="x"),"x",""))</f>
        <v/>
      </c>
      <c r="H6" s="28" t="s">
        <v>15</v>
      </c>
      <c r="I6" s="22" t="n">
        <v>1</v>
      </c>
      <c r="J6" s="22" t="n">
        <v>1</v>
      </c>
      <c r="K6" s="22" t="n">
        <v>1</v>
      </c>
      <c r="L6" s="22" t="n">
        <v>1</v>
      </c>
      <c r="M6" s="29" t="s">
        <v>22</v>
      </c>
      <c r="N6" s="29" t="s">
        <v>23</v>
      </c>
      <c r="O6" s="29" t="s">
        <v>23</v>
      </c>
      <c r="P6" s="29" t="s">
        <v>23</v>
      </c>
      <c r="Q6" s="29" t="s">
        <v>23</v>
      </c>
      <c r="R6" s="29" t="s">
        <v>23</v>
      </c>
      <c r="S6" s="22" t="n">
        <v>6</v>
      </c>
      <c r="T6" s="8"/>
      <c r="U6" s="8"/>
      <c r="V6" s="8"/>
      <c r="W6" s="8"/>
      <c r="X6" s="8"/>
      <c r="Y6" s="8"/>
      <c r="Z6" s="8"/>
    </row>
    <row r="7" customFormat="false" ht="28.5" hidden="false" customHeight="true" outlineLevel="0" collapsed="false">
      <c r="A7" s="24" t="s">
        <v>418</v>
      </c>
      <c r="B7" s="83" t="n">
        <f aca="false">HLOOKUP($B$2,$I$1:L7,S7,0)</f>
        <v>1</v>
      </c>
      <c r="C7" s="59" t="str">
        <f aca="false">IF(B7=1,"Ap Dung","Khong")</f>
        <v>Ap Dung</v>
      </c>
      <c r="D7" s="60" t="str">
        <f aca="false">IF(E7="x","Bat buoc",(IF(E7=1,"khuyen khich","Khong")))</f>
        <v>Bat buoc</v>
      </c>
      <c r="E7" s="33" t="str">
        <f aca="false">HLOOKUP($E$2,$N$1:R7,S7,0)</f>
        <v>x</v>
      </c>
      <c r="F7" s="27"/>
      <c r="G7" s="29" t="str">
        <f aca="false">IF(AND(F7=1,E7=1),1,IF(AND(F7=1,E7="x"),"x",""))</f>
        <v/>
      </c>
      <c r="H7" s="28" t="s">
        <v>15</v>
      </c>
      <c r="I7" s="22" t="n">
        <v>1</v>
      </c>
      <c r="J7" s="22" t="n">
        <v>1</v>
      </c>
      <c r="K7" s="22" t="n">
        <v>1</v>
      </c>
      <c r="L7" s="22" t="n">
        <v>1</v>
      </c>
      <c r="M7" s="29" t="s">
        <v>22</v>
      </c>
      <c r="N7" s="29" t="s">
        <v>23</v>
      </c>
      <c r="O7" s="29" t="s">
        <v>23</v>
      </c>
      <c r="P7" s="29" t="s">
        <v>23</v>
      </c>
      <c r="Q7" s="29" t="s">
        <v>23</v>
      </c>
      <c r="R7" s="29" t="s">
        <v>23</v>
      </c>
      <c r="S7" s="22" t="n">
        <v>7</v>
      </c>
      <c r="T7" s="8"/>
      <c r="U7" s="8"/>
      <c r="V7" s="8"/>
      <c r="W7" s="8"/>
      <c r="X7" s="8"/>
      <c r="Y7" s="8"/>
      <c r="Z7" s="8"/>
    </row>
    <row r="8" customFormat="false" ht="28.5" hidden="false" customHeight="true" outlineLevel="0" collapsed="false">
      <c r="A8" s="24" t="s">
        <v>419</v>
      </c>
      <c r="B8" s="83" t="n">
        <f aca="false">HLOOKUP($B$2,$I$1:L8,S8,0)</f>
        <v>1</v>
      </c>
      <c r="C8" s="59" t="str">
        <f aca="false">IF(B8=1,"Ap Dung","Khong")</f>
        <v>Ap Dung</v>
      </c>
      <c r="D8" s="60" t="str">
        <f aca="false">IF(E8="x","Bat buoc",(IF(E8=1,"khuyen khich","Khong")))</f>
        <v>Bat buoc</v>
      </c>
      <c r="E8" s="33" t="str">
        <f aca="false">HLOOKUP($E$2,$N$1:R8,S8,0)</f>
        <v>x</v>
      </c>
      <c r="F8" s="27"/>
      <c r="G8" s="29" t="str">
        <f aca="false">IF(AND(F8=1,E8=1),1,IF(AND(F8=1,E8="x"),"x",""))</f>
        <v/>
      </c>
      <c r="H8" s="28" t="s">
        <v>15</v>
      </c>
      <c r="I8" s="22" t="n">
        <v>1</v>
      </c>
      <c r="J8" s="22" t="n">
        <v>1</v>
      </c>
      <c r="K8" s="22" t="n">
        <v>1</v>
      </c>
      <c r="L8" s="22" t="n">
        <v>1</v>
      </c>
      <c r="M8" s="29" t="s">
        <v>25</v>
      </c>
      <c r="N8" s="23"/>
      <c r="O8" s="23"/>
      <c r="P8" s="29" t="s">
        <v>23</v>
      </c>
      <c r="Q8" s="29" t="s">
        <v>23</v>
      </c>
      <c r="R8" s="29" t="s">
        <v>23</v>
      </c>
      <c r="S8" s="22" t="n">
        <v>8</v>
      </c>
      <c r="T8" s="8"/>
      <c r="U8" s="8"/>
      <c r="V8" s="8"/>
      <c r="W8" s="8"/>
      <c r="X8" s="8"/>
      <c r="Y8" s="8"/>
      <c r="Z8" s="8"/>
    </row>
    <row r="9" customFormat="false" ht="28.5" hidden="false" customHeight="true" outlineLevel="0" collapsed="false">
      <c r="A9" s="24" t="s">
        <v>420</v>
      </c>
      <c r="B9" s="83" t="n">
        <f aca="false">HLOOKUP($B$2,$I$1:L9,S9,0)</f>
        <v>1</v>
      </c>
      <c r="C9" s="59" t="str">
        <f aca="false">IF(B9=1,"Ap Dung","Khong")</f>
        <v>Ap Dung</v>
      </c>
      <c r="D9" s="60" t="str">
        <f aca="false">IF(E9="x","Bat buoc",(IF(E9=1,"khuyen khich","Khong")))</f>
        <v>Bat buoc</v>
      </c>
      <c r="E9" s="33" t="str">
        <f aca="false">HLOOKUP($E$2,$N$1:R9,S9,0)</f>
        <v>x</v>
      </c>
      <c r="F9" s="27"/>
      <c r="G9" s="29" t="str">
        <f aca="false">IF(AND(F9=1,E9=1),1,IF(AND(F9=1,E9="x"),"x",""))</f>
        <v/>
      </c>
      <c r="H9" s="28" t="s">
        <v>15</v>
      </c>
      <c r="I9" s="22" t="n">
        <v>1</v>
      </c>
      <c r="J9" s="22" t="n">
        <v>1</v>
      </c>
      <c r="K9" s="22" t="n">
        <v>1</v>
      </c>
      <c r="L9" s="22" t="n">
        <v>1</v>
      </c>
      <c r="M9" s="29" t="s">
        <v>41</v>
      </c>
      <c r="N9" s="23"/>
      <c r="O9" s="23"/>
      <c r="P9" s="23"/>
      <c r="Q9" s="29" t="s">
        <v>23</v>
      </c>
      <c r="R9" s="29" t="s">
        <v>23</v>
      </c>
      <c r="S9" s="22" t="n">
        <v>9</v>
      </c>
      <c r="T9" s="8"/>
      <c r="U9" s="8"/>
      <c r="V9" s="8"/>
      <c r="W9" s="8"/>
      <c r="X9" s="8"/>
      <c r="Y9" s="8"/>
      <c r="Z9" s="8"/>
    </row>
    <row r="10" customFormat="false" ht="28.5" hidden="false" customHeight="true" outlineLevel="0" collapsed="false">
      <c r="A10" s="24" t="s">
        <v>421</v>
      </c>
      <c r="B10" s="83" t="n">
        <f aca="false">HLOOKUP($B$2,$I$1:L10,S10,0)</f>
        <v>1</v>
      </c>
      <c r="C10" s="59" t="str">
        <f aca="false">IF(B10=1,"Ap Dung","Khong")</f>
        <v>Ap Dung</v>
      </c>
      <c r="D10" s="60" t="str">
        <f aca="false">IF(E10="x","Bat buoc",(IF(E10=1,"khuyen khich","Khong")))</f>
        <v>Bat buoc</v>
      </c>
      <c r="E10" s="33" t="str">
        <f aca="false">HLOOKUP($E$2,$N$1:R10,S10,0)</f>
        <v>x</v>
      </c>
      <c r="F10" s="27"/>
      <c r="G10" s="29" t="str">
        <f aca="false">IF(AND(F10=1,E10=1),1,IF(AND(F10=1,E10="x"),"x",""))</f>
        <v/>
      </c>
      <c r="H10" s="28" t="s">
        <v>15</v>
      </c>
      <c r="I10" s="22" t="n">
        <v>1</v>
      </c>
      <c r="J10" s="22" t="n">
        <v>1</v>
      </c>
      <c r="K10" s="22" t="n">
        <v>1</v>
      </c>
      <c r="L10" s="22" t="n">
        <v>1</v>
      </c>
      <c r="M10" s="29" t="s">
        <v>25</v>
      </c>
      <c r="N10" s="23"/>
      <c r="O10" s="23"/>
      <c r="P10" s="29" t="s">
        <v>23</v>
      </c>
      <c r="Q10" s="29" t="s">
        <v>23</v>
      </c>
      <c r="R10" s="29" t="s">
        <v>23</v>
      </c>
      <c r="S10" s="22" t="n">
        <v>10</v>
      </c>
      <c r="T10" s="8"/>
      <c r="U10" s="8"/>
      <c r="V10" s="8"/>
      <c r="W10" s="8"/>
      <c r="X10" s="8"/>
      <c r="Y10" s="8"/>
      <c r="Z10" s="8"/>
    </row>
    <row r="11" customFormat="false" ht="28.5" hidden="false" customHeight="true" outlineLevel="0" collapsed="false">
      <c r="A11" s="24" t="s">
        <v>422</v>
      </c>
      <c r="B11" s="83" t="n">
        <f aca="false">HLOOKUP($B$2,$I$1:L11,S11,0)</f>
        <v>1</v>
      </c>
      <c r="C11" s="59" t="str">
        <f aca="false">IF(B11=1,"Ap Dung","Khong")</f>
        <v>Ap Dung</v>
      </c>
      <c r="D11" s="60" t="str">
        <f aca="false">IF(E11="x","Bat buoc",(IF(E11=1,"khuyen khich","Khong")))</f>
        <v>Bat buoc</v>
      </c>
      <c r="E11" s="33" t="str">
        <f aca="false">HLOOKUP($E$2,$N$1:R11,S11,0)</f>
        <v>x</v>
      </c>
      <c r="F11" s="27"/>
      <c r="G11" s="29" t="str">
        <f aca="false">IF(AND(F11=1,E11=1),1,IF(AND(F11=1,E11="x"),"x",""))</f>
        <v/>
      </c>
      <c r="H11" s="28" t="s">
        <v>15</v>
      </c>
      <c r="I11" s="22" t="n">
        <v>1</v>
      </c>
      <c r="J11" s="22" t="n">
        <v>1</v>
      </c>
      <c r="K11" s="22" t="n">
        <v>1</v>
      </c>
      <c r="L11" s="22" t="n">
        <v>1</v>
      </c>
      <c r="M11" s="29" t="s">
        <v>41</v>
      </c>
      <c r="N11" s="23"/>
      <c r="O11" s="23"/>
      <c r="P11" s="23"/>
      <c r="Q11" s="29" t="s">
        <v>23</v>
      </c>
      <c r="R11" s="29" t="s">
        <v>23</v>
      </c>
      <c r="S11" s="22" t="n">
        <v>11</v>
      </c>
      <c r="T11" s="8"/>
      <c r="U11" s="8"/>
      <c r="V11" s="8"/>
      <c r="W11" s="8"/>
      <c r="X11" s="8"/>
      <c r="Y11" s="8"/>
      <c r="Z11" s="8"/>
    </row>
    <row r="12" customFormat="false" ht="28.5" hidden="false" customHeight="true" outlineLevel="0" collapsed="false">
      <c r="A12" s="24" t="s">
        <v>423</v>
      </c>
      <c r="B12" s="83" t="n">
        <f aca="false">HLOOKUP($B$2,$I$1:L12,S12,0)</f>
        <v>1</v>
      </c>
      <c r="C12" s="59" t="str">
        <f aca="false">IF(B12=1,"Ap Dung","Khong")</f>
        <v>Ap Dung</v>
      </c>
      <c r="D12" s="60" t="str">
        <f aca="false">IF(E12="x","Bat buoc",(IF(E12=1,"khuyen khich","Khong")))</f>
        <v>Bat buoc</v>
      </c>
      <c r="E12" s="33" t="str">
        <f aca="false">HLOOKUP($E$2,$N$1:R12,S12,0)</f>
        <v>x</v>
      </c>
      <c r="F12" s="27"/>
      <c r="G12" s="29" t="str">
        <f aca="false">IF(AND(F12=1,E12=1),1,IF(AND(F12=1,E12="x"),"x",""))</f>
        <v/>
      </c>
      <c r="H12" s="28" t="s">
        <v>15</v>
      </c>
      <c r="I12" s="22" t="n">
        <v>1</v>
      </c>
      <c r="J12" s="22" t="n">
        <v>1</v>
      </c>
      <c r="K12" s="22" t="n">
        <v>1</v>
      </c>
      <c r="L12" s="22" t="n">
        <v>1</v>
      </c>
      <c r="M12" s="29" t="s">
        <v>28</v>
      </c>
      <c r="N12" s="23"/>
      <c r="O12" s="23"/>
      <c r="P12" s="23"/>
      <c r="Q12" s="23"/>
      <c r="R12" s="29" t="s">
        <v>23</v>
      </c>
      <c r="S12" s="22" t="n">
        <v>12</v>
      </c>
      <c r="T12" s="8"/>
      <c r="U12" s="8"/>
      <c r="V12" s="8"/>
      <c r="W12" s="8"/>
      <c r="X12" s="8"/>
      <c r="Y12" s="8"/>
      <c r="Z12" s="8"/>
    </row>
    <row r="13" customFormat="false" ht="28.5" hidden="false" customHeight="true" outlineLevel="0" collapsed="false">
      <c r="A13" s="24" t="s">
        <v>424</v>
      </c>
      <c r="B13" s="83" t="n">
        <f aca="false">HLOOKUP($B$2,$I$1:L13,S13,0)</f>
        <v>1</v>
      </c>
      <c r="C13" s="59" t="str">
        <f aca="false">IF(B13=1,"Ap Dung","Khong")</f>
        <v>Ap Dung</v>
      </c>
      <c r="D13" s="60" t="str">
        <f aca="false">IF(E13="x","Bat buoc",(IF(E13=1,"khuyen khich","Khong")))</f>
        <v>Bat buoc</v>
      </c>
      <c r="E13" s="33" t="str">
        <f aca="false">HLOOKUP($E$2,$N$1:R13,S13,0)</f>
        <v>x</v>
      </c>
      <c r="F13" s="27"/>
      <c r="G13" s="29" t="str">
        <f aca="false">IF(AND(F13=1,E13=1),1,IF(AND(F13=1,E13="x"),"x",""))</f>
        <v/>
      </c>
      <c r="H13" s="28" t="s">
        <v>15</v>
      </c>
      <c r="I13" s="22" t="n">
        <v>1</v>
      </c>
      <c r="J13" s="22" t="n">
        <v>1</v>
      </c>
      <c r="K13" s="22" t="n">
        <v>1</v>
      </c>
      <c r="L13" s="22" t="n">
        <v>1</v>
      </c>
      <c r="M13" s="29" t="s">
        <v>28</v>
      </c>
      <c r="N13" s="23"/>
      <c r="O13" s="23"/>
      <c r="P13" s="23"/>
      <c r="Q13" s="23"/>
      <c r="R13" s="29" t="s">
        <v>23</v>
      </c>
      <c r="S13" s="22" t="n">
        <v>13</v>
      </c>
      <c r="T13" s="8"/>
      <c r="U13" s="8"/>
      <c r="V13" s="8"/>
      <c r="W13" s="8"/>
      <c r="X13" s="8"/>
      <c r="Y13" s="8"/>
      <c r="Z13" s="8"/>
    </row>
    <row r="14" customFormat="false" ht="28.5" hidden="false" customHeight="true" outlineLevel="0" collapsed="false">
      <c r="A14" s="30" t="s">
        <v>425</v>
      </c>
      <c r="B14" s="83"/>
      <c r="C14" s="61"/>
      <c r="D14" s="62"/>
      <c r="E14" s="32"/>
      <c r="F14" s="32"/>
      <c r="G14" s="23"/>
      <c r="H14" s="22"/>
      <c r="I14" s="22"/>
      <c r="J14" s="22"/>
      <c r="K14" s="22"/>
      <c r="L14" s="22"/>
      <c r="M14" s="23"/>
      <c r="N14" s="23"/>
      <c r="O14" s="23"/>
      <c r="P14" s="23"/>
      <c r="Q14" s="23"/>
      <c r="R14" s="23"/>
      <c r="S14" s="22" t="n">
        <v>14</v>
      </c>
      <c r="T14" s="8"/>
      <c r="U14" s="8"/>
      <c r="V14" s="8"/>
      <c r="W14" s="8"/>
      <c r="X14" s="8"/>
      <c r="Y14" s="8"/>
      <c r="Z14" s="8"/>
    </row>
    <row r="15" customFormat="false" ht="28.5" hidden="true" customHeight="true" outlineLevel="0" collapsed="false">
      <c r="A15" s="24" t="s">
        <v>426</v>
      </c>
      <c r="B15" s="83" t="n">
        <f aca="false">HLOOKUP($B$2,$I$1:L15,S15,0)</f>
        <v>1</v>
      </c>
      <c r="C15" s="59" t="str">
        <f aca="false">IF(B15=1,"Ap Dung","Khong")</f>
        <v>Ap Dung</v>
      </c>
      <c r="D15" s="60" t="str">
        <f aca="false">IF(E15="x","Bat buoc",(IF(E15=1,"khuyen khich","Khong")))</f>
        <v>Khong</v>
      </c>
      <c r="E15" s="26" t="n">
        <f aca="false">HLOOKUP($E$2,$N$1:R15,S15,0)</f>
        <v>0</v>
      </c>
      <c r="F15" s="27" t="n">
        <v>1</v>
      </c>
      <c r="G15" s="29" t="str">
        <f aca="false">IF(AND(F15=1,E15=1),1,IF(AND(F15=1,E15="x"),"x",""))</f>
        <v/>
      </c>
      <c r="H15" s="28" t="s">
        <v>15</v>
      </c>
      <c r="I15" s="22" t="n">
        <v>1</v>
      </c>
      <c r="J15" s="22" t="n">
        <v>1</v>
      </c>
      <c r="K15" s="22" t="n">
        <v>1</v>
      </c>
      <c r="L15" s="22" t="n">
        <v>1</v>
      </c>
      <c r="M15" s="29" t="s">
        <v>16</v>
      </c>
      <c r="N15" s="23" t="n">
        <v>1</v>
      </c>
      <c r="O15" s="23" t="n">
        <v>1</v>
      </c>
      <c r="P15" s="23"/>
      <c r="Q15" s="23"/>
      <c r="R15" s="23"/>
      <c r="S15" s="22" t="n">
        <v>15</v>
      </c>
      <c r="T15" s="8"/>
      <c r="U15" s="8"/>
      <c r="V15" s="8"/>
      <c r="W15" s="8"/>
      <c r="X15" s="8"/>
      <c r="Y15" s="8"/>
      <c r="Z15" s="8"/>
    </row>
    <row r="16" customFormat="false" ht="28.5" hidden="false" customHeight="true" outlineLevel="0" collapsed="false">
      <c r="A16" s="24" t="s">
        <v>427</v>
      </c>
      <c r="B16" s="83" t="n">
        <f aca="false">HLOOKUP($B$2,$I$1:L16,S16,0)</f>
        <v>1</v>
      </c>
      <c r="C16" s="59" t="str">
        <f aca="false">IF(B16=1,"Ap Dung","Khong")</f>
        <v>Ap Dung</v>
      </c>
      <c r="D16" s="60" t="str">
        <f aca="false">IF(E16="x","Bat buoc",(IF(E16=1,"khuyen khich","Khong")))</f>
        <v>Bat buoc</v>
      </c>
      <c r="E16" s="33" t="str">
        <f aca="false">HLOOKUP($E$2,$N$1:R16,S16,0)</f>
        <v>x</v>
      </c>
      <c r="F16" s="27"/>
      <c r="G16" s="29" t="str">
        <f aca="false">IF(AND(F16=1,E16=1),1,IF(AND(F16=1,E16="x"),"x",""))</f>
        <v/>
      </c>
      <c r="H16" s="28" t="s">
        <v>15</v>
      </c>
      <c r="I16" s="22" t="n">
        <v>1</v>
      </c>
      <c r="J16" s="22" t="n">
        <v>1</v>
      </c>
      <c r="K16" s="22" t="n">
        <v>1</v>
      </c>
      <c r="L16" s="22" t="n">
        <v>1</v>
      </c>
      <c r="M16" s="29" t="s">
        <v>25</v>
      </c>
      <c r="N16" s="23"/>
      <c r="O16" s="23"/>
      <c r="P16" s="29" t="s">
        <v>23</v>
      </c>
      <c r="Q16" s="29" t="s">
        <v>23</v>
      </c>
      <c r="R16" s="29" t="s">
        <v>23</v>
      </c>
      <c r="S16" s="22" t="n">
        <v>16</v>
      </c>
      <c r="T16" s="8"/>
      <c r="U16" s="8"/>
      <c r="V16" s="8"/>
      <c r="W16" s="8"/>
      <c r="X16" s="8"/>
      <c r="Y16" s="8"/>
      <c r="Z16" s="8"/>
    </row>
    <row r="17" customFormat="false" ht="28.5" hidden="false" customHeight="true" outlineLevel="0" collapsed="false">
      <c r="A17" s="24" t="s">
        <v>428</v>
      </c>
      <c r="B17" s="83" t="n">
        <f aca="false">HLOOKUP($B$2,$I$1:L17,S17,0)</f>
        <v>1</v>
      </c>
      <c r="C17" s="59" t="str">
        <f aca="false">IF(B17=1,"Ap Dung","Khong")</f>
        <v>Ap Dung</v>
      </c>
      <c r="D17" s="60" t="str">
        <f aca="false">IF(E17="x","Bat buoc",(IF(E17=1,"khuyen khich","Khong")))</f>
        <v>Bat buoc</v>
      </c>
      <c r="E17" s="33" t="str">
        <f aca="false">HLOOKUP($E$2,$N$1:R17,S17,0)</f>
        <v>x</v>
      </c>
      <c r="F17" s="27"/>
      <c r="G17" s="29" t="str">
        <f aca="false">IF(AND(F17=1,E17=1),1,IF(AND(F17=1,E17="x"),"x",""))</f>
        <v/>
      </c>
      <c r="H17" s="28" t="s">
        <v>15</v>
      </c>
      <c r="I17" s="22" t="n">
        <v>1</v>
      </c>
      <c r="J17" s="22" t="n">
        <v>1</v>
      </c>
      <c r="K17" s="22" t="n">
        <v>1</v>
      </c>
      <c r="L17" s="22" t="n">
        <v>1</v>
      </c>
      <c r="M17" s="29" t="s">
        <v>22</v>
      </c>
      <c r="N17" s="29" t="s">
        <v>23</v>
      </c>
      <c r="O17" s="29" t="s">
        <v>23</v>
      </c>
      <c r="P17" s="29" t="s">
        <v>23</v>
      </c>
      <c r="Q17" s="29" t="s">
        <v>23</v>
      </c>
      <c r="R17" s="29" t="s">
        <v>23</v>
      </c>
      <c r="S17" s="22" t="n">
        <v>17</v>
      </c>
      <c r="T17" s="8"/>
      <c r="U17" s="8"/>
      <c r="V17" s="8"/>
      <c r="W17" s="8"/>
      <c r="X17" s="8"/>
      <c r="Y17" s="8"/>
      <c r="Z17" s="8"/>
    </row>
    <row r="18" customFormat="false" ht="25.5" hidden="false" customHeight="true" outlineLevel="0" collapsed="false">
      <c r="A18" s="24" t="s">
        <v>429</v>
      </c>
      <c r="B18" s="83" t="n">
        <f aca="false">HLOOKUP($B$2,$I$1:L18,S18,0)</f>
        <v>1</v>
      </c>
      <c r="C18" s="59" t="str">
        <f aca="false">IF(B18=1,"Ap Dung","Khong")</f>
        <v>Ap Dung</v>
      </c>
      <c r="D18" s="60" t="str">
        <f aca="false">IF(E18="x","Bat buoc",(IF(E18=1,"khuyen khich","Khong")))</f>
        <v>Bat buoc</v>
      </c>
      <c r="E18" s="33" t="str">
        <f aca="false">HLOOKUP($E$2,$N$1:R18,S18,0)</f>
        <v>x</v>
      </c>
      <c r="F18" s="27"/>
      <c r="G18" s="29" t="str">
        <f aca="false">IF(AND(F18=1,E18=1),1,IF(AND(F18=1,E18="x"),"x",""))</f>
        <v/>
      </c>
      <c r="H18" s="28" t="s">
        <v>15</v>
      </c>
      <c r="I18" s="22" t="n">
        <v>1</v>
      </c>
      <c r="J18" s="22" t="n">
        <v>1</v>
      </c>
      <c r="K18" s="22" t="n">
        <v>1</v>
      </c>
      <c r="L18" s="22" t="n">
        <v>1</v>
      </c>
      <c r="M18" s="29" t="s">
        <v>41</v>
      </c>
      <c r="N18" s="23"/>
      <c r="O18" s="23"/>
      <c r="P18" s="23"/>
      <c r="Q18" s="29" t="s">
        <v>23</v>
      </c>
      <c r="R18" s="29" t="s">
        <v>23</v>
      </c>
      <c r="S18" s="22" t="n">
        <v>18</v>
      </c>
      <c r="T18" s="8"/>
      <c r="U18" s="8"/>
      <c r="V18" s="8"/>
      <c r="W18" s="8"/>
      <c r="X18" s="8"/>
      <c r="Y18" s="8"/>
      <c r="Z18" s="8"/>
    </row>
    <row r="19" customFormat="false" ht="28.5" hidden="true" customHeight="true" outlineLevel="0" collapsed="false">
      <c r="A19" s="24" t="s">
        <v>430</v>
      </c>
      <c r="B19" s="83" t="n">
        <f aca="false">HLOOKUP($B$2,$I$1:L19,S19,0)</f>
        <v>1</v>
      </c>
      <c r="C19" s="59" t="str">
        <f aca="false">IF(B19=1,"Ap Dung","Khong")</f>
        <v>Ap Dung</v>
      </c>
      <c r="D19" s="60" t="str">
        <f aca="false">IF(E19="x","Bat buoc",(IF(E19=1,"khuyen khich","Khong")))</f>
        <v>Khong</v>
      </c>
      <c r="E19" s="26" t="n">
        <f aca="false">HLOOKUP($E$2,$N$1:R19,S19,0)</f>
        <v>0</v>
      </c>
      <c r="F19" s="27" t="n">
        <v>1</v>
      </c>
      <c r="G19" s="29" t="str">
        <f aca="false">IF(AND(F19=1,E19=1),1,IF(AND(F19=1,E19="x"),"x",""))</f>
        <v/>
      </c>
      <c r="H19" s="28" t="s">
        <v>15</v>
      </c>
      <c r="I19" s="22" t="n">
        <v>1</v>
      </c>
      <c r="J19" s="22" t="n">
        <v>1</v>
      </c>
      <c r="K19" s="22" t="n">
        <v>1</v>
      </c>
      <c r="L19" s="22" t="n">
        <v>1</v>
      </c>
      <c r="M19" s="29" t="s">
        <v>30</v>
      </c>
      <c r="N19" s="29" t="s">
        <v>23</v>
      </c>
      <c r="O19" s="29" t="s">
        <v>23</v>
      </c>
      <c r="P19" s="23"/>
      <c r="Q19" s="23"/>
      <c r="R19" s="23"/>
      <c r="S19" s="22" t="n">
        <v>19</v>
      </c>
      <c r="T19" s="8"/>
      <c r="U19" s="8"/>
      <c r="V19" s="8"/>
      <c r="W19" s="8"/>
      <c r="X19" s="8"/>
      <c r="Y19" s="8"/>
      <c r="Z19" s="8"/>
    </row>
    <row r="20" customFormat="false" ht="28.5" hidden="false" customHeight="true" outlineLevel="0" collapsed="false">
      <c r="A20" s="24" t="s">
        <v>431</v>
      </c>
      <c r="B20" s="83" t="n">
        <f aca="false">HLOOKUP($B$2,$I$1:L20,S20,0)</f>
        <v>1</v>
      </c>
      <c r="C20" s="59" t="str">
        <f aca="false">IF(B20=1,"Ap Dung","Khong")</f>
        <v>Ap Dung</v>
      </c>
      <c r="D20" s="60" t="str">
        <f aca="false">IF(E20="x","Bat buoc",(IF(E20=1,"khuyen khich","Khong")))</f>
        <v>Bat buoc</v>
      </c>
      <c r="E20" s="33" t="str">
        <f aca="false">HLOOKUP($E$2,$N$1:R20,S20,0)</f>
        <v>x</v>
      </c>
      <c r="F20" s="27"/>
      <c r="G20" s="29" t="str">
        <f aca="false">IF(AND(F20=1,E20=1),1,IF(AND(F20=1,E20="x"),"x",""))</f>
        <v/>
      </c>
      <c r="H20" s="28" t="s">
        <v>15</v>
      </c>
      <c r="I20" s="22" t="n">
        <v>1</v>
      </c>
      <c r="J20" s="22" t="n">
        <v>1</v>
      </c>
      <c r="K20" s="22" t="n">
        <v>1</v>
      </c>
      <c r="L20" s="22" t="n">
        <v>1</v>
      </c>
      <c r="M20" s="29" t="s">
        <v>25</v>
      </c>
      <c r="N20" s="23"/>
      <c r="O20" s="23"/>
      <c r="P20" s="29" t="s">
        <v>23</v>
      </c>
      <c r="Q20" s="29" t="s">
        <v>23</v>
      </c>
      <c r="R20" s="29" t="s">
        <v>23</v>
      </c>
      <c r="S20" s="22" t="n">
        <v>20</v>
      </c>
      <c r="T20" s="8"/>
      <c r="U20" s="8"/>
      <c r="V20" s="8"/>
      <c r="W20" s="8"/>
      <c r="X20" s="8"/>
      <c r="Y20" s="8"/>
      <c r="Z20" s="8"/>
    </row>
    <row r="21" customFormat="false" ht="28.5" hidden="false" customHeight="true" outlineLevel="0" collapsed="false">
      <c r="A21" s="24" t="s">
        <v>432</v>
      </c>
      <c r="B21" s="83" t="n">
        <f aca="false">HLOOKUP($B$2,$I$1:L21,S21,0)</f>
        <v>1</v>
      </c>
      <c r="C21" s="59" t="str">
        <f aca="false">IF(B21=1,"Ap Dung","Khong")</f>
        <v>Ap Dung</v>
      </c>
      <c r="D21" s="60" t="str">
        <f aca="false">IF(E21="x","Bat buoc",(IF(E21=1,"khuyen khich","Khong")))</f>
        <v>Bat buoc</v>
      </c>
      <c r="E21" s="33" t="str">
        <f aca="false">HLOOKUP($E$2,$N$1:R21,S21,0)</f>
        <v>x</v>
      </c>
      <c r="F21" s="27"/>
      <c r="G21" s="29" t="str">
        <f aca="false">IF(AND(F21=1,E21=1),1,IF(AND(F21=1,E21="x"),"x",""))</f>
        <v/>
      </c>
      <c r="H21" s="28" t="s">
        <v>15</v>
      </c>
      <c r="I21" s="22" t="n">
        <v>1</v>
      </c>
      <c r="J21" s="22" t="n">
        <v>1</v>
      </c>
      <c r="K21" s="22" t="n">
        <v>1</v>
      </c>
      <c r="L21" s="22" t="n">
        <v>1</v>
      </c>
      <c r="M21" s="29" t="s">
        <v>22</v>
      </c>
      <c r="N21" s="29" t="s">
        <v>23</v>
      </c>
      <c r="O21" s="29" t="s">
        <v>23</v>
      </c>
      <c r="P21" s="29" t="s">
        <v>23</v>
      </c>
      <c r="Q21" s="29" t="s">
        <v>23</v>
      </c>
      <c r="R21" s="29" t="s">
        <v>23</v>
      </c>
      <c r="S21" s="22" t="n">
        <v>21</v>
      </c>
      <c r="T21" s="8"/>
      <c r="U21" s="8"/>
      <c r="V21" s="8"/>
      <c r="W21" s="8"/>
      <c r="X21" s="8"/>
      <c r="Y21" s="8"/>
      <c r="Z21" s="8"/>
    </row>
    <row r="22" customFormat="false" ht="28.5" hidden="true" customHeight="true" outlineLevel="0" collapsed="false">
      <c r="A22" s="24" t="s">
        <v>433</v>
      </c>
      <c r="B22" s="83" t="n">
        <f aca="false">HLOOKUP($B$2,$I$1:L22,S22,0)</f>
        <v>1</v>
      </c>
      <c r="C22" s="59" t="str">
        <f aca="false">IF(B22=1,"Ap Dung","Khong")</f>
        <v>Ap Dung</v>
      </c>
      <c r="D22" s="60" t="str">
        <f aca="false">IF(E22="x","Bat buoc",(IF(E22=1,"khuyen khich","Khong")))</f>
        <v>Khong</v>
      </c>
      <c r="E22" s="26" t="n">
        <f aca="false">HLOOKUP($E$2,$N$1:R22,S22,0)</f>
        <v>0</v>
      </c>
      <c r="F22" s="27" t="n">
        <v>1</v>
      </c>
      <c r="G22" s="29" t="str">
        <f aca="false">IF(AND(F22=1,E22=1),1,IF(AND(F22=1,E22="x"),"x",""))</f>
        <v/>
      </c>
      <c r="H22" s="28" t="s">
        <v>15</v>
      </c>
      <c r="I22" s="22" t="n">
        <v>1</v>
      </c>
      <c r="J22" s="22" t="n">
        <v>1</v>
      </c>
      <c r="K22" s="22" t="n">
        <v>1</v>
      </c>
      <c r="L22" s="22" t="n">
        <v>1</v>
      </c>
      <c r="M22" s="29" t="s">
        <v>176</v>
      </c>
      <c r="N22" s="23" t="n">
        <v>1</v>
      </c>
      <c r="O22" s="23" t="n">
        <v>1</v>
      </c>
      <c r="P22" s="23"/>
      <c r="Q22" s="23"/>
      <c r="R22" s="23"/>
      <c r="S22" s="22" t="n">
        <v>22</v>
      </c>
      <c r="T22" s="8"/>
      <c r="U22" s="8"/>
      <c r="V22" s="8"/>
      <c r="W22" s="8"/>
      <c r="X22" s="8"/>
      <c r="Y22" s="8"/>
      <c r="Z22" s="8"/>
    </row>
    <row r="23" customFormat="false" ht="28.5" hidden="false" customHeight="true" outlineLevel="0" collapsed="false">
      <c r="A23" s="24" t="s">
        <v>434</v>
      </c>
      <c r="B23" s="83" t="n">
        <f aca="false">HLOOKUP($B$2,$I$1:L23,S23,0)</f>
        <v>1</v>
      </c>
      <c r="C23" s="59" t="str">
        <f aca="false">IF(B23=1,"Ap Dung","Khong")</f>
        <v>Ap Dung</v>
      </c>
      <c r="D23" s="60" t="str">
        <f aca="false">IF(E23="x","Bat buoc",(IF(E23=1,"khuyen khich","Khong")))</f>
        <v>Bat buoc</v>
      </c>
      <c r="E23" s="33" t="str">
        <f aca="false">HLOOKUP($E$2,$N$1:R23,S23,0)</f>
        <v>x</v>
      </c>
      <c r="F23" s="27"/>
      <c r="G23" s="29" t="str">
        <f aca="false">IF(AND(F23=1,E23=1),1,IF(AND(F23=1,E23="x"),"x",""))</f>
        <v/>
      </c>
      <c r="H23" s="28" t="s">
        <v>15</v>
      </c>
      <c r="I23" s="22" t="n">
        <v>1</v>
      </c>
      <c r="J23" s="22" t="n">
        <v>1</v>
      </c>
      <c r="K23" s="22" t="n">
        <v>1</v>
      </c>
      <c r="L23" s="22" t="n">
        <v>1</v>
      </c>
      <c r="M23" s="29" t="s">
        <v>41</v>
      </c>
      <c r="N23" s="23"/>
      <c r="O23" s="23"/>
      <c r="P23" s="23"/>
      <c r="Q23" s="29" t="s">
        <v>23</v>
      </c>
      <c r="R23" s="29" t="s">
        <v>23</v>
      </c>
      <c r="S23" s="22" t="n">
        <v>23</v>
      </c>
      <c r="T23" s="8"/>
      <c r="U23" s="8"/>
      <c r="V23" s="8"/>
      <c r="W23" s="8"/>
      <c r="X23" s="8"/>
      <c r="Y23" s="8"/>
      <c r="Z23" s="8"/>
    </row>
    <row r="24" customFormat="false" ht="28.5" hidden="false" customHeight="true" outlineLevel="0" collapsed="false">
      <c r="A24" s="24" t="s">
        <v>435</v>
      </c>
      <c r="B24" s="83" t="n">
        <f aca="false">HLOOKUP($B$2,$I$1:L24,S24,0)</f>
        <v>1</v>
      </c>
      <c r="C24" s="59" t="str">
        <f aca="false">IF(B24=1,"Ap Dung","Khong")</f>
        <v>Ap Dung</v>
      </c>
      <c r="D24" s="60" t="str">
        <f aca="false">IF(E24="x","Bat buoc",(IF(E24=1,"khuyen khich","Khong")))</f>
        <v>Bat buoc</v>
      </c>
      <c r="E24" s="33" t="str">
        <f aca="false">HLOOKUP($E$2,$N$1:R24,S24,0)</f>
        <v>x</v>
      </c>
      <c r="F24" s="27"/>
      <c r="G24" s="29" t="str">
        <f aca="false">IF(AND(F24=1,E24=1),1,IF(AND(F24=1,E24="x"),"x",""))</f>
        <v/>
      </c>
      <c r="H24" s="28" t="s">
        <v>15</v>
      </c>
      <c r="I24" s="22" t="n">
        <v>1</v>
      </c>
      <c r="J24" s="22" t="n">
        <v>1</v>
      </c>
      <c r="K24" s="22" t="n">
        <v>1</v>
      </c>
      <c r="L24" s="22" t="n">
        <v>1</v>
      </c>
      <c r="M24" s="29" t="s">
        <v>35</v>
      </c>
      <c r="N24" s="23"/>
      <c r="O24" s="23"/>
      <c r="P24" s="23" t="n">
        <v>1</v>
      </c>
      <c r="Q24" s="29" t="s">
        <v>23</v>
      </c>
      <c r="R24" s="29" t="s">
        <v>23</v>
      </c>
      <c r="S24" s="22" t="n">
        <v>24</v>
      </c>
      <c r="T24" s="8"/>
      <c r="U24" s="8"/>
      <c r="V24" s="8"/>
      <c r="W24" s="8"/>
      <c r="X24" s="8"/>
      <c r="Y24" s="8"/>
      <c r="Z24" s="8"/>
    </row>
    <row r="25" customFormat="false" ht="28.5" hidden="false" customHeight="true" outlineLevel="0" collapsed="false">
      <c r="A25" s="24" t="s">
        <v>436</v>
      </c>
      <c r="B25" s="83" t="n">
        <f aca="false">HLOOKUP($B$2,$I$1:L25,S25,0)</f>
        <v>1</v>
      </c>
      <c r="C25" s="59" t="str">
        <f aca="false">IF(B25=1,"Ap Dung","Khong")</f>
        <v>Ap Dung</v>
      </c>
      <c r="D25" s="60" t="str">
        <f aca="false">IF(E25="x","Bat buoc",(IF(E25=1,"khuyen khich","Khong")))</f>
        <v>Bat buoc</v>
      </c>
      <c r="E25" s="33" t="str">
        <f aca="false">HLOOKUP($E$2,$N$1:R25,S25,0)</f>
        <v>x</v>
      </c>
      <c r="F25" s="27"/>
      <c r="G25" s="29" t="str">
        <f aca="false">IF(AND(F25=1,E25=1),1,IF(AND(F25=1,E25="x"),"x",""))</f>
        <v/>
      </c>
      <c r="H25" s="28" t="s">
        <v>15</v>
      </c>
      <c r="I25" s="22" t="n">
        <v>1</v>
      </c>
      <c r="J25" s="22" t="n">
        <v>1</v>
      </c>
      <c r="K25" s="22" t="n">
        <v>1</v>
      </c>
      <c r="L25" s="22" t="n">
        <v>1</v>
      </c>
      <c r="M25" s="29" t="s">
        <v>28</v>
      </c>
      <c r="N25" s="23"/>
      <c r="O25" s="23"/>
      <c r="P25" s="23"/>
      <c r="Q25" s="23"/>
      <c r="R25" s="29" t="s">
        <v>23</v>
      </c>
      <c r="S25" s="22" t="n">
        <v>25</v>
      </c>
      <c r="T25" s="8"/>
      <c r="U25" s="8"/>
      <c r="V25" s="8"/>
      <c r="W25" s="8"/>
      <c r="X25" s="8"/>
      <c r="Y25" s="8"/>
      <c r="Z25" s="8"/>
    </row>
    <row r="26" customFormat="false" ht="28.5" hidden="false" customHeight="true" outlineLevel="0" collapsed="false">
      <c r="A26" s="30" t="s">
        <v>437</v>
      </c>
      <c r="B26" s="83"/>
      <c r="C26" s="61"/>
      <c r="D26" s="62"/>
      <c r="E26" s="32"/>
      <c r="F26" s="32"/>
      <c r="G26" s="23"/>
      <c r="H26" s="22"/>
      <c r="I26" s="22"/>
      <c r="J26" s="22"/>
      <c r="K26" s="22"/>
      <c r="L26" s="22"/>
      <c r="M26" s="23"/>
      <c r="N26" s="23"/>
      <c r="O26" s="23"/>
      <c r="P26" s="23"/>
      <c r="Q26" s="23"/>
      <c r="R26" s="23"/>
      <c r="S26" s="22" t="n">
        <v>26</v>
      </c>
      <c r="T26" s="8"/>
      <c r="U26" s="8"/>
      <c r="V26" s="8"/>
      <c r="W26" s="8"/>
      <c r="X26" s="8"/>
      <c r="Y26" s="8"/>
      <c r="Z26" s="8"/>
    </row>
    <row r="27" customFormat="false" ht="28.5" hidden="false" customHeight="true" outlineLevel="0" collapsed="false">
      <c r="A27" s="24" t="s">
        <v>438</v>
      </c>
      <c r="B27" s="83" t="n">
        <f aca="false">HLOOKUP($B$2,$I$1:L27,S27,0)</f>
        <v>1</v>
      </c>
      <c r="C27" s="59" t="str">
        <f aca="false">IF(B27=1,"Ap Dung","Khong")</f>
        <v>Ap Dung</v>
      </c>
      <c r="D27" s="60" t="str">
        <f aca="false">IF(E27="x","Bat buoc",(IF(E27=1,"khuyen khich","Khong")))</f>
        <v>Bat buoc</v>
      </c>
      <c r="E27" s="33" t="str">
        <f aca="false">HLOOKUP($E$2,$N$1:R27,S27,0)</f>
        <v>x</v>
      </c>
      <c r="F27" s="27"/>
      <c r="G27" s="29" t="str">
        <f aca="false">IF(AND(F27=1,E27=1),1,IF(AND(F27=1,E27="x"),"x",""))</f>
        <v/>
      </c>
      <c r="H27" s="28" t="s">
        <v>5</v>
      </c>
      <c r="I27" s="22" t="n">
        <v>1</v>
      </c>
      <c r="J27" s="22"/>
      <c r="K27" s="22"/>
      <c r="L27" s="22"/>
      <c r="M27" s="29" t="s">
        <v>28</v>
      </c>
      <c r="N27" s="23"/>
      <c r="O27" s="23"/>
      <c r="P27" s="23"/>
      <c r="Q27" s="23"/>
      <c r="R27" s="29" t="s">
        <v>23</v>
      </c>
      <c r="S27" s="22" t="n">
        <v>27</v>
      </c>
      <c r="T27" s="8"/>
      <c r="U27" s="8"/>
      <c r="V27" s="8"/>
      <c r="W27" s="8"/>
      <c r="X27" s="8"/>
      <c r="Y27" s="8"/>
      <c r="Z27" s="8"/>
    </row>
    <row r="28" customFormat="false" ht="28.5" hidden="true" customHeight="true" outlineLevel="0" collapsed="false">
      <c r="A28" s="24" t="s">
        <v>438</v>
      </c>
      <c r="B28" s="83" t="n">
        <f aca="false">HLOOKUP($B$2,$I$1:L28,S28,0)</f>
        <v>0</v>
      </c>
      <c r="C28" s="59" t="str">
        <f aca="false">IF(B28=1,"Ap Dung","Khong")</f>
        <v>Khong</v>
      </c>
      <c r="D28" s="60" t="str">
        <f aca="false">IF(E28="x","Bat buoc",(IF(E28=1,"khuyen khich","Khong")))</f>
        <v>khuyen khich</v>
      </c>
      <c r="E28" s="26" t="n">
        <f aca="false">HLOOKUP($E$2,$N$1:R28,S28,0)</f>
        <v>1</v>
      </c>
      <c r="F28" s="27"/>
      <c r="G28" s="29" t="str">
        <f aca="false">IF(AND(F28=1,E28=1),1,IF(AND(F28=1,E28="x"),"x",""))</f>
        <v/>
      </c>
      <c r="H28" s="28" t="s">
        <v>6</v>
      </c>
      <c r="I28" s="22"/>
      <c r="J28" s="22" t="n">
        <v>1</v>
      </c>
      <c r="K28" s="22"/>
      <c r="L28" s="22"/>
      <c r="M28" s="23" t="n">
        <v>5</v>
      </c>
      <c r="N28" s="23"/>
      <c r="O28" s="23"/>
      <c r="P28" s="23"/>
      <c r="Q28" s="23"/>
      <c r="R28" s="23" t="n">
        <v>1</v>
      </c>
      <c r="S28" s="22" t="n">
        <v>28</v>
      </c>
      <c r="T28" s="8"/>
      <c r="U28" s="8"/>
      <c r="V28" s="8"/>
      <c r="W28" s="8"/>
      <c r="X28" s="8"/>
      <c r="Y28" s="8"/>
      <c r="Z28" s="8"/>
    </row>
    <row r="29" customFormat="false" ht="28.5" hidden="false" customHeight="true" outlineLevel="0" collapsed="false">
      <c r="A29" s="24" t="s">
        <v>439</v>
      </c>
      <c r="B29" s="83" t="n">
        <f aca="false">HLOOKUP($B$2,$I$1:L29,S29,0)</f>
        <v>1</v>
      </c>
      <c r="C29" s="59" t="str">
        <f aca="false">IF(B29=1,"Ap Dung","Khong")</f>
        <v>Ap Dung</v>
      </c>
      <c r="D29" s="60" t="str">
        <f aca="false">IF(E29="x","Bat buoc",(IF(E29=1,"khuyen khich","Khong")))</f>
        <v>Bat buoc</v>
      </c>
      <c r="E29" s="33" t="str">
        <f aca="false">HLOOKUP($E$2,$N$1:R29,S29,0)</f>
        <v>x</v>
      </c>
      <c r="F29" s="27"/>
      <c r="G29" s="29" t="str">
        <f aca="false">IF(AND(F29=1,E29=1),1,IF(AND(F29=1,E29="x"),"x",""))</f>
        <v/>
      </c>
      <c r="H29" s="28" t="s">
        <v>5</v>
      </c>
      <c r="I29" s="22" t="n">
        <v>1</v>
      </c>
      <c r="J29" s="22"/>
      <c r="K29" s="22"/>
      <c r="L29" s="22"/>
      <c r="M29" s="29" t="s">
        <v>28</v>
      </c>
      <c r="N29" s="23"/>
      <c r="O29" s="23"/>
      <c r="P29" s="23"/>
      <c r="Q29" s="23"/>
      <c r="R29" s="29" t="s">
        <v>23</v>
      </c>
      <c r="S29" s="22" t="n">
        <v>29</v>
      </c>
      <c r="T29" s="8"/>
      <c r="U29" s="8"/>
      <c r="V29" s="8"/>
      <c r="W29" s="8"/>
      <c r="X29" s="8"/>
      <c r="Y29" s="8"/>
      <c r="Z29" s="8"/>
    </row>
    <row r="30" customFormat="false" ht="28.5" hidden="true" customHeight="true" outlineLevel="0" collapsed="false">
      <c r="A30" s="24" t="s">
        <v>439</v>
      </c>
      <c r="B30" s="83" t="n">
        <f aca="false">HLOOKUP($B$2,$I$1:L30,S30,0)</f>
        <v>0</v>
      </c>
      <c r="C30" s="59" t="str">
        <f aca="false">IF(B30=1,"Ap Dung","Khong")</f>
        <v>Khong</v>
      </c>
      <c r="D30" s="60" t="str">
        <f aca="false">IF(E30="x","Bat buoc",(IF(E30=1,"khuyen khich","Khong")))</f>
        <v>khuyen khich</v>
      </c>
      <c r="E30" s="26" t="n">
        <f aca="false">HLOOKUP($E$2,$N$1:R30,S30,0)</f>
        <v>1</v>
      </c>
      <c r="F30" s="27"/>
      <c r="G30" s="29" t="str">
        <f aca="false">IF(AND(F30=1,E30=1),1,IF(AND(F30=1,E30="x"),"x",""))</f>
        <v/>
      </c>
      <c r="H30" s="28" t="s">
        <v>6</v>
      </c>
      <c r="I30" s="22"/>
      <c r="J30" s="22" t="n">
        <v>1</v>
      </c>
      <c r="K30" s="22"/>
      <c r="L30" s="22"/>
      <c r="M30" s="23" t="n">
        <v>5</v>
      </c>
      <c r="N30" s="23"/>
      <c r="O30" s="23"/>
      <c r="P30" s="23"/>
      <c r="Q30" s="23"/>
      <c r="R30" s="23" t="n">
        <v>1</v>
      </c>
      <c r="S30" s="22" t="n">
        <v>30</v>
      </c>
      <c r="T30" s="8"/>
      <c r="U30" s="8"/>
      <c r="V30" s="8"/>
      <c r="W30" s="8"/>
      <c r="X30" s="8"/>
      <c r="Y30" s="8"/>
      <c r="Z30" s="8"/>
    </row>
    <row r="31" customFormat="false" ht="28.5" hidden="false" customHeight="true" outlineLevel="0" collapsed="false">
      <c r="A31" s="24" t="s">
        <v>440</v>
      </c>
      <c r="B31" s="83" t="n">
        <f aca="false">HLOOKUP($B$2,$I$1:L31,S31,0)</f>
        <v>1</v>
      </c>
      <c r="C31" s="59" t="str">
        <f aca="false">IF(B31=1,"Ap Dung","Khong")</f>
        <v>Ap Dung</v>
      </c>
      <c r="D31" s="60" t="str">
        <f aca="false">IF(E31="x","Bat buoc",(IF(E31=1,"khuyen khich","Khong")))</f>
        <v>Bat buoc</v>
      </c>
      <c r="E31" s="33" t="str">
        <f aca="false">HLOOKUP($E$2,$N$1:R31,S31,0)</f>
        <v>x</v>
      </c>
      <c r="F31" s="27"/>
      <c r="G31" s="29" t="str">
        <f aca="false">IF(AND(F31=1,E31=1),1,IF(AND(F31=1,E31="x"),"x",""))</f>
        <v/>
      </c>
      <c r="H31" s="28" t="s">
        <v>5</v>
      </c>
      <c r="I31" s="22" t="n">
        <v>1</v>
      </c>
      <c r="J31" s="22"/>
      <c r="K31" s="22"/>
      <c r="L31" s="22"/>
      <c r="M31" s="29" t="s">
        <v>28</v>
      </c>
      <c r="N31" s="23"/>
      <c r="O31" s="23"/>
      <c r="P31" s="23"/>
      <c r="Q31" s="23"/>
      <c r="R31" s="29" t="s">
        <v>23</v>
      </c>
      <c r="S31" s="22" t="n">
        <v>31</v>
      </c>
      <c r="T31" s="8"/>
      <c r="U31" s="8"/>
      <c r="V31" s="8"/>
      <c r="W31" s="8"/>
      <c r="X31" s="8"/>
      <c r="Y31" s="8"/>
      <c r="Z31" s="8"/>
    </row>
    <row r="32" customFormat="false" ht="28.5" hidden="true" customHeight="true" outlineLevel="0" collapsed="false">
      <c r="A32" s="24" t="s">
        <v>440</v>
      </c>
      <c r="B32" s="83" t="n">
        <f aca="false">HLOOKUP($B$2,$I$1:L32,S32,0)</f>
        <v>0</v>
      </c>
      <c r="C32" s="59" t="str">
        <f aca="false">IF(B32=1,"Ap Dung","Khong")</f>
        <v>Khong</v>
      </c>
      <c r="D32" s="60" t="str">
        <f aca="false">IF(E32="x","Bat buoc",(IF(E32=1,"khuyen khich","Khong")))</f>
        <v>khuyen khich</v>
      </c>
      <c r="E32" s="26" t="n">
        <f aca="false">HLOOKUP($E$2,$N$1:R32,S32,0)</f>
        <v>1</v>
      </c>
      <c r="F32" s="27"/>
      <c r="G32" s="29" t="str">
        <f aca="false">IF(AND(F32=1,E32=1),1,IF(AND(F32=1,E32="x"),"x",""))</f>
        <v/>
      </c>
      <c r="H32" s="28" t="s">
        <v>6</v>
      </c>
      <c r="I32" s="22"/>
      <c r="J32" s="22" t="n">
        <v>1</v>
      </c>
      <c r="K32" s="22"/>
      <c r="L32" s="22"/>
      <c r="M32" s="23" t="n">
        <v>5</v>
      </c>
      <c r="N32" s="23"/>
      <c r="O32" s="23"/>
      <c r="P32" s="23"/>
      <c r="Q32" s="23"/>
      <c r="R32" s="23" t="n">
        <v>1</v>
      </c>
      <c r="S32" s="22" t="n">
        <v>32</v>
      </c>
      <c r="T32" s="8"/>
      <c r="U32" s="8"/>
      <c r="V32" s="8"/>
      <c r="W32" s="8"/>
      <c r="X32" s="8"/>
      <c r="Y32" s="8"/>
      <c r="Z32" s="8"/>
    </row>
    <row r="33" customFormat="false" ht="28.5" hidden="false" customHeight="true" outlineLevel="0" collapsed="false">
      <c r="A33" s="24" t="s">
        <v>441</v>
      </c>
      <c r="B33" s="83" t="n">
        <f aca="false">HLOOKUP($B$2,$I$1:L33,S33,0)</f>
        <v>1</v>
      </c>
      <c r="C33" s="59" t="str">
        <f aca="false">IF(B33=1,"Ap Dung","Khong")</f>
        <v>Ap Dung</v>
      </c>
      <c r="D33" s="60" t="str">
        <f aca="false">IF(E33="x","Bat buoc",(IF(E33=1,"khuyen khich","Khong")))</f>
        <v>Bat buoc</v>
      </c>
      <c r="E33" s="33" t="str">
        <f aca="false">HLOOKUP($E$2,$N$1:R33,S33,0)</f>
        <v>x</v>
      </c>
      <c r="F33" s="27"/>
      <c r="G33" s="29" t="str">
        <f aca="false">IF(AND(F33=1,E33=1),1,IF(AND(F33=1,E33="x"),"x",""))</f>
        <v/>
      </c>
      <c r="H33" s="28" t="s">
        <v>5</v>
      </c>
      <c r="I33" s="22" t="n">
        <v>1</v>
      </c>
      <c r="J33" s="22"/>
      <c r="K33" s="22"/>
      <c r="L33" s="22"/>
      <c r="M33" s="29" t="s">
        <v>28</v>
      </c>
      <c r="N33" s="23"/>
      <c r="O33" s="23"/>
      <c r="P33" s="23"/>
      <c r="Q33" s="23"/>
      <c r="R33" s="29" t="s">
        <v>23</v>
      </c>
      <c r="S33" s="22" t="n">
        <v>33</v>
      </c>
      <c r="T33" s="8"/>
      <c r="U33" s="8"/>
      <c r="V33" s="8"/>
      <c r="W33" s="8"/>
      <c r="X33" s="8"/>
      <c r="Y33" s="8"/>
      <c r="Z33" s="8"/>
    </row>
    <row r="34" customFormat="false" ht="28.5" hidden="false" customHeight="true" outlineLevel="0" collapsed="false">
      <c r="A34" s="24" t="s">
        <v>442</v>
      </c>
      <c r="B34" s="83" t="n">
        <f aca="false">HLOOKUP($B$2,$I$1:L34,S34,0)</f>
        <v>1</v>
      </c>
      <c r="C34" s="59" t="str">
        <f aca="false">IF(B34=1,"Ap Dung","Khong")</f>
        <v>Ap Dung</v>
      </c>
      <c r="D34" s="60" t="str">
        <f aca="false">IF(E34="x","Bat buoc",(IF(E34=1,"khuyen khich","Khong")))</f>
        <v>Bat buoc</v>
      </c>
      <c r="E34" s="33" t="str">
        <f aca="false">HLOOKUP($E$2,$N$1:R34,S34,0)</f>
        <v>x</v>
      </c>
      <c r="F34" s="27"/>
      <c r="G34" s="29" t="str">
        <f aca="false">IF(AND(F34=1,E34=1),1,IF(AND(F34=1,E34="x"),"x",""))</f>
        <v/>
      </c>
      <c r="H34" s="28" t="s">
        <v>5</v>
      </c>
      <c r="I34" s="22" t="n">
        <v>1</v>
      </c>
      <c r="J34" s="22"/>
      <c r="K34" s="22"/>
      <c r="L34" s="22"/>
      <c r="M34" s="29" t="s">
        <v>28</v>
      </c>
      <c r="N34" s="23"/>
      <c r="O34" s="23"/>
      <c r="P34" s="23"/>
      <c r="Q34" s="23"/>
      <c r="R34" s="29" t="s">
        <v>23</v>
      </c>
      <c r="S34" s="22" t="n">
        <v>34</v>
      </c>
      <c r="T34" s="8"/>
      <c r="U34" s="8"/>
      <c r="V34" s="8"/>
      <c r="W34" s="8"/>
      <c r="X34" s="8"/>
      <c r="Y34" s="8"/>
      <c r="Z34" s="8"/>
    </row>
    <row r="35" customFormat="false" ht="28.5" hidden="true" customHeight="true" outlineLevel="0" collapsed="false">
      <c r="A35" s="24" t="s">
        <v>442</v>
      </c>
      <c r="B35" s="83" t="n">
        <f aca="false">HLOOKUP($B$2,$I$1:L35,S35,0)</f>
        <v>0</v>
      </c>
      <c r="C35" s="59" t="str">
        <f aca="false">IF(B35=1,"Ap Dung","Khong")</f>
        <v>Khong</v>
      </c>
      <c r="D35" s="60" t="str">
        <f aca="false">IF(E35="x","Bat buoc",(IF(E35=1,"khuyen khich","Khong")))</f>
        <v>khuyen khich</v>
      </c>
      <c r="E35" s="26" t="n">
        <f aca="false">HLOOKUP($E$2,$N$1:R35,S35,0)</f>
        <v>1</v>
      </c>
      <c r="F35" s="27"/>
      <c r="G35" s="29" t="str">
        <f aca="false">IF(AND(F35=1,E35=1),1,IF(AND(F35=1,E35="x"),"x",""))</f>
        <v/>
      </c>
      <c r="H35" s="28" t="s">
        <v>6</v>
      </c>
      <c r="I35" s="22"/>
      <c r="J35" s="22" t="n">
        <v>1</v>
      </c>
      <c r="K35" s="22"/>
      <c r="L35" s="22"/>
      <c r="M35" s="23" t="n">
        <v>5</v>
      </c>
      <c r="N35" s="23"/>
      <c r="O35" s="23"/>
      <c r="P35" s="23"/>
      <c r="Q35" s="23"/>
      <c r="R35" s="23" t="n">
        <v>1</v>
      </c>
      <c r="S35" s="22" t="n">
        <v>35</v>
      </c>
      <c r="T35" s="8"/>
      <c r="U35" s="8"/>
      <c r="V35" s="8"/>
      <c r="W35" s="8"/>
      <c r="X35" s="8"/>
      <c r="Y35" s="8"/>
      <c r="Z35" s="8"/>
    </row>
    <row r="36" customFormat="false" ht="28.5" hidden="false" customHeight="true" outlineLevel="0" collapsed="false">
      <c r="A36" s="30" t="s">
        <v>443</v>
      </c>
      <c r="B36" s="83"/>
      <c r="C36" s="61"/>
      <c r="D36" s="62"/>
      <c r="E36" s="32"/>
      <c r="F36" s="32"/>
      <c r="G36" s="23"/>
      <c r="H36" s="22"/>
      <c r="I36" s="22"/>
      <c r="J36" s="22"/>
      <c r="K36" s="22"/>
      <c r="L36" s="22"/>
      <c r="M36" s="23"/>
      <c r="N36" s="23"/>
      <c r="O36" s="23"/>
      <c r="P36" s="23"/>
      <c r="Q36" s="23"/>
      <c r="R36" s="23"/>
      <c r="S36" s="22" t="n">
        <v>36</v>
      </c>
      <c r="T36" s="8"/>
      <c r="U36" s="8"/>
      <c r="V36" s="8"/>
      <c r="W36" s="8"/>
      <c r="X36" s="8"/>
      <c r="Y36" s="8"/>
      <c r="Z36" s="8"/>
    </row>
    <row r="37" customFormat="false" ht="28.5" hidden="false" customHeight="true" outlineLevel="0" collapsed="false">
      <c r="A37" s="24" t="s">
        <v>444</v>
      </c>
      <c r="B37" s="83" t="n">
        <f aca="false">HLOOKUP($B$2,$I$1:L37,S37,0)</f>
        <v>1</v>
      </c>
      <c r="C37" s="59" t="str">
        <f aca="false">IF(B37=1,"Ap Dung","Khong")</f>
        <v>Ap Dung</v>
      </c>
      <c r="D37" s="60" t="str">
        <f aca="false">IF(E37="x","Bat buoc",(IF(E37=1,"khuyen khich","Khong")))</f>
        <v>Bat buoc</v>
      </c>
      <c r="E37" s="33" t="str">
        <f aca="false">HLOOKUP($E$2,$N$1:R37,S37,0)</f>
        <v>x</v>
      </c>
      <c r="F37" s="27"/>
      <c r="G37" s="29" t="str">
        <f aca="false">IF(AND(F37=1,E37=1),1,IF(AND(F37=1,E37="x"),"x",""))</f>
        <v/>
      </c>
      <c r="H37" s="28" t="s">
        <v>15</v>
      </c>
      <c r="I37" s="22" t="n">
        <v>1</v>
      </c>
      <c r="J37" s="22" t="n">
        <v>1</v>
      </c>
      <c r="K37" s="22" t="n">
        <v>1</v>
      </c>
      <c r="L37" s="22" t="n">
        <v>1</v>
      </c>
      <c r="M37" s="29" t="s">
        <v>116</v>
      </c>
      <c r="N37" s="23"/>
      <c r="O37" s="29" t="s">
        <v>23</v>
      </c>
      <c r="P37" s="29" t="s">
        <v>23</v>
      </c>
      <c r="Q37" s="29" t="s">
        <v>23</v>
      </c>
      <c r="R37" s="29" t="s">
        <v>23</v>
      </c>
      <c r="S37" s="22" t="n">
        <v>37</v>
      </c>
      <c r="T37" s="8"/>
      <c r="U37" s="8"/>
      <c r="V37" s="8"/>
      <c r="W37" s="8"/>
      <c r="X37" s="8"/>
      <c r="Y37" s="8"/>
      <c r="Z37" s="8"/>
    </row>
    <row r="38" customFormat="false" ht="28.5" hidden="false" customHeight="true" outlineLevel="0" collapsed="false">
      <c r="A38" s="24" t="s">
        <v>445</v>
      </c>
      <c r="B38" s="83" t="n">
        <f aca="false">HLOOKUP($B$2,$I$1:L38,S38,0)</f>
        <v>1</v>
      </c>
      <c r="C38" s="59" t="str">
        <f aca="false">IF(B38=1,"Ap Dung","Khong")</f>
        <v>Ap Dung</v>
      </c>
      <c r="D38" s="60" t="str">
        <f aca="false">IF(E38="x","Bat buoc",(IF(E38=1,"khuyen khich","Khong")))</f>
        <v>Bat buoc</v>
      </c>
      <c r="E38" s="33" t="str">
        <f aca="false">HLOOKUP($E$2,$N$1:R38,S38,0)</f>
        <v>x</v>
      </c>
      <c r="F38" s="27"/>
      <c r="G38" s="29" t="str">
        <f aca="false">IF(AND(F38=1,E38=1),1,IF(AND(F38=1,E38="x"),"x",""))</f>
        <v/>
      </c>
      <c r="H38" s="28" t="s">
        <v>15</v>
      </c>
      <c r="I38" s="22" t="n">
        <v>1</v>
      </c>
      <c r="J38" s="22" t="n">
        <v>1</v>
      </c>
      <c r="K38" s="22" t="n">
        <v>1</v>
      </c>
      <c r="L38" s="22" t="n">
        <v>1</v>
      </c>
      <c r="M38" s="29" t="s">
        <v>25</v>
      </c>
      <c r="N38" s="23"/>
      <c r="O38" s="23"/>
      <c r="P38" s="29" t="s">
        <v>23</v>
      </c>
      <c r="Q38" s="29" t="s">
        <v>23</v>
      </c>
      <c r="R38" s="29" t="s">
        <v>23</v>
      </c>
      <c r="S38" s="22" t="n">
        <v>38</v>
      </c>
      <c r="T38" s="8"/>
      <c r="U38" s="8"/>
      <c r="V38" s="8"/>
      <c r="W38" s="8"/>
      <c r="X38" s="8"/>
      <c r="Y38" s="8"/>
      <c r="Z38" s="8"/>
    </row>
    <row r="39" customFormat="false" ht="28.5" hidden="false" customHeight="true" outlineLevel="0" collapsed="false">
      <c r="A39" s="24" t="s">
        <v>446</v>
      </c>
      <c r="B39" s="83" t="n">
        <f aca="false">HLOOKUP($B$2,$I$1:L39,S39,0)</f>
        <v>1</v>
      </c>
      <c r="C39" s="59" t="str">
        <f aca="false">IF(B39=1,"Ap Dung","Khong")</f>
        <v>Ap Dung</v>
      </c>
      <c r="D39" s="60" t="str">
        <f aca="false">IF(E39="x","Bat buoc",(IF(E39=1,"khuyen khich","Khong")))</f>
        <v>Bat buoc</v>
      </c>
      <c r="E39" s="33" t="str">
        <f aca="false">HLOOKUP($E$2,$N$1:R39,S39,0)</f>
        <v>x</v>
      </c>
      <c r="F39" s="27"/>
      <c r="G39" s="29" t="str">
        <f aca="false">IF(AND(F39=1,E39=1),1,IF(AND(F39=1,E39="x"),"x",""))</f>
        <v/>
      </c>
      <c r="H39" s="28" t="s">
        <v>15</v>
      </c>
      <c r="I39" s="22" t="n">
        <v>1</v>
      </c>
      <c r="J39" s="22" t="n">
        <v>1</v>
      </c>
      <c r="K39" s="22" t="n">
        <v>1</v>
      </c>
      <c r="L39" s="22" t="n">
        <v>1</v>
      </c>
      <c r="M39" s="29" t="s">
        <v>264</v>
      </c>
      <c r="N39" s="23"/>
      <c r="O39" s="23" t="n">
        <v>1</v>
      </c>
      <c r="P39" s="29" t="s">
        <v>23</v>
      </c>
      <c r="Q39" s="29" t="s">
        <v>23</v>
      </c>
      <c r="R39" s="29" t="s">
        <v>23</v>
      </c>
      <c r="S39" s="22" t="n">
        <v>39</v>
      </c>
      <c r="T39" s="8"/>
      <c r="U39" s="8"/>
      <c r="V39" s="8"/>
      <c r="W39" s="8"/>
      <c r="X39" s="8"/>
      <c r="Y39" s="8"/>
      <c r="Z39" s="8"/>
    </row>
    <row r="40" customFormat="false" ht="28.5" hidden="false" customHeight="true" outlineLevel="0" collapsed="false">
      <c r="A40" s="24" t="s">
        <v>447</v>
      </c>
      <c r="B40" s="83" t="n">
        <f aca="false">HLOOKUP($B$2,$I$1:L40,S40,0)</f>
        <v>1</v>
      </c>
      <c r="C40" s="59" t="str">
        <f aca="false">IF(B40=1,"Ap Dung","Khong")</f>
        <v>Ap Dung</v>
      </c>
      <c r="D40" s="60" t="str">
        <f aca="false">IF(E40="x","Bat buoc",(IF(E40=1,"khuyen khich","Khong")))</f>
        <v>Bat buoc</v>
      </c>
      <c r="E40" s="33" t="str">
        <f aca="false">HLOOKUP($E$2,$N$1:R40,S40,0)</f>
        <v>x</v>
      </c>
      <c r="F40" s="27"/>
      <c r="G40" s="29" t="str">
        <f aca="false">IF(AND(F40=1,E40=1),1,IF(AND(F40=1,E40="x"),"x",""))</f>
        <v/>
      </c>
      <c r="H40" s="28" t="s">
        <v>15</v>
      </c>
      <c r="I40" s="22" t="n">
        <v>1</v>
      </c>
      <c r="J40" s="22" t="n">
        <v>1</v>
      </c>
      <c r="K40" s="22" t="n">
        <v>1</v>
      </c>
      <c r="L40" s="22" t="n">
        <v>1</v>
      </c>
      <c r="M40" s="29" t="s">
        <v>25</v>
      </c>
      <c r="N40" s="23"/>
      <c r="O40" s="23"/>
      <c r="P40" s="29" t="s">
        <v>23</v>
      </c>
      <c r="Q40" s="29" t="s">
        <v>23</v>
      </c>
      <c r="R40" s="29" t="s">
        <v>23</v>
      </c>
      <c r="S40" s="22" t="n">
        <v>40</v>
      </c>
      <c r="T40" s="8"/>
      <c r="U40" s="8"/>
      <c r="V40" s="8"/>
      <c r="W40" s="8"/>
      <c r="X40" s="8"/>
      <c r="Y40" s="8"/>
      <c r="Z40" s="8"/>
    </row>
    <row r="41" customFormat="false" ht="28.5" hidden="true" customHeight="true" outlineLevel="0" collapsed="false">
      <c r="A41" s="24" t="s">
        <v>448</v>
      </c>
      <c r="B41" s="83" t="n">
        <f aca="false">HLOOKUP($B$2,$I$1:L41,S41,0)</f>
        <v>1</v>
      </c>
      <c r="C41" s="59" t="str">
        <f aca="false">IF(B41=1,"Ap Dung","Khong")</f>
        <v>Ap Dung</v>
      </c>
      <c r="D41" s="60" t="str">
        <f aca="false">IF(E41="x","Bat buoc",(IF(E41=1,"khuyen khich","Khong")))</f>
        <v>Khong</v>
      </c>
      <c r="E41" s="26" t="n">
        <f aca="false">HLOOKUP($E$2,$N$1:R41,S41,0)</f>
        <v>0</v>
      </c>
      <c r="F41" s="27"/>
      <c r="G41" s="29" t="str">
        <f aca="false">IF(AND(F41=1,E41=1),1,IF(AND(F41=1,E41="x"),"x",""))</f>
        <v/>
      </c>
      <c r="H41" s="28" t="s">
        <v>39</v>
      </c>
      <c r="I41" s="22" t="n">
        <v>1</v>
      </c>
      <c r="J41" s="22"/>
      <c r="K41" s="22" t="n">
        <v>1</v>
      </c>
      <c r="L41" s="22" t="n">
        <v>1</v>
      </c>
      <c r="M41" s="29" t="s">
        <v>53</v>
      </c>
      <c r="N41" s="23"/>
      <c r="O41" s="23"/>
      <c r="P41" s="29" t="s">
        <v>23</v>
      </c>
      <c r="Q41" s="23"/>
      <c r="R41" s="23"/>
      <c r="S41" s="22" t="n">
        <v>41</v>
      </c>
      <c r="T41" s="8"/>
      <c r="U41" s="8"/>
      <c r="V41" s="8"/>
      <c r="W41" s="8"/>
      <c r="X41" s="8"/>
      <c r="Y41" s="8"/>
      <c r="Z41" s="8"/>
    </row>
    <row r="42" customFormat="false" ht="28.5" hidden="true" customHeight="true" outlineLevel="0" collapsed="false">
      <c r="A42" s="24" t="s">
        <v>449</v>
      </c>
      <c r="B42" s="83" t="n">
        <f aca="false">HLOOKUP($B$2,$I$1:L42,S42,0)</f>
        <v>0</v>
      </c>
      <c r="C42" s="59" t="str">
        <f aca="false">IF(B42=1,"Ap Dung","Khong")</f>
        <v>Khong</v>
      </c>
      <c r="D42" s="60" t="str">
        <f aca="false">IF(E42="x","Bat buoc",(IF(E42=1,"khuyen khich","Khong")))</f>
        <v>Khong</v>
      </c>
      <c r="E42" s="26" t="n">
        <f aca="false">HLOOKUP($E$2,$N$1:R42,S42,0)</f>
        <v>0</v>
      </c>
      <c r="F42" s="27"/>
      <c r="G42" s="29" t="str">
        <f aca="false">IF(AND(F42=1,E42=1),1,IF(AND(F42=1,E42="x"),"x",""))</f>
        <v/>
      </c>
      <c r="H42" s="28" t="s">
        <v>6</v>
      </c>
      <c r="I42" s="22"/>
      <c r="J42" s="22" t="n">
        <v>1</v>
      </c>
      <c r="K42" s="22"/>
      <c r="L42" s="22"/>
      <c r="M42" s="29" t="s">
        <v>53</v>
      </c>
      <c r="N42" s="23"/>
      <c r="O42" s="23"/>
      <c r="P42" s="29" t="s">
        <v>23</v>
      </c>
      <c r="Q42" s="23"/>
      <c r="R42" s="23"/>
      <c r="S42" s="22" t="n">
        <v>42</v>
      </c>
      <c r="T42" s="8"/>
      <c r="U42" s="8"/>
      <c r="V42" s="8"/>
      <c r="W42" s="8"/>
      <c r="X42" s="8"/>
      <c r="Y42" s="8"/>
      <c r="Z42" s="8"/>
    </row>
    <row r="43" customFormat="false" ht="28.5" hidden="true" customHeight="true" outlineLevel="0" collapsed="false">
      <c r="A43" s="24" t="s">
        <v>449</v>
      </c>
      <c r="B43" s="83" t="n">
        <f aca="false">HLOOKUP($B$2,$I$1:L43,S43,0)</f>
        <v>1</v>
      </c>
      <c r="C43" s="59" t="str">
        <f aca="false">IF(B43=1,"Ap Dung","Khong")</f>
        <v>Ap Dung</v>
      </c>
      <c r="D43" s="60" t="str">
        <f aca="false">IF(E43="x","Bat buoc",(IF(E43=1,"khuyen khich","Khong")))</f>
        <v>Khong</v>
      </c>
      <c r="E43" s="26" t="n">
        <f aca="false">HLOOKUP($E$2,$N$1:R43,S43,0)</f>
        <v>0</v>
      </c>
      <c r="F43" s="27"/>
      <c r="G43" s="29" t="str">
        <f aca="false">IF(AND(F43=1,E43=1),1,IF(AND(F43=1,E43="x"),"x",""))</f>
        <v/>
      </c>
      <c r="H43" s="28" t="s">
        <v>39</v>
      </c>
      <c r="I43" s="22" t="n">
        <v>1</v>
      </c>
      <c r="J43" s="22"/>
      <c r="K43" s="22" t="n">
        <v>1</v>
      </c>
      <c r="L43" s="22" t="n">
        <v>1</v>
      </c>
      <c r="M43" s="29" t="s">
        <v>56</v>
      </c>
      <c r="N43" s="23"/>
      <c r="O43" s="23"/>
      <c r="P43" s="23"/>
      <c r="Q43" s="29" t="s">
        <v>23</v>
      </c>
      <c r="R43" s="23"/>
      <c r="S43" s="22" t="n">
        <v>43</v>
      </c>
      <c r="T43" s="8"/>
      <c r="U43" s="8"/>
      <c r="V43" s="8"/>
      <c r="W43" s="8"/>
      <c r="X43" s="8"/>
      <c r="Y43" s="8"/>
      <c r="Z43" s="8"/>
    </row>
    <row r="44" customFormat="false" ht="28.5" hidden="false" customHeight="true" outlineLevel="0" collapsed="false">
      <c r="A44" s="24" t="s">
        <v>450</v>
      </c>
      <c r="B44" s="83" t="n">
        <f aca="false">HLOOKUP($B$2,$I$1:L44,S44,0)</f>
        <v>1</v>
      </c>
      <c r="C44" s="59" t="str">
        <f aca="false">IF(B44=1,"Ap Dung","Khong")</f>
        <v>Ap Dung</v>
      </c>
      <c r="D44" s="60" t="str">
        <f aca="false">IF(E44="x","Bat buoc",(IF(E44=1,"khuyen khich","Khong")))</f>
        <v>Bat buoc</v>
      </c>
      <c r="E44" s="33" t="str">
        <f aca="false">HLOOKUP($E$2,$N$1:R44,S44,0)</f>
        <v>x</v>
      </c>
      <c r="F44" s="27"/>
      <c r="G44" s="29" t="str">
        <f aca="false">IF(AND(F44=1,E44=1),1,IF(AND(F44=1,E44="x"),"x",""))</f>
        <v/>
      </c>
      <c r="H44" s="28" t="s">
        <v>15</v>
      </c>
      <c r="I44" s="22" t="n">
        <v>1</v>
      </c>
      <c r="J44" s="22" t="n">
        <v>1</v>
      </c>
      <c r="K44" s="22" t="n">
        <v>1</v>
      </c>
      <c r="L44" s="22" t="n">
        <v>1</v>
      </c>
      <c r="M44" s="29" t="s">
        <v>28</v>
      </c>
      <c r="N44" s="23"/>
      <c r="O44" s="23"/>
      <c r="P44" s="23"/>
      <c r="Q44" s="23"/>
      <c r="R44" s="29" t="s">
        <v>23</v>
      </c>
      <c r="S44" s="22" t="n">
        <v>44</v>
      </c>
      <c r="T44" s="8"/>
      <c r="U44" s="8"/>
      <c r="V44" s="8"/>
      <c r="W44" s="8"/>
      <c r="X44" s="8"/>
      <c r="Y44" s="8"/>
      <c r="Z44" s="8"/>
    </row>
    <row r="45" customFormat="false" ht="28.5" hidden="false" customHeight="true" outlineLevel="0" collapsed="false">
      <c r="A45" s="24" t="s">
        <v>451</v>
      </c>
      <c r="B45" s="83" t="n">
        <f aca="false">HLOOKUP($B$2,$I$1:L45,S45,0)</f>
        <v>1</v>
      </c>
      <c r="C45" s="59" t="str">
        <f aca="false">IF(B45=1,"Ap Dung","Khong")</f>
        <v>Ap Dung</v>
      </c>
      <c r="D45" s="60" t="str">
        <f aca="false">IF(E45="x","Bat buoc",(IF(E45=1,"khuyen khich","Khong")))</f>
        <v>Bat buoc</v>
      </c>
      <c r="E45" s="33" t="str">
        <f aca="false">HLOOKUP($E$2,$N$1:R45,S45,0)</f>
        <v>x</v>
      </c>
      <c r="F45" s="27"/>
      <c r="G45" s="29" t="str">
        <f aca="false">IF(AND(F45=1,E45=1),1,IF(AND(F45=1,E45="x"),"x",""))</f>
        <v/>
      </c>
      <c r="H45" s="28" t="s">
        <v>15</v>
      </c>
      <c r="I45" s="22" t="n">
        <v>1</v>
      </c>
      <c r="J45" s="22" t="n">
        <v>1</v>
      </c>
      <c r="K45" s="22" t="n">
        <v>1</v>
      </c>
      <c r="L45" s="22" t="n">
        <v>1</v>
      </c>
      <c r="M45" s="29" t="s">
        <v>35</v>
      </c>
      <c r="N45" s="23"/>
      <c r="O45" s="23"/>
      <c r="P45" s="23" t="n">
        <v>1</v>
      </c>
      <c r="Q45" s="29" t="s">
        <v>23</v>
      </c>
      <c r="R45" s="29" t="s">
        <v>23</v>
      </c>
      <c r="S45" s="22" t="n">
        <v>45</v>
      </c>
      <c r="T45" s="8"/>
      <c r="U45" s="8"/>
      <c r="V45" s="8"/>
      <c r="W45" s="8"/>
      <c r="X45" s="8"/>
      <c r="Y45" s="8"/>
      <c r="Z45" s="8"/>
    </row>
    <row r="46" customFormat="false" ht="28.5" hidden="false" customHeight="true" outlineLevel="0" collapsed="false">
      <c r="A46" s="24" t="s">
        <v>452</v>
      </c>
      <c r="B46" s="83" t="n">
        <f aca="false">HLOOKUP($B$2,$I$1:L46,S46,0)</f>
        <v>1</v>
      </c>
      <c r="C46" s="59" t="str">
        <f aca="false">IF(B46=1,"Ap Dung","Khong")</f>
        <v>Ap Dung</v>
      </c>
      <c r="D46" s="60" t="str">
        <f aca="false">IF(E46="x","Bat buoc",(IF(E46=1,"khuyen khich","Khong")))</f>
        <v>Bat buoc</v>
      </c>
      <c r="E46" s="33" t="str">
        <f aca="false">HLOOKUP($E$2,$N$1:R46,S46,0)</f>
        <v>x</v>
      </c>
      <c r="F46" s="27"/>
      <c r="G46" s="29" t="str">
        <f aca="false">IF(AND(F46=1,E46=1),1,IF(AND(F46=1,E46="x"),"x",""))</f>
        <v/>
      </c>
      <c r="H46" s="28" t="s">
        <v>15</v>
      </c>
      <c r="I46" s="22" t="n">
        <v>1</v>
      </c>
      <c r="J46" s="22" t="n">
        <v>1</v>
      </c>
      <c r="K46" s="22" t="n">
        <v>1</v>
      </c>
      <c r="L46" s="22" t="n">
        <v>1</v>
      </c>
      <c r="M46" s="29" t="s">
        <v>116</v>
      </c>
      <c r="N46" s="23"/>
      <c r="O46" s="29" t="s">
        <v>23</v>
      </c>
      <c r="P46" s="29" t="s">
        <v>23</v>
      </c>
      <c r="Q46" s="29" t="s">
        <v>23</v>
      </c>
      <c r="R46" s="29" t="s">
        <v>23</v>
      </c>
      <c r="S46" s="22" t="n">
        <v>46</v>
      </c>
      <c r="T46" s="8"/>
      <c r="U46" s="8"/>
      <c r="V46" s="8"/>
      <c r="W46" s="8"/>
      <c r="X46" s="8"/>
      <c r="Y46" s="8"/>
      <c r="Z46" s="8"/>
    </row>
    <row r="47" customFormat="false" ht="28.5" hidden="false" customHeight="true" outlineLevel="0" collapsed="false">
      <c r="A47" s="24" t="s">
        <v>453</v>
      </c>
      <c r="B47" s="83" t="n">
        <f aca="false">HLOOKUP($B$2,$I$1:L47,S47,0)</f>
        <v>1</v>
      </c>
      <c r="C47" s="59" t="str">
        <f aca="false">IF(B47=1,"Ap Dung","Khong")</f>
        <v>Ap Dung</v>
      </c>
      <c r="D47" s="60" t="str">
        <f aca="false">IF(E47="x","Bat buoc",(IF(E47=1,"khuyen khich","Khong")))</f>
        <v>Bat buoc</v>
      </c>
      <c r="E47" s="33" t="str">
        <f aca="false">HLOOKUP($E$2,$N$1:R47,S47,0)</f>
        <v>x</v>
      </c>
      <c r="F47" s="27"/>
      <c r="G47" s="29" t="str">
        <f aca="false">IF(AND(F47=1,E47=1),1,IF(AND(F47=1,E47="x"),"x",""))</f>
        <v/>
      </c>
      <c r="H47" s="28" t="s">
        <v>15</v>
      </c>
      <c r="I47" s="22" t="n">
        <v>1</v>
      </c>
      <c r="J47" s="22" t="n">
        <v>1</v>
      </c>
      <c r="K47" s="22" t="n">
        <v>1</v>
      </c>
      <c r="L47" s="22" t="n">
        <v>1</v>
      </c>
      <c r="M47" s="29" t="s">
        <v>25</v>
      </c>
      <c r="N47" s="23"/>
      <c r="O47" s="23"/>
      <c r="P47" s="29" t="s">
        <v>23</v>
      </c>
      <c r="Q47" s="29" t="s">
        <v>23</v>
      </c>
      <c r="R47" s="29" t="s">
        <v>23</v>
      </c>
      <c r="S47" s="22" t="n">
        <v>47</v>
      </c>
      <c r="T47" s="8"/>
      <c r="U47" s="8"/>
      <c r="V47" s="8"/>
      <c r="W47" s="8"/>
      <c r="X47" s="8"/>
      <c r="Y47" s="8"/>
      <c r="Z47" s="8"/>
    </row>
    <row r="48" customFormat="false" ht="28.5" hidden="false" customHeight="true" outlineLevel="0" collapsed="false">
      <c r="A48" s="24" t="s">
        <v>454</v>
      </c>
      <c r="B48" s="83" t="n">
        <f aca="false">HLOOKUP($B$2,$I$1:L48,S48,0)</f>
        <v>1</v>
      </c>
      <c r="C48" s="59" t="str">
        <f aca="false">IF(B48=1,"Ap Dung","Khong")</f>
        <v>Ap Dung</v>
      </c>
      <c r="D48" s="60" t="str">
        <f aca="false">IF(E48="x","Bat buoc",(IF(E48=1,"khuyen khich","Khong")))</f>
        <v>Bat buoc</v>
      </c>
      <c r="E48" s="33" t="str">
        <f aca="false">HLOOKUP($E$2,$N$1:R48,S48,0)</f>
        <v>x</v>
      </c>
      <c r="F48" s="27"/>
      <c r="G48" s="29" t="str">
        <f aca="false">IF(AND(F48=1,E48=1),1,IF(AND(F48=1,E48="x"),"x",""))</f>
        <v/>
      </c>
      <c r="H48" s="28" t="s">
        <v>15</v>
      </c>
      <c r="I48" s="22" t="n">
        <v>1</v>
      </c>
      <c r="J48" s="22" t="n">
        <v>1</v>
      </c>
      <c r="K48" s="22" t="n">
        <v>1</v>
      </c>
      <c r="L48" s="22" t="n">
        <v>1</v>
      </c>
      <c r="M48" s="29" t="s">
        <v>41</v>
      </c>
      <c r="N48" s="23"/>
      <c r="O48" s="23"/>
      <c r="P48" s="23"/>
      <c r="Q48" s="29" t="s">
        <v>23</v>
      </c>
      <c r="R48" s="29" t="s">
        <v>23</v>
      </c>
      <c r="S48" s="22" t="n">
        <v>48</v>
      </c>
      <c r="T48" s="8"/>
      <c r="U48" s="8"/>
      <c r="V48" s="8"/>
      <c r="W48" s="8"/>
      <c r="X48" s="8"/>
      <c r="Y48" s="8"/>
      <c r="Z48" s="8"/>
    </row>
    <row r="49" customFormat="false" ht="28.5" hidden="false" customHeight="true" outlineLevel="0" collapsed="false">
      <c r="A49" s="24" t="s">
        <v>455</v>
      </c>
      <c r="B49" s="83" t="n">
        <f aca="false">HLOOKUP($B$2,$I$1:L49,S49,0)</f>
        <v>1</v>
      </c>
      <c r="C49" s="59" t="str">
        <f aca="false">IF(B49=1,"Ap Dung","Khong")</f>
        <v>Ap Dung</v>
      </c>
      <c r="D49" s="60" t="str">
        <f aca="false">IF(E49="x","Bat buoc",(IF(E49=1,"khuyen khich","Khong")))</f>
        <v>Bat buoc</v>
      </c>
      <c r="E49" s="33" t="str">
        <f aca="false">HLOOKUP($E$2,$N$1:R49,S49,0)</f>
        <v>x</v>
      </c>
      <c r="F49" s="27"/>
      <c r="G49" s="29" t="str">
        <f aca="false">IF(AND(F49=1,E49=1),1,IF(AND(F49=1,E49="x"),"x",""))</f>
        <v/>
      </c>
      <c r="H49" s="28" t="s">
        <v>15</v>
      </c>
      <c r="I49" s="22" t="n">
        <v>1</v>
      </c>
      <c r="J49" s="22" t="n">
        <v>1</v>
      </c>
      <c r="K49" s="22" t="n">
        <v>1</v>
      </c>
      <c r="L49" s="22" t="n">
        <v>1</v>
      </c>
      <c r="M49" s="29" t="s">
        <v>28</v>
      </c>
      <c r="N49" s="23"/>
      <c r="O49" s="23"/>
      <c r="P49" s="23"/>
      <c r="Q49" s="23"/>
      <c r="R49" s="29" t="s">
        <v>23</v>
      </c>
      <c r="S49" s="22" t="n">
        <v>49</v>
      </c>
      <c r="T49" s="8"/>
      <c r="U49" s="8"/>
      <c r="V49" s="8"/>
      <c r="W49" s="8"/>
      <c r="X49" s="8"/>
      <c r="Y49" s="8"/>
      <c r="Z49" s="8"/>
    </row>
    <row r="50" customFormat="false" ht="28.5" hidden="false" customHeight="true" outlineLevel="0" collapsed="false">
      <c r="A50" s="30" t="s">
        <v>456</v>
      </c>
      <c r="B50" s="83"/>
      <c r="C50" s="61"/>
      <c r="D50" s="62"/>
      <c r="E50" s="32"/>
      <c r="F50" s="32"/>
      <c r="G50" s="23"/>
      <c r="H50" s="22"/>
      <c r="I50" s="22"/>
      <c r="J50" s="22"/>
      <c r="K50" s="22"/>
      <c r="L50" s="22"/>
      <c r="M50" s="23"/>
      <c r="N50" s="23"/>
      <c r="O50" s="23"/>
      <c r="P50" s="23"/>
      <c r="Q50" s="23"/>
      <c r="R50" s="23"/>
      <c r="S50" s="22" t="n">
        <v>50</v>
      </c>
      <c r="T50" s="8"/>
      <c r="U50" s="8"/>
      <c r="V50" s="8"/>
      <c r="W50" s="8"/>
      <c r="X50" s="8"/>
      <c r="Y50" s="8"/>
      <c r="Z50" s="8"/>
    </row>
    <row r="51" customFormat="false" ht="28.5" hidden="false" customHeight="true" outlineLevel="0" collapsed="false">
      <c r="A51" s="24" t="s">
        <v>457</v>
      </c>
      <c r="B51" s="83" t="n">
        <f aca="false">HLOOKUP($B$2,$I$1:L51,S51,0)</f>
        <v>1</v>
      </c>
      <c r="C51" s="59" t="str">
        <f aca="false">IF(B51=1,"Ap Dung","Khong")</f>
        <v>Ap Dung</v>
      </c>
      <c r="D51" s="60" t="str">
        <f aca="false">IF(E51="x","Bat buoc",(IF(E51=1,"khuyen khich","Khong")))</f>
        <v>Bat buoc</v>
      </c>
      <c r="E51" s="33" t="str">
        <f aca="false">HLOOKUP($E$2,$N$1:R51,S51,0)</f>
        <v>x</v>
      </c>
      <c r="F51" s="27"/>
      <c r="G51" s="29" t="str">
        <f aca="false">IF(AND(F51=1,E51=1),1,IF(AND(F51=1,E51="x"),"x",""))</f>
        <v/>
      </c>
      <c r="H51" s="28" t="s">
        <v>15</v>
      </c>
      <c r="I51" s="22" t="n">
        <v>1</v>
      </c>
      <c r="J51" s="22" t="n">
        <v>1</v>
      </c>
      <c r="K51" s="22" t="n">
        <v>1</v>
      </c>
      <c r="L51" s="22" t="n">
        <v>1</v>
      </c>
      <c r="M51" s="29" t="s">
        <v>22</v>
      </c>
      <c r="N51" s="29" t="s">
        <v>23</v>
      </c>
      <c r="O51" s="29" t="s">
        <v>23</v>
      </c>
      <c r="P51" s="29" t="s">
        <v>23</v>
      </c>
      <c r="Q51" s="29" t="s">
        <v>23</v>
      </c>
      <c r="R51" s="29" t="s">
        <v>23</v>
      </c>
      <c r="S51" s="22" t="n">
        <v>51</v>
      </c>
      <c r="T51" s="8"/>
      <c r="U51" s="8"/>
      <c r="V51" s="8"/>
      <c r="W51" s="8"/>
      <c r="X51" s="8"/>
      <c r="Y51" s="8"/>
      <c r="Z51" s="8"/>
    </row>
    <row r="52" customFormat="false" ht="28.5" hidden="false" customHeight="true" outlineLevel="0" collapsed="false">
      <c r="A52" s="24" t="s">
        <v>458</v>
      </c>
      <c r="B52" s="83" t="n">
        <f aca="false">HLOOKUP($B$2,$I$1:L52,S52,0)</f>
        <v>1</v>
      </c>
      <c r="C52" s="59" t="str">
        <f aca="false">IF(B52=1,"Ap Dung","Khong")</f>
        <v>Ap Dung</v>
      </c>
      <c r="D52" s="60" t="str">
        <f aca="false">IF(E52="x","Bat buoc",(IF(E52=1,"khuyen khich","Khong")))</f>
        <v>Bat buoc</v>
      </c>
      <c r="E52" s="33" t="str">
        <f aca="false">HLOOKUP($E$2,$N$1:R52,S52,0)</f>
        <v>x</v>
      </c>
      <c r="F52" s="27"/>
      <c r="G52" s="29" t="str">
        <f aca="false">IF(AND(F52=1,E52=1),1,IF(AND(F52=1,E52="x"),"x",""))</f>
        <v/>
      </c>
      <c r="H52" s="28" t="s">
        <v>15</v>
      </c>
      <c r="I52" s="22" t="n">
        <v>1</v>
      </c>
      <c r="J52" s="22" t="n">
        <v>1</v>
      </c>
      <c r="K52" s="22" t="n">
        <v>1</v>
      </c>
      <c r="L52" s="22" t="n">
        <v>1</v>
      </c>
      <c r="M52" s="29" t="s">
        <v>22</v>
      </c>
      <c r="N52" s="29" t="s">
        <v>23</v>
      </c>
      <c r="O52" s="29" t="s">
        <v>23</v>
      </c>
      <c r="P52" s="29" t="s">
        <v>23</v>
      </c>
      <c r="Q52" s="29" t="s">
        <v>23</v>
      </c>
      <c r="R52" s="29" t="s">
        <v>23</v>
      </c>
      <c r="S52" s="22" t="n">
        <v>52</v>
      </c>
      <c r="T52" s="8"/>
      <c r="U52" s="8"/>
      <c r="V52" s="8"/>
      <c r="W52" s="8"/>
      <c r="X52" s="8"/>
      <c r="Y52" s="8"/>
      <c r="Z52" s="8"/>
    </row>
    <row r="53" customFormat="false" ht="28.5" hidden="false" customHeight="true" outlineLevel="0" collapsed="false">
      <c r="A53" s="24" t="s">
        <v>459</v>
      </c>
      <c r="B53" s="83" t="n">
        <f aca="false">HLOOKUP($B$2,$I$1:L53,S53,0)</f>
        <v>1</v>
      </c>
      <c r="C53" s="59" t="str">
        <f aca="false">IF(B53=1,"Ap Dung","Khong")</f>
        <v>Ap Dung</v>
      </c>
      <c r="D53" s="60" t="str">
        <f aca="false">IF(E53="x","Bat buoc",(IF(E53=1,"khuyen khich","Khong")))</f>
        <v>Bat buoc</v>
      </c>
      <c r="E53" s="33" t="str">
        <f aca="false">HLOOKUP($E$2,$N$1:R53,S53,0)</f>
        <v>x</v>
      </c>
      <c r="F53" s="27"/>
      <c r="G53" s="29" t="str">
        <f aca="false">IF(AND(F53=1,E53=1),1,IF(AND(F53=1,E53="x"),"x",""))</f>
        <v/>
      </c>
      <c r="H53" s="28" t="s">
        <v>15</v>
      </c>
      <c r="I53" s="22" t="n">
        <v>1</v>
      </c>
      <c r="J53" s="22" t="n">
        <v>1</v>
      </c>
      <c r="K53" s="22" t="n">
        <v>1</v>
      </c>
      <c r="L53" s="22" t="n">
        <v>1</v>
      </c>
      <c r="M53" s="29" t="s">
        <v>22</v>
      </c>
      <c r="N53" s="29" t="s">
        <v>23</v>
      </c>
      <c r="O53" s="29" t="s">
        <v>23</v>
      </c>
      <c r="P53" s="29" t="s">
        <v>23</v>
      </c>
      <c r="Q53" s="29" t="s">
        <v>23</v>
      </c>
      <c r="R53" s="29" t="s">
        <v>23</v>
      </c>
      <c r="S53" s="22" t="n">
        <v>53</v>
      </c>
      <c r="T53" s="8"/>
      <c r="U53" s="8"/>
      <c r="V53" s="8"/>
      <c r="W53" s="8"/>
      <c r="X53" s="8"/>
      <c r="Y53" s="8"/>
      <c r="Z53" s="8"/>
    </row>
    <row r="54" customFormat="false" ht="28.5" hidden="false" customHeight="true" outlineLevel="0" collapsed="false">
      <c r="A54" s="24" t="s">
        <v>460</v>
      </c>
      <c r="B54" s="83" t="n">
        <f aca="false">HLOOKUP($B$2,$I$1:L54,S54,0)</f>
        <v>1</v>
      </c>
      <c r="C54" s="59" t="str">
        <f aca="false">IF(B54=1,"Ap Dung","Khong")</f>
        <v>Ap Dung</v>
      </c>
      <c r="D54" s="60" t="str">
        <f aca="false">IF(E54="x","Bat buoc",(IF(E54=1,"khuyen khich","Khong")))</f>
        <v>Bat buoc</v>
      </c>
      <c r="E54" s="33" t="str">
        <f aca="false">HLOOKUP($E$2,$N$1:R54,S54,0)</f>
        <v>x</v>
      </c>
      <c r="F54" s="27"/>
      <c r="G54" s="29" t="str">
        <f aca="false">IF(AND(F54=1,E54=1),1,IF(AND(F54=1,E54="x"),"x",""))</f>
        <v/>
      </c>
      <c r="H54" s="28" t="s">
        <v>15</v>
      </c>
      <c r="I54" s="22" t="n">
        <v>1</v>
      </c>
      <c r="J54" s="22" t="n">
        <v>1</v>
      </c>
      <c r="K54" s="22" t="n">
        <v>1</v>
      </c>
      <c r="L54" s="22" t="n">
        <v>1</v>
      </c>
      <c r="M54" s="29" t="s">
        <v>22</v>
      </c>
      <c r="N54" s="29" t="s">
        <v>23</v>
      </c>
      <c r="O54" s="29" t="s">
        <v>23</v>
      </c>
      <c r="P54" s="29" t="s">
        <v>23</v>
      </c>
      <c r="Q54" s="29" t="s">
        <v>23</v>
      </c>
      <c r="R54" s="29" t="s">
        <v>23</v>
      </c>
      <c r="S54" s="22" t="n">
        <v>54</v>
      </c>
      <c r="T54" s="8"/>
      <c r="U54" s="8"/>
      <c r="V54" s="8"/>
      <c r="W54" s="8"/>
      <c r="X54" s="8"/>
      <c r="Y54" s="8"/>
      <c r="Z54" s="8"/>
    </row>
    <row r="55" customFormat="false" ht="28.5" hidden="false" customHeight="true" outlineLevel="0" collapsed="false">
      <c r="A55" s="24" t="s">
        <v>461</v>
      </c>
      <c r="B55" s="83" t="n">
        <f aca="false">HLOOKUP($B$2,$I$1:L55,S55,0)</f>
        <v>1</v>
      </c>
      <c r="C55" s="59" t="str">
        <f aca="false">IF(B55=1,"Ap Dung","Khong")</f>
        <v>Ap Dung</v>
      </c>
      <c r="D55" s="60" t="str">
        <f aca="false">IF(E55="x","Bat buoc",(IF(E55=1,"khuyen khich","Khong")))</f>
        <v>Bat buoc</v>
      </c>
      <c r="E55" s="33" t="str">
        <f aca="false">HLOOKUP($E$2,$N$1:R55,S55,0)</f>
        <v>x</v>
      </c>
      <c r="F55" s="27"/>
      <c r="G55" s="29" t="str">
        <f aca="false">IF(AND(F55=1,E55=1),1,IF(AND(F55=1,E55="x"),"x",""))</f>
        <v/>
      </c>
      <c r="H55" s="28" t="s">
        <v>15</v>
      </c>
      <c r="I55" s="22" t="n">
        <v>1</v>
      </c>
      <c r="J55" s="22" t="n">
        <v>1</v>
      </c>
      <c r="K55" s="22" t="n">
        <v>1</v>
      </c>
      <c r="L55" s="22" t="n">
        <v>1</v>
      </c>
      <c r="M55" s="29" t="s">
        <v>22</v>
      </c>
      <c r="N55" s="29" t="s">
        <v>23</v>
      </c>
      <c r="O55" s="29" t="s">
        <v>23</v>
      </c>
      <c r="P55" s="29" t="s">
        <v>23</v>
      </c>
      <c r="Q55" s="29" t="s">
        <v>23</v>
      </c>
      <c r="R55" s="29" t="s">
        <v>23</v>
      </c>
      <c r="S55" s="22" t="n">
        <v>55</v>
      </c>
      <c r="T55" s="8"/>
      <c r="U55" s="8"/>
      <c r="V55" s="8"/>
      <c r="W55" s="8"/>
      <c r="X55" s="8"/>
      <c r="Y55" s="8"/>
      <c r="Z55" s="8"/>
    </row>
    <row r="56" customFormat="false" ht="28.5" hidden="false" customHeight="true" outlineLevel="0" collapsed="false">
      <c r="A56" s="24" t="s">
        <v>462</v>
      </c>
      <c r="B56" s="83" t="n">
        <f aca="false">HLOOKUP($B$2,$I$1:L56,S56,0)</f>
        <v>1</v>
      </c>
      <c r="C56" s="59" t="str">
        <f aca="false">IF(B56=1,"Ap Dung","Khong")</f>
        <v>Ap Dung</v>
      </c>
      <c r="D56" s="60" t="str">
        <f aca="false">IF(E56="x","Bat buoc",(IF(E56=1,"khuyen khich","Khong")))</f>
        <v>Bat buoc</v>
      </c>
      <c r="E56" s="33" t="str">
        <f aca="false">HLOOKUP($E$2,$N$1:R56,S56,0)</f>
        <v>x</v>
      </c>
      <c r="F56" s="27"/>
      <c r="G56" s="29" t="str">
        <f aca="false">IF(AND(F56=1,E56=1),1,IF(AND(F56=1,E56="x"),"x",""))</f>
        <v/>
      </c>
      <c r="H56" s="28" t="s">
        <v>15</v>
      </c>
      <c r="I56" s="22" t="n">
        <v>1</v>
      </c>
      <c r="J56" s="22" t="n">
        <v>1</v>
      </c>
      <c r="K56" s="22" t="n">
        <v>1</v>
      </c>
      <c r="L56" s="22" t="n">
        <v>1</v>
      </c>
      <c r="M56" s="29" t="s">
        <v>22</v>
      </c>
      <c r="N56" s="29" t="s">
        <v>23</v>
      </c>
      <c r="O56" s="29" t="s">
        <v>23</v>
      </c>
      <c r="P56" s="29" t="s">
        <v>23</v>
      </c>
      <c r="Q56" s="29" t="s">
        <v>23</v>
      </c>
      <c r="R56" s="29" t="s">
        <v>23</v>
      </c>
      <c r="S56" s="22" t="n">
        <v>56</v>
      </c>
      <c r="T56" s="8"/>
      <c r="U56" s="8"/>
      <c r="V56" s="8"/>
      <c r="W56" s="8"/>
      <c r="X56" s="8"/>
      <c r="Y56" s="8"/>
      <c r="Z56" s="8"/>
    </row>
    <row r="57" customFormat="false" ht="28.5" hidden="false" customHeight="true" outlineLevel="0" collapsed="false">
      <c r="A57" s="24" t="s">
        <v>173</v>
      </c>
      <c r="B57" s="83" t="n">
        <f aca="false">HLOOKUP($B$2,$I$1:L57,S57,0)</f>
        <v>1</v>
      </c>
      <c r="C57" s="59" t="str">
        <f aca="false">IF(B57=1,"Ap Dung","Khong")</f>
        <v>Ap Dung</v>
      </c>
      <c r="D57" s="60" t="str">
        <f aca="false">IF(E57="x","Bat buoc",(IF(E57=1,"khuyen khich","Khong")))</f>
        <v>Bat buoc</v>
      </c>
      <c r="E57" s="33" t="str">
        <f aca="false">HLOOKUP($E$2,$N$1:R57,S57,0)</f>
        <v>x</v>
      </c>
      <c r="F57" s="27"/>
      <c r="G57" s="29" t="str">
        <f aca="false">IF(AND(F57=1,E57=1),1,IF(AND(F57=1,E57="x"),"x",""))</f>
        <v/>
      </c>
      <c r="H57" s="28" t="s">
        <v>15</v>
      </c>
      <c r="I57" s="22" t="n">
        <v>1</v>
      </c>
      <c r="J57" s="22" t="n">
        <v>1</v>
      </c>
      <c r="K57" s="22" t="n">
        <v>1</v>
      </c>
      <c r="L57" s="22" t="n">
        <v>1</v>
      </c>
      <c r="M57" s="29" t="s">
        <v>22</v>
      </c>
      <c r="N57" s="29" t="s">
        <v>23</v>
      </c>
      <c r="O57" s="29" t="s">
        <v>23</v>
      </c>
      <c r="P57" s="29" t="s">
        <v>23</v>
      </c>
      <c r="Q57" s="29" t="s">
        <v>23</v>
      </c>
      <c r="R57" s="29" t="s">
        <v>23</v>
      </c>
      <c r="S57" s="22" t="n">
        <v>57</v>
      </c>
      <c r="T57" s="8"/>
      <c r="U57" s="8"/>
      <c r="V57" s="8"/>
      <c r="W57" s="8"/>
      <c r="X57" s="8"/>
      <c r="Y57" s="8"/>
      <c r="Z57" s="8"/>
    </row>
    <row r="58" customFormat="false" ht="28.5" hidden="false" customHeight="true" outlineLevel="0" collapsed="false">
      <c r="A58" s="24" t="s">
        <v>463</v>
      </c>
      <c r="B58" s="83" t="n">
        <f aca="false">HLOOKUP($B$2,$I$1:L58,S58,0)</f>
        <v>1</v>
      </c>
      <c r="C58" s="59" t="str">
        <f aca="false">IF(B58=1,"Ap Dung","Khong")</f>
        <v>Ap Dung</v>
      </c>
      <c r="D58" s="60" t="str">
        <f aca="false">IF(E58="x","Bat buoc",(IF(E58=1,"khuyen khich","Khong")))</f>
        <v>Bat buoc</v>
      </c>
      <c r="E58" s="33" t="str">
        <f aca="false">HLOOKUP($E$2,$N$1:R58,S58,0)</f>
        <v>x</v>
      </c>
      <c r="F58" s="27"/>
      <c r="G58" s="29" t="str">
        <f aca="false">IF(AND(F58=1,E58=1),1,IF(AND(F58=1,E58="x"),"x",""))</f>
        <v/>
      </c>
      <c r="H58" s="28" t="s">
        <v>15</v>
      </c>
      <c r="I58" s="22" t="n">
        <v>1</v>
      </c>
      <c r="J58" s="22" t="n">
        <v>1</v>
      </c>
      <c r="K58" s="22" t="n">
        <v>1</v>
      </c>
      <c r="L58" s="22" t="n">
        <v>1</v>
      </c>
      <c r="M58" s="29" t="s">
        <v>22</v>
      </c>
      <c r="N58" s="29" t="s">
        <v>23</v>
      </c>
      <c r="O58" s="29" t="s">
        <v>23</v>
      </c>
      <c r="P58" s="29" t="s">
        <v>23</v>
      </c>
      <c r="Q58" s="29" t="s">
        <v>23</v>
      </c>
      <c r="R58" s="29" t="s">
        <v>23</v>
      </c>
      <c r="S58" s="22" t="n">
        <v>58</v>
      </c>
      <c r="T58" s="8"/>
      <c r="U58" s="8"/>
      <c r="V58" s="8"/>
      <c r="W58" s="8"/>
      <c r="X58" s="8"/>
      <c r="Y58" s="8"/>
      <c r="Z58" s="8"/>
    </row>
    <row r="59" customFormat="false" ht="28.5" hidden="false" customHeight="true" outlineLevel="0" collapsed="false">
      <c r="A59" s="24" t="s">
        <v>464</v>
      </c>
      <c r="B59" s="83" t="n">
        <f aca="false">HLOOKUP($B$2,$I$1:L59,S59,0)</f>
        <v>1</v>
      </c>
      <c r="C59" s="59" t="str">
        <f aca="false">IF(B59=1,"Ap Dung","Khong")</f>
        <v>Ap Dung</v>
      </c>
      <c r="D59" s="60" t="str">
        <f aca="false">IF(E59="x","Bat buoc",(IF(E59=1,"khuyen khich","Khong")))</f>
        <v>Bat buoc</v>
      </c>
      <c r="E59" s="33" t="str">
        <f aca="false">HLOOKUP($E$2,$N$1:R59,S59,0)</f>
        <v>x</v>
      </c>
      <c r="F59" s="27"/>
      <c r="G59" s="29" t="str">
        <f aca="false">IF(AND(F59=1,E59=1),1,IF(AND(F59=1,E59="x"),"x",""))</f>
        <v/>
      </c>
      <c r="H59" s="28" t="s">
        <v>15</v>
      </c>
      <c r="I59" s="22" t="n">
        <v>1</v>
      </c>
      <c r="J59" s="22" t="n">
        <v>1</v>
      </c>
      <c r="K59" s="22" t="n">
        <v>1</v>
      </c>
      <c r="L59" s="22" t="n">
        <v>1</v>
      </c>
      <c r="M59" s="29" t="s">
        <v>22</v>
      </c>
      <c r="N59" s="29" t="s">
        <v>23</v>
      </c>
      <c r="O59" s="29" t="s">
        <v>23</v>
      </c>
      <c r="P59" s="29" t="s">
        <v>23</v>
      </c>
      <c r="Q59" s="29" t="s">
        <v>23</v>
      </c>
      <c r="R59" s="29" t="s">
        <v>23</v>
      </c>
      <c r="S59" s="22" t="n">
        <v>59</v>
      </c>
      <c r="T59" s="8"/>
      <c r="U59" s="8"/>
      <c r="V59" s="8"/>
      <c r="W59" s="8"/>
      <c r="X59" s="8"/>
      <c r="Y59" s="8"/>
      <c r="Z59" s="8"/>
    </row>
    <row r="60" customFormat="false" ht="28.5" hidden="true" customHeight="true" outlineLevel="0" collapsed="false">
      <c r="A60" s="24" t="s">
        <v>465</v>
      </c>
      <c r="B60" s="83" t="n">
        <f aca="false">HLOOKUP($B$2,$I$1:L60,S60,0)</f>
        <v>1</v>
      </c>
      <c r="C60" s="59" t="str">
        <f aca="false">IF(B60=1,"Ap Dung","Khong")</f>
        <v>Ap Dung</v>
      </c>
      <c r="D60" s="60" t="str">
        <f aca="false">IF(E60="x","Bat buoc",(IF(E60=1,"khuyen khich","Khong")))</f>
        <v>Khong</v>
      </c>
      <c r="E60" s="26" t="n">
        <f aca="false">HLOOKUP($E$2,$N$1:R60,S60,0)</f>
        <v>0</v>
      </c>
      <c r="F60" s="27"/>
      <c r="G60" s="29" t="str">
        <f aca="false">IF(AND(F60=1,E60=1),1,IF(AND(F60=1,E60="x"),"x",""))</f>
        <v/>
      </c>
      <c r="H60" s="28" t="s">
        <v>15</v>
      </c>
      <c r="I60" s="22" t="n">
        <v>1</v>
      </c>
      <c r="J60" s="22" t="n">
        <v>1</v>
      </c>
      <c r="K60" s="22" t="n">
        <v>1</v>
      </c>
      <c r="L60" s="22" t="n">
        <v>1</v>
      </c>
      <c r="M60" s="29" t="s">
        <v>38</v>
      </c>
      <c r="N60" s="23" t="n">
        <v>1</v>
      </c>
      <c r="O60" s="23" t="n">
        <v>1</v>
      </c>
      <c r="P60" s="23" t="n">
        <v>1</v>
      </c>
      <c r="Q60" s="23" t="n">
        <v>1</v>
      </c>
      <c r="R60" s="23"/>
      <c r="S60" s="22" t="n">
        <v>60</v>
      </c>
      <c r="T60" s="8"/>
      <c r="U60" s="8"/>
      <c r="V60" s="8"/>
      <c r="W60" s="8"/>
      <c r="X60" s="8"/>
      <c r="Y60" s="8"/>
      <c r="Z60" s="8"/>
    </row>
    <row r="61" customFormat="false" ht="28.5" hidden="false" customHeight="true" outlineLevel="0" collapsed="false">
      <c r="A61" s="24" t="s">
        <v>466</v>
      </c>
      <c r="B61" s="83" t="n">
        <f aca="false">HLOOKUP($B$2,$I$1:L61,S61,0)</f>
        <v>1</v>
      </c>
      <c r="C61" s="59" t="str">
        <f aca="false">IF(B61=1,"Ap Dung","Khong")</f>
        <v>Ap Dung</v>
      </c>
      <c r="D61" s="60" t="str">
        <f aca="false">IF(E61="x","Bat buoc",(IF(E61=1,"khuyen khich","Khong")))</f>
        <v>Bat buoc</v>
      </c>
      <c r="E61" s="33" t="str">
        <f aca="false">HLOOKUP($E$2,$N$1:R61,S61,0)</f>
        <v>x</v>
      </c>
      <c r="F61" s="27"/>
      <c r="G61" s="29" t="str">
        <f aca="false">IF(AND(F61=1,E61=1),1,IF(AND(F61=1,E61="x"),"x",""))</f>
        <v/>
      </c>
      <c r="H61" s="28" t="s">
        <v>15</v>
      </c>
      <c r="I61" s="22" t="n">
        <v>1</v>
      </c>
      <c r="J61" s="22" t="n">
        <v>1</v>
      </c>
      <c r="K61" s="22" t="n">
        <v>1</v>
      </c>
      <c r="L61" s="22" t="n">
        <v>1</v>
      </c>
      <c r="M61" s="29" t="s">
        <v>126</v>
      </c>
      <c r="N61" s="23"/>
      <c r="O61" s="23"/>
      <c r="P61" s="23"/>
      <c r="Q61" s="23" t="n">
        <v>1</v>
      </c>
      <c r="R61" s="29" t="s">
        <v>23</v>
      </c>
      <c r="S61" s="22" t="n">
        <v>61</v>
      </c>
      <c r="T61" s="8"/>
      <c r="U61" s="8"/>
      <c r="V61" s="8"/>
      <c r="W61" s="8"/>
      <c r="X61" s="8"/>
      <c r="Y61" s="8"/>
      <c r="Z61" s="8"/>
    </row>
    <row r="62" customFormat="false" ht="28.5" hidden="false" customHeight="true" outlineLevel="0" collapsed="false">
      <c r="A62" s="24" t="s">
        <v>467</v>
      </c>
      <c r="B62" s="83" t="n">
        <f aca="false">HLOOKUP($B$2,$I$1:L62,S62,0)</f>
        <v>1</v>
      </c>
      <c r="C62" s="59" t="str">
        <f aca="false">IF(B62=1,"Ap Dung","Khong")</f>
        <v>Ap Dung</v>
      </c>
      <c r="D62" s="60" t="str">
        <f aca="false">IF(E62="x","Bat buoc",(IF(E62=1,"khuyen khich","Khong")))</f>
        <v>Bat buoc</v>
      </c>
      <c r="E62" s="33" t="str">
        <f aca="false">HLOOKUP($E$2,$N$1:R62,S62,0)</f>
        <v>x</v>
      </c>
      <c r="F62" s="27"/>
      <c r="G62" s="29" t="str">
        <f aca="false">IF(AND(F62=1,E62=1),1,IF(AND(F62=1,E62="x"),"x",""))</f>
        <v/>
      </c>
      <c r="H62" s="28" t="s">
        <v>15</v>
      </c>
      <c r="I62" s="22" t="n">
        <v>1</v>
      </c>
      <c r="J62" s="22" t="n">
        <v>1</v>
      </c>
      <c r="K62" s="22" t="n">
        <v>1</v>
      </c>
      <c r="L62" s="22" t="n">
        <v>1</v>
      </c>
      <c r="M62" s="29" t="s">
        <v>22</v>
      </c>
      <c r="N62" s="29" t="s">
        <v>23</v>
      </c>
      <c r="O62" s="29" t="s">
        <v>23</v>
      </c>
      <c r="P62" s="29" t="s">
        <v>23</v>
      </c>
      <c r="Q62" s="29" t="s">
        <v>23</v>
      </c>
      <c r="R62" s="29" t="s">
        <v>23</v>
      </c>
      <c r="S62" s="22" t="n">
        <v>62</v>
      </c>
      <c r="T62" s="8"/>
      <c r="U62" s="8"/>
      <c r="V62" s="8"/>
      <c r="W62" s="8"/>
      <c r="X62" s="8"/>
      <c r="Y62" s="8"/>
      <c r="Z62" s="8"/>
    </row>
    <row r="63" customFormat="false" ht="28.5" hidden="true" customHeight="true" outlineLevel="0" collapsed="false">
      <c r="A63" s="24" t="s">
        <v>468</v>
      </c>
      <c r="B63" s="83" t="n">
        <f aca="false">HLOOKUP($B$2,$I$1:L63,S63,0)</f>
        <v>1</v>
      </c>
      <c r="C63" s="59" t="str">
        <f aca="false">IF(B63=1,"Ap Dung","Khong")</f>
        <v>Ap Dung</v>
      </c>
      <c r="D63" s="60" t="str">
        <f aca="false">IF(E63="x","Bat buoc",(IF(E63=1,"khuyen khich","Khong")))</f>
        <v>Khong</v>
      </c>
      <c r="E63" s="26" t="n">
        <f aca="false">HLOOKUP($E$2,$N$1:R63,S63,0)</f>
        <v>0</v>
      </c>
      <c r="F63" s="27"/>
      <c r="G63" s="29" t="str">
        <f aca="false">IF(AND(F63=1,E63=1),1,IF(AND(F63=1,E63="x"),"x",""))</f>
        <v/>
      </c>
      <c r="H63" s="28" t="s">
        <v>15</v>
      </c>
      <c r="I63" s="22" t="n">
        <v>1</v>
      </c>
      <c r="J63" s="22" t="n">
        <v>1</v>
      </c>
      <c r="K63" s="22" t="n">
        <v>1</v>
      </c>
      <c r="L63" s="22" t="n">
        <v>1</v>
      </c>
      <c r="M63" s="23" t="n">
        <v>3</v>
      </c>
      <c r="N63" s="23"/>
      <c r="O63" s="23"/>
      <c r="P63" s="23" t="n">
        <v>1</v>
      </c>
      <c r="Q63" s="23"/>
      <c r="R63" s="23"/>
      <c r="S63" s="22" t="n">
        <v>63</v>
      </c>
      <c r="T63" s="8"/>
      <c r="U63" s="8"/>
      <c r="V63" s="8"/>
      <c r="W63" s="8"/>
      <c r="X63" s="8"/>
      <c r="Y63" s="8"/>
      <c r="Z63" s="8"/>
    </row>
    <row r="64" customFormat="false" ht="28.5" hidden="false" customHeight="true" outlineLevel="0" collapsed="false">
      <c r="A64" s="24" t="s">
        <v>469</v>
      </c>
      <c r="B64" s="83" t="n">
        <f aca="false">HLOOKUP($B$2,$I$1:L64,S64,0)</f>
        <v>1</v>
      </c>
      <c r="C64" s="59" t="str">
        <f aca="false">IF(B64=1,"Ap Dung","Khong")</f>
        <v>Ap Dung</v>
      </c>
      <c r="D64" s="60" t="str">
        <f aca="false">IF(E64="x","Bat buoc",(IF(E64=1,"khuyen khich","Khong")))</f>
        <v>Bat buoc</v>
      </c>
      <c r="E64" s="33" t="str">
        <f aca="false">HLOOKUP($E$2,$N$1:R64,S64,0)</f>
        <v>x</v>
      </c>
      <c r="F64" s="27"/>
      <c r="G64" s="29" t="str">
        <f aca="false">IF(AND(F64=1,E64=1),1,IF(AND(F64=1,E64="x"),"x",""))</f>
        <v/>
      </c>
      <c r="H64" s="28" t="s">
        <v>15</v>
      </c>
      <c r="I64" s="22" t="n">
        <v>1</v>
      </c>
      <c r="J64" s="22" t="n">
        <v>1</v>
      </c>
      <c r="K64" s="22" t="n">
        <v>1</v>
      </c>
      <c r="L64" s="22" t="n">
        <v>1</v>
      </c>
      <c r="M64" s="29" t="s">
        <v>41</v>
      </c>
      <c r="N64" s="23"/>
      <c r="O64" s="23"/>
      <c r="P64" s="23"/>
      <c r="Q64" s="29" t="s">
        <v>23</v>
      </c>
      <c r="R64" s="29" t="s">
        <v>23</v>
      </c>
      <c r="S64" s="22" t="n">
        <v>64</v>
      </c>
      <c r="T64" s="8"/>
      <c r="U64" s="8"/>
      <c r="V64" s="8"/>
      <c r="W64" s="8"/>
      <c r="X64" s="8"/>
      <c r="Y64" s="8"/>
      <c r="Z64" s="8"/>
    </row>
    <row r="65" customFormat="false" ht="28.5" hidden="false" customHeight="true" outlineLevel="0" collapsed="false">
      <c r="A65" s="24" t="s">
        <v>470</v>
      </c>
      <c r="B65" s="83" t="n">
        <f aca="false">HLOOKUP($B$2,$I$1:L65,S65,0)</f>
        <v>1</v>
      </c>
      <c r="C65" s="59" t="str">
        <f aca="false">IF(B65=1,"Ap Dung","Khong")</f>
        <v>Ap Dung</v>
      </c>
      <c r="D65" s="60" t="str">
        <f aca="false">IF(E65="x","Bat buoc",(IF(E65=1,"khuyen khich","Khong")))</f>
        <v>Bat buoc</v>
      </c>
      <c r="E65" s="33" t="str">
        <f aca="false">HLOOKUP($E$2,$N$1:R65,S65,0)</f>
        <v>x</v>
      </c>
      <c r="F65" s="27"/>
      <c r="G65" s="29" t="str">
        <f aca="false">IF(AND(F65=1,E65=1),1,IF(AND(F65=1,E65="x"),"x",""))</f>
        <v/>
      </c>
      <c r="H65" s="28" t="s">
        <v>15</v>
      </c>
      <c r="I65" s="22" t="n">
        <v>1</v>
      </c>
      <c r="J65" s="22" t="n">
        <v>1</v>
      </c>
      <c r="K65" s="22" t="n">
        <v>1</v>
      </c>
      <c r="L65" s="22" t="n">
        <v>1</v>
      </c>
      <c r="M65" s="29" t="s">
        <v>25</v>
      </c>
      <c r="N65" s="23"/>
      <c r="O65" s="23"/>
      <c r="P65" s="29" t="s">
        <v>23</v>
      </c>
      <c r="Q65" s="29" t="s">
        <v>23</v>
      </c>
      <c r="R65" s="29" t="s">
        <v>23</v>
      </c>
      <c r="S65" s="22" t="n">
        <v>65</v>
      </c>
      <c r="T65" s="8"/>
      <c r="U65" s="8"/>
      <c r="V65" s="8"/>
      <c r="W65" s="8"/>
      <c r="X65" s="8"/>
      <c r="Y65" s="8"/>
      <c r="Z65" s="8"/>
    </row>
    <row r="66" customFormat="false" ht="28.5" hidden="false" customHeight="true" outlineLevel="0" collapsed="false">
      <c r="A66" s="24" t="s">
        <v>471</v>
      </c>
      <c r="B66" s="83" t="n">
        <f aca="false">HLOOKUP($B$2,$I$1:L66,S66,0)</f>
        <v>1</v>
      </c>
      <c r="C66" s="59" t="str">
        <f aca="false">IF(B66=1,"Ap Dung","Khong")</f>
        <v>Ap Dung</v>
      </c>
      <c r="D66" s="60" t="str">
        <f aca="false">IF(E66="x","Bat buoc",(IF(E66=1,"khuyen khich","Khong")))</f>
        <v>khuyen khich</v>
      </c>
      <c r="E66" s="26" t="n">
        <f aca="false">HLOOKUP($E$2,$N$1:R66,S66,0)</f>
        <v>1</v>
      </c>
      <c r="F66" s="27"/>
      <c r="G66" s="29" t="str">
        <f aca="false">IF(AND(F66=1,E66=1),1,IF(AND(F66=1,E66="x"),"x",""))</f>
        <v/>
      </c>
      <c r="H66" s="28" t="s">
        <v>15</v>
      </c>
      <c r="I66" s="22" t="n">
        <v>1</v>
      </c>
      <c r="J66" s="22" t="n">
        <v>1</v>
      </c>
      <c r="K66" s="22" t="n">
        <v>1</v>
      </c>
      <c r="L66" s="22" t="n">
        <v>1</v>
      </c>
      <c r="M66" s="29" t="s">
        <v>221</v>
      </c>
      <c r="N66" s="23"/>
      <c r="O66" s="23"/>
      <c r="P66" s="23"/>
      <c r="Q66" s="23" t="n">
        <v>1</v>
      </c>
      <c r="R66" s="23" t="n">
        <v>1</v>
      </c>
      <c r="S66" s="22" t="n">
        <v>66</v>
      </c>
      <c r="T66" s="8"/>
      <c r="U66" s="8"/>
      <c r="V66" s="8"/>
      <c r="W66" s="8"/>
      <c r="X66" s="8"/>
      <c r="Y66" s="8"/>
      <c r="Z66" s="8"/>
    </row>
    <row r="67" customFormat="false" ht="28.5" hidden="false" customHeight="true" outlineLevel="0" collapsed="false">
      <c r="A67" s="24" t="s">
        <v>472</v>
      </c>
      <c r="B67" s="83" t="n">
        <f aca="false">HLOOKUP($B$2,$I$1:L67,S67,0)</f>
        <v>1</v>
      </c>
      <c r="C67" s="59" t="str">
        <f aca="false">IF(B67=1,"Ap Dung","Khong")</f>
        <v>Ap Dung</v>
      </c>
      <c r="D67" s="60" t="str">
        <f aca="false">IF(E67="x","Bat buoc",(IF(E67=1,"khuyen khich","Khong")))</f>
        <v>khuyen khich</v>
      </c>
      <c r="E67" s="26" t="n">
        <f aca="false">HLOOKUP($E$2,$N$1:R67,S67,0)</f>
        <v>1</v>
      </c>
      <c r="F67" s="27"/>
      <c r="G67" s="29" t="str">
        <f aca="false">IF(AND(F67=1,E67=1),1,IF(AND(F67=1,E67="x"),"x",""))</f>
        <v/>
      </c>
      <c r="H67" s="28" t="s">
        <v>15</v>
      </c>
      <c r="I67" s="22" t="n">
        <v>1</v>
      </c>
      <c r="J67" s="22" t="n">
        <v>1</v>
      </c>
      <c r="K67" s="22" t="n">
        <v>1</v>
      </c>
      <c r="L67" s="22" t="n">
        <v>1</v>
      </c>
      <c r="M67" s="29" t="s">
        <v>18</v>
      </c>
      <c r="N67" s="23"/>
      <c r="O67" s="23"/>
      <c r="P67" s="23" t="n">
        <v>1</v>
      </c>
      <c r="Q67" s="23" t="n">
        <v>1</v>
      </c>
      <c r="R67" s="23" t="n">
        <v>1</v>
      </c>
      <c r="S67" s="22" t="n">
        <v>67</v>
      </c>
      <c r="T67" s="8"/>
      <c r="U67" s="8"/>
      <c r="V67" s="8"/>
      <c r="W67" s="8"/>
      <c r="X67" s="8"/>
      <c r="Y67" s="8"/>
      <c r="Z67" s="8"/>
    </row>
    <row r="68" customFormat="false" ht="28.5" hidden="false" customHeight="true" outlineLevel="0" collapsed="false">
      <c r="A68" s="24" t="s">
        <v>473</v>
      </c>
      <c r="B68" s="83" t="n">
        <f aca="false">HLOOKUP($B$2,$I$1:L68,S68,0)</f>
        <v>1</v>
      </c>
      <c r="C68" s="59" t="str">
        <f aca="false">IF(B68=1,"Ap Dung","Khong")</f>
        <v>Ap Dung</v>
      </c>
      <c r="D68" s="60" t="str">
        <f aca="false">IF(E68="x","Bat buoc",(IF(E68=1,"khuyen khich","Khong")))</f>
        <v>Bat buoc</v>
      </c>
      <c r="E68" s="33" t="str">
        <f aca="false">HLOOKUP($E$2,$N$1:R68,S68,0)</f>
        <v>x</v>
      </c>
      <c r="F68" s="27"/>
      <c r="G68" s="29" t="str">
        <f aca="false">IF(AND(F68=1,E68=1),1,IF(AND(F68=1,E68="x"),"x",""))</f>
        <v/>
      </c>
      <c r="H68" s="28" t="s">
        <v>15</v>
      </c>
      <c r="I68" s="22" t="n">
        <v>1</v>
      </c>
      <c r="J68" s="22" t="n">
        <v>1</v>
      </c>
      <c r="K68" s="22" t="n">
        <v>1</v>
      </c>
      <c r="L68" s="22" t="n">
        <v>1</v>
      </c>
      <c r="M68" s="29" t="s">
        <v>126</v>
      </c>
      <c r="N68" s="23"/>
      <c r="O68" s="23"/>
      <c r="P68" s="23"/>
      <c r="Q68" s="23" t="n">
        <v>1</v>
      </c>
      <c r="R68" s="29" t="s">
        <v>23</v>
      </c>
      <c r="S68" s="22" t="n">
        <v>68</v>
      </c>
      <c r="T68" s="8"/>
      <c r="U68" s="8"/>
      <c r="V68" s="8"/>
      <c r="W68" s="8"/>
      <c r="X68" s="8"/>
      <c r="Y68" s="8"/>
      <c r="Z68" s="8"/>
    </row>
    <row r="69" customFormat="false" ht="28.5" hidden="false" customHeight="true" outlineLevel="0" collapsed="false">
      <c r="A69" s="24" t="s">
        <v>474</v>
      </c>
      <c r="B69" s="83" t="n">
        <f aca="false">HLOOKUP($B$2,$I$1:L69,S69,0)</f>
        <v>1</v>
      </c>
      <c r="C69" s="59" t="str">
        <f aca="false">IF(B69=1,"Ap Dung","Khong")</f>
        <v>Ap Dung</v>
      </c>
      <c r="D69" s="60" t="str">
        <f aca="false">IF(E69="x","Bat buoc",(IF(E69=1,"khuyen khich","Khong")))</f>
        <v>khuyen khich</v>
      </c>
      <c r="E69" s="26" t="n">
        <f aca="false">HLOOKUP($E$2,$N$1:R69,S69,0)</f>
        <v>1</v>
      </c>
      <c r="F69" s="27"/>
      <c r="G69" s="29" t="str">
        <f aca="false">IF(AND(F69=1,E69=1),1,IF(AND(F69=1,E69="x"),"x",""))</f>
        <v/>
      </c>
      <c r="H69" s="28" t="s">
        <v>15</v>
      </c>
      <c r="I69" s="22" t="n">
        <v>1</v>
      </c>
      <c r="J69" s="22" t="n">
        <v>1</v>
      </c>
      <c r="K69" s="22" t="n">
        <v>1</v>
      </c>
      <c r="L69" s="22" t="n">
        <v>1</v>
      </c>
      <c r="M69" s="29" t="s">
        <v>18</v>
      </c>
      <c r="N69" s="23"/>
      <c r="O69" s="23"/>
      <c r="P69" s="23" t="n">
        <v>1</v>
      </c>
      <c r="Q69" s="23" t="n">
        <v>1</v>
      </c>
      <c r="R69" s="23" t="n">
        <v>1</v>
      </c>
      <c r="S69" s="22" t="n">
        <v>69</v>
      </c>
      <c r="T69" s="8"/>
      <c r="U69" s="8"/>
      <c r="V69" s="8"/>
      <c r="W69" s="8"/>
      <c r="X69" s="8"/>
      <c r="Y69" s="8"/>
      <c r="Z69" s="8"/>
    </row>
    <row r="70" customFormat="false" ht="28.5" hidden="true" customHeight="true" outlineLevel="0" collapsed="false">
      <c r="A70" s="24" t="s">
        <v>475</v>
      </c>
      <c r="B70" s="83" t="n">
        <f aca="false">HLOOKUP($B$2,$I$1:L70,S70,0)</f>
        <v>1</v>
      </c>
      <c r="C70" s="59" t="str">
        <f aca="false">IF(B70=1,"Ap Dung","Khong")</f>
        <v>Ap Dung</v>
      </c>
      <c r="D70" s="60" t="str">
        <f aca="false">IF(E70="x","Bat buoc",(IF(E70=1,"khuyen khich","Khong")))</f>
        <v>Khong</v>
      </c>
      <c r="E70" s="26" t="n">
        <f aca="false">HLOOKUP($E$2,$N$1:R70,S70,0)</f>
        <v>0</v>
      </c>
      <c r="F70" s="27"/>
      <c r="G70" s="29" t="str">
        <f aca="false">IF(AND(F70=1,E70=1),1,IF(AND(F70=1,E70="x"),"x",""))</f>
        <v/>
      </c>
      <c r="H70" s="28" t="s">
        <v>5</v>
      </c>
      <c r="I70" s="22" t="n">
        <v>1</v>
      </c>
      <c r="J70" s="22"/>
      <c r="K70" s="22"/>
      <c r="L70" s="22"/>
      <c r="M70" s="29" t="s">
        <v>53</v>
      </c>
      <c r="N70" s="23"/>
      <c r="O70" s="23"/>
      <c r="P70" s="29" t="s">
        <v>23</v>
      </c>
      <c r="Q70" s="23"/>
      <c r="R70" s="23"/>
      <c r="S70" s="22" t="n">
        <v>70</v>
      </c>
      <c r="T70" s="8"/>
      <c r="U70" s="8"/>
      <c r="V70" s="8"/>
      <c r="W70" s="8"/>
      <c r="X70" s="8"/>
      <c r="Y70" s="8"/>
      <c r="Z70" s="8"/>
    </row>
    <row r="71" customFormat="false" ht="28.5" hidden="false" customHeight="true" outlineLevel="0" collapsed="false">
      <c r="A71" s="24" t="s">
        <v>476</v>
      </c>
      <c r="B71" s="83" t="n">
        <f aca="false">HLOOKUP($B$2,$I$1:L71,S71,0)</f>
        <v>1</v>
      </c>
      <c r="C71" s="59" t="str">
        <f aca="false">IF(B71=1,"Ap Dung","Khong")</f>
        <v>Ap Dung</v>
      </c>
      <c r="D71" s="60" t="str">
        <f aca="false">IF(E71="x","Bat buoc",(IF(E71=1,"khuyen khich","Khong")))</f>
        <v>Bat buoc</v>
      </c>
      <c r="E71" s="33" t="str">
        <f aca="false">HLOOKUP($E$2,$N$1:R71,S71,0)</f>
        <v>x</v>
      </c>
      <c r="F71" s="27"/>
      <c r="G71" s="29" t="str">
        <f aca="false">IF(AND(F71=1,E71=1),1,IF(AND(F71=1,E71="x"),"x",""))</f>
        <v/>
      </c>
      <c r="H71" s="28" t="s">
        <v>5</v>
      </c>
      <c r="I71" s="22" t="n">
        <v>1</v>
      </c>
      <c r="J71" s="22"/>
      <c r="K71" s="22"/>
      <c r="L71" s="22"/>
      <c r="M71" s="29" t="s">
        <v>41</v>
      </c>
      <c r="N71" s="23"/>
      <c r="O71" s="23"/>
      <c r="P71" s="23"/>
      <c r="Q71" s="29" t="s">
        <v>23</v>
      </c>
      <c r="R71" s="29" t="s">
        <v>23</v>
      </c>
      <c r="S71" s="22" t="n">
        <v>71</v>
      </c>
      <c r="T71" s="8"/>
      <c r="U71" s="8"/>
      <c r="V71" s="8"/>
      <c r="W71" s="8"/>
      <c r="X71" s="8"/>
      <c r="Y71" s="8"/>
      <c r="Z71" s="8"/>
    </row>
    <row r="72" customFormat="false" ht="28.5" hidden="false" customHeight="true" outlineLevel="0" collapsed="false">
      <c r="A72" s="24" t="s">
        <v>477</v>
      </c>
      <c r="B72" s="83" t="n">
        <f aca="false">HLOOKUP($B$2,$I$1:L72,S72,0)</f>
        <v>1</v>
      </c>
      <c r="C72" s="59" t="str">
        <f aca="false">IF(B72=1,"Ap Dung","Khong")</f>
        <v>Ap Dung</v>
      </c>
      <c r="D72" s="60" t="str">
        <f aca="false">IF(E72="x","Bat buoc",(IF(E72=1,"khuyen khich","Khong")))</f>
        <v>khuyen khich</v>
      </c>
      <c r="E72" s="26" t="n">
        <f aca="false">HLOOKUP($E$2,$N$1:R72,S72,0)</f>
        <v>1</v>
      </c>
      <c r="F72" s="27"/>
      <c r="G72" s="29" t="str">
        <f aca="false">IF(AND(F72=1,E72=1),1,IF(AND(F72=1,E72="x"),"x",""))</f>
        <v/>
      </c>
      <c r="H72" s="28" t="s">
        <v>5</v>
      </c>
      <c r="I72" s="22" t="n">
        <v>1</v>
      </c>
      <c r="J72" s="22"/>
      <c r="K72" s="22"/>
      <c r="L72" s="22"/>
      <c r="M72" s="29" t="s">
        <v>221</v>
      </c>
      <c r="N72" s="23"/>
      <c r="O72" s="23"/>
      <c r="P72" s="23"/>
      <c r="Q72" s="23" t="n">
        <v>1</v>
      </c>
      <c r="R72" s="23" t="n">
        <v>1</v>
      </c>
      <c r="S72" s="22" t="n">
        <v>72</v>
      </c>
      <c r="T72" s="8"/>
      <c r="U72" s="8"/>
      <c r="V72" s="8"/>
      <c r="W72" s="8"/>
      <c r="X72" s="8"/>
      <c r="Y72" s="8"/>
      <c r="Z72" s="8"/>
    </row>
    <row r="73" customFormat="false" ht="28.5" hidden="false" customHeight="true" outlineLevel="0" collapsed="false">
      <c r="A73" s="24" t="s">
        <v>478</v>
      </c>
      <c r="B73" s="83" t="n">
        <f aca="false">HLOOKUP($B$2,$I$1:L73,S73,0)</f>
        <v>1</v>
      </c>
      <c r="C73" s="59" t="str">
        <f aca="false">IF(B73=1,"Ap Dung","Khong")</f>
        <v>Ap Dung</v>
      </c>
      <c r="D73" s="60" t="str">
        <f aca="false">IF(E73="x","Bat buoc",(IF(E73=1,"khuyen khich","Khong")))</f>
        <v>Bat buoc</v>
      </c>
      <c r="E73" s="33" t="str">
        <f aca="false">HLOOKUP($E$2,$N$1:R73,S73,0)</f>
        <v>x</v>
      </c>
      <c r="F73" s="27"/>
      <c r="G73" s="29" t="str">
        <f aca="false">IF(AND(F73=1,E73=1),1,IF(AND(F73=1,E73="x"),"x",""))</f>
        <v/>
      </c>
      <c r="H73" s="28" t="s">
        <v>15</v>
      </c>
      <c r="I73" s="22" t="n">
        <v>1</v>
      </c>
      <c r="J73" s="22" t="n">
        <v>1</v>
      </c>
      <c r="K73" s="22" t="n">
        <v>1</v>
      </c>
      <c r="L73" s="22" t="n">
        <v>1</v>
      </c>
      <c r="M73" s="29" t="s">
        <v>176</v>
      </c>
      <c r="N73" s="23" t="n">
        <v>1</v>
      </c>
      <c r="O73" s="23" t="n">
        <v>1</v>
      </c>
      <c r="P73" s="29" t="s">
        <v>23</v>
      </c>
      <c r="Q73" s="29" t="s">
        <v>23</v>
      </c>
      <c r="R73" s="29" t="s">
        <v>23</v>
      </c>
      <c r="S73" s="22" t="n">
        <v>73</v>
      </c>
      <c r="T73" s="8"/>
      <c r="U73" s="8"/>
      <c r="V73" s="8"/>
      <c r="W73" s="8"/>
      <c r="X73" s="8"/>
      <c r="Y73" s="8"/>
      <c r="Z73" s="8"/>
    </row>
    <row r="74" customFormat="false" ht="28.5" hidden="false" customHeight="true" outlineLevel="0" collapsed="false">
      <c r="A74" s="24" t="s">
        <v>479</v>
      </c>
      <c r="B74" s="83" t="n">
        <f aca="false">HLOOKUP($B$2,$I$1:L74,S74,0)</f>
        <v>1</v>
      </c>
      <c r="C74" s="59" t="str">
        <f aca="false">IF(B74=1,"Ap Dung","Khong")</f>
        <v>Ap Dung</v>
      </c>
      <c r="D74" s="60" t="str">
        <f aca="false">IF(E74="x","Bat buoc",(IF(E74=1,"khuyen khich","Khong")))</f>
        <v>Bat buoc</v>
      </c>
      <c r="E74" s="33" t="str">
        <f aca="false">HLOOKUP($E$2,$N$1:R74,S74,0)</f>
        <v>x</v>
      </c>
      <c r="F74" s="27"/>
      <c r="G74" s="29" t="str">
        <f aca="false">IF(AND(F74=1,E74=1),1,IF(AND(F74=1,E74="x"),"x",""))</f>
        <v/>
      </c>
      <c r="H74" s="28" t="s">
        <v>15</v>
      </c>
      <c r="I74" s="22" t="n">
        <v>1</v>
      </c>
      <c r="J74" s="22" t="n">
        <v>1</v>
      </c>
      <c r="K74" s="22" t="n">
        <v>1</v>
      </c>
      <c r="L74" s="22" t="n">
        <v>1</v>
      </c>
      <c r="M74" s="29" t="s">
        <v>35</v>
      </c>
      <c r="N74" s="23"/>
      <c r="O74" s="23"/>
      <c r="P74" s="23" t="n">
        <v>1</v>
      </c>
      <c r="Q74" s="29" t="s">
        <v>23</v>
      </c>
      <c r="R74" s="29" t="s">
        <v>23</v>
      </c>
      <c r="S74" s="22" t="n">
        <v>74</v>
      </c>
      <c r="T74" s="8"/>
      <c r="U74" s="8"/>
      <c r="V74" s="8"/>
      <c r="W74" s="8"/>
      <c r="X74" s="8"/>
      <c r="Y74" s="8"/>
      <c r="Z74" s="8"/>
    </row>
    <row r="75" customFormat="false" ht="28.5" hidden="false" customHeight="true" outlineLevel="0" collapsed="false">
      <c r="A75" s="24" t="s">
        <v>480</v>
      </c>
      <c r="B75" s="83" t="n">
        <f aca="false">HLOOKUP($B$2,$I$1:L75,S75,0)</f>
        <v>1</v>
      </c>
      <c r="C75" s="59" t="str">
        <f aca="false">IF(B75=1,"Ap Dung","Khong")</f>
        <v>Ap Dung</v>
      </c>
      <c r="D75" s="60" t="str">
        <f aca="false">IF(E75="x","Bat buoc",(IF(E75=1,"khuyen khich","Khong")))</f>
        <v>Bat buoc</v>
      </c>
      <c r="E75" s="33" t="str">
        <f aca="false">HLOOKUP($E$2,$N$1:R75,S75,0)</f>
        <v>x</v>
      </c>
      <c r="F75" s="27"/>
      <c r="G75" s="29" t="str">
        <f aca="false">IF(AND(F75=1,E75=1),1,IF(AND(F75=1,E75="x"),"x",""))</f>
        <v/>
      </c>
      <c r="H75" s="28" t="s">
        <v>15</v>
      </c>
      <c r="I75" s="22" t="n">
        <v>1</v>
      </c>
      <c r="J75" s="22" t="n">
        <v>1</v>
      </c>
      <c r="K75" s="22" t="n">
        <v>1</v>
      </c>
      <c r="L75" s="22" t="n">
        <v>1</v>
      </c>
      <c r="M75" s="29" t="s">
        <v>41</v>
      </c>
      <c r="N75" s="23"/>
      <c r="O75" s="23"/>
      <c r="P75" s="23"/>
      <c r="Q75" s="29" t="s">
        <v>23</v>
      </c>
      <c r="R75" s="29" t="s">
        <v>23</v>
      </c>
      <c r="S75" s="22" t="n">
        <v>75</v>
      </c>
      <c r="T75" s="8"/>
      <c r="U75" s="8"/>
      <c r="V75" s="8"/>
      <c r="W75" s="8"/>
      <c r="X75" s="8"/>
      <c r="Y75" s="8"/>
      <c r="Z75" s="8"/>
    </row>
    <row r="76" customFormat="false" ht="28.5" hidden="false" customHeight="true" outlineLevel="0" collapsed="false">
      <c r="A76" s="24" t="s">
        <v>481</v>
      </c>
      <c r="B76" s="83" t="n">
        <f aca="false">HLOOKUP($B$2,$I$1:L76,S76,0)</f>
        <v>1</v>
      </c>
      <c r="C76" s="59" t="str">
        <f aca="false">IF(B76=1,"Ap Dung","Khong")</f>
        <v>Ap Dung</v>
      </c>
      <c r="D76" s="60" t="str">
        <f aca="false">IF(E76="x","Bat buoc",(IF(E76=1,"khuyen khich","Khong")))</f>
        <v>Bat buoc</v>
      </c>
      <c r="E76" s="33" t="str">
        <f aca="false">HLOOKUP($E$2,$N$1:R76,S76,0)</f>
        <v>x</v>
      </c>
      <c r="F76" s="27"/>
      <c r="G76" s="29" t="str">
        <f aca="false">IF(AND(F76=1,E76=1),1,IF(AND(F76=1,E76="x"),"x",""))</f>
        <v/>
      </c>
      <c r="H76" s="28" t="s">
        <v>15</v>
      </c>
      <c r="I76" s="22" t="n">
        <v>1</v>
      </c>
      <c r="J76" s="22" t="n">
        <v>1</v>
      </c>
      <c r="K76" s="22" t="n">
        <v>1</v>
      </c>
      <c r="L76" s="22" t="n">
        <v>1</v>
      </c>
      <c r="M76" s="29" t="s">
        <v>41</v>
      </c>
      <c r="N76" s="23"/>
      <c r="O76" s="23"/>
      <c r="P76" s="23"/>
      <c r="Q76" s="29" t="s">
        <v>23</v>
      </c>
      <c r="R76" s="29" t="s">
        <v>23</v>
      </c>
      <c r="S76" s="22" t="n">
        <v>76</v>
      </c>
      <c r="T76" s="8"/>
      <c r="U76" s="8"/>
      <c r="V76" s="8"/>
      <c r="W76" s="8"/>
      <c r="X76" s="8"/>
      <c r="Y76" s="8"/>
      <c r="Z76" s="8"/>
    </row>
    <row r="77" customFormat="false" ht="28.5" hidden="true" customHeight="true" outlineLevel="0" collapsed="false">
      <c r="A77" s="24" t="s">
        <v>482</v>
      </c>
      <c r="B77" s="83" t="n">
        <f aca="false">HLOOKUP($B$2,$I$1:L77,S77,0)</f>
        <v>0</v>
      </c>
      <c r="C77" s="59" t="str">
        <f aca="false">IF(B77=1,"Ap Dung","Khong")</f>
        <v>Khong</v>
      </c>
      <c r="D77" s="60" t="str">
        <f aca="false">IF(E77="x","Bat buoc",(IF(E77=1,"khuyen khich","Khong")))</f>
        <v>Bat buoc</v>
      </c>
      <c r="E77" s="33" t="str">
        <f aca="false">HLOOKUP($E$2,$N$1:R77,S77,0)</f>
        <v>x</v>
      </c>
      <c r="F77" s="27"/>
      <c r="G77" s="29" t="str">
        <f aca="false">IF(AND(F77=1,E77=1),1,IF(AND(F77=1,E77="x"),"x",""))</f>
        <v/>
      </c>
      <c r="H77" s="28" t="s">
        <v>6</v>
      </c>
      <c r="I77" s="22"/>
      <c r="J77" s="22" t="n">
        <v>1</v>
      </c>
      <c r="K77" s="22"/>
      <c r="L77" s="22"/>
      <c r="M77" s="29" t="s">
        <v>41</v>
      </c>
      <c r="N77" s="23"/>
      <c r="O77" s="23"/>
      <c r="P77" s="23"/>
      <c r="Q77" s="29" t="s">
        <v>23</v>
      </c>
      <c r="R77" s="29" t="s">
        <v>23</v>
      </c>
      <c r="S77" s="22" t="n">
        <v>77</v>
      </c>
      <c r="T77" s="8"/>
      <c r="U77" s="8"/>
      <c r="V77" s="8"/>
      <c r="W77" s="8"/>
      <c r="X77" s="8"/>
      <c r="Y77" s="8"/>
      <c r="Z77" s="8"/>
    </row>
    <row r="78" customFormat="false" ht="28.5" hidden="false" customHeight="true" outlineLevel="0" collapsed="false">
      <c r="A78" s="24" t="s">
        <v>482</v>
      </c>
      <c r="B78" s="83" t="n">
        <f aca="false">HLOOKUP($B$2,$I$1:L78,S78,0)</f>
        <v>1</v>
      </c>
      <c r="C78" s="59" t="str">
        <f aca="false">IF(B78=1,"Ap Dung","Khong")</f>
        <v>Ap Dung</v>
      </c>
      <c r="D78" s="60" t="str">
        <f aca="false">IF(E78="x","Bat buoc",(IF(E78=1,"khuyen khich","Khong")))</f>
        <v>khuyen khich</v>
      </c>
      <c r="E78" s="26" t="n">
        <f aca="false">HLOOKUP($E$2,$N$1:R78,S78,0)</f>
        <v>1</v>
      </c>
      <c r="F78" s="27"/>
      <c r="G78" s="29" t="str">
        <f aca="false">IF(AND(F78=1,E78=1),1,IF(AND(F78=1,E78="x"),"x",""))</f>
        <v/>
      </c>
      <c r="H78" s="28" t="s">
        <v>39</v>
      </c>
      <c r="I78" s="22" t="n">
        <v>1</v>
      </c>
      <c r="J78" s="22"/>
      <c r="K78" s="22" t="n">
        <v>1</v>
      </c>
      <c r="L78" s="22" t="n">
        <v>1</v>
      </c>
      <c r="M78" s="23" t="n">
        <v>5</v>
      </c>
      <c r="N78" s="23"/>
      <c r="O78" s="23"/>
      <c r="P78" s="23"/>
      <c r="Q78" s="23"/>
      <c r="R78" s="23" t="n">
        <v>1</v>
      </c>
      <c r="S78" s="22" t="n">
        <v>78</v>
      </c>
      <c r="T78" s="8"/>
      <c r="U78" s="8"/>
      <c r="V78" s="8"/>
      <c r="W78" s="8"/>
      <c r="X78" s="8"/>
      <c r="Y78" s="8"/>
      <c r="Z78" s="8"/>
    </row>
    <row r="79" customFormat="false" ht="28.5" hidden="false" customHeight="true" outlineLevel="0" collapsed="false">
      <c r="A79" s="24" t="s">
        <v>483</v>
      </c>
      <c r="B79" s="83" t="n">
        <f aca="false">HLOOKUP($B$2,$I$1:L79,S79,0)</f>
        <v>1</v>
      </c>
      <c r="C79" s="59" t="str">
        <f aca="false">IF(B79=1,"Ap Dung","Khong")</f>
        <v>Ap Dung</v>
      </c>
      <c r="D79" s="60" t="str">
        <f aca="false">IF(E79="x","Bat buoc",(IF(E79=1,"khuyen khich","Khong")))</f>
        <v>Bat buoc</v>
      </c>
      <c r="E79" s="33" t="str">
        <f aca="false">HLOOKUP($E$2,$N$1:R79,S79,0)</f>
        <v>x</v>
      </c>
      <c r="F79" s="27"/>
      <c r="G79" s="29" t="str">
        <f aca="false">IF(AND(F79=1,E79=1),1,IF(AND(F79=1,E79="x"),"x",""))</f>
        <v/>
      </c>
      <c r="H79" s="28" t="s">
        <v>15</v>
      </c>
      <c r="I79" s="22" t="n">
        <v>1</v>
      </c>
      <c r="J79" s="22" t="n">
        <v>1</v>
      </c>
      <c r="K79" s="22" t="n">
        <v>1</v>
      </c>
      <c r="L79" s="22" t="n">
        <v>1</v>
      </c>
      <c r="M79" s="29" t="s">
        <v>484</v>
      </c>
      <c r="N79" s="23"/>
      <c r="O79" s="23"/>
      <c r="P79" s="23" t="n">
        <v>1</v>
      </c>
      <c r="Q79" s="23"/>
      <c r="R79" s="29" t="s">
        <v>23</v>
      </c>
      <c r="S79" s="22" t="n">
        <v>79</v>
      </c>
      <c r="T79" s="8"/>
      <c r="U79" s="8"/>
      <c r="V79" s="8"/>
      <c r="W79" s="8"/>
      <c r="X79" s="8"/>
      <c r="Y79" s="8"/>
      <c r="Z79" s="8"/>
    </row>
    <row r="80" customFormat="false" ht="28.5" hidden="true" customHeight="true" outlineLevel="0" collapsed="false">
      <c r="A80" s="24" t="s">
        <v>483</v>
      </c>
      <c r="B80" s="83" t="n">
        <f aca="false">HLOOKUP($B$2,$I$1:L80,S80,0)</f>
        <v>0</v>
      </c>
      <c r="C80" s="59" t="str">
        <f aca="false">IF(B80=1,"Ap Dung","Khong")</f>
        <v>Khong</v>
      </c>
      <c r="D80" s="60" t="str">
        <f aca="false">IF(E80="x","Bat buoc",(IF(E80=1,"khuyen khich","Khong")))</f>
        <v>Khong</v>
      </c>
      <c r="E80" s="26" t="n">
        <f aca="false">HLOOKUP($E$2,$N$1:R80,S80,0)</f>
        <v>0</v>
      </c>
      <c r="F80" s="27"/>
      <c r="G80" s="29" t="str">
        <f aca="false">IF(AND(F80=1,E80=1),1,IF(AND(F80=1,E80="x"),"x",""))</f>
        <v/>
      </c>
      <c r="H80" s="28" t="s">
        <v>6</v>
      </c>
      <c r="I80" s="22"/>
      <c r="J80" s="22" t="n">
        <v>1</v>
      </c>
      <c r="K80" s="22"/>
      <c r="L80" s="22"/>
      <c r="M80" s="29" t="s">
        <v>56</v>
      </c>
      <c r="N80" s="23"/>
      <c r="O80" s="23"/>
      <c r="P80" s="23"/>
      <c r="Q80" s="29" t="s">
        <v>23</v>
      </c>
      <c r="R80" s="23"/>
      <c r="S80" s="22" t="n">
        <v>80</v>
      </c>
      <c r="T80" s="8"/>
      <c r="U80" s="8"/>
      <c r="V80" s="8"/>
      <c r="W80" s="8"/>
      <c r="X80" s="8"/>
      <c r="Y80" s="8"/>
      <c r="Z80" s="8"/>
    </row>
    <row r="81" customFormat="false" ht="28.5" hidden="true" customHeight="true" outlineLevel="0" collapsed="false">
      <c r="A81" s="24" t="s">
        <v>483</v>
      </c>
      <c r="B81" s="83" t="n">
        <f aca="false">HLOOKUP($B$2,$I$1:L81,S81,0)</f>
        <v>1</v>
      </c>
      <c r="C81" s="59" t="str">
        <f aca="false">IF(B81=1,"Ap Dung","Khong")</f>
        <v>Ap Dung</v>
      </c>
      <c r="D81" s="60" t="str">
        <f aca="false">IF(E81="x","Bat buoc",(IF(E81=1,"khuyen khich","Khong")))</f>
        <v>Khong</v>
      </c>
      <c r="E81" s="26" t="n">
        <f aca="false">HLOOKUP($E$2,$N$1:R81,S81,0)</f>
        <v>0</v>
      </c>
      <c r="F81" s="27"/>
      <c r="G81" s="29" t="str">
        <f aca="false">IF(AND(F81=1,E81=1),1,IF(AND(F81=1,E81="x"),"x",""))</f>
        <v/>
      </c>
      <c r="H81" s="28" t="s">
        <v>39</v>
      </c>
      <c r="I81" s="22" t="n">
        <v>1</v>
      </c>
      <c r="J81" s="22" t="n">
        <v>1</v>
      </c>
      <c r="K81" s="22" t="n">
        <v>1</v>
      </c>
      <c r="L81" s="22" t="n">
        <v>1</v>
      </c>
      <c r="M81" s="23" t="n">
        <v>4</v>
      </c>
      <c r="N81" s="23"/>
      <c r="O81" s="23"/>
      <c r="P81" s="23"/>
      <c r="Q81" s="23" t="n">
        <v>1</v>
      </c>
      <c r="R81" s="23"/>
      <c r="S81" s="22" t="n">
        <v>81</v>
      </c>
      <c r="T81" s="8"/>
      <c r="U81" s="8"/>
      <c r="V81" s="8"/>
      <c r="W81" s="8"/>
      <c r="X81" s="8"/>
      <c r="Y81" s="8"/>
      <c r="Z81" s="8"/>
    </row>
    <row r="82" customFormat="false" ht="45.75" hidden="true" customHeight="true" outlineLevel="0" collapsed="false">
      <c r="A82" s="24" t="s">
        <v>485</v>
      </c>
      <c r="B82" s="83" t="n">
        <f aca="false">HLOOKUP($B$2,$I$1:L82,S82,0)</f>
        <v>0</v>
      </c>
      <c r="C82" s="59" t="str">
        <f aca="false">IF(B82=1,"Ap Dung","Khong")</f>
        <v>Khong</v>
      </c>
      <c r="D82" s="60" t="str">
        <f aca="false">IF(E82="x","Bat buoc",(IF(E82=1,"khuyen khich","Khong")))</f>
        <v>Khong</v>
      </c>
      <c r="E82" s="26" t="n">
        <f aca="false">HLOOKUP($E$2,$N$1:R82,S82,0)</f>
        <v>0</v>
      </c>
      <c r="F82" s="27"/>
      <c r="G82" s="29" t="str">
        <f aca="false">IF(AND(F82=1,E82=1),1,IF(AND(F82=1,E82="x"),"x",""))</f>
        <v/>
      </c>
      <c r="H82" s="28" t="s">
        <v>6</v>
      </c>
      <c r="I82" s="22"/>
      <c r="J82" s="22" t="n">
        <v>1</v>
      </c>
      <c r="K82" s="22"/>
      <c r="L82" s="22"/>
      <c r="M82" s="29" t="s">
        <v>486</v>
      </c>
      <c r="N82" s="23" t="n">
        <v>1</v>
      </c>
      <c r="O82" s="23" t="n">
        <v>1</v>
      </c>
      <c r="P82" s="23" t="n">
        <v>1</v>
      </c>
      <c r="Q82" s="23"/>
      <c r="R82" s="23"/>
      <c r="S82" s="22" t="n">
        <v>82</v>
      </c>
      <c r="T82" s="8"/>
      <c r="U82" s="8"/>
      <c r="V82" s="8"/>
      <c r="W82" s="8"/>
      <c r="X82" s="8"/>
      <c r="Y82" s="8"/>
      <c r="Z82" s="8"/>
    </row>
    <row r="83" customFormat="false" ht="51.75" hidden="false" customHeight="true" outlineLevel="0" collapsed="false">
      <c r="A83" s="24" t="s">
        <v>485</v>
      </c>
      <c r="B83" s="83" t="n">
        <f aca="false">HLOOKUP($B$2,$I$1:L83,S83,0)</f>
        <v>1</v>
      </c>
      <c r="C83" s="59" t="str">
        <f aca="false">IF(B83=1,"Ap Dung","Khong")</f>
        <v>Ap Dung</v>
      </c>
      <c r="D83" s="60" t="str">
        <f aca="false">IF(E83="x","Bat buoc",(IF(E83=1,"khuyen khich","Khong")))</f>
        <v>Bat buoc</v>
      </c>
      <c r="E83" s="33" t="str">
        <f aca="false">HLOOKUP($E$2,$N$1:R83,S83,0)</f>
        <v>x</v>
      </c>
      <c r="F83" s="27"/>
      <c r="G83" s="29" t="str">
        <f aca="false">IF(AND(F83=1,E83=1),1,IF(AND(F83=1,E83="x"),"x",""))</f>
        <v/>
      </c>
      <c r="H83" s="28" t="s">
        <v>33</v>
      </c>
      <c r="I83" s="22" t="n">
        <v>1</v>
      </c>
      <c r="J83" s="22" t="n">
        <v>1</v>
      </c>
      <c r="K83" s="22"/>
      <c r="L83" s="22"/>
      <c r="M83" s="29" t="s">
        <v>41</v>
      </c>
      <c r="N83" s="23"/>
      <c r="O83" s="23"/>
      <c r="P83" s="23"/>
      <c r="Q83" s="29" t="s">
        <v>23</v>
      </c>
      <c r="R83" s="29" t="s">
        <v>23</v>
      </c>
      <c r="S83" s="22" t="n">
        <v>83</v>
      </c>
      <c r="T83" s="8"/>
      <c r="U83" s="8"/>
      <c r="V83" s="8"/>
      <c r="W83" s="8"/>
      <c r="X83" s="8"/>
      <c r="Y83" s="8"/>
      <c r="Z83" s="8"/>
    </row>
    <row r="84" customFormat="false" ht="50.25" hidden="false" customHeight="true" outlineLevel="0" collapsed="false">
      <c r="A84" s="24" t="s">
        <v>487</v>
      </c>
      <c r="B84" s="83" t="n">
        <f aca="false">HLOOKUP($B$2,$I$1:L84,S84,0)</f>
        <v>1</v>
      </c>
      <c r="C84" s="59" t="str">
        <f aca="false">IF(B84=1,"Ap Dung","Khong")</f>
        <v>Ap Dung</v>
      </c>
      <c r="D84" s="60" t="str">
        <f aca="false">IF(E84="x","Bat buoc",(IF(E84=1,"khuyen khich","Khong")))</f>
        <v>Bat buoc</v>
      </c>
      <c r="E84" s="33" t="str">
        <f aca="false">HLOOKUP($E$2,$N$1:R84,S84,0)</f>
        <v>x</v>
      </c>
      <c r="F84" s="27"/>
      <c r="G84" s="29" t="str">
        <f aca="false">IF(AND(F84=1,E84=1),1,IF(AND(F84=1,E84="x"),"x",""))</f>
        <v/>
      </c>
      <c r="H84" s="28" t="s">
        <v>33</v>
      </c>
      <c r="I84" s="22" t="n">
        <v>1</v>
      </c>
      <c r="J84" s="22" t="n">
        <v>1</v>
      </c>
      <c r="K84" s="22"/>
      <c r="L84" s="22"/>
      <c r="M84" s="29" t="s">
        <v>28</v>
      </c>
      <c r="N84" s="23"/>
      <c r="O84" s="23"/>
      <c r="P84" s="23"/>
      <c r="Q84" s="23"/>
      <c r="R84" s="29" t="s">
        <v>23</v>
      </c>
      <c r="S84" s="22" t="n">
        <v>84</v>
      </c>
      <c r="T84" s="8"/>
      <c r="U84" s="8"/>
      <c r="V84" s="8"/>
      <c r="W84" s="8"/>
      <c r="X84" s="8"/>
      <c r="Y84" s="8"/>
      <c r="Z84" s="8"/>
    </row>
    <row r="85" customFormat="false" ht="28.5" hidden="false" customHeight="true" outlineLevel="0" collapsed="false">
      <c r="A85" s="24" t="s">
        <v>488</v>
      </c>
      <c r="B85" s="83" t="n">
        <f aca="false">HLOOKUP($B$2,$I$1:L85,S85,0)</f>
        <v>1</v>
      </c>
      <c r="C85" s="59" t="str">
        <f aca="false">IF(B85=1,"Ap Dung","Khong")</f>
        <v>Ap Dung</v>
      </c>
      <c r="D85" s="60" t="str">
        <f aca="false">IF(E85="x","Bat buoc",(IF(E85=1,"khuyen khich","Khong")))</f>
        <v>Bat buoc</v>
      </c>
      <c r="E85" s="33" t="str">
        <f aca="false">HLOOKUP($E$2,$N$1:R85,S85,0)</f>
        <v>x</v>
      </c>
      <c r="F85" s="27"/>
      <c r="G85" s="29" t="str">
        <f aca="false">IF(AND(F85=1,E85=1),1,IF(AND(F85=1,E85="x"),"x",""))</f>
        <v/>
      </c>
      <c r="H85" s="28" t="s">
        <v>15</v>
      </c>
      <c r="I85" s="22" t="n">
        <v>1</v>
      </c>
      <c r="J85" s="22" t="n">
        <v>1</v>
      </c>
      <c r="K85" s="22" t="n">
        <v>1</v>
      </c>
      <c r="L85" s="22" t="n">
        <v>1</v>
      </c>
      <c r="M85" s="29" t="s">
        <v>126</v>
      </c>
      <c r="N85" s="23"/>
      <c r="O85" s="23"/>
      <c r="P85" s="23"/>
      <c r="Q85" s="23" t="n">
        <v>1</v>
      </c>
      <c r="R85" s="29" t="s">
        <v>23</v>
      </c>
      <c r="S85" s="22" t="n">
        <v>85</v>
      </c>
      <c r="T85" s="8"/>
      <c r="U85" s="8"/>
      <c r="V85" s="8"/>
      <c r="W85" s="8"/>
      <c r="X85" s="8"/>
      <c r="Y85" s="8"/>
      <c r="Z85" s="8"/>
    </row>
    <row r="86" customFormat="false" ht="28.5" hidden="false" customHeight="true" outlineLevel="0" collapsed="false">
      <c r="A86" s="24" t="s">
        <v>489</v>
      </c>
      <c r="B86" s="83" t="n">
        <f aca="false">HLOOKUP($B$2,$I$1:L86,S86,0)</f>
        <v>1</v>
      </c>
      <c r="C86" s="59" t="str">
        <f aca="false">IF(B86=1,"Ap Dung","Khong")</f>
        <v>Ap Dung</v>
      </c>
      <c r="D86" s="60" t="str">
        <f aca="false">IF(E86="x","Bat buoc",(IF(E86=1,"khuyen khich","Khong")))</f>
        <v>Bat buoc</v>
      </c>
      <c r="E86" s="33" t="str">
        <f aca="false">HLOOKUP($E$2,$N$1:R86,S86,0)</f>
        <v>x</v>
      </c>
      <c r="F86" s="27"/>
      <c r="G86" s="29" t="str">
        <f aca="false">IF(AND(F86=1,E86=1),1,IF(AND(F86=1,E86="x"),"x",""))</f>
        <v/>
      </c>
      <c r="H86" s="28" t="s">
        <v>15</v>
      </c>
      <c r="I86" s="22" t="n">
        <v>1</v>
      </c>
      <c r="J86" s="22" t="n">
        <v>1</v>
      </c>
      <c r="K86" s="22" t="n">
        <v>1</v>
      </c>
      <c r="L86" s="22" t="n">
        <v>1</v>
      </c>
      <c r="M86" s="29" t="s">
        <v>41</v>
      </c>
      <c r="N86" s="23"/>
      <c r="O86" s="23"/>
      <c r="P86" s="23"/>
      <c r="Q86" s="29" t="s">
        <v>23</v>
      </c>
      <c r="R86" s="29" t="s">
        <v>23</v>
      </c>
      <c r="S86" s="22" t="n">
        <v>86</v>
      </c>
      <c r="T86" s="8"/>
      <c r="U86" s="8"/>
      <c r="V86" s="8"/>
      <c r="W86" s="8"/>
      <c r="X86" s="8"/>
      <c r="Y86" s="8"/>
      <c r="Z86" s="8"/>
    </row>
    <row r="87" customFormat="false" ht="28.5" hidden="false" customHeight="true" outlineLevel="0" collapsed="false">
      <c r="A87" s="24" t="s">
        <v>490</v>
      </c>
      <c r="B87" s="83" t="n">
        <f aca="false">HLOOKUP($B$2,$I$1:L87,S87,0)</f>
        <v>1</v>
      </c>
      <c r="C87" s="59" t="str">
        <f aca="false">IF(B87=1,"Ap Dung","Khong")</f>
        <v>Ap Dung</v>
      </c>
      <c r="D87" s="60" t="str">
        <f aca="false">IF(E87="x","Bat buoc",(IF(E87=1,"khuyen khich","Khong")))</f>
        <v>Bat buoc</v>
      </c>
      <c r="E87" s="33" t="str">
        <f aca="false">HLOOKUP($E$2,$N$1:R87,S87,0)</f>
        <v>x</v>
      </c>
      <c r="F87" s="27"/>
      <c r="G87" s="29" t="str">
        <f aca="false">IF(AND(F87=1,E87=1),1,IF(AND(F87=1,E87="x"),"x",""))</f>
        <v/>
      </c>
      <c r="H87" s="28" t="s">
        <v>15</v>
      </c>
      <c r="I87" s="22" t="n">
        <v>1</v>
      </c>
      <c r="J87" s="22" t="n">
        <v>1</v>
      </c>
      <c r="K87" s="22" t="n">
        <v>1</v>
      </c>
      <c r="L87" s="22" t="n">
        <v>1</v>
      </c>
      <c r="M87" s="29" t="s">
        <v>126</v>
      </c>
      <c r="N87" s="23"/>
      <c r="O87" s="23"/>
      <c r="P87" s="23"/>
      <c r="Q87" s="23" t="n">
        <v>1</v>
      </c>
      <c r="R87" s="29" t="s">
        <v>23</v>
      </c>
      <c r="S87" s="22" t="n">
        <v>87</v>
      </c>
      <c r="T87" s="8"/>
      <c r="U87" s="8"/>
      <c r="V87" s="8"/>
      <c r="W87" s="8"/>
      <c r="X87" s="8"/>
      <c r="Y87" s="8"/>
      <c r="Z87" s="8"/>
    </row>
    <row r="88" customFormat="false" ht="28.5" hidden="false" customHeight="true" outlineLevel="0" collapsed="false">
      <c r="A88" s="24" t="s">
        <v>491</v>
      </c>
      <c r="B88" s="83" t="n">
        <f aca="false">HLOOKUP($B$2,$I$1:L88,S88,0)</f>
        <v>1</v>
      </c>
      <c r="C88" s="59" t="str">
        <f aca="false">IF(B88=1,"Ap Dung","Khong")</f>
        <v>Ap Dung</v>
      </c>
      <c r="D88" s="60" t="str">
        <f aca="false">IF(E88="x","Bat buoc",(IF(E88=1,"khuyen khich","Khong")))</f>
        <v>Bat buoc</v>
      </c>
      <c r="E88" s="33" t="str">
        <f aca="false">HLOOKUP($E$2,$N$1:R88,S88,0)</f>
        <v>x</v>
      </c>
      <c r="F88" s="27"/>
      <c r="G88" s="29" t="str">
        <f aca="false">IF(AND(F88=1,E88=1),1,IF(AND(F88=1,E88="x"),"x",""))</f>
        <v/>
      </c>
      <c r="H88" s="28" t="s">
        <v>15</v>
      </c>
      <c r="I88" s="22" t="n">
        <v>1</v>
      </c>
      <c r="J88" s="22" t="n">
        <v>1</v>
      </c>
      <c r="K88" s="22" t="n">
        <v>1</v>
      </c>
      <c r="L88" s="22" t="n">
        <v>1</v>
      </c>
      <c r="M88" s="29" t="s">
        <v>28</v>
      </c>
      <c r="N88" s="23"/>
      <c r="O88" s="23"/>
      <c r="P88" s="23"/>
      <c r="Q88" s="23"/>
      <c r="R88" s="29" t="s">
        <v>23</v>
      </c>
      <c r="S88" s="22" t="n">
        <v>88</v>
      </c>
      <c r="T88" s="8"/>
      <c r="U88" s="8"/>
      <c r="V88" s="8"/>
      <c r="W88" s="8"/>
      <c r="X88" s="8"/>
      <c r="Y88" s="8"/>
      <c r="Z88" s="8"/>
    </row>
    <row r="89" customFormat="false" ht="28.5" hidden="true" customHeight="true" outlineLevel="0" collapsed="false">
      <c r="A89" s="24" t="s">
        <v>492</v>
      </c>
      <c r="B89" s="83" t="n">
        <f aca="false">HLOOKUP($B$2,$I$1:L89,S89,0)</f>
        <v>0</v>
      </c>
      <c r="C89" s="59" t="str">
        <f aca="false">IF(B89=1,"Ap Dung","Khong")</f>
        <v>Khong</v>
      </c>
      <c r="D89" s="60" t="str">
        <f aca="false">IF(E89="x","Bat buoc",(IF(E89=1,"khuyen khich","Khong")))</f>
        <v>Bat buoc</v>
      </c>
      <c r="E89" s="33" t="str">
        <f aca="false">HLOOKUP($E$2,$N$1:R89,S89,0)</f>
        <v>x</v>
      </c>
      <c r="F89" s="27"/>
      <c r="G89" s="29" t="str">
        <f aca="false">IF(AND(F89=1,E89=1),1,IF(AND(F89=1,E89="x"),"x",""))</f>
        <v/>
      </c>
      <c r="H89" s="28" t="s">
        <v>6</v>
      </c>
      <c r="I89" s="22"/>
      <c r="J89" s="22" t="n">
        <v>1</v>
      </c>
      <c r="K89" s="22"/>
      <c r="L89" s="22"/>
      <c r="M89" s="29" t="s">
        <v>28</v>
      </c>
      <c r="N89" s="23"/>
      <c r="O89" s="23"/>
      <c r="P89" s="23"/>
      <c r="Q89" s="23"/>
      <c r="R89" s="29" t="s">
        <v>23</v>
      </c>
      <c r="S89" s="22" t="n">
        <v>89</v>
      </c>
      <c r="T89" s="8"/>
      <c r="U89" s="8"/>
      <c r="V89" s="8"/>
      <c r="W89" s="8"/>
      <c r="X89" s="8"/>
      <c r="Y89" s="8"/>
      <c r="Z89" s="8"/>
    </row>
    <row r="90" customFormat="false" ht="28.5" hidden="false" customHeight="true" outlineLevel="0" collapsed="false">
      <c r="A90" s="24" t="s">
        <v>493</v>
      </c>
      <c r="B90" s="83" t="n">
        <f aca="false">HLOOKUP($B$2,$I$1:L90,S90,0)</f>
        <v>1</v>
      </c>
      <c r="C90" s="59" t="str">
        <f aca="false">IF(B90=1,"Ap Dung","Khong")</f>
        <v>Ap Dung</v>
      </c>
      <c r="D90" s="60" t="str">
        <f aca="false">IF(E90="x","Bat buoc",(IF(E90=1,"khuyen khich","Khong")))</f>
        <v>Bat buoc</v>
      </c>
      <c r="E90" s="33" t="str">
        <f aca="false">HLOOKUP($E$2,$N$1:R90,S90,0)</f>
        <v>x</v>
      </c>
      <c r="F90" s="27"/>
      <c r="G90" s="29" t="str">
        <f aca="false">IF(AND(F90=1,E90=1),1,IF(AND(F90=1,E90="x"),"x",""))</f>
        <v/>
      </c>
      <c r="H90" s="28" t="s">
        <v>15</v>
      </c>
      <c r="I90" s="22" t="n">
        <v>1</v>
      </c>
      <c r="J90" s="22" t="n">
        <v>1</v>
      </c>
      <c r="K90" s="22" t="n">
        <v>1</v>
      </c>
      <c r="L90" s="22" t="n">
        <v>1</v>
      </c>
      <c r="M90" s="29" t="s">
        <v>28</v>
      </c>
      <c r="N90" s="23"/>
      <c r="O90" s="23"/>
      <c r="P90" s="23"/>
      <c r="Q90" s="23"/>
      <c r="R90" s="29" t="s">
        <v>23</v>
      </c>
      <c r="S90" s="22" t="n">
        <v>90</v>
      </c>
      <c r="T90" s="8"/>
      <c r="U90" s="8"/>
      <c r="V90" s="8"/>
      <c r="W90" s="8"/>
      <c r="X90" s="8"/>
      <c r="Y90" s="8"/>
      <c r="Z90" s="8"/>
    </row>
    <row r="91" customFormat="false" ht="28.5" hidden="false" customHeight="true" outlineLevel="0" collapsed="false">
      <c r="A91" s="17" t="s">
        <v>494</v>
      </c>
      <c r="B91" s="83"/>
      <c r="C91" s="61"/>
      <c r="D91" s="62"/>
      <c r="E91" s="32"/>
      <c r="F91" s="32"/>
      <c r="G91" s="23"/>
      <c r="H91" s="22"/>
      <c r="I91" s="22"/>
      <c r="J91" s="22"/>
      <c r="K91" s="22"/>
      <c r="L91" s="22"/>
      <c r="M91" s="23"/>
      <c r="N91" s="23"/>
      <c r="O91" s="23"/>
      <c r="P91" s="23"/>
      <c r="Q91" s="23"/>
      <c r="R91" s="23"/>
      <c r="S91" s="22" t="n">
        <v>91</v>
      </c>
      <c r="T91" s="8"/>
      <c r="U91" s="8"/>
      <c r="V91" s="8"/>
      <c r="W91" s="8"/>
      <c r="X91" s="8"/>
      <c r="Y91" s="8"/>
      <c r="Z91" s="8"/>
    </row>
    <row r="92" customFormat="false" ht="28.5" hidden="false" customHeight="true" outlineLevel="0" collapsed="false">
      <c r="A92" s="17" t="s">
        <v>495</v>
      </c>
      <c r="B92" s="83"/>
      <c r="C92" s="61"/>
      <c r="D92" s="62"/>
      <c r="E92" s="32"/>
      <c r="F92" s="32"/>
      <c r="G92" s="23"/>
      <c r="H92" s="22"/>
      <c r="I92" s="22"/>
      <c r="J92" s="22"/>
      <c r="K92" s="22"/>
      <c r="L92" s="22"/>
      <c r="M92" s="23"/>
      <c r="N92" s="23"/>
      <c r="O92" s="23"/>
      <c r="P92" s="23"/>
      <c r="Q92" s="23"/>
      <c r="R92" s="23"/>
      <c r="S92" s="22" t="n">
        <v>92</v>
      </c>
      <c r="T92" s="8"/>
      <c r="U92" s="8"/>
      <c r="V92" s="8"/>
      <c r="W92" s="8"/>
      <c r="X92" s="8"/>
      <c r="Y92" s="8"/>
      <c r="Z92" s="8"/>
    </row>
    <row r="93" customFormat="false" ht="28.5" hidden="false" customHeight="true" outlineLevel="0" collapsed="false">
      <c r="A93" s="30" t="s">
        <v>496</v>
      </c>
      <c r="B93" s="83"/>
      <c r="C93" s="61"/>
      <c r="D93" s="62"/>
      <c r="E93" s="32"/>
      <c r="F93" s="32"/>
      <c r="G93" s="23"/>
      <c r="H93" s="22"/>
      <c r="I93" s="22"/>
      <c r="J93" s="22"/>
      <c r="K93" s="22"/>
      <c r="L93" s="22"/>
      <c r="M93" s="23"/>
      <c r="N93" s="23"/>
      <c r="O93" s="23"/>
      <c r="P93" s="23"/>
      <c r="Q93" s="23"/>
      <c r="R93" s="23"/>
      <c r="S93" s="22" t="n">
        <v>93</v>
      </c>
      <c r="T93" s="8"/>
      <c r="U93" s="8"/>
      <c r="V93" s="8"/>
      <c r="W93" s="8"/>
      <c r="X93" s="8"/>
      <c r="Y93" s="8"/>
      <c r="Z93" s="8"/>
    </row>
    <row r="94" customFormat="false" ht="50.25" hidden="true" customHeight="true" outlineLevel="0" collapsed="false">
      <c r="A94" s="24" t="s">
        <v>497</v>
      </c>
      <c r="B94" s="83" t="n">
        <f aca="false">HLOOKUP($B$2,$I$1:L94,S94,0)</f>
        <v>1</v>
      </c>
      <c r="C94" s="59" t="str">
        <f aca="false">IF(B94=1,"Ap Dung","Khong")</f>
        <v>Ap Dung</v>
      </c>
      <c r="D94" s="60" t="str">
        <f aca="false">IF(E94="x","Bat buoc",(IF(E94=1,"khuyen khich","Khong")))</f>
        <v>Khong</v>
      </c>
      <c r="E94" s="26" t="n">
        <f aca="false">HLOOKUP($E$2,$N$1:R94,S94,0)</f>
        <v>0</v>
      </c>
      <c r="F94" s="27"/>
      <c r="G94" s="29" t="str">
        <f aca="false">IF(AND(F94=1,E94=1),1,IF(AND(F94=1,E94="x"),"x",""))</f>
        <v/>
      </c>
      <c r="H94" s="28" t="s">
        <v>15</v>
      </c>
      <c r="I94" s="22" t="n">
        <v>1</v>
      </c>
      <c r="J94" s="22" t="n">
        <v>1</v>
      </c>
      <c r="K94" s="22" t="n">
        <v>1</v>
      </c>
      <c r="L94" s="22" t="n">
        <v>1</v>
      </c>
      <c r="M94" s="29" t="s">
        <v>30</v>
      </c>
      <c r="N94" s="29" t="s">
        <v>23</v>
      </c>
      <c r="O94" s="29" t="s">
        <v>23</v>
      </c>
      <c r="P94" s="23"/>
      <c r="Q94" s="23"/>
      <c r="R94" s="23"/>
      <c r="S94" s="22" t="n">
        <v>94</v>
      </c>
      <c r="T94" s="8"/>
      <c r="U94" s="8"/>
      <c r="V94" s="8"/>
      <c r="W94" s="8"/>
      <c r="X94" s="8"/>
      <c r="Y94" s="8"/>
      <c r="Z94" s="8"/>
    </row>
    <row r="95" customFormat="false" ht="54.75" hidden="true" customHeight="true" outlineLevel="0" collapsed="false">
      <c r="A95" s="24" t="s">
        <v>498</v>
      </c>
      <c r="B95" s="83" t="n">
        <f aca="false">HLOOKUP($B$2,$I$1:L95,S95,0)</f>
        <v>1</v>
      </c>
      <c r="C95" s="59" t="str">
        <f aca="false">IF(B95=1,"Ap Dung","Khong")</f>
        <v>Ap Dung</v>
      </c>
      <c r="D95" s="60" t="str">
        <f aca="false">IF(E95="x","Bat buoc",(IF(E95=1,"khuyen khich","Khong")))</f>
        <v>Khong</v>
      </c>
      <c r="E95" s="26" t="n">
        <f aca="false">HLOOKUP($E$2,$N$1:R95,S95,0)</f>
        <v>0</v>
      </c>
      <c r="F95" s="27"/>
      <c r="G95" s="29" t="str">
        <f aca="false">IF(AND(F95=1,E95=1),1,IF(AND(F95=1,E95="x"),"x",""))</f>
        <v/>
      </c>
      <c r="H95" s="28" t="s">
        <v>15</v>
      </c>
      <c r="I95" s="22" t="n">
        <v>1</v>
      </c>
      <c r="J95" s="22" t="n">
        <v>1</v>
      </c>
      <c r="K95" s="22" t="n">
        <v>1</v>
      </c>
      <c r="L95" s="22" t="n">
        <v>1</v>
      </c>
      <c r="M95" s="29" t="s">
        <v>53</v>
      </c>
      <c r="N95" s="23"/>
      <c r="O95" s="23"/>
      <c r="P95" s="29" t="s">
        <v>23</v>
      </c>
      <c r="Q95" s="23"/>
      <c r="R95" s="23"/>
      <c r="S95" s="22" t="n">
        <v>95</v>
      </c>
      <c r="T95" s="8"/>
      <c r="U95" s="8"/>
      <c r="V95" s="8"/>
      <c r="W95" s="8"/>
      <c r="X95" s="8"/>
      <c r="Y95" s="8"/>
      <c r="Z95" s="8"/>
    </row>
    <row r="96" customFormat="false" ht="57" hidden="false" customHeight="true" outlineLevel="0" collapsed="false">
      <c r="A96" s="24" t="s">
        <v>499</v>
      </c>
      <c r="B96" s="83" t="n">
        <f aca="false">HLOOKUP($B$2,$I$1:L96,S96,0)</f>
        <v>1</v>
      </c>
      <c r="C96" s="59" t="str">
        <f aca="false">IF(B96=1,"Ap Dung","Khong")</f>
        <v>Ap Dung</v>
      </c>
      <c r="D96" s="60" t="str">
        <f aca="false">IF(E96="x","Bat buoc",(IF(E96=1,"khuyen khich","Khong")))</f>
        <v>Bat buoc</v>
      </c>
      <c r="E96" s="33" t="str">
        <f aca="false">HLOOKUP($E$2,$N$1:R96,S96,0)</f>
        <v>x</v>
      </c>
      <c r="F96" s="27"/>
      <c r="G96" s="29" t="str">
        <f aca="false">IF(AND(F96=1,E96=1),1,IF(AND(F96=1,E96="x"),"x",""))</f>
        <v/>
      </c>
      <c r="H96" s="28" t="s">
        <v>15</v>
      </c>
      <c r="I96" s="22" t="n">
        <v>1</v>
      </c>
      <c r="J96" s="22" t="n">
        <v>1</v>
      </c>
      <c r="K96" s="22" t="n">
        <v>1</v>
      </c>
      <c r="L96" s="22" t="n">
        <v>1</v>
      </c>
      <c r="M96" s="29" t="s">
        <v>41</v>
      </c>
      <c r="N96" s="23"/>
      <c r="O96" s="23"/>
      <c r="P96" s="23"/>
      <c r="Q96" s="29" t="s">
        <v>23</v>
      </c>
      <c r="R96" s="29" t="s">
        <v>23</v>
      </c>
      <c r="S96" s="22" t="n">
        <v>96</v>
      </c>
      <c r="T96" s="8"/>
      <c r="U96" s="8"/>
      <c r="V96" s="8"/>
      <c r="W96" s="8"/>
      <c r="X96" s="8"/>
      <c r="Y96" s="8"/>
      <c r="Z96" s="8"/>
    </row>
    <row r="97" customFormat="false" ht="28.5" hidden="true" customHeight="true" outlineLevel="0" collapsed="false">
      <c r="A97" s="24" t="s">
        <v>500</v>
      </c>
      <c r="B97" s="83" t="n">
        <f aca="false">HLOOKUP($B$2,$I$1:L97,S97,0)</f>
        <v>1</v>
      </c>
      <c r="C97" s="59" t="str">
        <f aca="false">IF(B97=1,"Ap Dung","Khong")</f>
        <v>Ap Dung</v>
      </c>
      <c r="D97" s="60" t="str">
        <f aca="false">IF(E97="x","Bat buoc",(IF(E97=1,"khuyen khich","Khong")))</f>
        <v>Khong</v>
      </c>
      <c r="E97" s="26" t="n">
        <f aca="false">HLOOKUP($E$2,$N$1:R97,S97,0)</f>
        <v>0</v>
      </c>
      <c r="F97" s="27"/>
      <c r="G97" s="29" t="str">
        <f aca="false">IF(AND(F97=1,E97=1),1,IF(AND(F97=1,E97="x"),"x",""))</f>
        <v/>
      </c>
      <c r="H97" s="28" t="s">
        <v>15</v>
      </c>
      <c r="I97" s="22" t="n">
        <v>1</v>
      </c>
      <c r="J97" s="22" t="n">
        <v>1</v>
      </c>
      <c r="K97" s="22" t="n">
        <v>1</v>
      </c>
      <c r="L97" s="22" t="n">
        <v>1</v>
      </c>
      <c r="M97" s="23" t="n">
        <v>2</v>
      </c>
      <c r="N97" s="23"/>
      <c r="O97" s="23" t="n">
        <v>1</v>
      </c>
      <c r="P97" s="23"/>
      <c r="Q97" s="23"/>
      <c r="R97" s="23"/>
      <c r="S97" s="22" t="n">
        <v>97</v>
      </c>
      <c r="T97" s="8"/>
      <c r="U97" s="8"/>
      <c r="V97" s="8"/>
      <c r="W97" s="8"/>
      <c r="X97" s="8"/>
      <c r="Y97" s="8"/>
      <c r="Z97" s="8"/>
    </row>
    <row r="98" customFormat="false" ht="28.5" hidden="true" customHeight="true" outlineLevel="0" collapsed="false">
      <c r="A98" s="24" t="s">
        <v>501</v>
      </c>
      <c r="B98" s="83" t="n">
        <f aca="false">HLOOKUP($B$2,$I$1:L98,S98,0)</f>
        <v>1</v>
      </c>
      <c r="C98" s="59" t="str">
        <f aca="false">IF(B98=1,"Ap Dung","Khong")</f>
        <v>Ap Dung</v>
      </c>
      <c r="D98" s="60" t="str">
        <f aca="false">IF(E98="x","Bat buoc",(IF(E98=1,"khuyen khich","Khong")))</f>
        <v>Khong</v>
      </c>
      <c r="E98" s="26" t="n">
        <f aca="false">HLOOKUP($E$2,$N$1:R98,S98,0)</f>
        <v>0</v>
      </c>
      <c r="F98" s="27"/>
      <c r="G98" s="29" t="str">
        <f aca="false">IF(AND(F98=1,E98=1),1,IF(AND(F98=1,E98="x"),"x",""))</f>
        <v/>
      </c>
      <c r="H98" s="28" t="s">
        <v>15</v>
      </c>
      <c r="I98" s="22" t="n">
        <v>1</v>
      </c>
      <c r="J98" s="22" t="n">
        <v>1</v>
      </c>
      <c r="K98" s="22" t="n">
        <v>1</v>
      </c>
      <c r="L98" s="22" t="n">
        <v>1</v>
      </c>
      <c r="M98" s="29" t="s">
        <v>82</v>
      </c>
      <c r="N98" s="23"/>
      <c r="O98" s="23"/>
      <c r="P98" s="29" t="s">
        <v>23</v>
      </c>
      <c r="Q98" s="29" t="s">
        <v>23</v>
      </c>
      <c r="R98" s="23"/>
      <c r="S98" s="22" t="n">
        <v>98</v>
      </c>
      <c r="T98" s="8"/>
      <c r="U98" s="8"/>
      <c r="V98" s="8"/>
      <c r="W98" s="8"/>
      <c r="X98" s="8"/>
      <c r="Y98" s="8"/>
      <c r="Z98" s="8"/>
    </row>
    <row r="99" customFormat="false" ht="28.5" hidden="false" customHeight="true" outlineLevel="0" collapsed="false">
      <c r="A99" s="24" t="s">
        <v>502</v>
      </c>
      <c r="B99" s="83" t="n">
        <f aca="false">HLOOKUP($B$2,$I$1:L99,S99,0)</f>
        <v>1</v>
      </c>
      <c r="C99" s="59" t="str">
        <f aca="false">IF(B99=1,"Ap Dung","Khong")</f>
        <v>Ap Dung</v>
      </c>
      <c r="D99" s="60" t="str">
        <f aca="false">IF(E99="x","Bat buoc",(IF(E99=1,"khuyen khich","Khong")))</f>
        <v>Bat buoc</v>
      </c>
      <c r="E99" s="33" t="str">
        <f aca="false">HLOOKUP($E$2,$N$1:R99,S99,0)</f>
        <v>x</v>
      </c>
      <c r="F99" s="27"/>
      <c r="G99" s="29" t="str">
        <f aca="false">IF(AND(F99=1,E99=1),1,IF(AND(F99=1,E99="x"),"x",""))</f>
        <v/>
      </c>
      <c r="H99" s="28" t="s">
        <v>15</v>
      </c>
      <c r="I99" s="22" t="n">
        <v>1</v>
      </c>
      <c r="J99" s="22" t="n">
        <v>1</v>
      </c>
      <c r="K99" s="22" t="n">
        <v>1</v>
      </c>
      <c r="L99" s="22" t="n">
        <v>1</v>
      </c>
      <c r="M99" s="29" t="s">
        <v>28</v>
      </c>
      <c r="N99" s="23"/>
      <c r="O99" s="23"/>
      <c r="P99" s="23"/>
      <c r="Q99" s="23"/>
      <c r="R99" s="29" t="s">
        <v>23</v>
      </c>
      <c r="S99" s="22" t="n">
        <v>99</v>
      </c>
      <c r="T99" s="8"/>
      <c r="U99" s="8"/>
      <c r="V99" s="8"/>
      <c r="W99" s="8"/>
      <c r="X99" s="8"/>
      <c r="Y99" s="8"/>
      <c r="Z99" s="8"/>
    </row>
    <row r="100" customFormat="false" ht="28.5" hidden="true" customHeight="true" outlineLevel="0" collapsed="false">
      <c r="A100" s="24" t="s">
        <v>503</v>
      </c>
      <c r="B100" s="83" t="n">
        <f aca="false">HLOOKUP($B$2,$I$1:L100,S100,0)</f>
        <v>1</v>
      </c>
      <c r="C100" s="59" t="str">
        <f aca="false">IF(B100=1,"Ap Dung","Khong")</f>
        <v>Ap Dung</v>
      </c>
      <c r="D100" s="60" t="str">
        <f aca="false">IF(E100="x","Bat buoc",(IF(E100=1,"khuyen khich","Khong")))</f>
        <v>Khong</v>
      </c>
      <c r="E100" s="26" t="n">
        <f aca="false">HLOOKUP($E$2,$N$1:R100,S100,0)</f>
        <v>0</v>
      </c>
      <c r="F100" s="27"/>
      <c r="G100" s="29" t="str">
        <f aca="false">IF(AND(F100=1,E100=1),1,IF(AND(F100=1,E100="x"),"x",""))</f>
        <v/>
      </c>
      <c r="H100" s="28" t="s">
        <v>15</v>
      </c>
      <c r="I100" s="22" t="n">
        <v>1</v>
      </c>
      <c r="J100" s="22" t="n">
        <v>1</v>
      </c>
      <c r="K100" s="22" t="n">
        <v>1</v>
      </c>
      <c r="L100" s="22" t="n">
        <v>1</v>
      </c>
      <c r="M100" s="29" t="s">
        <v>53</v>
      </c>
      <c r="N100" s="23"/>
      <c r="O100" s="23"/>
      <c r="P100" s="29" t="s">
        <v>23</v>
      </c>
      <c r="Q100" s="23"/>
      <c r="R100" s="23"/>
      <c r="S100" s="22" t="n">
        <v>100</v>
      </c>
      <c r="T100" s="8"/>
      <c r="U100" s="8"/>
      <c r="V100" s="8"/>
      <c r="W100" s="8"/>
      <c r="X100" s="8"/>
      <c r="Y100" s="8"/>
      <c r="Z100" s="8"/>
    </row>
    <row r="101" customFormat="false" ht="28.5" hidden="false" customHeight="true" outlineLevel="0" collapsed="false">
      <c r="A101" s="24" t="s">
        <v>504</v>
      </c>
      <c r="B101" s="83" t="n">
        <f aca="false">HLOOKUP($B$2,$I$1:L101,S101,0)</f>
        <v>1</v>
      </c>
      <c r="C101" s="59" t="str">
        <f aca="false">IF(B101=1,"Ap Dung","Khong")</f>
        <v>Ap Dung</v>
      </c>
      <c r="D101" s="60" t="str">
        <f aca="false">IF(E101="x","Bat buoc",(IF(E101=1,"khuyen khich","Khong")))</f>
        <v>Bat buoc</v>
      </c>
      <c r="E101" s="33" t="str">
        <f aca="false">HLOOKUP($E$2,$N$1:R101,S101,0)</f>
        <v>x</v>
      </c>
      <c r="F101" s="27"/>
      <c r="G101" s="29" t="str">
        <f aca="false">IF(AND(F101=1,E101=1),1,IF(AND(F101=1,E101="x"),"x",""))</f>
        <v/>
      </c>
      <c r="H101" s="28" t="s">
        <v>15</v>
      </c>
      <c r="I101" s="22" t="n">
        <v>1</v>
      </c>
      <c r="J101" s="22" t="n">
        <v>1</v>
      </c>
      <c r="K101" s="22" t="n">
        <v>1</v>
      </c>
      <c r="L101" s="22" t="n">
        <v>1</v>
      </c>
      <c r="M101" s="29" t="s">
        <v>41</v>
      </c>
      <c r="N101" s="23"/>
      <c r="O101" s="23"/>
      <c r="P101" s="23"/>
      <c r="Q101" s="29" t="s">
        <v>23</v>
      </c>
      <c r="R101" s="29" t="s">
        <v>23</v>
      </c>
      <c r="S101" s="22" t="n">
        <v>101</v>
      </c>
      <c r="T101" s="8"/>
      <c r="U101" s="8"/>
      <c r="V101" s="8"/>
      <c r="W101" s="8"/>
      <c r="X101" s="8"/>
      <c r="Y101" s="8"/>
      <c r="Z101" s="8"/>
    </row>
    <row r="102" customFormat="false" ht="28.5" hidden="false" customHeight="true" outlineLevel="0" collapsed="false">
      <c r="A102" s="30" t="s">
        <v>505</v>
      </c>
      <c r="B102" s="83"/>
      <c r="C102" s="61"/>
      <c r="D102" s="62"/>
      <c r="E102" s="32"/>
      <c r="F102" s="32"/>
      <c r="G102" s="23"/>
      <c r="H102" s="22"/>
      <c r="I102" s="22"/>
      <c r="J102" s="22"/>
      <c r="K102" s="22"/>
      <c r="L102" s="22"/>
      <c r="M102" s="23"/>
      <c r="N102" s="23"/>
      <c r="O102" s="23"/>
      <c r="P102" s="23"/>
      <c r="Q102" s="23"/>
      <c r="R102" s="23"/>
      <c r="S102" s="22" t="n">
        <v>102</v>
      </c>
      <c r="T102" s="8"/>
      <c r="U102" s="8"/>
      <c r="V102" s="8"/>
      <c r="W102" s="8"/>
      <c r="X102" s="8"/>
      <c r="Y102" s="8"/>
      <c r="Z102" s="8"/>
    </row>
    <row r="103" customFormat="false" ht="28.5" hidden="true" customHeight="true" outlineLevel="0" collapsed="false">
      <c r="A103" s="24" t="s">
        <v>506</v>
      </c>
      <c r="B103" s="83" t="n">
        <f aca="false">HLOOKUP($B$2,$I$1:L103,S103,0)</f>
        <v>1</v>
      </c>
      <c r="C103" s="59" t="str">
        <f aca="false">IF(B103=1,"Ap Dung","Khong")</f>
        <v>Ap Dung</v>
      </c>
      <c r="D103" s="60" t="str">
        <f aca="false">IF(E103="x","Bat buoc",(IF(E103=1,"khuyen khich","Khong")))</f>
        <v>Khong</v>
      </c>
      <c r="E103" s="26" t="n">
        <f aca="false">HLOOKUP($E$2,$N$1:R103,S103,0)</f>
        <v>0</v>
      </c>
      <c r="F103" s="27"/>
      <c r="G103" s="29" t="str">
        <f aca="false">IF(AND(F103=1,E103=1),1,IF(AND(F103=1,E103="x"),"x",""))</f>
        <v/>
      </c>
      <c r="H103" s="28" t="s">
        <v>15</v>
      </c>
      <c r="I103" s="22" t="n">
        <v>1</v>
      </c>
      <c r="J103" s="22" t="n">
        <v>1</v>
      </c>
      <c r="K103" s="22" t="n">
        <v>1</v>
      </c>
      <c r="L103" s="22" t="n">
        <v>1</v>
      </c>
      <c r="M103" s="29" t="s">
        <v>49</v>
      </c>
      <c r="N103" s="23"/>
      <c r="O103" s="29" t="s">
        <v>23</v>
      </c>
      <c r="P103" s="23"/>
      <c r="Q103" s="23"/>
      <c r="R103" s="23"/>
      <c r="S103" s="22" t="n">
        <v>103</v>
      </c>
      <c r="T103" s="8"/>
      <c r="U103" s="8"/>
      <c r="V103" s="8"/>
      <c r="W103" s="8"/>
      <c r="X103" s="8"/>
      <c r="Y103" s="8"/>
      <c r="Z103" s="8"/>
    </row>
    <row r="104" customFormat="false" ht="28.5" hidden="true" customHeight="true" outlineLevel="0" collapsed="false">
      <c r="A104" s="24" t="s">
        <v>507</v>
      </c>
      <c r="B104" s="83" t="n">
        <f aca="false">HLOOKUP($B$2,$I$1:L104,S104,0)</f>
        <v>1</v>
      </c>
      <c r="C104" s="59" t="str">
        <f aca="false">IF(B104=1,"Ap Dung","Khong")</f>
        <v>Ap Dung</v>
      </c>
      <c r="D104" s="60" t="str">
        <f aca="false">IF(E104="x","Bat buoc",(IF(E104=1,"khuyen khich","Khong")))</f>
        <v>Khong</v>
      </c>
      <c r="E104" s="26" t="n">
        <f aca="false">HLOOKUP($E$2,$N$1:R104,S104,0)</f>
        <v>0</v>
      </c>
      <c r="F104" s="27"/>
      <c r="G104" s="29" t="str">
        <f aca="false">IF(AND(F104=1,E104=1),1,IF(AND(F104=1,E104="x"),"x",""))</f>
        <v/>
      </c>
      <c r="H104" s="28" t="s">
        <v>15</v>
      </c>
      <c r="I104" s="22" t="n">
        <v>1</v>
      </c>
      <c r="J104" s="22" t="n">
        <v>1</v>
      </c>
      <c r="K104" s="22" t="n">
        <v>1</v>
      </c>
      <c r="L104" s="22" t="n">
        <v>1</v>
      </c>
      <c r="M104" s="29" t="s">
        <v>53</v>
      </c>
      <c r="N104" s="23"/>
      <c r="O104" s="23"/>
      <c r="P104" s="29" t="s">
        <v>23</v>
      </c>
      <c r="Q104" s="23"/>
      <c r="R104" s="23"/>
      <c r="S104" s="22" t="n">
        <v>104</v>
      </c>
      <c r="T104" s="8"/>
      <c r="U104" s="8"/>
      <c r="V104" s="8"/>
      <c r="W104" s="8"/>
      <c r="X104" s="8"/>
      <c r="Y104" s="8"/>
      <c r="Z104" s="8"/>
    </row>
    <row r="105" customFormat="false" ht="28.5" hidden="false" customHeight="true" outlineLevel="0" collapsed="false">
      <c r="A105" s="24" t="s">
        <v>508</v>
      </c>
      <c r="B105" s="83" t="n">
        <f aca="false">HLOOKUP($B$2,$I$1:L105,S105,0)</f>
        <v>1</v>
      </c>
      <c r="C105" s="59" t="str">
        <f aca="false">IF(B105=1,"Ap Dung","Khong")</f>
        <v>Ap Dung</v>
      </c>
      <c r="D105" s="60" t="str">
        <f aca="false">IF(E105="x","Bat buoc",(IF(E105=1,"khuyen khich","Khong")))</f>
        <v>Bat buoc</v>
      </c>
      <c r="E105" s="33" t="str">
        <f aca="false">HLOOKUP($E$2,$N$1:R105,S105,0)</f>
        <v>x</v>
      </c>
      <c r="F105" s="27"/>
      <c r="G105" s="29" t="str">
        <f aca="false">IF(AND(F105=1,E105=1),1,IF(AND(F105=1,E105="x"),"x",""))</f>
        <v/>
      </c>
      <c r="H105" s="28" t="s">
        <v>15</v>
      </c>
      <c r="I105" s="22" t="n">
        <v>1</v>
      </c>
      <c r="J105" s="22" t="n">
        <v>1</v>
      </c>
      <c r="K105" s="22" t="n">
        <v>1</v>
      </c>
      <c r="L105" s="22" t="n">
        <v>1</v>
      </c>
      <c r="M105" s="29" t="s">
        <v>41</v>
      </c>
      <c r="N105" s="23"/>
      <c r="O105" s="23"/>
      <c r="P105" s="23"/>
      <c r="Q105" s="29" t="s">
        <v>23</v>
      </c>
      <c r="R105" s="29" t="s">
        <v>23</v>
      </c>
      <c r="S105" s="22" t="n">
        <v>105</v>
      </c>
      <c r="T105" s="8"/>
      <c r="U105" s="8"/>
      <c r="V105" s="8"/>
      <c r="W105" s="8"/>
      <c r="X105" s="8"/>
      <c r="Y105" s="8"/>
      <c r="Z105" s="8"/>
    </row>
    <row r="106" customFormat="false" ht="28.5" hidden="true" customHeight="true" outlineLevel="0" collapsed="false">
      <c r="A106" s="24" t="s">
        <v>500</v>
      </c>
      <c r="B106" s="83" t="n">
        <f aca="false">HLOOKUP($B$2,$I$1:L106,S106,0)</f>
        <v>1</v>
      </c>
      <c r="C106" s="59" t="str">
        <f aca="false">IF(B106=1,"Ap Dung","Khong")</f>
        <v>Ap Dung</v>
      </c>
      <c r="D106" s="60" t="str">
        <f aca="false">IF(E106="x","Bat buoc",(IF(E106=1,"khuyen khich","Khong")))</f>
        <v>Khong</v>
      </c>
      <c r="E106" s="26" t="n">
        <f aca="false">HLOOKUP($E$2,$N$1:R106,S106,0)</f>
        <v>0</v>
      </c>
      <c r="F106" s="27"/>
      <c r="G106" s="29" t="str">
        <f aca="false">IF(AND(F106=1,E106=1),1,IF(AND(F106=1,E106="x"),"x",""))</f>
        <v/>
      </c>
      <c r="H106" s="28" t="s">
        <v>15</v>
      </c>
      <c r="I106" s="22" t="n">
        <v>1</v>
      </c>
      <c r="J106" s="22" t="n">
        <v>1</v>
      </c>
      <c r="K106" s="22" t="n">
        <v>1</v>
      </c>
      <c r="L106" s="22" t="n">
        <v>1</v>
      </c>
      <c r="M106" s="23" t="n">
        <v>2</v>
      </c>
      <c r="N106" s="23"/>
      <c r="O106" s="23" t="n">
        <v>1</v>
      </c>
      <c r="P106" s="23"/>
      <c r="Q106" s="23"/>
      <c r="R106" s="23"/>
      <c r="S106" s="22" t="n">
        <v>106</v>
      </c>
      <c r="T106" s="8"/>
      <c r="U106" s="8"/>
      <c r="V106" s="8"/>
      <c r="W106" s="8"/>
      <c r="X106" s="8"/>
      <c r="Y106" s="8"/>
      <c r="Z106" s="8"/>
    </row>
    <row r="107" customFormat="false" ht="28.5" hidden="true" customHeight="true" outlineLevel="0" collapsed="false">
      <c r="A107" s="24" t="s">
        <v>501</v>
      </c>
      <c r="B107" s="83" t="n">
        <f aca="false">HLOOKUP($B$2,$I$1:L107,S107,0)</f>
        <v>1</v>
      </c>
      <c r="C107" s="59" t="str">
        <f aca="false">IF(B107=1,"Ap Dung","Khong")</f>
        <v>Ap Dung</v>
      </c>
      <c r="D107" s="60" t="str">
        <f aca="false">IF(E107="x","Bat buoc",(IF(E107=1,"khuyen khich","Khong")))</f>
        <v>Khong</v>
      </c>
      <c r="E107" s="26" t="n">
        <f aca="false">HLOOKUP($E$2,$N$1:R107,S107,0)</f>
        <v>0</v>
      </c>
      <c r="F107" s="27"/>
      <c r="G107" s="29" t="str">
        <f aca="false">IF(AND(F107=1,E107=1),1,IF(AND(F107=1,E107="x"),"x",""))</f>
        <v/>
      </c>
      <c r="H107" s="28" t="s">
        <v>15</v>
      </c>
      <c r="I107" s="22" t="n">
        <v>1</v>
      </c>
      <c r="J107" s="22" t="n">
        <v>1</v>
      </c>
      <c r="K107" s="22" t="n">
        <v>1</v>
      </c>
      <c r="L107" s="22" t="n">
        <v>1</v>
      </c>
      <c r="M107" s="29" t="s">
        <v>82</v>
      </c>
      <c r="N107" s="23"/>
      <c r="O107" s="23"/>
      <c r="P107" s="29" t="s">
        <v>23</v>
      </c>
      <c r="Q107" s="29" t="s">
        <v>23</v>
      </c>
      <c r="R107" s="23"/>
      <c r="S107" s="22" t="n">
        <v>107</v>
      </c>
      <c r="T107" s="8"/>
      <c r="U107" s="8"/>
      <c r="V107" s="8"/>
      <c r="W107" s="8"/>
      <c r="X107" s="8"/>
      <c r="Y107" s="8"/>
      <c r="Z107" s="8"/>
    </row>
    <row r="108" customFormat="false" ht="28.5" hidden="false" customHeight="true" outlineLevel="0" collapsed="false">
      <c r="A108" s="24" t="s">
        <v>502</v>
      </c>
      <c r="B108" s="83" t="n">
        <f aca="false">HLOOKUP($B$2,$I$1:L108,S108,0)</f>
        <v>1</v>
      </c>
      <c r="C108" s="59" t="str">
        <f aca="false">IF(B108=1,"Ap Dung","Khong")</f>
        <v>Ap Dung</v>
      </c>
      <c r="D108" s="60" t="str">
        <f aca="false">IF(E108="x","Bat buoc",(IF(E108=1,"khuyen khich","Khong")))</f>
        <v>Bat buoc</v>
      </c>
      <c r="E108" s="33" t="str">
        <f aca="false">HLOOKUP($E$2,$N$1:R108,S108,0)</f>
        <v>x</v>
      </c>
      <c r="F108" s="27"/>
      <c r="G108" s="29" t="str">
        <f aca="false">IF(AND(F108=1,E108=1),1,IF(AND(F108=1,E108="x"),"x",""))</f>
        <v/>
      </c>
      <c r="H108" s="28" t="s">
        <v>15</v>
      </c>
      <c r="I108" s="22" t="n">
        <v>1</v>
      </c>
      <c r="J108" s="22" t="n">
        <v>1</v>
      </c>
      <c r="K108" s="22" t="n">
        <v>1</v>
      </c>
      <c r="L108" s="22" t="n">
        <v>1</v>
      </c>
      <c r="M108" s="29" t="s">
        <v>28</v>
      </c>
      <c r="N108" s="23"/>
      <c r="O108" s="23"/>
      <c r="P108" s="23"/>
      <c r="Q108" s="23"/>
      <c r="R108" s="29" t="s">
        <v>23</v>
      </c>
      <c r="S108" s="22" t="n">
        <v>108</v>
      </c>
      <c r="T108" s="8"/>
      <c r="U108" s="8"/>
      <c r="V108" s="8"/>
      <c r="W108" s="8"/>
      <c r="X108" s="8"/>
      <c r="Y108" s="8"/>
      <c r="Z108" s="8"/>
    </row>
    <row r="109" customFormat="false" ht="28.5" hidden="true" customHeight="true" outlineLevel="0" collapsed="false">
      <c r="A109" s="24" t="s">
        <v>509</v>
      </c>
      <c r="B109" s="83" t="n">
        <f aca="false">HLOOKUP($B$2,$I$1:L109,S109,0)</f>
        <v>1</v>
      </c>
      <c r="C109" s="59" t="str">
        <f aca="false">IF(B109=1,"Ap Dung","Khong")</f>
        <v>Ap Dung</v>
      </c>
      <c r="D109" s="60" t="str">
        <f aca="false">IF(E109="x","Bat buoc",(IF(E109=1,"khuyen khich","Khong")))</f>
        <v>Khong</v>
      </c>
      <c r="E109" s="26" t="n">
        <f aca="false">HLOOKUP($E$2,$N$1:R109,S109,0)</f>
        <v>0</v>
      </c>
      <c r="F109" s="27"/>
      <c r="G109" s="29" t="str">
        <f aca="false">IF(AND(F109=1,E109=1),1,IF(AND(F109=1,E109="x"),"x",""))</f>
        <v/>
      </c>
      <c r="H109" s="28" t="s">
        <v>15</v>
      </c>
      <c r="I109" s="22" t="n">
        <v>1</v>
      </c>
      <c r="J109" s="22" t="n">
        <v>1</v>
      </c>
      <c r="K109" s="22" t="n">
        <v>1</v>
      </c>
      <c r="L109" s="22" t="n">
        <v>1</v>
      </c>
      <c r="M109" s="29" t="s">
        <v>49</v>
      </c>
      <c r="N109" s="23"/>
      <c r="O109" s="23" t="n">
        <v>1</v>
      </c>
      <c r="P109" s="23"/>
      <c r="Q109" s="23"/>
      <c r="R109" s="23"/>
      <c r="S109" s="22" t="n">
        <v>109</v>
      </c>
      <c r="T109" s="8"/>
      <c r="U109" s="8"/>
      <c r="V109" s="8"/>
      <c r="W109" s="8"/>
      <c r="X109" s="8"/>
      <c r="Y109" s="8"/>
      <c r="Z109" s="8"/>
    </row>
    <row r="110" customFormat="false" ht="28.5" hidden="false" customHeight="true" outlineLevel="0" collapsed="false">
      <c r="A110" s="24" t="s">
        <v>510</v>
      </c>
      <c r="B110" s="83" t="n">
        <f aca="false">HLOOKUP($B$2,$I$1:L110,S110,0)</f>
        <v>1</v>
      </c>
      <c r="C110" s="59" t="str">
        <f aca="false">IF(B110=1,"Ap Dung","Khong")</f>
        <v>Ap Dung</v>
      </c>
      <c r="D110" s="60" t="str">
        <f aca="false">IF(E110="x","Bat buoc",(IF(E110=1,"khuyen khich","Khong")))</f>
        <v>Bat buoc</v>
      </c>
      <c r="E110" s="33" t="str">
        <f aca="false">HLOOKUP($E$2,$N$1:R110,S110,0)</f>
        <v>x</v>
      </c>
      <c r="F110" s="27"/>
      <c r="G110" s="29" t="str">
        <f aca="false">IF(AND(F110=1,E110=1),1,IF(AND(F110=1,E110="x"),"x",""))</f>
        <v/>
      </c>
      <c r="H110" s="28" t="s">
        <v>15</v>
      </c>
      <c r="I110" s="22" t="n">
        <v>1</v>
      </c>
      <c r="J110" s="22" t="n">
        <v>1</v>
      </c>
      <c r="K110" s="22" t="n">
        <v>1</v>
      </c>
      <c r="L110" s="22" t="n">
        <v>1</v>
      </c>
      <c r="M110" s="29" t="s">
        <v>25</v>
      </c>
      <c r="N110" s="23"/>
      <c r="O110" s="23"/>
      <c r="P110" s="29" t="s">
        <v>23</v>
      </c>
      <c r="Q110" s="29" t="s">
        <v>23</v>
      </c>
      <c r="R110" s="29" t="s">
        <v>23</v>
      </c>
      <c r="S110" s="22" t="n">
        <v>110</v>
      </c>
      <c r="T110" s="8"/>
      <c r="U110" s="8"/>
      <c r="V110" s="8"/>
      <c r="W110" s="8"/>
      <c r="X110" s="8"/>
      <c r="Y110" s="8"/>
      <c r="Z110" s="8"/>
    </row>
    <row r="111" customFormat="false" ht="28.5" hidden="false" customHeight="true" outlineLevel="0" collapsed="false">
      <c r="A111" s="30" t="s">
        <v>511</v>
      </c>
      <c r="B111" s="83"/>
      <c r="C111" s="61"/>
      <c r="D111" s="62"/>
      <c r="E111" s="32"/>
      <c r="F111" s="32"/>
      <c r="G111" s="23"/>
      <c r="H111" s="22"/>
      <c r="I111" s="22"/>
      <c r="J111" s="22"/>
      <c r="K111" s="22"/>
      <c r="L111" s="22"/>
      <c r="M111" s="23"/>
      <c r="N111" s="23"/>
      <c r="O111" s="23"/>
      <c r="P111" s="23"/>
      <c r="Q111" s="23"/>
      <c r="R111" s="23"/>
      <c r="S111" s="22" t="n">
        <v>111</v>
      </c>
      <c r="T111" s="8"/>
      <c r="U111" s="8"/>
      <c r="V111" s="8"/>
      <c r="W111" s="8"/>
      <c r="X111" s="8"/>
      <c r="Y111" s="8"/>
      <c r="Z111" s="8"/>
    </row>
    <row r="112" customFormat="false" ht="28.5" hidden="true" customHeight="true" outlineLevel="0" collapsed="false">
      <c r="A112" s="24" t="s">
        <v>503</v>
      </c>
      <c r="B112" s="83" t="n">
        <f aca="false">HLOOKUP($B$2,$I$1:L112,S112,0)</f>
        <v>1</v>
      </c>
      <c r="C112" s="59" t="str">
        <f aca="false">IF(B112=1,"Ap Dung","Khong")</f>
        <v>Ap Dung</v>
      </c>
      <c r="D112" s="60" t="str">
        <f aca="false">IF(E112="x","Bat buoc",(IF(E112=1,"khuyen khich","Khong")))</f>
        <v>Khong</v>
      </c>
      <c r="E112" s="26" t="n">
        <f aca="false">HLOOKUP($E$2,$N$1:R112,S112,0)</f>
        <v>0</v>
      </c>
      <c r="F112" s="27"/>
      <c r="G112" s="29" t="str">
        <f aca="false">IF(AND(F112=1,E112=1),1,IF(AND(F112=1,E112="x"),"x",""))</f>
        <v/>
      </c>
      <c r="H112" s="28" t="s">
        <v>15</v>
      </c>
      <c r="I112" s="22" t="n">
        <v>1</v>
      </c>
      <c r="J112" s="22" t="n">
        <v>1</v>
      </c>
      <c r="K112" s="22" t="n">
        <v>1</v>
      </c>
      <c r="L112" s="22" t="n">
        <v>1</v>
      </c>
      <c r="M112" s="29" t="s">
        <v>82</v>
      </c>
      <c r="N112" s="23"/>
      <c r="O112" s="23"/>
      <c r="P112" s="29" t="s">
        <v>23</v>
      </c>
      <c r="Q112" s="29" t="s">
        <v>23</v>
      </c>
      <c r="R112" s="23"/>
      <c r="S112" s="22" t="n">
        <v>112</v>
      </c>
      <c r="T112" s="8"/>
      <c r="U112" s="8"/>
      <c r="V112" s="8"/>
      <c r="W112" s="8"/>
      <c r="X112" s="8"/>
      <c r="Y112" s="8"/>
      <c r="Z112" s="8"/>
    </row>
    <row r="113" customFormat="false" ht="28.5" hidden="false" customHeight="true" outlineLevel="0" collapsed="false">
      <c r="A113" s="24" t="s">
        <v>504</v>
      </c>
      <c r="B113" s="83" t="n">
        <f aca="false">HLOOKUP($B$2,$I$1:L113,S113,0)</f>
        <v>1</v>
      </c>
      <c r="C113" s="59" t="str">
        <f aca="false">IF(B113=1,"Ap Dung","Khong")</f>
        <v>Ap Dung</v>
      </c>
      <c r="D113" s="60" t="str">
        <f aca="false">IF(E113="x","Bat buoc",(IF(E113=1,"khuyen khich","Khong")))</f>
        <v>Bat buoc</v>
      </c>
      <c r="E113" s="33" t="str">
        <f aca="false">HLOOKUP($E$2,$N$1:R113,S113,0)</f>
        <v>x</v>
      </c>
      <c r="F113" s="27"/>
      <c r="G113" s="29" t="str">
        <f aca="false">IF(AND(F113=1,E113=1),1,IF(AND(F113=1,E113="x"),"x",""))</f>
        <v/>
      </c>
      <c r="H113" s="28" t="s">
        <v>15</v>
      </c>
      <c r="I113" s="22" t="n">
        <v>1</v>
      </c>
      <c r="J113" s="22" t="n">
        <v>1</v>
      </c>
      <c r="K113" s="22" t="n">
        <v>1</v>
      </c>
      <c r="L113" s="22" t="n">
        <v>1</v>
      </c>
      <c r="M113" s="29" t="s">
        <v>28</v>
      </c>
      <c r="N113" s="23"/>
      <c r="O113" s="23"/>
      <c r="P113" s="23"/>
      <c r="Q113" s="23"/>
      <c r="R113" s="29" t="s">
        <v>23</v>
      </c>
      <c r="S113" s="22" t="n">
        <v>113</v>
      </c>
      <c r="T113" s="8"/>
      <c r="U113" s="8"/>
      <c r="V113" s="8"/>
      <c r="W113" s="8"/>
      <c r="X113" s="8"/>
      <c r="Y113" s="8"/>
      <c r="Z113" s="8"/>
    </row>
    <row r="114" customFormat="false" ht="28.5" hidden="false" customHeight="true" outlineLevel="0" collapsed="false">
      <c r="A114" s="30" t="s">
        <v>512</v>
      </c>
      <c r="B114" s="83"/>
      <c r="C114" s="61"/>
      <c r="D114" s="62"/>
      <c r="E114" s="32"/>
      <c r="F114" s="32"/>
      <c r="G114" s="23"/>
      <c r="H114" s="22"/>
      <c r="I114" s="22"/>
      <c r="J114" s="22"/>
      <c r="K114" s="22"/>
      <c r="L114" s="22"/>
      <c r="M114" s="23"/>
      <c r="N114" s="23"/>
      <c r="O114" s="23"/>
      <c r="P114" s="23"/>
      <c r="Q114" s="23"/>
      <c r="R114" s="23"/>
      <c r="S114" s="22" t="n">
        <v>114</v>
      </c>
      <c r="T114" s="8"/>
      <c r="U114" s="8"/>
      <c r="V114" s="8"/>
      <c r="W114" s="8"/>
      <c r="X114" s="8"/>
      <c r="Y114" s="8"/>
      <c r="Z114" s="8"/>
    </row>
    <row r="115" customFormat="false" ht="28.5" hidden="true" customHeight="true" outlineLevel="0" collapsed="false">
      <c r="A115" s="24" t="s">
        <v>513</v>
      </c>
      <c r="B115" s="83" t="n">
        <f aca="false">HLOOKUP($B$2,$I$1:L115,S115,0)</f>
        <v>1</v>
      </c>
      <c r="C115" s="59" t="str">
        <f aca="false">IF(B115=1,"Ap Dung","Khong")</f>
        <v>Ap Dung</v>
      </c>
      <c r="D115" s="60" t="str">
        <f aca="false">IF(E115="x","Bat buoc",(IF(E115=1,"khuyen khich","Khong")))</f>
        <v>Khong</v>
      </c>
      <c r="E115" s="26" t="n">
        <f aca="false">HLOOKUP($E$2,$N$1:R115,S115,0)</f>
        <v>0</v>
      </c>
      <c r="F115" s="27"/>
      <c r="G115" s="29" t="str">
        <f aca="false">IF(AND(F115=1,E115=1),1,IF(AND(F115=1,E115="x"),"x",""))</f>
        <v/>
      </c>
      <c r="H115" s="28" t="s">
        <v>15</v>
      </c>
      <c r="I115" s="22" t="n">
        <v>1</v>
      </c>
      <c r="J115" s="22" t="n">
        <v>1</v>
      </c>
      <c r="K115" s="22" t="n">
        <v>1</v>
      </c>
      <c r="L115" s="22" t="n">
        <v>1</v>
      </c>
      <c r="M115" s="29" t="s">
        <v>49</v>
      </c>
      <c r="N115" s="23"/>
      <c r="O115" s="29" t="s">
        <v>23</v>
      </c>
      <c r="P115" s="23"/>
      <c r="Q115" s="23"/>
      <c r="R115" s="23"/>
      <c r="S115" s="22" t="n">
        <v>115</v>
      </c>
      <c r="T115" s="8"/>
      <c r="U115" s="8"/>
      <c r="V115" s="8"/>
      <c r="W115" s="8"/>
      <c r="X115" s="8"/>
      <c r="Y115" s="8"/>
      <c r="Z115" s="8"/>
    </row>
    <row r="116" customFormat="false" ht="28.5" hidden="true" customHeight="true" outlineLevel="0" collapsed="false">
      <c r="A116" s="24" t="s">
        <v>503</v>
      </c>
      <c r="B116" s="83" t="n">
        <f aca="false">HLOOKUP($B$2,$I$1:L116,S116,0)</f>
        <v>1</v>
      </c>
      <c r="C116" s="59" t="str">
        <f aca="false">IF(B116=1,"Ap Dung","Khong")</f>
        <v>Ap Dung</v>
      </c>
      <c r="D116" s="60" t="str">
        <f aca="false">IF(E116="x","Bat buoc",(IF(E116=1,"khuyen khich","Khong")))</f>
        <v>Khong</v>
      </c>
      <c r="E116" s="26" t="n">
        <f aca="false">HLOOKUP($E$2,$N$1:R116,S116,0)</f>
        <v>0</v>
      </c>
      <c r="F116" s="27"/>
      <c r="G116" s="29" t="str">
        <f aca="false">IF(AND(F116=1,E116=1),1,IF(AND(F116=1,E116="x"),"x",""))</f>
        <v/>
      </c>
      <c r="H116" s="28" t="s">
        <v>15</v>
      </c>
      <c r="I116" s="22" t="n">
        <v>1</v>
      </c>
      <c r="J116" s="22" t="n">
        <v>1</v>
      </c>
      <c r="K116" s="22" t="n">
        <v>1</v>
      </c>
      <c r="L116" s="22" t="n">
        <v>1</v>
      </c>
      <c r="M116" s="29" t="s">
        <v>53</v>
      </c>
      <c r="N116" s="23"/>
      <c r="O116" s="23"/>
      <c r="P116" s="29" t="s">
        <v>23</v>
      </c>
      <c r="Q116" s="23"/>
      <c r="R116" s="23"/>
      <c r="S116" s="22" t="n">
        <v>116</v>
      </c>
      <c r="T116" s="8"/>
      <c r="U116" s="8"/>
      <c r="V116" s="8"/>
      <c r="W116" s="8"/>
      <c r="X116" s="8"/>
      <c r="Y116" s="8"/>
      <c r="Z116" s="8"/>
    </row>
    <row r="117" customFormat="false" ht="28.5" hidden="false" customHeight="true" outlineLevel="0" collapsed="false">
      <c r="A117" s="24" t="s">
        <v>504</v>
      </c>
      <c r="B117" s="83" t="n">
        <f aca="false">HLOOKUP($B$2,$I$1:L117,S117,0)</f>
        <v>1</v>
      </c>
      <c r="C117" s="59" t="str">
        <f aca="false">IF(B117=1,"Ap Dung","Khong")</f>
        <v>Ap Dung</v>
      </c>
      <c r="D117" s="60" t="str">
        <f aca="false">IF(E117="x","Bat buoc",(IF(E117=1,"khuyen khich","Khong")))</f>
        <v>Bat buoc</v>
      </c>
      <c r="E117" s="33" t="str">
        <f aca="false">HLOOKUP($E$2,$N$1:R117,S117,0)</f>
        <v>x</v>
      </c>
      <c r="F117" s="27"/>
      <c r="G117" s="29" t="str">
        <f aca="false">IF(AND(F117=1,E117=1),1,IF(AND(F117=1,E117="x"),"x",""))</f>
        <v/>
      </c>
      <c r="H117" s="28" t="s">
        <v>15</v>
      </c>
      <c r="I117" s="22" t="n">
        <v>1</v>
      </c>
      <c r="J117" s="22" t="n">
        <v>1</v>
      </c>
      <c r="K117" s="22" t="n">
        <v>1</v>
      </c>
      <c r="L117" s="22" t="n">
        <v>1</v>
      </c>
      <c r="M117" s="29" t="s">
        <v>41</v>
      </c>
      <c r="N117" s="23"/>
      <c r="O117" s="23"/>
      <c r="P117" s="23"/>
      <c r="Q117" s="29" t="s">
        <v>23</v>
      </c>
      <c r="R117" s="29" t="s">
        <v>23</v>
      </c>
      <c r="S117" s="22" t="n">
        <v>117</v>
      </c>
      <c r="T117" s="8"/>
      <c r="U117" s="8"/>
      <c r="V117" s="8"/>
      <c r="W117" s="8"/>
      <c r="X117" s="8"/>
      <c r="Y117" s="8"/>
      <c r="Z117" s="8"/>
    </row>
    <row r="118" customFormat="false" ht="28.5" hidden="false" customHeight="true" outlineLevel="0" collapsed="false">
      <c r="A118" s="30" t="s">
        <v>514</v>
      </c>
      <c r="B118" s="83"/>
      <c r="C118" s="61"/>
      <c r="D118" s="62"/>
      <c r="E118" s="32"/>
      <c r="F118" s="32"/>
      <c r="G118" s="23"/>
      <c r="H118" s="22"/>
      <c r="I118" s="22"/>
      <c r="J118" s="22"/>
      <c r="K118" s="22"/>
      <c r="L118" s="22"/>
      <c r="M118" s="23"/>
      <c r="N118" s="23"/>
      <c r="O118" s="23"/>
      <c r="P118" s="23"/>
      <c r="Q118" s="23"/>
      <c r="R118" s="23"/>
      <c r="S118" s="22" t="n">
        <v>118</v>
      </c>
      <c r="T118" s="8"/>
      <c r="U118" s="8"/>
      <c r="V118" s="8"/>
      <c r="W118" s="8"/>
      <c r="X118" s="8"/>
      <c r="Y118" s="8"/>
      <c r="Z118" s="8"/>
    </row>
    <row r="119" customFormat="false" ht="28.5" hidden="true" customHeight="true" outlineLevel="0" collapsed="false">
      <c r="A119" s="24" t="s">
        <v>515</v>
      </c>
      <c r="B119" s="83" t="n">
        <f aca="false">HLOOKUP($B$2,$I$1:L119,S119,0)</f>
        <v>1</v>
      </c>
      <c r="C119" s="59" t="str">
        <f aca="false">IF(B119=1,"Ap Dung","Khong")</f>
        <v>Ap Dung</v>
      </c>
      <c r="D119" s="60" t="str">
        <f aca="false">IF(E119="x","Bat buoc",(IF(E119=1,"khuyen khich","Khong")))</f>
        <v>Khong</v>
      </c>
      <c r="E119" s="26" t="n">
        <f aca="false">HLOOKUP($E$2,$N$1:R119,S119,0)</f>
        <v>0</v>
      </c>
      <c r="F119" s="27"/>
      <c r="G119" s="29" t="str">
        <f aca="false">IF(AND(F119=1,E119=1),1,IF(AND(F119=1,E119="x"),"x",""))</f>
        <v/>
      </c>
      <c r="H119" s="28" t="s">
        <v>15</v>
      </c>
      <c r="I119" s="22" t="n">
        <v>1</v>
      </c>
      <c r="J119" s="22" t="n">
        <v>1</v>
      </c>
      <c r="K119" s="22" t="n">
        <v>1</v>
      </c>
      <c r="L119" s="22" t="n">
        <v>1</v>
      </c>
      <c r="M119" s="29" t="s">
        <v>47</v>
      </c>
      <c r="N119" s="29" t="s">
        <v>23</v>
      </c>
      <c r="O119" s="23"/>
      <c r="P119" s="23"/>
      <c r="Q119" s="23"/>
      <c r="R119" s="23"/>
      <c r="S119" s="22" t="n">
        <v>119</v>
      </c>
      <c r="T119" s="8"/>
      <c r="U119" s="8"/>
      <c r="V119" s="8"/>
      <c r="W119" s="8"/>
      <c r="X119" s="8"/>
      <c r="Y119" s="8"/>
      <c r="Z119" s="8"/>
    </row>
    <row r="120" customFormat="false" ht="28.5" hidden="true" customHeight="true" outlineLevel="0" collapsed="false">
      <c r="A120" s="24" t="s">
        <v>516</v>
      </c>
      <c r="B120" s="83" t="n">
        <f aca="false">HLOOKUP($B$2,$I$1:L120,S120,0)</f>
        <v>1</v>
      </c>
      <c r="C120" s="59" t="str">
        <f aca="false">IF(B120=1,"Ap Dung","Khong")</f>
        <v>Ap Dung</v>
      </c>
      <c r="D120" s="60" t="str">
        <f aca="false">IF(E120="x","Bat buoc",(IF(E120=1,"khuyen khich","Khong")))</f>
        <v>Khong</v>
      </c>
      <c r="E120" s="26" t="n">
        <f aca="false">HLOOKUP($E$2,$N$1:R120,S120,0)</f>
        <v>0</v>
      </c>
      <c r="F120" s="27"/>
      <c r="G120" s="29" t="str">
        <f aca="false">IF(AND(F120=1,E120=1),1,IF(AND(F120=1,E120="x"),"x",""))</f>
        <v/>
      </c>
      <c r="H120" s="28" t="s">
        <v>15</v>
      </c>
      <c r="I120" s="22" t="n">
        <v>1</v>
      </c>
      <c r="J120" s="22" t="n">
        <v>1</v>
      </c>
      <c r="K120" s="22" t="n">
        <v>1</v>
      </c>
      <c r="L120" s="22" t="n">
        <v>1</v>
      </c>
      <c r="M120" s="29" t="s">
        <v>49</v>
      </c>
      <c r="N120" s="23"/>
      <c r="O120" s="29" t="s">
        <v>23</v>
      </c>
      <c r="P120" s="23"/>
      <c r="Q120" s="23"/>
      <c r="R120" s="23"/>
      <c r="S120" s="22" t="n">
        <v>120</v>
      </c>
      <c r="T120" s="8"/>
      <c r="U120" s="8"/>
      <c r="V120" s="8"/>
      <c r="W120" s="8"/>
      <c r="X120" s="8"/>
      <c r="Y120" s="8"/>
      <c r="Z120" s="8"/>
    </row>
    <row r="121" customFormat="false" ht="28.5" hidden="true" customHeight="true" outlineLevel="0" collapsed="false">
      <c r="A121" s="24" t="s">
        <v>517</v>
      </c>
      <c r="B121" s="83" t="n">
        <f aca="false">HLOOKUP($B$2,$I$1:L121,S121,0)</f>
        <v>1</v>
      </c>
      <c r="C121" s="59" t="str">
        <f aca="false">IF(B121=1,"Ap Dung","Khong")</f>
        <v>Ap Dung</v>
      </c>
      <c r="D121" s="60" t="str">
        <f aca="false">IF(E121="x","Bat buoc",(IF(E121=1,"khuyen khich","Khong")))</f>
        <v>Khong</v>
      </c>
      <c r="E121" s="26" t="n">
        <f aca="false">HLOOKUP($E$2,$N$1:R121,S121,0)</f>
        <v>0</v>
      </c>
      <c r="F121" s="27"/>
      <c r="G121" s="29" t="str">
        <f aca="false">IF(AND(F121=1,E121=1),1,IF(AND(F121=1,E121="x"),"x",""))</f>
        <v/>
      </c>
      <c r="H121" s="28" t="s">
        <v>15</v>
      </c>
      <c r="I121" s="22" t="n">
        <v>1</v>
      </c>
      <c r="J121" s="22" t="n">
        <v>1</v>
      </c>
      <c r="K121" s="22" t="n">
        <v>1</v>
      </c>
      <c r="L121" s="22" t="n">
        <v>1</v>
      </c>
      <c r="M121" s="29" t="s">
        <v>53</v>
      </c>
      <c r="N121" s="23"/>
      <c r="O121" s="23"/>
      <c r="P121" s="29" t="s">
        <v>23</v>
      </c>
      <c r="Q121" s="23"/>
      <c r="R121" s="23"/>
      <c r="S121" s="22" t="n">
        <v>121</v>
      </c>
      <c r="T121" s="8"/>
      <c r="U121" s="8"/>
      <c r="V121" s="8"/>
      <c r="W121" s="8"/>
      <c r="X121" s="8"/>
      <c r="Y121" s="8"/>
      <c r="Z121" s="8"/>
    </row>
    <row r="122" customFormat="false" ht="28.5" hidden="false" customHeight="true" outlineLevel="0" collapsed="false">
      <c r="A122" s="24" t="s">
        <v>518</v>
      </c>
      <c r="B122" s="83" t="n">
        <f aca="false">HLOOKUP($B$2,$I$1:L122,S122,0)</f>
        <v>1</v>
      </c>
      <c r="C122" s="59" t="str">
        <f aca="false">IF(B122=1,"Ap Dung","Khong")</f>
        <v>Ap Dung</v>
      </c>
      <c r="D122" s="60" t="str">
        <f aca="false">IF(E122="x","Bat buoc",(IF(E122=1,"khuyen khich","Khong")))</f>
        <v>Bat buoc</v>
      </c>
      <c r="E122" s="33" t="str">
        <f aca="false">HLOOKUP($E$2,$N$1:R122,S122,0)</f>
        <v>x</v>
      </c>
      <c r="F122" s="27"/>
      <c r="G122" s="29" t="str">
        <f aca="false">IF(AND(F122=1,E122=1),1,IF(AND(F122=1,E122="x"),"x",""))</f>
        <v/>
      </c>
      <c r="H122" s="28" t="s">
        <v>15</v>
      </c>
      <c r="I122" s="22" t="n">
        <v>1</v>
      </c>
      <c r="J122" s="22" t="n">
        <v>1</v>
      </c>
      <c r="K122" s="22" t="n">
        <v>1</v>
      </c>
      <c r="L122" s="22" t="n">
        <v>1</v>
      </c>
      <c r="M122" s="29" t="s">
        <v>41</v>
      </c>
      <c r="N122" s="23"/>
      <c r="O122" s="23"/>
      <c r="P122" s="23"/>
      <c r="Q122" s="29" t="s">
        <v>23</v>
      </c>
      <c r="R122" s="29" t="s">
        <v>23</v>
      </c>
      <c r="S122" s="22" t="n">
        <v>122</v>
      </c>
      <c r="T122" s="8"/>
      <c r="U122" s="8"/>
      <c r="V122" s="8"/>
      <c r="W122" s="8"/>
      <c r="X122" s="8"/>
      <c r="Y122" s="8"/>
      <c r="Z122" s="8"/>
    </row>
    <row r="123" customFormat="false" ht="28.5" hidden="true" customHeight="true" outlineLevel="0" collapsed="false">
      <c r="A123" s="24" t="s">
        <v>519</v>
      </c>
      <c r="B123" s="83" t="n">
        <f aca="false">HLOOKUP($B$2,$I$1:L123,S123,0)</f>
        <v>1</v>
      </c>
      <c r="C123" s="59" t="str">
        <f aca="false">IF(B123=1,"Ap Dung","Khong")</f>
        <v>Ap Dung</v>
      </c>
      <c r="D123" s="60" t="str">
        <f aca="false">IF(E123="x","Bat buoc",(IF(E123=1,"khuyen khich","Khong")))</f>
        <v>Khong</v>
      </c>
      <c r="E123" s="26" t="n">
        <f aca="false">HLOOKUP($E$2,$N$1:R123,S123,0)</f>
        <v>0</v>
      </c>
      <c r="F123" s="27"/>
      <c r="G123" s="29" t="str">
        <f aca="false">IF(AND(F123=1,E123=1),1,IF(AND(F123=1,E123="x"),"x",""))</f>
        <v/>
      </c>
      <c r="H123" s="28" t="s">
        <v>15</v>
      </c>
      <c r="I123" s="22" t="n">
        <v>1</v>
      </c>
      <c r="J123" s="22" t="n">
        <v>1</v>
      </c>
      <c r="K123" s="22" t="n">
        <v>1</v>
      </c>
      <c r="L123" s="22" t="n">
        <v>1</v>
      </c>
      <c r="M123" s="29" t="s">
        <v>56</v>
      </c>
      <c r="N123" s="23"/>
      <c r="O123" s="23"/>
      <c r="P123" s="23"/>
      <c r="Q123" s="29" t="s">
        <v>23</v>
      </c>
      <c r="R123" s="23"/>
      <c r="S123" s="22" t="n">
        <v>123</v>
      </c>
      <c r="T123" s="8"/>
      <c r="U123" s="8"/>
      <c r="V123" s="8"/>
      <c r="W123" s="8"/>
      <c r="X123" s="8"/>
      <c r="Y123" s="8"/>
      <c r="Z123" s="8"/>
    </row>
    <row r="124" customFormat="false" ht="28.5" hidden="true" customHeight="true" outlineLevel="0" collapsed="false">
      <c r="A124" s="24" t="s">
        <v>520</v>
      </c>
      <c r="B124" s="83" t="n">
        <f aca="false">HLOOKUP($B$2,$I$1:L124,S124,0)</f>
        <v>1</v>
      </c>
      <c r="C124" s="59" t="str">
        <f aca="false">IF(B124=1,"Ap Dung","Khong")</f>
        <v>Ap Dung</v>
      </c>
      <c r="D124" s="60" t="str">
        <f aca="false">IF(E124="x","Bat buoc",(IF(E124=1,"khuyen khich","Khong")))</f>
        <v>Khong</v>
      </c>
      <c r="E124" s="26" t="n">
        <f aca="false">HLOOKUP($E$2,$N$1:R124,S124,0)</f>
        <v>0</v>
      </c>
      <c r="F124" s="27"/>
      <c r="G124" s="29" t="str">
        <f aca="false">IF(AND(F124=1,E124=1),1,IF(AND(F124=1,E124="x"),"x",""))</f>
        <v/>
      </c>
      <c r="H124" s="28" t="s">
        <v>15</v>
      </c>
      <c r="I124" s="22" t="n">
        <v>1</v>
      </c>
      <c r="J124" s="22" t="n">
        <v>1</v>
      </c>
      <c r="K124" s="22" t="n">
        <v>1</v>
      </c>
      <c r="L124" s="22" t="n">
        <v>1</v>
      </c>
      <c r="M124" s="29" t="s">
        <v>56</v>
      </c>
      <c r="N124" s="23"/>
      <c r="O124" s="23"/>
      <c r="P124" s="23"/>
      <c r="Q124" s="29" t="s">
        <v>23</v>
      </c>
      <c r="R124" s="23"/>
      <c r="S124" s="22" t="n">
        <v>124</v>
      </c>
      <c r="T124" s="8"/>
      <c r="U124" s="8"/>
      <c r="V124" s="8"/>
      <c r="W124" s="8"/>
      <c r="X124" s="8"/>
      <c r="Y124" s="8"/>
      <c r="Z124" s="8"/>
    </row>
    <row r="125" customFormat="false" ht="28.5" hidden="false" customHeight="true" outlineLevel="0" collapsed="false">
      <c r="A125" s="24" t="s">
        <v>521</v>
      </c>
      <c r="B125" s="83" t="n">
        <f aca="false">HLOOKUP($B$2,$I$1:L125,S125,0)</f>
        <v>1</v>
      </c>
      <c r="C125" s="59" t="str">
        <f aca="false">IF(B125=1,"Ap Dung","Khong")</f>
        <v>Ap Dung</v>
      </c>
      <c r="D125" s="60" t="str">
        <f aca="false">IF(E125="x","Bat buoc",(IF(E125=1,"khuyen khich","Khong")))</f>
        <v>Bat buoc</v>
      </c>
      <c r="E125" s="33" t="str">
        <f aca="false">HLOOKUP($E$2,$N$1:R125,S125,0)</f>
        <v>x</v>
      </c>
      <c r="F125" s="27"/>
      <c r="G125" s="29" t="str">
        <f aca="false">IF(AND(F125=1,E125=1),1,IF(AND(F125=1,E125="x"),"x",""))</f>
        <v/>
      </c>
      <c r="H125" s="28" t="s">
        <v>15</v>
      </c>
      <c r="I125" s="22" t="n">
        <v>1</v>
      </c>
      <c r="J125" s="22" t="n">
        <v>1</v>
      </c>
      <c r="K125" s="22" t="n">
        <v>1</v>
      </c>
      <c r="L125" s="22" t="n">
        <v>1</v>
      </c>
      <c r="M125" s="29" t="s">
        <v>28</v>
      </c>
      <c r="N125" s="23"/>
      <c r="O125" s="23"/>
      <c r="P125" s="23"/>
      <c r="Q125" s="23"/>
      <c r="R125" s="29" t="s">
        <v>23</v>
      </c>
      <c r="S125" s="22" t="n">
        <v>125</v>
      </c>
      <c r="T125" s="8"/>
      <c r="U125" s="8"/>
      <c r="V125" s="8"/>
      <c r="W125" s="8"/>
      <c r="X125" s="8"/>
      <c r="Y125" s="8"/>
      <c r="Z125" s="8"/>
    </row>
    <row r="126" customFormat="false" ht="28.5" hidden="false" customHeight="true" outlineLevel="0" collapsed="false">
      <c r="A126" s="24" t="s">
        <v>522</v>
      </c>
      <c r="B126" s="83" t="n">
        <f aca="false">HLOOKUP($B$2,$I$1:L126,S126,0)</f>
        <v>1</v>
      </c>
      <c r="C126" s="59" t="str">
        <f aca="false">IF(B126=1,"Ap Dung","Khong")</f>
        <v>Ap Dung</v>
      </c>
      <c r="D126" s="60" t="str">
        <f aca="false">IF(E126="x","Bat buoc",(IF(E126=1,"khuyen khich","Khong")))</f>
        <v>Bat buoc</v>
      </c>
      <c r="E126" s="33" t="str">
        <f aca="false">HLOOKUP($E$2,$N$1:R126,S126,0)</f>
        <v>x</v>
      </c>
      <c r="F126" s="27"/>
      <c r="G126" s="29" t="str">
        <f aca="false">IF(AND(F126=1,E126=1),1,IF(AND(F126=1,E126="x"),"x",""))</f>
        <v/>
      </c>
      <c r="H126" s="28" t="s">
        <v>15</v>
      </c>
      <c r="I126" s="22" t="n">
        <v>1</v>
      </c>
      <c r="J126" s="22" t="n">
        <v>1</v>
      </c>
      <c r="K126" s="22" t="n">
        <v>1</v>
      </c>
      <c r="L126" s="22" t="n">
        <v>1</v>
      </c>
      <c r="M126" s="29" t="s">
        <v>28</v>
      </c>
      <c r="N126" s="23"/>
      <c r="O126" s="23"/>
      <c r="P126" s="23"/>
      <c r="Q126" s="23"/>
      <c r="R126" s="29" t="s">
        <v>23</v>
      </c>
      <c r="S126" s="22" t="n">
        <v>126</v>
      </c>
      <c r="T126" s="8"/>
      <c r="U126" s="8"/>
      <c r="V126" s="8"/>
      <c r="W126" s="8"/>
      <c r="X126" s="8"/>
      <c r="Y126" s="8"/>
      <c r="Z126" s="8"/>
    </row>
    <row r="127" customFormat="false" ht="28.5" hidden="false" customHeight="true" outlineLevel="0" collapsed="false">
      <c r="A127" s="24" t="s">
        <v>523</v>
      </c>
      <c r="B127" s="83" t="n">
        <f aca="false">HLOOKUP($B$2,$I$1:L127,S127,0)</f>
        <v>1</v>
      </c>
      <c r="C127" s="59" t="str">
        <f aca="false">IF(B127=1,"Ap Dung","Khong")</f>
        <v>Ap Dung</v>
      </c>
      <c r="D127" s="60" t="str">
        <f aca="false">IF(E127="x","Bat buoc",(IF(E127=1,"khuyen khich","Khong")))</f>
        <v>Bat buoc</v>
      </c>
      <c r="E127" s="33" t="str">
        <f aca="false">HLOOKUP($E$2,$N$1:R127,S127,0)</f>
        <v>x</v>
      </c>
      <c r="F127" s="27"/>
      <c r="G127" s="29" t="str">
        <f aca="false">IF(AND(F127=1,E127=1),1,IF(AND(F127=1,E127="x"),"x",""))</f>
        <v/>
      </c>
      <c r="H127" s="28" t="s">
        <v>15</v>
      </c>
      <c r="I127" s="22" t="n">
        <v>1</v>
      </c>
      <c r="J127" s="22" t="n">
        <v>1</v>
      </c>
      <c r="K127" s="22" t="n">
        <v>1</v>
      </c>
      <c r="L127" s="22" t="n">
        <v>1</v>
      </c>
      <c r="M127" s="29" t="s">
        <v>41</v>
      </c>
      <c r="N127" s="23"/>
      <c r="O127" s="23"/>
      <c r="P127" s="23"/>
      <c r="Q127" s="29" t="s">
        <v>23</v>
      </c>
      <c r="R127" s="29" t="s">
        <v>23</v>
      </c>
      <c r="S127" s="22" t="n">
        <v>127</v>
      </c>
      <c r="T127" s="8"/>
      <c r="U127" s="8"/>
      <c r="V127" s="8"/>
      <c r="W127" s="8"/>
      <c r="X127" s="8"/>
      <c r="Y127" s="8"/>
      <c r="Z127" s="8"/>
    </row>
    <row r="128" customFormat="false" ht="28.5" hidden="false" customHeight="true" outlineLevel="0" collapsed="false">
      <c r="A128" s="30" t="s">
        <v>524</v>
      </c>
      <c r="B128" s="83"/>
      <c r="C128" s="61"/>
      <c r="D128" s="62"/>
      <c r="E128" s="32"/>
      <c r="F128" s="32"/>
      <c r="G128" s="23"/>
      <c r="H128" s="22"/>
      <c r="I128" s="22"/>
      <c r="J128" s="22"/>
      <c r="K128" s="22"/>
      <c r="L128" s="22"/>
      <c r="M128" s="23"/>
      <c r="N128" s="23"/>
      <c r="O128" s="23"/>
      <c r="P128" s="23"/>
      <c r="Q128" s="23"/>
      <c r="R128" s="23"/>
      <c r="S128" s="22" t="n">
        <v>128</v>
      </c>
      <c r="T128" s="8"/>
      <c r="U128" s="8"/>
      <c r="V128" s="8"/>
      <c r="W128" s="8"/>
      <c r="X128" s="8"/>
      <c r="Y128" s="8"/>
      <c r="Z128" s="8"/>
    </row>
    <row r="129" customFormat="false" ht="28.5" hidden="true" customHeight="true" outlineLevel="0" collapsed="false">
      <c r="A129" s="24" t="s">
        <v>513</v>
      </c>
      <c r="B129" s="83" t="n">
        <f aca="false">HLOOKUP($B$2,$I$1:L129,S129,0)</f>
        <v>1</v>
      </c>
      <c r="C129" s="59" t="str">
        <f aca="false">IF(B129=1,"Ap Dung","Khong")</f>
        <v>Ap Dung</v>
      </c>
      <c r="D129" s="60" t="str">
        <f aca="false">IF(E129="x","Bat buoc",(IF(E129=1,"khuyen khich","Khong")))</f>
        <v>Khong</v>
      </c>
      <c r="E129" s="26" t="n">
        <f aca="false">HLOOKUP($E$2,$N$1:R129,S129,0)</f>
        <v>0</v>
      </c>
      <c r="F129" s="27"/>
      <c r="G129" s="29" t="str">
        <f aca="false">IF(AND(F129=1,E129=1),1,IF(AND(F129=1,E129="x"),"x",""))</f>
        <v/>
      </c>
      <c r="H129" s="28" t="s">
        <v>15</v>
      </c>
      <c r="I129" s="22" t="n">
        <v>1</v>
      </c>
      <c r="J129" s="22" t="n">
        <v>1</v>
      </c>
      <c r="K129" s="22" t="n">
        <v>1</v>
      </c>
      <c r="L129" s="22" t="n">
        <v>1</v>
      </c>
      <c r="M129" s="29" t="s">
        <v>53</v>
      </c>
      <c r="N129" s="23"/>
      <c r="O129" s="23"/>
      <c r="P129" s="29" t="s">
        <v>23</v>
      </c>
      <c r="Q129" s="23"/>
      <c r="R129" s="23"/>
      <c r="S129" s="22" t="n">
        <v>129</v>
      </c>
      <c r="T129" s="8"/>
      <c r="U129" s="8"/>
      <c r="V129" s="8"/>
      <c r="W129" s="8"/>
      <c r="X129" s="8"/>
      <c r="Y129" s="8"/>
      <c r="Z129" s="8"/>
    </row>
    <row r="130" customFormat="false" ht="28.5" hidden="false" customHeight="true" outlineLevel="0" collapsed="false">
      <c r="A130" s="30" t="s">
        <v>525</v>
      </c>
      <c r="B130" s="83"/>
      <c r="C130" s="61"/>
      <c r="D130" s="62"/>
      <c r="E130" s="32"/>
      <c r="F130" s="32"/>
      <c r="G130" s="23"/>
      <c r="H130" s="22"/>
      <c r="I130" s="22"/>
      <c r="J130" s="22"/>
      <c r="K130" s="22"/>
      <c r="L130" s="22"/>
      <c r="M130" s="23"/>
      <c r="N130" s="23"/>
      <c r="O130" s="23"/>
      <c r="P130" s="23"/>
      <c r="Q130" s="23"/>
      <c r="R130" s="23"/>
      <c r="S130" s="22" t="n">
        <v>130</v>
      </c>
      <c r="T130" s="8"/>
      <c r="U130" s="8"/>
      <c r="V130" s="8"/>
      <c r="W130" s="8"/>
      <c r="X130" s="8"/>
      <c r="Y130" s="8"/>
      <c r="Z130" s="8"/>
    </row>
    <row r="131" customFormat="false" ht="28.5" hidden="true" customHeight="true" outlineLevel="0" collapsed="false">
      <c r="A131" s="24" t="s">
        <v>526</v>
      </c>
      <c r="B131" s="83" t="n">
        <f aca="false">HLOOKUP($B$2,$I$1:L131,S131,0)</f>
        <v>1</v>
      </c>
      <c r="C131" s="59" t="str">
        <f aca="false">IF(B131=1,"Ap Dung","Khong")</f>
        <v>Ap Dung</v>
      </c>
      <c r="D131" s="60" t="str">
        <f aca="false">IF(E131="x","Bat buoc",(IF(E131=1,"khuyen khich","Khong")))</f>
        <v>Khong</v>
      </c>
      <c r="E131" s="26" t="n">
        <f aca="false">HLOOKUP($E$2,$N$1:R131,S131,0)</f>
        <v>0</v>
      </c>
      <c r="F131" s="27"/>
      <c r="G131" s="29" t="str">
        <f aca="false">IF(AND(F131=1,E131=1),1,IF(AND(F131=1,E131="x"),"x",""))</f>
        <v/>
      </c>
      <c r="H131" s="28" t="s">
        <v>15</v>
      </c>
      <c r="I131" s="22" t="n">
        <v>1</v>
      </c>
      <c r="J131" s="22" t="n">
        <v>1</v>
      </c>
      <c r="K131" s="22" t="n">
        <v>1</v>
      </c>
      <c r="L131" s="22" t="n">
        <v>1</v>
      </c>
      <c r="M131" s="23" t="n">
        <v>1</v>
      </c>
      <c r="N131" s="23" t="n">
        <v>1</v>
      </c>
      <c r="O131" s="23"/>
      <c r="P131" s="23"/>
      <c r="Q131" s="23"/>
      <c r="R131" s="23"/>
      <c r="S131" s="22" t="n">
        <v>131</v>
      </c>
      <c r="T131" s="8"/>
      <c r="U131" s="8"/>
      <c r="V131" s="8"/>
      <c r="W131" s="8"/>
      <c r="X131" s="8"/>
      <c r="Y131" s="8"/>
      <c r="Z131" s="8"/>
    </row>
    <row r="132" customFormat="false" ht="28.5" hidden="true" customHeight="true" outlineLevel="0" collapsed="false">
      <c r="A132" s="24" t="s">
        <v>513</v>
      </c>
      <c r="B132" s="83" t="n">
        <f aca="false">HLOOKUP($B$2,$I$1:L132,S132,0)</f>
        <v>1</v>
      </c>
      <c r="C132" s="59" t="str">
        <f aca="false">IF(B132=1,"Ap Dung","Khong")</f>
        <v>Ap Dung</v>
      </c>
      <c r="D132" s="60" t="str">
        <f aca="false">IF(E132="x","Bat buoc",(IF(E132=1,"khuyen khich","Khong")))</f>
        <v>Khong</v>
      </c>
      <c r="E132" s="26" t="n">
        <f aca="false">HLOOKUP($E$2,$N$1:R132,S132,0)</f>
        <v>0</v>
      </c>
      <c r="F132" s="27"/>
      <c r="G132" s="29" t="str">
        <f aca="false">IF(AND(F132=1,E132=1),1,IF(AND(F132=1,E132="x"),"x",""))</f>
        <v/>
      </c>
      <c r="H132" s="28" t="s">
        <v>15</v>
      </c>
      <c r="I132" s="22" t="n">
        <v>1</v>
      </c>
      <c r="J132" s="22" t="n">
        <v>1</v>
      </c>
      <c r="K132" s="22" t="n">
        <v>1</v>
      </c>
      <c r="L132" s="22" t="n">
        <v>1</v>
      </c>
      <c r="M132" s="29" t="s">
        <v>49</v>
      </c>
      <c r="N132" s="23"/>
      <c r="O132" s="29" t="s">
        <v>23</v>
      </c>
      <c r="P132" s="23"/>
      <c r="Q132" s="23"/>
      <c r="R132" s="23"/>
      <c r="S132" s="22" t="n">
        <v>132</v>
      </c>
      <c r="T132" s="8"/>
      <c r="U132" s="8"/>
      <c r="V132" s="8"/>
      <c r="W132" s="8"/>
      <c r="X132" s="8"/>
      <c r="Y132" s="8"/>
      <c r="Z132" s="8"/>
    </row>
    <row r="133" customFormat="false" ht="28.5" hidden="true" customHeight="true" outlineLevel="0" collapsed="false">
      <c r="A133" s="24" t="s">
        <v>503</v>
      </c>
      <c r="B133" s="83" t="n">
        <f aca="false">HLOOKUP($B$2,$I$1:L133,S133,0)</f>
        <v>1</v>
      </c>
      <c r="C133" s="59" t="str">
        <f aca="false">IF(B133=1,"Ap Dung","Khong")</f>
        <v>Ap Dung</v>
      </c>
      <c r="D133" s="60" t="str">
        <f aca="false">IF(E133="x","Bat buoc",(IF(E133=1,"khuyen khich","Khong")))</f>
        <v>Khong</v>
      </c>
      <c r="E133" s="26" t="n">
        <f aca="false">HLOOKUP($E$2,$N$1:R133,S133,0)</f>
        <v>0</v>
      </c>
      <c r="F133" s="27"/>
      <c r="G133" s="29" t="str">
        <f aca="false">IF(AND(F133=1,E133=1),1,IF(AND(F133=1,E133="x"),"x",""))</f>
        <v/>
      </c>
      <c r="H133" s="28" t="s">
        <v>15</v>
      </c>
      <c r="I133" s="22" t="n">
        <v>1</v>
      </c>
      <c r="J133" s="22" t="n">
        <v>1</v>
      </c>
      <c r="K133" s="22" t="n">
        <v>1</v>
      </c>
      <c r="L133" s="22" t="n">
        <v>1</v>
      </c>
      <c r="M133" s="29" t="s">
        <v>82</v>
      </c>
      <c r="N133" s="23"/>
      <c r="O133" s="23"/>
      <c r="P133" s="29" t="s">
        <v>23</v>
      </c>
      <c r="Q133" s="29" t="s">
        <v>23</v>
      </c>
      <c r="R133" s="23"/>
      <c r="S133" s="22" t="n">
        <v>133</v>
      </c>
      <c r="T133" s="8"/>
      <c r="U133" s="8"/>
      <c r="V133" s="8"/>
      <c r="W133" s="8"/>
      <c r="X133" s="8"/>
      <c r="Y133" s="8"/>
      <c r="Z133" s="8"/>
    </row>
    <row r="134" customFormat="false" ht="28.5" hidden="false" customHeight="true" outlineLevel="0" collapsed="false">
      <c r="A134" s="24" t="s">
        <v>504</v>
      </c>
      <c r="B134" s="83" t="n">
        <f aca="false">HLOOKUP($B$2,$I$1:L134,S134,0)</f>
        <v>1</v>
      </c>
      <c r="C134" s="59" t="str">
        <f aca="false">IF(B134=1,"Ap Dung","Khong")</f>
        <v>Ap Dung</v>
      </c>
      <c r="D134" s="60" t="str">
        <f aca="false">IF(E134="x","Bat buoc",(IF(E134=1,"khuyen khich","Khong")))</f>
        <v>Bat buoc</v>
      </c>
      <c r="E134" s="33" t="str">
        <f aca="false">HLOOKUP($E$2,$N$1:R134,S134,0)</f>
        <v>x</v>
      </c>
      <c r="F134" s="27"/>
      <c r="G134" s="29" t="str">
        <f aca="false">IF(AND(F134=1,E134=1),1,IF(AND(F134=1,E134="x"),"x",""))</f>
        <v/>
      </c>
      <c r="H134" s="28" t="s">
        <v>15</v>
      </c>
      <c r="I134" s="22" t="n">
        <v>1</v>
      </c>
      <c r="J134" s="22" t="n">
        <v>1</v>
      </c>
      <c r="K134" s="22" t="n">
        <v>1</v>
      </c>
      <c r="L134" s="22" t="n">
        <v>1</v>
      </c>
      <c r="M134" s="29" t="s">
        <v>28</v>
      </c>
      <c r="N134" s="23"/>
      <c r="O134" s="23"/>
      <c r="P134" s="23"/>
      <c r="Q134" s="23"/>
      <c r="R134" s="29" t="s">
        <v>23</v>
      </c>
      <c r="S134" s="22" t="n">
        <v>134</v>
      </c>
      <c r="T134" s="8"/>
      <c r="U134" s="8"/>
      <c r="V134" s="8"/>
      <c r="W134" s="8"/>
      <c r="X134" s="8"/>
      <c r="Y134" s="8"/>
      <c r="Z134" s="8"/>
    </row>
    <row r="135" customFormat="false" ht="28.5" hidden="true" customHeight="true" outlineLevel="0" collapsed="false">
      <c r="A135" s="24" t="s">
        <v>509</v>
      </c>
      <c r="B135" s="83" t="n">
        <f aca="false">HLOOKUP($B$2,$I$1:L135,S135,0)</f>
        <v>1</v>
      </c>
      <c r="C135" s="59" t="str">
        <f aca="false">IF(B135=1,"Ap Dung","Khong")</f>
        <v>Ap Dung</v>
      </c>
      <c r="D135" s="60" t="str">
        <f aca="false">IF(E135="x","Bat buoc",(IF(E135=1,"khuyen khich","Khong")))</f>
        <v>Khong</v>
      </c>
      <c r="E135" s="26" t="n">
        <f aca="false">HLOOKUP($E$2,$N$1:R135,S135,0)</f>
        <v>0</v>
      </c>
      <c r="F135" s="27"/>
      <c r="G135" s="29" t="str">
        <f aca="false">IF(AND(F135=1,E135=1),1,IF(AND(F135=1,E135="x"),"x",""))</f>
        <v/>
      </c>
      <c r="H135" s="28" t="s">
        <v>15</v>
      </c>
      <c r="I135" s="22" t="n">
        <v>1</v>
      </c>
      <c r="J135" s="22" t="n">
        <v>1</v>
      </c>
      <c r="K135" s="22" t="n">
        <v>1</v>
      </c>
      <c r="L135" s="22" t="n">
        <v>1</v>
      </c>
      <c r="M135" s="29" t="s">
        <v>30</v>
      </c>
      <c r="N135" s="29" t="s">
        <v>23</v>
      </c>
      <c r="O135" s="29" t="s">
        <v>23</v>
      </c>
      <c r="P135" s="23"/>
      <c r="Q135" s="23"/>
      <c r="R135" s="23"/>
      <c r="S135" s="22" t="n">
        <v>135</v>
      </c>
      <c r="T135" s="8"/>
      <c r="U135" s="8"/>
      <c r="V135" s="8"/>
      <c r="W135" s="8"/>
      <c r="X135" s="8"/>
      <c r="Y135" s="8"/>
      <c r="Z135" s="8"/>
    </row>
    <row r="136" customFormat="false" ht="28.5" hidden="false" customHeight="true" outlineLevel="0" collapsed="false">
      <c r="A136" s="24" t="s">
        <v>510</v>
      </c>
      <c r="B136" s="83" t="n">
        <f aca="false">HLOOKUP($B$2,$I$1:L136,S136,0)</f>
        <v>1</v>
      </c>
      <c r="C136" s="59" t="str">
        <f aca="false">IF(B136=1,"Ap Dung","Khong")</f>
        <v>Ap Dung</v>
      </c>
      <c r="D136" s="60" t="str">
        <f aca="false">IF(E136="x","Bat buoc",(IF(E136=1,"khuyen khich","Khong")))</f>
        <v>Bat buoc</v>
      </c>
      <c r="E136" s="33" t="str">
        <f aca="false">HLOOKUP($E$2,$N$1:R136,S136,0)</f>
        <v>x</v>
      </c>
      <c r="F136" s="27"/>
      <c r="G136" s="29" t="str">
        <f aca="false">IF(AND(F136=1,E136=1),1,IF(AND(F136=1,E136="x"),"x",""))</f>
        <v/>
      </c>
      <c r="H136" s="28" t="s">
        <v>15</v>
      </c>
      <c r="I136" s="22" t="n">
        <v>1</v>
      </c>
      <c r="J136" s="22" t="n">
        <v>1</v>
      </c>
      <c r="K136" s="22" t="n">
        <v>1</v>
      </c>
      <c r="L136" s="22" t="n">
        <v>1</v>
      </c>
      <c r="M136" s="29" t="s">
        <v>25</v>
      </c>
      <c r="N136" s="23"/>
      <c r="O136" s="23"/>
      <c r="P136" s="29" t="s">
        <v>23</v>
      </c>
      <c r="Q136" s="29" t="s">
        <v>23</v>
      </c>
      <c r="R136" s="29" t="s">
        <v>23</v>
      </c>
      <c r="S136" s="22" t="n">
        <v>136</v>
      </c>
      <c r="T136" s="8"/>
      <c r="U136" s="8"/>
      <c r="V136" s="8"/>
      <c r="W136" s="8"/>
      <c r="X136" s="8"/>
      <c r="Y136" s="8"/>
      <c r="Z136" s="8"/>
    </row>
    <row r="137" customFormat="false" ht="28.5" hidden="false" customHeight="true" outlineLevel="0" collapsed="false">
      <c r="A137" s="17" t="s">
        <v>527</v>
      </c>
      <c r="B137" s="83"/>
      <c r="C137" s="61"/>
      <c r="D137" s="62"/>
      <c r="E137" s="32"/>
      <c r="F137" s="32"/>
      <c r="G137" s="23"/>
      <c r="H137" s="22"/>
      <c r="I137" s="22"/>
      <c r="J137" s="22"/>
      <c r="K137" s="22"/>
      <c r="L137" s="22"/>
      <c r="M137" s="23"/>
      <c r="N137" s="23"/>
      <c r="O137" s="23"/>
      <c r="P137" s="23"/>
      <c r="Q137" s="23"/>
      <c r="R137" s="23"/>
      <c r="S137" s="22" t="n">
        <v>137</v>
      </c>
      <c r="T137" s="8"/>
      <c r="U137" s="8"/>
      <c r="V137" s="8"/>
      <c r="W137" s="8"/>
      <c r="X137" s="8"/>
      <c r="Y137" s="8"/>
      <c r="Z137" s="8"/>
    </row>
    <row r="138" customFormat="false" ht="28.5" hidden="false" customHeight="true" outlineLevel="0" collapsed="false">
      <c r="A138" s="24" t="s">
        <v>528</v>
      </c>
      <c r="B138" s="83" t="n">
        <f aca="false">HLOOKUP($B$2,$I$1:L138,S138,0)</f>
        <v>1</v>
      </c>
      <c r="C138" s="59" t="str">
        <f aca="false">IF(B138=1,"Ap Dung","Khong")</f>
        <v>Ap Dung</v>
      </c>
      <c r="D138" s="60" t="str">
        <f aca="false">IF(E138="x","Bat buoc",(IF(E138=1,"khuyen khich","Khong")))</f>
        <v>Bat buoc</v>
      </c>
      <c r="E138" s="33" t="str">
        <f aca="false">HLOOKUP($E$2,$N$1:R138,S138,0)</f>
        <v>x</v>
      </c>
      <c r="F138" s="27"/>
      <c r="G138" s="29" t="str">
        <f aca="false">IF(AND(F138=1,E138=1),1,IF(AND(F138=1,E138="x"),"x",""))</f>
        <v/>
      </c>
      <c r="H138" s="28" t="s">
        <v>15</v>
      </c>
      <c r="I138" s="22" t="n">
        <v>1</v>
      </c>
      <c r="J138" s="22" t="n">
        <v>1</v>
      </c>
      <c r="K138" s="22" t="n">
        <v>1</v>
      </c>
      <c r="L138" s="22" t="n">
        <v>1</v>
      </c>
      <c r="M138" s="29" t="s">
        <v>22</v>
      </c>
      <c r="N138" s="29" t="s">
        <v>23</v>
      </c>
      <c r="O138" s="29" t="s">
        <v>23</v>
      </c>
      <c r="P138" s="29" t="s">
        <v>23</v>
      </c>
      <c r="Q138" s="29" t="s">
        <v>23</v>
      </c>
      <c r="R138" s="29" t="s">
        <v>23</v>
      </c>
      <c r="S138" s="22" t="n">
        <v>138</v>
      </c>
      <c r="T138" s="8"/>
      <c r="U138" s="8"/>
      <c r="V138" s="8"/>
      <c r="W138" s="8"/>
      <c r="X138" s="8"/>
      <c r="Y138" s="8"/>
      <c r="Z138" s="8"/>
    </row>
    <row r="139" customFormat="false" ht="28.5" hidden="false" customHeight="true" outlineLevel="0" collapsed="false">
      <c r="A139" s="17" t="s">
        <v>529</v>
      </c>
      <c r="B139" s="83"/>
      <c r="C139" s="61"/>
      <c r="D139" s="62"/>
      <c r="E139" s="32"/>
      <c r="F139" s="32"/>
      <c r="G139" s="23"/>
      <c r="H139" s="22"/>
      <c r="I139" s="22"/>
      <c r="J139" s="22"/>
      <c r="K139" s="22"/>
      <c r="L139" s="22"/>
      <c r="M139" s="23"/>
      <c r="N139" s="23"/>
      <c r="O139" s="23"/>
      <c r="P139" s="23"/>
      <c r="Q139" s="23"/>
      <c r="R139" s="23"/>
      <c r="S139" s="22" t="n">
        <v>139</v>
      </c>
      <c r="T139" s="8"/>
      <c r="U139" s="8"/>
      <c r="V139" s="8"/>
      <c r="W139" s="8"/>
      <c r="X139" s="8"/>
      <c r="Y139" s="8"/>
      <c r="Z139" s="8"/>
    </row>
    <row r="140" customFormat="false" ht="28.5" hidden="false" customHeight="true" outlineLevel="0" collapsed="false">
      <c r="A140" s="24" t="s">
        <v>530</v>
      </c>
      <c r="B140" s="83" t="n">
        <f aca="false">HLOOKUP($B$2,$I$1:L140,S140,0)</f>
        <v>1</v>
      </c>
      <c r="C140" s="59" t="str">
        <f aca="false">IF(B140=1,"Ap Dung","Khong")</f>
        <v>Ap Dung</v>
      </c>
      <c r="D140" s="60" t="str">
        <f aca="false">IF(E140="x","Bat buoc",(IF(E140=1,"khuyen khich","Khong")))</f>
        <v>Bat buoc</v>
      </c>
      <c r="E140" s="33" t="str">
        <f aca="false">HLOOKUP($E$2,$N$1:R140,S140,0)</f>
        <v>x</v>
      </c>
      <c r="F140" s="27"/>
      <c r="G140" s="29" t="str">
        <f aca="false">IF(AND(F140=1,E140=1),1,IF(AND(F140=1,E140="x"),"x",""))</f>
        <v/>
      </c>
      <c r="H140" s="28" t="s">
        <v>15</v>
      </c>
      <c r="I140" s="22" t="n">
        <v>1</v>
      </c>
      <c r="J140" s="22" t="n">
        <v>1</v>
      </c>
      <c r="K140" s="22" t="n">
        <v>1</v>
      </c>
      <c r="L140" s="22" t="n">
        <v>1</v>
      </c>
      <c r="M140" s="29" t="s">
        <v>22</v>
      </c>
      <c r="N140" s="29" t="s">
        <v>23</v>
      </c>
      <c r="O140" s="29" t="s">
        <v>23</v>
      </c>
      <c r="P140" s="29" t="s">
        <v>23</v>
      </c>
      <c r="Q140" s="29" t="s">
        <v>23</v>
      </c>
      <c r="R140" s="29" t="s">
        <v>23</v>
      </c>
      <c r="S140" s="22" t="n">
        <v>140</v>
      </c>
      <c r="T140" s="8"/>
      <c r="U140" s="8"/>
      <c r="V140" s="8"/>
      <c r="W140" s="8"/>
      <c r="X140" s="8"/>
      <c r="Y140" s="8"/>
      <c r="Z140" s="8"/>
    </row>
    <row r="141" customFormat="false" ht="28.5" hidden="false" customHeight="true" outlineLevel="0" collapsed="false">
      <c r="A141" s="24" t="s">
        <v>531</v>
      </c>
      <c r="B141" s="83" t="n">
        <f aca="false">HLOOKUP($B$2,$I$1:L141,S141,0)</f>
        <v>1</v>
      </c>
      <c r="C141" s="59" t="str">
        <f aca="false">IF(B141=1,"Ap Dung","Khong")</f>
        <v>Ap Dung</v>
      </c>
      <c r="D141" s="60" t="str">
        <f aca="false">IF(E141="x","Bat buoc",(IF(E141=1,"khuyen khich","Khong")))</f>
        <v>Bat buoc</v>
      </c>
      <c r="E141" s="33" t="str">
        <f aca="false">HLOOKUP($E$2,$N$1:R141,S141,0)</f>
        <v>x</v>
      </c>
      <c r="F141" s="27"/>
      <c r="G141" s="29" t="str">
        <f aca="false">IF(AND(F141=1,E141=1),1,IF(AND(F141=1,E141="x"),"x",""))</f>
        <v/>
      </c>
      <c r="H141" s="28" t="s">
        <v>15</v>
      </c>
      <c r="I141" s="22" t="n">
        <v>1</v>
      </c>
      <c r="J141" s="22" t="n">
        <v>1</v>
      </c>
      <c r="K141" s="22" t="n">
        <v>1</v>
      </c>
      <c r="L141" s="22" t="n">
        <v>1</v>
      </c>
      <c r="M141" s="29" t="s">
        <v>22</v>
      </c>
      <c r="N141" s="29" t="s">
        <v>23</v>
      </c>
      <c r="O141" s="29" t="s">
        <v>23</v>
      </c>
      <c r="P141" s="29" t="s">
        <v>23</v>
      </c>
      <c r="Q141" s="29" t="s">
        <v>23</v>
      </c>
      <c r="R141" s="29" t="s">
        <v>23</v>
      </c>
      <c r="S141" s="22" t="n">
        <v>141</v>
      </c>
      <c r="T141" s="8"/>
      <c r="U141" s="8"/>
      <c r="V141" s="8"/>
      <c r="W141" s="8"/>
      <c r="X141" s="8"/>
      <c r="Y141" s="8"/>
      <c r="Z141" s="8"/>
    </row>
    <row r="142" customFormat="false" ht="28.5" hidden="false" customHeight="true" outlineLevel="0" collapsed="false">
      <c r="A142" s="24" t="s">
        <v>532</v>
      </c>
      <c r="B142" s="83" t="n">
        <f aca="false">HLOOKUP($B$2,$I$1:L142,S142,0)</f>
        <v>1</v>
      </c>
      <c r="C142" s="59" t="str">
        <f aca="false">IF(B142=1,"Ap Dung","Khong")</f>
        <v>Ap Dung</v>
      </c>
      <c r="D142" s="60" t="str">
        <f aca="false">IF(E142="x","Bat buoc",(IF(E142=1,"khuyen khich","Khong")))</f>
        <v>Bat buoc</v>
      </c>
      <c r="E142" s="33" t="str">
        <f aca="false">HLOOKUP($E$2,$N$1:R142,S142,0)</f>
        <v>x</v>
      </c>
      <c r="F142" s="27"/>
      <c r="G142" s="29" t="str">
        <f aca="false">IF(AND(F142=1,E142=1),1,IF(AND(F142=1,E142="x"),"x",""))</f>
        <v/>
      </c>
      <c r="H142" s="28" t="s">
        <v>15</v>
      </c>
      <c r="I142" s="22" t="n">
        <v>1</v>
      </c>
      <c r="J142" s="22" t="n">
        <v>1</v>
      </c>
      <c r="K142" s="22" t="n">
        <v>1</v>
      </c>
      <c r="L142" s="22" t="n">
        <v>1</v>
      </c>
      <c r="M142" s="29" t="s">
        <v>25</v>
      </c>
      <c r="N142" s="23"/>
      <c r="O142" s="23"/>
      <c r="P142" s="29" t="s">
        <v>23</v>
      </c>
      <c r="Q142" s="29" t="s">
        <v>23</v>
      </c>
      <c r="R142" s="29" t="s">
        <v>23</v>
      </c>
      <c r="S142" s="22" t="n">
        <v>142</v>
      </c>
      <c r="T142" s="8"/>
      <c r="U142" s="8"/>
      <c r="V142" s="8"/>
      <c r="W142" s="8"/>
      <c r="X142" s="8"/>
      <c r="Y142" s="8"/>
      <c r="Z142" s="8"/>
    </row>
    <row r="143" customFormat="false" ht="28.5" hidden="false" customHeight="true" outlineLevel="0" collapsed="false">
      <c r="A143" s="24" t="s">
        <v>533</v>
      </c>
      <c r="B143" s="83" t="n">
        <f aca="false">HLOOKUP($B$2,$I$1:L143,S143,0)</f>
        <v>1</v>
      </c>
      <c r="C143" s="59" t="str">
        <f aca="false">IF(B143=1,"Ap Dung","Khong")</f>
        <v>Ap Dung</v>
      </c>
      <c r="D143" s="60" t="str">
        <f aca="false">IF(E143="x","Bat buoc",(IF(E143=1,"khuyen khich","Khong")))</f>
        <v>Bat buoc</v>
      </c>
      <c r="E143" s="33" t="str">
        <f aca="false">HLOOKUP($E$2,$N$1:R143,S143,0)</f>
        <v>x</v>
      </c>
      <c r="F143" s="27"/>
      <c r="G143" s="29" t="str">
        <f aca="false">IF(AND(F143=1,E143=1),1,IF(AND(F143=1,E143="x"),"x",""))</f>
        <v/>
      </c>
      <c r="H143" s="28" t="s">
        <v>15</v>
      </c>
      <c r="I143" s="22" t="n">
        <v>1</v>
      </c>
      <c r="J143" s="22" t="n">
        <v>1</v>
      </c>
      <c r="K143" s="22" t="n">
        <v>1</v>
      </c>
      <c r="L143" s="22" t="n">
        <v>1</v>
      </c>
      <c r="M143" s="29" t="s">
        <v>25</v>
      </c>
      <c r="N143" s="23"/>
      <c r="O143" s="23"/>
      <c r="P143" s="29" t="s">
        <v>23</v>
      </c>
      <c r="Q143" s="29" t="s">
        <v>23</v>
      </c>
      <c r="R143" s="29" t="s">
        <v>23</v>
      </c>
      <c r="S143" s="22" t="n">
        <v>143</v>
      </c>
      <c r="T143" s="8"/>
      <c r="U143" s="8"/>
      <c r="V143" s="8"/>
      <c r="W143" s="8"/>
      <c r="X143" s="8"/>
      <c r="Y143" s="8"/>
      <c r="Z143" s="8"/>
    </row>
    <row r="144" customFormat="false" ht="28.5" hidden="false" customHeight="true" outlineLevel="0" collapsed="false">
      <c r="A144" s="24" t="s">
        <v>534</v>
      </c>
      <c r="B144" s="83" t="n">
        <f aca="false">HLOOKUP($B$2,$I$1:L144,S144,0)</f>
        <v>1</v>
      </c>
      <c r="C144" s="59" t="str">
        <f aca="false">IF(B144=1,"Ap Dung","Khong")</f>
        <v>Ap Dung</v>
      </c>
      <c r="D144" s="60" t="str">
        <f aca="false">IF(E144="x","Bat buoc",(IF(E144=1,"khuyen khich","Khong")))</f>
        <v>Bat buoc</v>
      </c>
      <c r="E144" s="33" t="str">
        <f aca="false">HLOOKUP($E$2,$N$1:R144,S144,0)</f>
        <v>x</v>
      </c>
      <c r="F144" s="27"/>
      <c r="G144" s="29" t="str">
        <f aca="false">IF(AND(F144=1,E144=1),1,IF(AND(F144=1,E144="x"),"x",""))</f>
        <v/>
      </c>
      <c r="H144" s="28" t="s">
        <v>15</v>
      </c>
      <c r="I144" s="22" t="n">
        <v>1</v>
      </c>
      <c r="J144" s="22" t="n">
        <v>1</v>
      </c>
      <c r="K144" s="22" t="n">
        <v>1</v>
      </c>
      <c r="L144" s="22" t="n">
        <v>1</v>
      </c>
      <c r="M144" s="29" t="s">
        <v>41</v>
      </c>
      <c r="N144" s="23"/>
      <c r="O144" s="23"/>
      <c r="P144" s="23"/>
      <c r="Q144" s="29" t="s">
        <v>23</v>
      </c>
      <c r="R144" s="29" t="s">
        <v>23</v>
      </c>
      <c r="S144" s="22" t="n">
        <v>144</v>
      </c>
      <c r="T144" s="8"/>
      <c r="U144" s="8"/>
      <c r="V144" s="8"/>
      <c r="W144" s="8"/>
      <c r="X144" s="8"/>
      <c r="Y144" s="8"/>
      <c r="Z144" s="8"/>
    </row>
    <row r="145" customFormat="false" ht="28.5" hidden="false" customHeight="true" outlineLevel="0" collapsed="false">
      <c r="A145" s="24" t="s">
        <v>535</v>
      </c>
      <c r="B145" s="83" t="n">
        <f aca="false">HLOOKUP($B$2,$I$1:L145,S145,0)</f>
        <v>1</v>
      </c>
      <c r="C145" s="59" t="str">
        <f aca="false">IF(B145=1,"Ap Dung","Khong")</f>
        <v>Ap Dung</v>
      </c>
      <c r="D145" s="60" t="str">
        <f aca="false">IF(E145="x","Bat buoc",(IF(E145=1,"khuyen khich","Khong")))</f>
        <v>Bat buoc</v>
      </c>
      <c r="E145" s="33" t="str">
        <f aca="false">HLOOKUP($E$2,$N$1:R145,S145,0)</f>
        <v>x</v>
      </c>
      <c r="F145" s="27"/>
      <c r="G145" s="29" t="str">
        <f aca="false">IF(AND(F145=1,E145=1),1,IF(AND(F145=1,E145="x"),"x",""))</f>
        <v/>
      </c>
      <c r="H145" s="28" t="s">
        <v>15</v>
      </c>
      <c r="I145" s="22" t="n">
        <v>1</v>
      </c>
      <c r="J145" s="22" t="n">
        <v>1</v>
      </c>
      <c r="K145" s="22" t="n">
        <v>1</v>
      </c>
      <c r="L145" s="22" t="n">
        <v>1</v>
      </c>
      <c r="M145" s="29" t="s">
        <v>41</v>
      </c>
      <c r="N145" s="23"/>
      <c r="O145" s="23"/>
      <c r="P145" s="23"/>
      <c r="Q145" s="29" t="s">
        <v>23</v>
      </c>
      <c r="R145" s="29" t="s">
        <v>23</v>
      </c>
      <c r="S145" s="22" t="n">
        <v>145</v>
      </c>
      <c r="T145" s="8"/>
      <c r="U145" s="8"/>
      <c r="V145" s="8"/>
      <c r="W145" s="8"/>
      <c r="X145" s="8"/>
      <c r="Y145" s="8"/>
      <c r="Z145" s="8"/>
    </row>
    <row r="146" customFormat="false" ht="28.5" hidden="false" customHeight="true" outlineLevel="0" collapsed="false">
      <c r="A146" s="24" t="s">
        <v>536</v>
      </c>
      <c r="B146" s="83" t="n">
        <f aca="false">HLOOKUP($B$2,$I$1:L146,S146,0)</f>
        <v>1</v>
      </c>
      <c r="C146" s="59" t="str">
        <f aca="false">IF(B146=1,"Ap Dung","Khong")</f>
        <v>Ap Dung</v>
      </c>
      <c r="D146" s="60" t="str">
        <f aca="false">IF(E146="x","Bat buoc",(IF(E146=1,"khuyen khich","Khong")))</f>
        <v>Bat buoc</v>
      </c>
      <c r="E146" s="33" t="str">
        <f aca="false">HLOOKUP($E$2,$N$1:R146,S146,0)</f>
        <v>x</v>
      </c>
      <c r="F146" s="27"/>
      <c r="G146" s="29" t="str">
        <f aca="false">IF(AND(F146=1,E146=1),1,IF(AND(F146=1,E146="x"),"x",""))</f>
        <v/>
      </c>
      <c r="H146" s="28" t="s">
        <v>15</v>
      </c>
      <c r="I146" s="22" t="n">
        <v>1</v>
      </c>
      <c r="J146" s="22" t="n">
        <v>1</v>
      </c>
      <c r="K146" s="22" t="n">
        <v>1</v>
      </c>
      <c r="L146" s="22" t="n">
        <v>1</v>
      </c>
      <c r="M146" s="28" t="s">
        <v>28</v>
      </c>
      <c r="N146" s="23"/>
      <c r="O146" s="23"/>
      <c r="P146" s="23"/>
      <c r="Q146" s="23"/>
      <c r="R146" s="29" t="s">
        <v>23</v>
      </c>
      <c r="S146" s="22" t="n">
        <v>146</v>
      </c>
      <c r="T146" s="8"/>
      <c r="U146" s="8"/>
      <c r="V146" s="8"/>
      <c r="W146" s="8"/>
      <c r="X146" s="8"/>
      <c r="Y146" s="8"/>
      <c r="Z146" s="8"/>
    </row>
    <row r="147" customFormat="false" ht="28.5" hidden="false" customHeight="true" outlineLevel="0" collapsed="false">
      <c r="A147" s="30" t="s">
        <v>537</v>
      </c>
      <c r="B147" s="83"/>
      <c r="C147" s="61"/>
      <c r="D147" s="62"/>
      <c r="E147" s="32"/>
      <c r="F147" s="32"/>
      <c r="G147" s="23"/>
      <c r="H147" s="22"/>
      <c r="I147" s="22"/>
      <c r="J147" s="22"/>
      <c r="K147" s="22"/>
      <c r="L147" s="22"/>
      <c r="M147" s="23"/>
      <c r="N147" s="23"/>
      <c r="O147" s="23"/>
      <c r="P147" s="23"/>
      <c r="Q147" s="23"/>
      <c r="R147" s="23"/>
      <c r="S147" s="22" t="n">
        <v>147</v>
      </c>
      <c r="T147" s="8"/>
      <c r="U147" s="8"/>
      <c r="V147" s="8"/>
      <c r="W147" s="8"/>
      <c r="X147" s="8"/>
      <c r="Y147" s="8"/>
      <c r="Z147" s="8"/>
    </row>
    <row r="148" customFormat="false" ht="28.5" hidden="false" customHeight="true" outlineLevel="0" collapsed="false">
      <c r="A148" s="30" t="s">
        <v>538</v>
      </c>
      <c r="B148" s="83"/>
      <c r="C148" s="61"/>
      <c r="D148" s="62"/>
      <c r="E148" s="32"/>
      <c r="F148" s="32"/>
      <c r="G148" s="23"/>
      <c r="H148" s="22"/>
      <c r="I148" s="22"/>
      <c r="J148" s="22"/>
      <c r="K148" s="22"/>
      <c r="L148" s="22"/>
      <c r="M148" s="23"/>
      <c r="N148" s="23"/>
      <c r="O148" s="23"/>
      <c r="P148" s="23"/>
      <c r="Q148" s="23"/>
      <c r="R148" s="23"/>
      <c r="S148" s="22" t="n">
        <v>148</v>
      </c>
      <c r="T148" s="8"/>
      <c r="U148" s="8"/>
      <c r="V148" s="8"/>
      <c r="W148" s="8"/>
      <c r="X148" s="8"/>
      <c r="Y148" s="8"/>
      <c r="Z148" s="8"/>
    </row>
    <row r="149" customFormat="false" ht="28.5" hidden="false" customHeight="true" outlineLevel="0" collapsed="false">
      <c r="A149" s="24" t="s">
        <v>539</v>
      </c>
      <c r="B149" s="83" t="n">
        <f aca="false">HLOOKUP($B$2,$I$1:L149,S149,0)</f>
        <v>1</v>
      </c>
      <c r="C149" s="59" t="str">
        <f aca="false">IF(B149=1,"Ap Dung","Khong")</f>
        <v>Ap Dung</v>
      </c>
      <c r="D149" s="60" t="str">
        <f aca="false">IF(E149="x","Bat buoc",(IF(E149=1,"khuyen khich","Khong")))</f>
        <v>Bat buoc</v>
      </c>
      <c r="E149" s="33" t="str">
        <f aca="false">HLOOKUP($E$2,$N$1:R149,S149,0)</f>
        <v>x</v>
      </c>
      <c r="F149" s="27"/>
      <c r="G149" s="29" t="str">
        <f aca="false">IF(AND(F149=1,E149=1),1,IF(AND(F149=1,E149="x"),"x",""))</f>
        <v/>
      </c>
      <c r="H149" s="28" t="s">
        <v>15</v>
      </c>
      <c r="I149" s="22" t="n">
        <v>1</v>
      </c>
      <c r="J149" s="22" t="n">
        <v>1</v>
      </c>
      <c r="K149" s="22" t="n">
        <v>1</v>
      </c>
      <c r="L149" s="22" t="n">
        <v>1</v>
      </c>
      <c r="M149" s="29" t="s">
        <v>22</v>
      </c>
      <c r="N149" s="29" t="s">
        <v>23</v>
      </c>
      <c r="O149" s="29" t="s">
        <v>23</v>
      </c>
      <c r="P149" s="29" t="s">
        <v>23</v>
      </c>
      <c r="Q149" s="29" t="s">
        <v>23</v>
      </c>
      <c r="R149" s="29" t="s">
        <v>23</v>
      </c>
      <c r="S149" s="22" t="n">
        <v>149</v>
      </c>
      <c r="T149" s="8"/>
      <c r="U149" s="8"/>
      <c r="V149" s="8"/>
      <c r="W149" s="8"/>
      <c r="X149" s="8"/>
      <c r="Y149" s="8"/>
      <c r="Z149" s="8"/>
    </row>
    <row r="150" customFormat="false" ht="28.5" hidden="false" customHeight="true" outlineLevel="0" collapsed="false">
      <c r="A150" s="24" t="s">
        <v>540</v>
      </c>
      <c r="B150" s="83" t="n">
        <f aca="false">HLOOKUP($B$2,$I$1:L150,S150,0)</f>
        <v>1</v>
      </c>
      <c r="C150" s="59" t="str">
        <f aca="false">IF(B150=1,"Ap Dung","Khong")</f>
        <v>Ap Dung</v>
      </c>
      <c r="D150" s="60" t="str">
        <f aca="false">IF(E150="x","Bat buoc",(IF(E150=1,"khuyen khich","Khong")))</f>
        <v>khuyen khich</v>
      </c>
      <c r="E150" s="26" t="n">
        <f aca="false">HLOOKUP($E$2,$N$1:R150,S150,0)</f>
        <v>1</v>
      </c>
      <c r="F150" s="27"/>
      <c r="G150" s="29" t="str">
        <f aca="false">IF(AND(F150=1,E150=1),1,IF(AND(F150=1,E150="x"),"x",""))</f>
        <v/>
      </c>
      <c r="H150" s="28" t="s">
        <v>15</v>
      </c>
      <c r="I150" s="22" t="n">
        <v>1</v>
      </c>
      <c r="J150" s="22" t="n">
        <v>1</v>
      </c>
      <c r="K150" s="22" t="n">
        <v>1</v>
      </c>
      <c r="L150" s="22" t="n">
        <v>1</v>
      </c>
      <c r="M150" s="29" t="s">
        <v>90</v>
      </c>
      <c r="N150" s="23"/>
      <c r="O150" s="23" t="n">
        <v>1</v>
      </c>
      <c r="P150" s="23" t="n">
        <v>1</v>
      </c>
      <c r="Q150" s="23" t="n">
        <v>1</v>
      </c>
      <c r="R150" s="23" t="n">
        <v>1</v>
      </c>
      <c r="S150" s="22" t="n">
        <v>150</v>
      </c>
      <c r="T150" s="8"/>
      <c r="U150" s="8"/>
      <c r="V150" s="8"/>
      <c r="W150" s="8"/>
      <c r="X150" s="8"/>
      <c r="Y150" s="8"/>
      <c r="Z150" s="8"/>
    </row>
    <row r="151" customFormat="false" ht="28.5" hidden="false" customHeight="true" outlineLevel="0" collapsed="false">
      <c r="A151" s="24" t="s">
        <v>541</v>
      </c>
      <c r="B151" s="83" t="n">
        <f aca="false">HLOOKUP($B$2,$I$1:L151,S151,0)</f>
        <v>1</v>
      </c>
      <c r="C151" s="59" t="str">
        <f aca="false">IF(B151=1,"Ap Dung","Khong")</f>
        <v>Ap Dung</v>
      </c>
      <c r="D151" s="60" t="str">
        <f aca="false">IF(E151="x","Bat buoc",(IF(E151=1,"khuyen khich","Khong")))</f>
        <v>Bat buoc</v>
      </c>
      <c r="E151" s="33" t="str">
        <f aca="false">HLOOKUP($E$2,$N$1:R151,S151,0)</f>
        <v>x</v>
      </c>
      <c r="F151" s="27"/>
      <c r="G151" s="29" t="str">
        <f aca="false">IF(AND(F151=1,E151=1),1,IF(AND(F151=1,E151="x"),"x",""))</f>
        <v/>
      </c>
      <c r="H151" s="28" t="s">
        <v>15</v>
      </c>
      <c r="I151" s="22" t="n">
        <v>1</v>
      </c>
      <c r="J151" s="22" t="n">
        <v>1</v>
      </c>
      <c r="K151" s="22" t="n">
        <v>1</v>
      </c>
      <c r="L151" s="22" t="n">
        <v>1</v>
      </c>
      <c r="M151" s="29" t="s">
        <v>116</v>
      </c>
      <c r="N151" s="23"/>
      <c r="O151" s="29" t="s">
        <v>23</v>
      </c>
      <c r="P151" s="29" t="s">
        <v>23</v>
      </c>
      <c r="Q151" s="29" t="s">
        <v>23</v>
      </c>
      <c r="R151" s="29" t="s">
        <v>23</v>
      </c>
      <c r="S151" s="22" t="n">
        <v>151</v>
      </c>
      <c r="T151" s="8"/>
      <c r="U151" s="8"/>
      <c r="V151" s="8"/>
      <c r="W151" s="8"/>
      <c r="X151" s="8"/>
      <c r="Y151" s="8"/>
      <c r="Z151" s="8"/>
    </row>
    <row r="152" customFormat="false" ht="28.5" hidden="false" customHeight="true" outlineLevel="0" collapsed="false">
      <c r="A152" s="24" t="s">
        <v>542</v>
      </c>
      <c r="B152" s="83" t="n">
        <f aca="false">HLOOKUP($B$2,$I$1:L152,S152,0)</f>
        <v>1</v>
      </c>
      <c r="C152" s="59" t="str">
        <f aca="false">IF(B152=1,"Ap Dung","Khong")</f>
        <v>Ap Dung</v>
      </c>
      <c r="D152" s="60" t="str">
        <f aca="false">IF(E152="x","Bat buoc",(IF(E152=1,"khuyen khich","Khong")))</f>
        <v>Bat buoc</v>
      </c>
      <c r="E152" s="33" t="str">
        <f aca="false">HLOOKUP($E$2,$N$1:R152,S152,0)</f>
        <v>x</v>
      </c>
      <c r="F152" s="27"/>
      <c r="G152" s="29" t="str">
        <f aca="false">IF(AND(F152=1,E152=1),1,IF(AND(F152=1,E152="x"),"x",""))</f>
        <v/>
      </c>
      <c r="H152" s="28" t="s">
        <v>15</v>
      </c>
      <c r="I152" s="22" t="n">
        <v>1</v>
      </c>
      <c r="J152" s="22" t="n">
        <v>1</v>
      </c>
      <c r="K152" s="22" t="n">
        <v>1</v>
      </c>
      <c r="L152" s="22" t="n">
        <v>1</v>
      </c>
      <c r="M152" s="29" t="s">
        <v>116</v>
      </c>
      <c r="N152" s="23"/>
      <c r="O152" s="29" t="s">
        <v>23</v>
      </c>
      <c r="P152" s="29" t="s">
        <v>23</v>
      </c>
      <c r="Q152" s="29" t="s">
        <v>23</v>
      </c>
      <c r="R152" s="29" t="s">
        <v>23</v>
      </c>
      <c r="S152" s="22" t="n">
        <v>152</v>
      </c>
      <c r="T152" s="8"/>
      <c r="U152" s="8"/>
      <c r="V152" s="8"/>
      <c r="W152" s="8"/>
      <c r="X152" s="8"/>
      <c r="Y152" s="8"/>
      <c r="Z152" s="8"/>
    </row>
    <row r="153" customFormat="false" ht="28.5" hidden="false" customHeight="true" outlineLevel="0" collapsed="false">
      <c r="A153" s="24" t="s">
        <v>543</v>
      </c>
      <c r="B153" s="83" t="n">
        <f aca="false">HLOOKUP($B$2,$I$1:L153,S153,0)</f>
        <v>1</v>
      </c>
      <c r="C153" s="59" t="str">
        <f aca="false">IF(B153=1,"Ap Dung","Khong")</f>
        <v>Ap Dung</v>
      </c>
      <c r="D153" s="60" t="str">
        <f aca="false">IF(E153="x","Bat buoc",(IF(E153=1,"khuyen khich","Khong")))</f>
        <v>Bat buoc</v>
      </c>
      <c r="E153" s="33" t="str">
        <f aca="false">HLOOKUP($E$2,$N$1:R153,S153,0)</f>
        <v>x</v>
      </c>
      <c r="F153" s="27"/>
      <c r="G153" s="29" t="str">
        <f aca="false">IF(AND(F153=1,E153=1),1,IF(AND(F153=1,E153="x"),"x",""))</f>
        <v/>
      </c>
      <c r="H153" s="28" t="s">
        <v>15</v>
      </c>
      <c r="I153" s="22" t="n">
        <v>1</v>
      </c>
      <c r="J153" s="22" t="n">
        <v>1</v>
      </c>
      <c r="K153" s="22" t="n">
        <v>1</v>
      </c>
      <c r="L153" s="22" t="n">
        <v>1</v>
      </c>
      <c r="M153" s="29" t="s">
        <v>25</v>
      </c>
      <c r="N153" s="23"/>
      <c r="O153" s="23"/>
      <c r="P153" s="29" t="s">
        <v>23</v>
      </c>
      <c r="Q153" s="29" t="s">
        <v>23</v>
      </c>
      <c r="R153" s="29" t="s">
        <v>23</v>
      </c>
      <c r="S153" s="22" t="n">
        <v>153</v>
      </c>
      <c r="T153" s="8"/>
      <c r="U153" s="8"/>
      <c r="V153" s="8"/>
      <c r="W153" s="8"/>
      <c r="X153" s="8"/>
      <c r="Y153" s="8"/>
      <c r="Z153" s="8"/>
    </row>
    <row r="154" customFormat="false" ht="28.5" hidden="false" customHeight="true" outlineLevel="0" collapsed="false">
      <c r="A154" s="24" t="s">
        <v>544</v>
      </c>
      <c r="B154" s="83" t="n">
        <f aca="false">HLOOKUP($B$2,$I$1:L154,S154,0)</f>
        <v>1</v>
      </c>
      <c r="C154" s="59" t="str">
        <f aca="false">IF(B154=1,"Ap Dung","Khong")</f>
        <v>Ap Dung</v>
      </c>
      <c r="D154" s="60" t="str">
        <f aca="false">IF(E154="x","Bat buoc",(IF(E154=1,"khuyen khich","Khong")))</f>
        <v>khuyen khich</v>
      </c>
      <c r="E154" s="26" t="n">
        <f aca="false">HLOOKUP($E$2,$N$1:R154,S154,0)</f>
        <v>1</v>
      </c>
      <c r="F154" s="27"/>
      <c r="G154" s="29" t="str">
        <f aca="false">IF(AND(F154=1,E154=1),1,IF(AND(F154=1,E154="x"),"x",""))</f>
        <v/>
      </c>
      <c r="H154" s="28" t="s">
        <v>15</v>
      </c>
      <c r="I154" s="22" t="n">
        <v>1</v>
      </c>
      <c r="J154" s="22" t="n">
        <v>1</v>
      </c>
      <c r="K154" s="22" t="n">
        <v>1</v>
      </c>
      <c r="L154" s="22" t="n">
        <v>1</v>
      </c>
      <c r="M154" s="23" t="n">
        <v>5</v>
      </c>
      <c r="N154" s="23"/>
      <c r="O154" s="23"/>
      <c r="P154" s="23"/>
      <c r="Q154" s="23"/>
      <c r="R154" s="23" t="n">
        <v>1</v>
      </c>
      <c r="S154" s="22" t="n">
        <v>154</v>
      </c>
      <c r="T154" s="8"/>
      <c r="U154" s="8"/>
      <c r="V154" s="8"/>
      <c r="W154" s="8"/>
      <c r="X154" s="8"/>
      <c r="Y154" s="8"/>
      <c r="Z154" s="8"/>
    </row>
    <row r="155" customFormat="false" ht="28.5" hidden="false" customHeight="true" outlineLevel="0" collapsed="false">
      <c r="A155" s="24" t="s">
        <v>545</v>
      </c>
      <c r="B155" s="83" t="n">
        <f aca="false">HLOOKUP($B$2,$I$1:L155,S155,0)</f>
        <v>1</v>
      </c>
      <c r="C155" s="59" t="str">
        <f aca="false">IF(B155=1,"Ap Dung","Khong")</f>
        <v>Ap Dung</v>
      </c>
      <c r="D155" s="60" t="str">
        <f aca="false">IF(E155="x","Bat buoc",(IF(E155=1,"khuyen khich","Khong")))</f>
        <v>khuyen khich</v>
      </c>
      <c r="E155" s="26" t="n">
        <f aca="false">HLOOKUP($E$2,$N$1:R155,S155,0)</f>
        <v>1</v>
      </c>
      <c r="F155" s="27"/>
      <c r="G155" s="29" t="str">
        <f aca="false">IF(AND(F155=1,E155=1),1,IF(AND(F155=1,E155="x"),"x",""))</f>
        <v/>
      </c>
      <c r="H155" s="28" t="s">
        <v>15</v>
      </c>
      <c r="I155" s="22" t="n">
        <v>1</v>
      </c>
      <c r="J155" s="22" t="n">
        <v>1</v>
      </c>
      <c r="K155" s="22" t="n">
        <v>1</v>
      </c>
      <c r="L155" s="22" t="n">
        <v>1</v>
      </c>
      <c r="M155" s="29" t="s">
        <v>18</v>
      </c>
      <c r="N155" s="23"/>
      <c r="O155" s="23"/>
      <c r="P155" s="23" t="n">
        <v>1</v>
      </c>
      <c r="Q155" s="23" t="n">
        <v>1</v>
      </c>
      <c r="R155" s="23" t="n">
        <v>1</v>
      </c>
      <c r="S155" s="22" t="n">
        <v>155</v>
      </c>
      <c r="T155" s="8"/>
      <c r="U155" s="8"/>
      <c r="V155" s="8"/>
      <c r="W155" s="8"/>
      <c r="X155" s="8"/>
      <c r="Y155" s="8"/>
      <c r="Z155" s="8"/>
    </row>
    <row r="156" customFormat="false" ht="28.5" hidden="false" customHeight="true" outlineLevel="0" collapsed="false">
      <c r="A156" s="24" t="s">
        <v>546</v>
      </c>
      <c r="B156" s="83" t="n">
        <f aca="false">HLOOKUP($B$2,$I$1:L156,S156,0)</f>
        <v>1</v>
      </c>
      <c r="C156" s="59" t="str">
        <f aca="false">IF(B156=1,"Ap Dung","Khong")</f>
        <v>Ap Dung</v>
      </c>
      <c r="D156" s="60" t="str">
        <f aca="false">IF(E156="x","Bat buoc",(IF(E156=1,"khuyen khich","Khong")))</f>
        <v>khuyen khich</v>
      </c>
      <c r="E156" s="26" t="n">
        <f aca="false">HLOOKUP($E$2,$N$1:R156,S156,0)</f>
        <v>1</v>
      </c>
      <c r="F156" s="27"/>
      <c r="G156" s="29" t="str">
        <f aca="false">IF(AND(F156=1,E156=1),1,IF(AND(F156=1,E156="x"),"x",""))</f>
        <v/>
      </c>
      <c r="H156" s="28" t="s">
        <v>15</v>
      </c>
      <c r="I156" s="22" t="n">
        <v>1</v>
      </c>
      <c r="J156" s="22" t="n">
        <v>1</v>
      </c>
      <c r="K156" s="22" t="n">
        <v>1</v>
      </c>
      <c r="L156" s="22" t="n">
        <v>1</v>
      </c>
      <c r="M156" s="29" t="s">
        <v>85</v>
      </c>
      <c r="N156" s="23" t="n">
        <v>1</v>
      </c>
      <c r="O156" s="23" t="n">
        <v>1</v>
      </c>
      <c r="P156" s="23" t="n">
        <v>1</v>
      </c>
      <c r="Q156" s="23" t="n">
        <v>1</v>
      </c>
      <c r="R156" s="23" t="n">
        <v>1</v>
      </c>
      <c r="S156" s="22" t="n">
        <v>156</v>
      </c>
      <c r="T156" s="8"/>
      <c r="U156" s="8"/>
      <c r="V156" s="8"/>
      <c r="W156" s="8"/>
      <c r="X156" s="8"/>
      <c r="Y156" s="8"/>
      <c r="Z156" s="8"/>
    </row>
    <row r="157" customFormat="false" ht="28.5" hidden="false" customHeight="true" outlineLevel="0" collapsed="false">
      <c r="A157" s="24" t="s">
        <v>547</v>
      </c>
      <c r="B157" s="83" t="n">
        <f aca="false">HLOOKUP($B$2,$I$1:L157,S157,0)</f>
        <v>1</v>
      </c>
      <c r="C157" s="59" t="str">
        <f aca="false">IF(B157=1,"Ap Dung","Khong")</f>
        <v>Ap Dung</v>
      </c>
      <c r="D157" s="60" t="str">
        <f aca="false">IF(E157="x","Bat buoc",(IF(E157=1,"khuyen khich","Khong")))</f>
        <v>Bat buoc</v>
      </c>
      <c r="E157" s="33" t="str">
        <f aca="false">HLOOKUP($E$2,$N$1:R157,S157,0)</f>
        <v>x</v>
      </c>
      <c r="F157" s="27"/>
      <c r="G157" s="29" t="str">
        <f aca="false">IF(AND(F157=1,E157=1),1,IF(AND(F157=1,E157="x"),"x",""))</f>
        <v/>
      </c>
      <c r="H157" s="28" t="s">
        <v>15</v>
      </c>
      <c r="I157" s="22" t="n">
        <v>1</v>
      </c>
      <c r="J157" s="22" t="n">
        <v>1</v>
      </c>
      <c r="K157" s="22" t="n">
        <v>1</v>
      </c>
      <c r="L157" s="22" t="n">
        <v>1</v>
      </c>
      <c r="M157" s="29" t="s">
        <v>22</v>
      </c>
      <c r="N157" s="29" t="s">
        <v>23</v>
      </c>
      <c r="O157" s="29" t="s">
        <v>23</v>
      </c>
      <c r="P157" s="29" t="s">
        <v>23</v>
      </c>
      <c r="Q157" s="29" t="s">
        <v>23</v>
      </c>
      <c r="R157" s="29" t="s">
        <v>23</v>
      </c>
      <c r="S157" s="22" t="n">
        <v>157</v>
      </c>
      <c r="T157" s="8"/>
      <c r="U157" s="8"/>
      <c r="V157" s="8"/>
      <c r="W157" s="8"/>
      <c r="X157" s="8"/>
      <c r="Y157" s="8"/>
      <c r="Z157" s="8"/>
    </row>
    <row r="158" customFormat="false" ht="28.5" hidden="false" customHeight="true" outlineLevel="0" collapsed="false">
      <c r="A158" s="24" t="s">
        <v>548</v>
      </c>
      <c r="B158" s="83" t="n">
        <f aca="false">HLOOKUP($B$2,$I$1:L158,S158,0)</f>
        <v>1</v>
      </c>
      <c r="C158" s="59" t="str">
        <f aca="false">IF(B158=1,"Ap Dung","Khong")</f>
        <v>Ap Dung</v>
      </c>
      <c r="D158" s="60" t="str">
        <f aca="false">IF(E158="x","Bat buoc",(IF(E158=1,"khuyen khich","Khong")))</f>
        <v>Bat buoc</v>
      </c>
      <c r="E158" s="33" t="str">
        <f aca="false">HLOOKUP($E$2,$N$1:R158,S158,0)</f>
        <v>x</v>
      </c>
      <c r="F158" s="27"/>
      <c r="G158" s="29" t="str">
        <f aca="false">IF(AND(F158=1,E158=1),1,IF(AND(F158=1,E158="x"),"x",""))</f>
        <v/>
      </c>
      <c r="H158" s="28" t="s">
        <v>15</v>
      </c>
      <c r="I158" s="22" t="n">
        <v>1</v>
      </c>
      <c r="J158" s="22" t="n">
        <v>1</v>
      </c>
      <c r="K158" s="22" t="n">
        <v>1</v>
      </c>
      <c r="L158" s="22" t="n">
        <v>1</v>
      </c>
      <c r="M158" s="29" t="s">
        <v>22</v>
      </c>
      <c r="N158" s="29" t="s">
        <v>23</v>
      </c>
      <c r="O158" s="29" t="s">
        <v>23</v>
      </c>
      <c r="P158" s="29" t="s">
        <v>23</v>
      </c>
      <c r="Q158" s="29" t="s">
        <v>23</v>
      </c>
      <c r="R158" s="29" t="s">
        <v>23</v>
      </c>
      <c r="S158" s="22" t="n">
        <v>158</v>
      </c>
      <c r="T158" s="8"/>
      <c r="U158" s="8"/>
      <c r="V158" s="8"/>
      <c r="W158" s="8"/>
      <c r="X158" s="8"/>
      <c r="Y158" s="8"/>
      <c r="Z158" s="8"/>
    </row>
    <row r="159" customFormat="false" ht="28.5" hidden="false" customHeight="true" outlineLevel="0" collapsed="false">
      <c r="A159" s="24" t="s">
        <v>549</v>
      </c>
      <c r="B159" s="83" t="n">
        <f aca="false">HLOOKUP($B$2,$I$1:L159,S159,0)</f>
        <v>1</v>
      </c>
      <c r="C159" s="59" t="str">
        <f aca="false">IF(B159=1,"Ap Dung","Khong")</f>
        <v>Ap Dung</v>
      </c>
      <c r="D159" s="60" t="str">
        <f aca="false">IF(E159="x","Bat buoc",(IF(E159=1,"khuyen khich","Khong")))</f>
        <v>khuyen khich</v>
      </c>
      <c r="E159" s="26" t="n">
        <f aca="false">HLOOKUP($E$2,$N$1:R159,S159,0)</f>
        <v>1</v>
      </c>
      <c r="F159" s="27"/>
      <c r="G159" s="29" t="str">
        <f aca="false">IF(AND(F159=1,E159=1),1,IF(AND(F159=1,E159="x"),"x",""))</f>
        <v/>
      </c>
      <c r="H159" s="28" t="s">
        <v>15</v>
      </c>
      <c r="I159" s="22" t="n">
        <v>1</v>
      </c>
      <c r="J159" s="22" t="n">
        <v>1</v>
      </c>
      <c r="K159" s="22" t="n">
        <v>1</v>
      </c>
      <c r="L159" s="22" t="n">
        <v>1</v>
      </c>
      <c r="M159" s="29" t="s">
        <v>85</v>
      </c>
      <c r="N159" s="23" t="n">
        <v>1</v>
      </c>
      <c r="O159" s="23" t="n">
        <v>1</v>
      </c>
      <c r="P159" s="23" t="n">
        <v>1</v>
      </c>
      <c r="Q159" s="23" t="n">
        <v>1</v>
      </c>
      <c r="R159" s="23" t="n">
        <v>1</v>
      </c>
      <c r="S159" s="22" t="n">
        <v>159</v>
      </c>
      <c r="T159" s="8"/>
      <c r="U159" s="8"/>
      <c r="V159" s="8"/>
      <c r="W159" s="8"/>
      <c r="X159" s="8"/>
      <c r="Y159" s="8"/>
      <c r="Z159" s="8"/>
    </row>
    <row r="160" customFormat="false" ht="28.5" hidden="false" customHeight="true" outlineLevel="0" collapsed="false">
      <c r="A160" s="24" t="s">
        <v>550</v>
      </c>
      <c r="B160" s="83" t="n">
        <f aca="false">HLOOKUP($B$2,$I$1:L160,S160,0)</f>
        <v>1</v>
      </c>
      <c r="C160" s="59" t="str">
        <f aca="false">IF(B160=1,"Ap Dung","Khong")</f>
        <v>Ap Dung</v>
      </c>
      <c r="D160" s="60" t="str">
        <f aca="false">IF(E160="x","Bat buoc",(IF(E160=1,"khuyen khich","Khong")))</f>
        <v>khuyen khich</v>
      </c>
      <c r="E160" s="26" t="n">
        <f aca="false">HLOOKUP($E$2,$N$1:R160,S160,0)</f>
        <v>1</v>
      </c>
      <c r="F160" s="27"/>
      <c r="G160" s="29" t="str">
        <f aca="false">IF(AND(F160=1,E160=1),1,IF(AND(F160=1,E160="x"),"x",""))</f>
        <v/>
      </c>
      <c r="H160" s="28" t="s">
        <v>15</v>
      </c>
      <c r="I160" s="22" t="n">
        <v>1</v>
      </c>
      <c r="J160" s="22" t="n">
        <v>1</v>
      </c>
      <c r="K160" s="22" t="n">
        <v>1</v>
      </c>
      <c r="L160" s="22" t="n">
        <v>1</v>
      </c>
      <c r="M160" s="29" t="s">
        <v>85</v>
      </c>
      <c r="N160" s="23" t="n">
        <v>1</v>
      </c>
      <c r="O160" s="23" t="n">
        <v>1</v>
      </c>
      <c r="P160" s="23" t="n">
        <v>1</v>
      </c>
      <c r="Q160" s="23" t="n">
        <v>1</v>
      </c>
      <c r="R160" s="23" t="n">
        <v>1</v>
      </c>
      <c r="S160" s="22" t="n">
        <v>160</v>
      </c>
      <c r="T160" s="8"/>
      <c r="U160" s="8"/>
      <c r="V160" s="8"/>
      <c r="W160" s="8"/>
      <c r="X160" s="8"/>
      <c r="Y160" s="8"/>
      <c r="Z160" s="8"/>
    </row>
    <row r="161" customFormat="false" ht="28.5" hidden="false" customHeight="true" outlineLevel="0" collapsed="false">
      <c r="A161" s="30" t="s">
        <v>551</v>
      </c>
      <c r="B161" s="83"/>
      <c r="C161" s="61"/>
      <c r="D161" s="62"/>
      <c r="E161" s="32"/>
      <c r="F161" s="32"/>
      <c r="G161" s="23"/>
      <c r="H161" s="22"/>
      <c r="I161" s="22"/>
      <c r="J161" s="22"/>
      <c r="K161" s="22"/>
      <c r="L161" s="22"/>
      <c r="M161" s="23"/>
      <c r="N161" s="23"/>
      <c r="O161" s="23"/>
      <c r="P161" s="23"/>
      <c r="Q161" s="23"/>
      <c r="R161" s="23"/>
      <c r="S161" s="22" t="n">
        <v>161</v>
      </c>
      <c r="T161" s="8"/>
      <c r="U161" s="8"/>
      <c r="V161" s="8"/>
      <c r="W161" s="8"/>
      <c r="X161" s="8"/>
      <c r="Y161" s="8"/>
      <c r="Z161" s="8"/>
    </row>
    <row r="162" customFormat="false" ht="28.5" hidden="false" customHeight="true" outlineLevel="0" collapsed="false">
      <c r="A162" s="24" t="s">
        <v>552</v>
      </c>
      <c r="B162" s="83" t="n">
        <f aca="false">HLOOKUP($B$2,$I$1:L162,S162,0)</f>
        <v>1</v>
      </c>
      <c r="C162" s="59" t="str">
        <f aca="false">IF(B162=1,"Ap Dung","Khong")</f>
        <v>Ap Dung</v>
      </c>
      <c r="D162" s="60" t="str">
        <f aca="false">IF(E162="x","Bat buoc",(IF(E162=1,"khuyen khich","Khong")))</f>
        <v>Bat buoc</v>
      </c>
      <c r="E162" s="33" t="str">
        <f aca="false">HLOOKUP($E$2,$N$1:R162,S162,0)</f>
        <v>x</v>
      </c>
      <c r="F162" s="27"/>
      <c r="G162" s="29" t="str">
        <f aca="false">IF(AND(F162=1,E162=1),1,IF(AND(F162=1,E162="x"),"x",""))</f>
        <v/>
      </c>
      <c r="H162" s="28" t="s">
        <v>15</v>
      </c>
      <c r="I162" s="22" t="n">
        <v>1</v>
      </c>
      <c r="J162" s="22" t="n">
        <v>1</v>
      </c>
      <c r="K162" s="22" t="n">
        <v>1</v>
      </c>
      <c r="L162" s="22" t="n">
        <v>1</v>
      </c>
      <c r="M162" s="29" t="s">
        <v>116</v>
      </c>
      <c r="N162" s="23"/>
      <c r="O162" s="29" t="s">
        <v>23</v>
      </c>
      <c r="P162" s="29" t="s">
        <v>23</v>
      </c>
      <c r="Q162" s="29" t="s">
        <v>23</v>
      </c>
      <c r="R162" s="29" t="s">
        <v>23</v>
      </c>
      <c r="S162" s="22" t="n">
        <v>162</v>
      </c>
      <c r="T162" s="8"/>
      <c r="U162" s="8"/>
      <c r="V162" s="8"/>
      <c r="W162" s="8"/>
      <c r="X162" s="8"/>
      <c r="Y162" s="8"/>
      <c r="Z162" s="8"/>
    </row>
    <row r="163" customFormat="false" ht="28.5" hidden="false" customHeight="true" outlineLevel="0" collapsed="false">
      <c r="A163" s="30" t="s">
        <v>553</v>
      </c>
      <c r="B163" s="83"/>
      <c r="C163" s="61"/>
      <c r="D163" s="62"/>
      <c r="E163" s="32"/>
      <c r="F163" s="32"/>
      <c r="G163" s="23"/>
      <c r="H163" s="22"/>
      <c r="I163" s="22"/>
      <c r="J163" s="22"/>
      <c r="K163" s="22"/>
      <c r="L163" s="22"/>
      <c r="M163" s="23"/>
      <c r="N163" s="23"/>
      <c r="O163" s="23"/>
      <c r="P163" s="23"/>
      <c r="Q163" s="23"/>
      <c r="R163" s="23"/>
      <c r="S163" s="22" t="n">
        <v>163</v>
      </c>
      <c r="T163" s="8"/>
      <c r="U163" s="8"/>
      <c r="V163" s="8"/>
      <c r="W163" s="8"/>
      <c r="X163" s="8"/>
      <c r="Y163" s="8"/>
      <c r="Z163" s="8"/>
    </row>
    <row r="164" customFormat="false" ht="28.5" hidden="false" customHeight="true" outlineLevel="0" collapsed="false">
      <c r="A164" s="24" t="s">
        <v>554</v>
      </c>
      <c r="B164" s="83" t="n">
        <f aca="false">HLOOKUP($B$2,$I$1:L164,S164,0)</f>
        <v>1</v>
      </c>
      <c r="C164" s="59" t="str">
        <f aca="false">IF(B164=1,"Ap Dung","Khong")</f>
        <v>Ap Dung</v>
      </c>
      <c r="D164" s="60" t="str">
        <f aca="false">IF(E164="x","Bat buoc",(IF(E164=1,"khuyen khich","Khong")))</f>
        <v>Bat buoc</v>
      </c>
      <c r="E164" s="33" t="str">
        <f aca="false">HLOOKUP($E$2,$N$1:R164,S164,0)</f>
        <v>x</v>
      </c>
      <c r="F164" s="27"/>
      <c r="G164" s="29" t="str">
        <f aca="false">IF(AND(F164=1,E164=1),1,IF(AND(F164=1,E164="x"),"x",""))</f>
        <v/>
      </c>
      <c r="H164" s="28" t="s">
        <v>15</v>
      </c>
      <c r="I164" s="22" t="n">
        <v>1</v>
      </c>
      <c r="J164" s="22" t="n">
        <v>1</v>
      </c>
      <c r="K164" s="22" t="n">
        <v>1</v>
      </c>
      <c r="L164" s="22" t="n">
        <v>1</v>
      </c>
      <c r="M164" s="29" t="s">
        <v>22</v>
      </c>
      <c r="N164" s="29" t="s">
        <v>23</v>
      </c>
      <c r="O164" s="29" t="s">
        <v>23</v>
      </c>
      <c r="P164" s="29" t="s">
        <v>23</v>
      </c>
      <c r="Q164" s="29" t="s">
        <v>23</v>
      </c>
      <c r="R164" s="29" t="s">
        <v>23</v>
      </c>
      <c r="S164" s="22" t="n">
        <v>164</v>
      </c>
      <c r="T164" s="8"/>
      <c r="U164" s="8"/>
      <c r="V164" s="8"/>
      <c r="W164" s="8"/>
      <c r="X164" s="8"/>
      <c r="Y164" s="8"/>
      <c r="Z164" s="8"/>
    </row>
    <row r="165" customFormat="false" ht="28.5" hidden="false" customHeight="true" outlineLevel="0" collapsed="false">
      <c r="A165" s="24" t="s">
        <v>555</v>
      </c>
      <c r="B165" s="83" t="n">
        <f aca="false">HLOOKUP($B$2,$I$1:L165,S165,0)</f>
        <v>1</v>
      </c>
      <c r="C165" s="59" t="str">
        <f aca="false">IF(B165=1,"Ap Dung","Khong")</f>
        <v>Ap Dung</v>
      </c>
      <c r="D165" s="60" t="str">
        <f aca="false">IF(E165="x","Bat buoc",(IF(E165=1,"khuyen khich","Khong")))</f>
        <v>khuyen khich</v>
      </c>
      <c r="E165" s="26" t="n">
        <f aca="false">HLOOKUP($E$2,$N$1:R165,S165,0)</f>
        <v>1</v>
      </c>
      <c r="F165" s="27"/>
      <c r="G165" s="29" t="str">
        <f aca="false">IF(AND(F165=1,E165=1),1,IF(AND(F165=1,E165="x"),"x",""))</f>
        <v/>
      </c>
      <c r="H165" s="28" t="s">
        <v>15</v>
      </c>
      <c r="I165" s="22" t="n">
        <v>1</v>
      </c>
      <c r="J165" s="22" t="n">
        <v>1</v>
      </c>
      <c r="K165" s="22" t="n">
        <v>1</v>
      </c>
      <c r="L165" s="22" t="n">
        <v>1</v>
      </c>
      <c r="M165" s="29" t="s">
        <v>18</v>
      </c>
      <c r="N165" s="23"/>
      <c r="O165" s="23"/>
      <c r="P165" s="23" t="n">
        <v>1</v>
      </c>
      <c r="Q165" s="23" t="n">
        <v>1</v>
      </c>
      <c r="R165" s="23" t="n">
        <v>1</v>
      </c>
      <c r="S165" s="22" t="n">
        <v>165</v>
      </c>
      <c r="T165" s="8"/>
      <c r="U165" s="8"/>
      <c r="V165" s="8"/>
      <c r="W165" s="8"/>
      <c r="X165" s="8"/>
      <c r="Y165" s="8"/>
      <c r="Z165" s="8"/>
    </row>
    <row r="166" customFormat="false" ht="28.5" hidden="false" customHeight="true" outlineLevel="0" collapsed="false">
      <c r="A166" s="17" t="s">
        <v>385</v>
      </c>
      <c r="B166" s="83"/>
      <c r="C166" s="61"/>
      <c r="D166" s="62"/>
      <c r="E166" s="32"/>
      <c r="F166" s="32"/>
      <c r="G166" s="23"/>
      <c r="H166" s="22"/>
      <c r="I166" s="22"/>
      <c r="J166" s="22"/>
      <c r="K166" s="22"/>
      <c r="L166" s="22"/>
      <c r="M166" s="23"/>
      <c r="N166" s="23"/>
      <c r="O166" s="23"/>
      <c r="P166" s="23"/>
      <c r="Q166" s="23"/>
      <c r="R166" s="23"/>
      <c r="S166" s="22" t="n">
        <v>166</v>
      </c>
      <c r="T166" s="8"/>
      <c r="U166" s="8"/>
      <c r="V166" s="8"/>
      <c r="W166" s="8"/>
      <c r="X166" s="8"/>
      <c r="Y166" s="8"/>
      <c r="Z166" s="8"/>
    </row>
    <row r="167" customFormat="false" ht="28.5" hidden="false" customHeight="true" outlineLevel="0" collapsed="false">
      <c r="A167" s="35" t="s">
        <v>386</v>
      </c>
      <c r="B167" s="68"/>
      <c r="C167" s="65"/>
      <c r="D167" s="66" t="n">
        <f aca="false">COUNTIF(D3:D165,"bat buoc")-COUNTIFS(D3:D165,"bat buoc",C3:C165,"khong")</f>
        <v>89</v>
      </c>
      <c r="E167" s="39" t="n">
        <v>1</v>
      </c>
      <c r="F167" s="37" t="n">
        <f aca="false">G167</f>
        <v>0</v>
      </c>
      <c r="G167" s="37" t="n">
        <f aca="false">COUNTIF(G3:G165,"x")-COUNTIFS(G3:G165,"x",C3:C165,"khong")</f>
        <v>0</v>
      </c>
      <c r="H167" s="40"/>
      <c r="I167" s="40"/>
      <c r="J167" s="40"/>
      <c r="K167" s="40"/>
      <c r="L167" s="40"/>
      <c r="M167" s="27"/>
      <c r="N167" s="42" t="n">
        <v>1</v>
      </c>
      <c r="O167" s="42" t="n">
        <v>1</v>
      </c>
      <c r="P167" s="42" t="n">
        <v>1</v>
      </c>
      <c r="Q167" s="42" t="n">
        <v>1</v>
      </c>
      <c r="R167" s="42" t="n">
        <v>1</v>
      </c>
      <c r="S167" s="22" t="n">
        <v>167</v>
      </c>
      <c r="T167" s="8"/>
      <c r="U167" s="8"/>
      <c r="V167" s="8"/>
      <c r="W167" s="8"/>
      <c r="X167" s="8"/>
      <c r="Y167" s="8"/>
      <c r="Z167" s="8"/>
    </row>
    <row r="168" customFormat="false" ht="28.5" hidden="false" customHeight="true" outlineLevel="0" collapsed="false">
      <c r="A168" s="35" t="s">
        <v>387</v>
      </c>
      <c r="B168" s="68"/>
      <c r="C168" s="65"/>
      <c r="D168" s="66" t="n">
        <f aca="false">COUNTIF(D3:D165,"khuyen khich")-COUNTIFS(D3:D165,"khuyen khich",C3:C165,"khong")</f>
        <v>12</v>
      </c>
      <c r="E168" s="41" t="n">
        <f aca="false">HLOOKUP($E$2,$N$1:R168,S168,0)</f>
        <v>0.8</v>
      </c>
      <c r="F168" s="37" t="n">
        <f aca="false">G168</f>
        <v>0</v>
      </c>
      <c r="G168" s="37" t="n">
        <f aca="false">COUNTIF(G3:G165,1)-COUNTIFS(G3:G165,1,C3:C165,"khong")</f>
        <v>0</v>
      </c>
      <c r="H168" s="84" t="n">
        <f aca="false">HLOOKUP(E2,N1:R168,S168,0)</f>
        <v>0.8</v>
      </c>
      <c r="I168" s="40"/>
      <c r="J168" s="40"/>
      <c r="K168" s="40"/>
      <c r="L168" s="40"/>
      <c r="M168" s="27"/>
      <c r="N168" s="42" t="n">
        <v>0.75</v>
      </c>
      <c r="O168" s="43" t="n">
        <v>0.8</v>
      </c>
      <c r="P168" s="43" t="n">
        <v>0.8</v>
      </c>
      <c r="Q168" s="43" t="n">
        <v>0.8</v>
      </c>
      <c r="R168" s="43" t="n">
        <v>0.8</v>
      </c>
      <c r="S168" s="22" t="n">
        <v>168</v>
      </c>
      <c r="T168" s="8"/>
      <c r="U168" s="8"/>
      <c r="V168" s="8"/>
      <c r="W168" s="8"/>
      <c r="X168" s="8"/>
      <c r="Y168" s="8"/>
      <c r="Z168" s="8"/>
    </row>
    <row r="169" customFormat="false" ht="33" hidden="false" customHeight="true" outlineLevel="0" collapsed="false">
      <c r="A169" s="35" t="s">
        <v>388</v>
      </c>
      <c r="B169" s="68"/>
      <c r="C169" s="65"/>
      <c r="D169" s="66" t="n">
        <f aca="false">G167</f>
        <v>0</v>
      </c>
      <c r="E169" s="41" t="n">
        <f aca="false">F167/D167</f>
        <v>0</v>
      </c>
      <c r="F169" s="41" t="n">
        <f aca="false">G169</f>
        <v>1</v>
      </c>
      <c r="G169" s="41" t="n">
        <f aca="false">E167-E169</f>
        <v>1</v>
      </c>
      <c r="H169" s="40"/>
      <c r="I169" s="40"/>
      <c r="J169" s="40"/>
      <c r="K169" s="40"/>
      <c r="L169" s="40"/>
      <c r="M169" s="27"/>
      <c r="N169" s="27"/>
      <c r="O169" s="27"/>
      <c r="P169" s="27"/>
      <c r="Q169" s="27"/>
      <c r="R169" s="27"/>
      <c r="S169" s="40"/>
      <c r="T169" s="8"/>
      <c r="U169" s="8"/>
      <c r="V169" s="8"/>
      <c r="W169" s="8"/>
      <c r="X169" s="8"/>
      <c r="Y169" s="8"/>
      <c r="Z169" s="8"/>
    </row>
    <row r="170" customFormat="false" ht="33" hidden="false" customHeight="true" outlineLevel="0" collapsed="false">
      <c r="A170" s="35" t="s">
        <v>389</v>
      </c>
      <c r="B170" s="68"/>
      <c r="C170" s="65"/>
      <c r="D170" s="66" t="n">
        <f aca="false">G168</f>
        <v>0</v>
      </c>
      <c r="E170" s="41" t="n">
        <f aca="false">F168/D168</f>
        <v>0</v>
      </c>
      <c r="F170" s="41" t="n">
        <f aca="false">G170</f>
        <v>1</v>
      </c>
      <c r="G170" s="41" t="n">
        <f aca="false">E167-E170</f>
        <v>1</v>
      </c>
      <c r="H170" s="40"/>
      <c r="I170" s="40"/>
      <c r="J170" s="40"/>
      <c r="K170" s="40"/>
      <c r="L170" s="40"/>
      <c r="M170" s="27"/>
      <c r="N170" s="27"/>
      <c r="O170" s="27"/>
      <c r="P170" s="27"/>
      <c r="Q170" s="27"/>
      <c r="R170" s="27"/>
      <c r="S170" s="40"/>
      <c r="T170" s="8"/>
      <c r="U170" s="8"/>
      <c r="V170" s="8"/>
      <c r="W170" s="8"/>
      <c r="X170" s="8"/>
      <c r="Y170" s="8"/>
      <c r="Z170" s="8"/>
    </row>
    <row r="171" customFormat="false" ht="21" hidden="false" customHeight="true" outlineLevel="0" collapsed="false">
      <c r="A171" s="35" t="s">
        <v>390</v>
      </c>
      <c r="B171" s="68"/>
      <c r="C171" s="65"/>
      <c r="D171" s="66" t="n">
        <f aca="false">D167-D169</f>
        <v>89</v>
      </c>
      <c r="E171" s="41"/>
      <c r="F171" s="37"/>
      <c r="G171" s="37"/>
      <c r="H171" s="40"/>
      <c r="I171" s="40"/>
      <c r="J171" s="40"/>
      <c r="K171" s="40"/>
      <c r="L171" s="40"/>
      <c r="M171" s="27"/>
      <c r="N171" s="27"/>
      <c r="O171" s="27"/>
      <c r="P171" s="27"/>
      <c r="Q171" s="27"/>
      <c r="R171" s="27"/>
      <c r="S171" s="40"/>
      <c r="T171" s="8"/>
      <c r="U171" s="8"/>
      <c r="V171" s="8"/>
      <c r="W171" s="8"/>
      <c r="X171" s="8"/>
      <c r="Y171" s="8"/>
      <c r="Z171" s="8"/>
    </row>
    <row r="172" customFormat="false" ht="21" hidden="false" customHeight="true" outlineLevel="0" collapsed="false">
      <c r="A172" s="35" t="s">
        <v>391</v>
      </c>
      <c r="B172" s="68"/>
      <c r="C172" s="65"/>
      <c r="D172" s="66" t="n">
        <f aca="false">IF((D168*E168)-D170&lt;0,0,D168*E168-D170)</f>
        <v>9.6</v>
      </c>
      <c r="E172" s="41"/>
      <c r="F172" s="37"/>
      <c r="G172" s="37"/>
      <c r="H172" s="40"/>
      <c r="I172" s="40"/>
      <c r="J172" s="40"/>
      <c r="K172" s="40"/>
      <c r="L172" s="40"/>
      <c r="M172" s="27"/>
      <c r="N172" s="27"/>
      <c r="O172" s="27"/>
      <c r="P172" s="27"/>
      <c r="Q172" s="27"/>
      <c r="R172" s="27"/>
      <c r="S172" s="40"/>
      <c r="T172" s="8"/>
      <c r="U172" s="8"/>
      <c r="V172" s="8"/>
      <c r="W172" s="8"/>
      <c r="X172" s="8"/>
      <c r="Y172" s="8"/>
      <c r="Z172" s="8"/>
    </row>
    <row r="173" customFormat="false" ht="21" hidden="false" customHeight="true" outlineLevel="0" collapsed="false">
      <c r="A173" s="35" t="s">
        <v>392</v>
      </c>
      <c r="B173" s="68"/>
      <c r="C173" s="65"/>
      <c r="D173" s="67"/>
      <c r="E173" s="44"/>
      <c r="F173" s="45" t="str">
        <f aca="false">IF((E169-E167)&gt;=0,"Dat","Khong dat")</f>
        <v>Khong dat</v>
      </c>
      <c r="G173" s="37"/>
      <c r="H173" s="40"/>
      <c r="I173" s="40"/>
      <c r="J173" s="40"/>
      <c r="K173" s="40"/>
      <c r="L173" s="40"/>
      <c r="M173" s="27"/>
      <c r="N173" s="27"/>
      <c r="O173" s="27"/>
      <c r="P173" s="27"/>
      <c r="Q173" s="27"/>
      <c r="R173" s="27"/>
      <c r="S173" s="40"/>
      <c r="T173" s="8"/>
      <c r="U173" s="8"/>
      <c r="V173" s="8"/>
      <c r="W173" s="8"/>
      <c r="X173" s="8"/>
      <c r="Y173" s="8"/>
      <c r="Z173" s="8"/>
    </row>
    <row r="174" customFormat="false" ht="21" hidden="false" customHeight="true" outlineLevel="0" collapsed="false">
      <c r="A174" s="35" t="s">
        <v>393</v>
      </c>
      <c r="B174" s="68"/>
      <c r="C174" s="65"/>
      <c r="D174" s="67"/>
      <c r="E174" s="44"/>
      <c r="F174" s="45" t="str">
        <f aca="false">IF((E170-E168)&gt;=0,"Dat","Khong dat")</f>
        <v>Khong dat</v>
      </c>
      <c r="G174" s="37"/>
      <c r="H174" s="40"/>
      <c r="I174" s="40"/>
      <c r="J174" s="40"/>
      <c r="K174" s="40"/>
      <c r="L174" s="40"/>
      <c r="M174" s="27"/>
      <c r="N174" s="27"/>
      <c r="O174" s="27"/>
      <c r="P174" s="27"/>
      <c r="Q174" s="27"/>
      <c r="R174" s="27"/>
      <c r="S174" s="40"/>
      <c r="T174" s="8"/>
      <c r="U174" s="8"/>
      <c r="V174" s="8"/>
      <c r="W174" s="8"/>
      <c r="X174" s="8"/>
      <c r="Y174" s="8"/>
      <c r="Z174" s="8"/>
    </row>
    <row r="175" customFormat="false" ht="21" hidden="false" customHeight="true" outlineLevel="0" collapsed="false">
      <c r="A175" s="35" t="s">
        <v>394</v>
      </c>
      <c r="B175" s="68"/>
      <c r="C175" s="65"/>
      <c r="D175" s="67"/>
      <c r="E175" s="44"/>
      <c r="F175" s="45" t="str">
        <f aca="false">IF(OR(F174="khong dat",F173="Khong dat"),"Khong dat","Dat")</f>
        <v>Khong dat</v>
      </c>
      <c r="G175" s="37"/>
      <c r="H175" s="40"/>
      <c r="I175" s="40"/>
      <c r="J175" s="40"/>
      <c r="K175" s="40"/>
      <c r="L175" s="40"/>
      <c r="M175" s="27"/>
      <c r="N175" s="27"/>
      <c r="O175" s="27"/>
      <c r="P175" s="27"/>
      <c r="Q175" s="27"/>
      <c r="R175" s="27"/>
      <c r="S175" s="40"/>
      <c r="T175" s="8"/>
      <c r="U175" s="8"/>
      <c r="V175" s="8"/>
      <c r="W175" s="8"/>
      <c r="X175" s="8"/>
      <c r="Y175" s="8"/>
      <c r="Z175" s="8"/>
    </row>
    <row r="176" customFormat="false" ht="103.5" hidden="false" customHeight="true" outlineLevel="0" collapsed="false">
      <c r="A176" s="24" t="s">
        <v>556</v>
      </c>
      <c r="B176" s="68"/>
      <c r="C176" s="68"/>
      <c r="D176" s="69" t="n">
        <f aca="false">COUNTIFS(D155:D165,"khuyen khich",C155:C165,"ap dung")</f>
        <v>5</v>
      </c>
      <c r="E176" s="27"/>
      <c r="F176" s="27"/>
      <c r="G176" s="27"/>
      <c r="H176" s="40"/>
      <c r="I176" s="40"/>
      <c r="J176" s="40"/>
      <c r="K176" s="40"/>
      <c r="L176" s="40"/>
      <c r="M176" s="27"/>
      <c r="N176" s="27"/>
      <c r="O176" s="27"/>
      <c r="P176" s="27"/>
      <c r="Q176" s="27"/>
      <c r="R176" s="27"/>
      <c r="S176" s="40" t="n">
        <v>542</v>
      </c>
      <c r="T176" s="8"/>
      <c r="U176" s="8"/>
      <c r="V176" s="8"/>
      <c r="W176" s="8"/>
      <c r="X176" s="8"/>
      <c r="Y176" s="8"/>
      <c r="Z176" s="8"/>
    </row>
    <row r="177" customFormat="false" ht="28.5" hidden="false" customHeight="true" outlineLevel="0" collapsed="false">
      <c r="A177" s="46"/>
      <c r="B177" s="68"/>
      <c r="C177" s="68"/>
      <c r="D177" s="69"/>
      <c r="E177" s="27"/>
      <c r="F177" s="27"/>
      <c r="G177" s="27"/>
      <c r="H177" s="40"/>
      <c r="I177" s="40"/>
      <c r="J177" s="40"/>
      <c r="K177" s="40"/>
      <c r="L177" s="40"/>
      <c r="M177" s="27"/>
      <c r="N177" s="27"/>
      <c r="O177" s="27"/>
      <c r="P177" s="27"/>
      <c r="Q177" s="27"/>
      <c r="R177" s="27"/>
      <c r="S177" s="40"/>
      <c r="T177" s="8"/>
      <c r="U177" s="8"/>
      <c r="V177" s="8"/>
      <c r="W177" s="8"/>
      <c r="X177" s="8"/>
      <c r="Y177" s="8"/>
      <c r="Z177" s="8"/>
    </row>
    <row r="178" customFormat="false" ht="28.5" hidden="false" customHeight="true" outlineLevel="0" collapsed="false">
      <c r="A178" s="46"/>
      <c r="B178" s="68"/>
      <c r="C178" s="68"/>
      <c r="D178" s="69"/>
      <c r="E178" s="27"/>
      <c r="F178" s="27"/>
      <c r="G178" s="27"/>
      <c r="H178" s="40"/>
      <c r="I178" s="40"/>
      <c r="J178" s="40"/>
      <c r="K178" s="40"/>
      <c r="L178" s="40"/>
      <c r="M178" s="27"/>
      <c r="N178" s="27"/>
      <c r="O178" s="27"/>
      <c r="P178" s="27"/>
      <c r="Q178" s="27"/>
      <c r="R178" s="27"/>
      <c r="S178" s="40"/>
      <c r="T178" s="8"/>
      <c r="U178" s="8"/>
      <c r="V178" s="8"/>
      <c r="W178" s="8"/>
      <c r="X178" s="8"/>
      <c r="Y178" s="8"/>
      <c r="Z178" s="8"/>
    </row>
    <row r="179" customFormat="false" ht="19.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9.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9.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9.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9.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9.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9.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9.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9.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9.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9.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9.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9.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9.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9.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9.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9.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9.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9.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9.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9.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9.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9.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9.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9.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9.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9.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9.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9.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9.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9.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9.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9.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9.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9.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9.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9.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9.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9.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9.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9.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9.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9.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9.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9.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9.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9.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9.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9.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9.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9.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9.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9.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9.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9.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9.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9.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9.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9.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9.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9.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9.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9.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9.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9.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9.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9.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9.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9.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9.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9.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9.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9.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9.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9.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9.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9.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9.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9.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9.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9.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9.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9.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9.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9.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9.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9.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9.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9.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9.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9.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9.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9.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9.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9.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9.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9.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9.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9.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9.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9.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9.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9.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9.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9.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9.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9.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9.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9.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9.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9.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9.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9.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9.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9.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9.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9.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9.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9.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9.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9.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9.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9.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9.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9.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9.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9.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9.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9.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9.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9.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9.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9.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9.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9.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9.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9.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9.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9.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9.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9.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9.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9.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9.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9.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9.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9.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9.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9.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9.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9.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9.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9.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9.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9.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9.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9.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9.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9.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9.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9.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9.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9.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9.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9.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9.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9.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9.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9.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9.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9.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9.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9.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9.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9.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9.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9.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9.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9.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9.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9.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9.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9.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9.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9.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9.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9.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9.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9.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9.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9.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9.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9.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9.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9.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9.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9.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9.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9.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9.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9.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9.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9.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9.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9.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9.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9.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9.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9.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9.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9.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9.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9.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9.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9.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9.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9.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9.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9.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9.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9.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9.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9.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9.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9.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9.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9.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9.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9.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9.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9.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9.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9.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9.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9.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9.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9.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9.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9.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9.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9.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9.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9.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9.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9.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9.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9.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9.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9.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9.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9.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9.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9.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9.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9.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9.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9.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9.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9.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9.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9.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9.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9.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9.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9.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9.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9.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9.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9.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9.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9.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9.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9.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9.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9.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9.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9.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9.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9.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9.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9.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9.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9.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9.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9.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9.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9.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9.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9.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9.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9.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9.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9.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9.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9.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9.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9.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9.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9.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9.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9.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9.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9.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9.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9.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9.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9.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9.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9.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9.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9.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9.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9.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9.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9.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9.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9.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9.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9.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9.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9.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9.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9.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9.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9.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9.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9.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9.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9.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9.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9.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9.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9.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9.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9.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9.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9.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9.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9.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9.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9.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9.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9.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9.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9.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9.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9.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9.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9.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9.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9.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9.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9.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9.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9.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9.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9.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9.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9.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9.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9.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9.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9.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9.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9.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9.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9.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9.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9.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9.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9.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9.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9.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9.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9.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9.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9.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9.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9.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9.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9.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9.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9.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9.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9.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9.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9.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9.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9.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9.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9.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9.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9.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9.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9.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9.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9.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9.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9.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9.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9.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9.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9.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9.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9.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9.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9.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9.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9.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9.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9.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9.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9.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9.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9.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9.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9.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9.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9.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9.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9.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9.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9.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9.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9.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9.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9.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9.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9.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9.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9.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9.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9.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9.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9.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9.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9.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9.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9.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9.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9.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9.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9.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9.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9.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9.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9.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9.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9.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9.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9.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9.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9.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9.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9.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9.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9.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9.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9.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9.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9.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9.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9.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9.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9.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9.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9.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9.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9.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9.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9.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9.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9.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9.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9.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9.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9.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9.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9.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9.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9.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9.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9.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9.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9.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9.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9.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9.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9.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9.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9.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9.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9.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9.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9.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9.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9.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9.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9.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9.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9.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9.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9.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9.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9.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9.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9.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9.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9.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9.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9.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9.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9.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9.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9.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9.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9.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9.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9.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9.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9.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9.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9.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9.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9.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9.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9.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9.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9.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9.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9.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9.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9.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9.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9.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9.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9.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9.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9.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9.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9.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9.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9.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9.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9.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9.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9.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9.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9.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9.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9.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9.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9.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9.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9.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9.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9.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9.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9.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9.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9.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9.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9.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9.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9.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9.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9.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9.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9.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9.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9.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9.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9.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9.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9.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9.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9.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9.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9.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9.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9.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9.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9.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9.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9.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9.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9.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9.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9.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9.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9.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9.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9.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9.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9.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9.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9.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9.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9.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9.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9.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9.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9.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9.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9.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9.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9.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9.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9.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9.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9.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9.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9.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9.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9.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9.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9.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9.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9.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9.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9.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9.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9.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9.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9.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9.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9.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9.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9.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9.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9.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9.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9.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9.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9.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9.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9.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9.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9.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9.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9.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9.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9.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9.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9.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9.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9.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9.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9.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9.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9.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9.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9.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9.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9.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9.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9.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9.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9.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9.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9.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9.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9.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9.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9.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9.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9.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9.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9.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9.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9.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9.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9.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9.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9.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9.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9.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9.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9.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9.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9.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9.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9.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9.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9.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9.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9.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9.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9.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9.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9.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9.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9.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9.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9.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9.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9.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9.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9.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9.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9.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9.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9.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9.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9.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9.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9.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9.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9.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9.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9.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9.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9.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9.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9.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9.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9.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9.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9.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9.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9.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9.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9.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9.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9.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9.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9.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9.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9.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9.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9.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9.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9.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9.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9.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9.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9.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9.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9.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9.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9.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9.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9.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9.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9.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9.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9.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9.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9.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9.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9.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9.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9.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9.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9.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9.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9.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9.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9.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9.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9.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9.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9.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9.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9.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9.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9.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9.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9.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9.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9.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9.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9.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9.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9.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9.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9.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9.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9.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9.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9.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9.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9.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9.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9.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9.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9.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9.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9.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9.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9.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9.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9.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9.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9.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9.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9.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9.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9.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9.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9.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9.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9.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9.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9.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9.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9.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9.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9.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9.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9.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9.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9.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9.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9.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9.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9.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9.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9.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9.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9.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165">
    <cfRule type="cellIs" priority="2" operator="equal" aboveAverage="0" equalAverage="0" bottom="0" percent="0" rank="0" text="" dxfId="0">
      <formula>"ap dung"</formula>
    </cfRule>
  </conditionalFormatting>
  <conditionalFormatting sqref="D1:D165">
    <cfRule type="cellIs" priority="3" operator="equal" aboveAverage="0" equalAverage="0" bottom="0" percent="0" rank="0" text="" dxfId="0">
      <formula>"khuyen khich"</formula>
    </cfRule>
  </conditionalFormatting>
  <conditionalFormatting sqref="D1:D165">
    <cfRule type="cellIs" priority="4" operator="equal" aboveAverage="0" equalAverage="0" bottom="0" percent="0" rank="0" text="" dxfId="1">
      <formula>"bat buoc"</formula>
    </cfRule>
  </conditionalFormatting>
  <conditionalFormatting sqref="E1:E165">
    <cfRule type="cellIs" priority="5" operator="equal" aboveAverage="0" equalAverage="0" bottom="0" percent="0" rank="0" text="" dxfId="0">
      <formula>1</formula>
    </cfRule>
  </conditionalFormatting>
  <conditionalFormatting sqref="E1:E165">
    <cfRule type="cellIs" priority="6" operator="equal" aboveAverage="0" equalAverage="0" bottom="0" percent="0" rank="0" text="" dxfId="1">
      <formula>"x"</formula>
    </cfRule>
  </conditionalFormatting>
  <conditionalFormatting sqref="F3:F165">
    <cfRule type="expression" priority="7" aboveAverage="0" equalAverage="0" bottom="0" percent="0" rank="0" text="" dxfId="2">
      <formula>LEN(TRIM(F3))&gt;0</formula>
    </cfRule>
  </conditionalFormatting>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ColWidth="14.42578125" defaultRowHeight="15" zeroHeight="false" outlineLevelRow="0" outlineLevelCol="0"/>
  <cols>
    <col collapsed="false" customWidth="true" hidden="false" outlineLevel="0" max="1" min="1" style="0" width="16.29"/>
    <col collapsed="false" customWidth="true" hidden="false" outlineLevel="0" max="2" min="2" style="0" width="11.29"/>
    <col collapsed="false" customWidth="true" hidden="false" outlineLevel="0" max="4" min="3" style="0" width="8.29"/>
    <col collapsed="false" customWidth="true" hidden="false" outlineLevel="0" max="26" min="5" style="0" width="16.29"/>
  </cols>
  <sheetData>
    <row r="1" customFormat="false" ht="27" hidden="false" customHeight="true" outlineLevel="0" collapsed="false">
      <c r="A1" s="70" t="s">
        <v>402</v>
      </c>
      <c r="B1" s="70"/>
      <c r="C1" s="70"/>
      <c r="D1" s="70"/>
      <c r="E1" s="8"/>
      <c r="F1" s="8"/>
      <c r="G1" s="8"/>
      <c r="H1" s="8"/>
      <c r="I1" s="8"/>
      <c r="J1" s="8"/>
      <c r="K1" s="8"/>
      <c r="L1" s="8"/>
      <c r="M1" s="8"/>
      <c r="N1" s="8"/>
      <c r="O1" s="8"/>
      <c r="P1" s="8"/>
      <c r="Q1" s="8"/>
      <c r="R1" s="8"/>
      <c r="S1" s="8"/>
      <c r="T1" s="8"/>
      <c r="U1" s="8"/>
      <c r="V1" s="8"/>
      <c r="W1" s="8"/>
      <c r="X1" s="8"/>
      <c r="Y1" s="8"/>
      <c r="Z1" s="8"/>
    </row>
    <row r="2" customFormat="false" ht="20.25" hidden="false" customHeight="true" outlineLevel="0" collapsed="false">
      <c r="A2" s="71"/>
      <c r="B2" s="71"/>
      <c r="C2" s="72" t="s">
        <v>557</v>
      </c>
      <c r="D2" s="72" t="s">
        <v>558</v>
      </c>
      <c r="E2" s="8"/>
      <c r="F2" s="8"/>
      <c r="G2" s="8"/>
      <c r="H2" s="8"/>
      <c r="I2" s="8"/>
      <c r="J2" s="8"/>
      <c r="K2" s="8"/>
      <c r="L2" s="8"/>
      <c r="M2" s="8"/>
      <c r="N2" s="8"/>
      <c r="O2" s="8"/>
      <c r="P2" s="8"/>
      <c r="Q2" s="8"/>
      <c r="R2" s="8"/>
      <c r="S2" s="8"/>
      <c r="T2" s="8"/>
      <c r="U2" s="8"/>
      <c r="V2" s="8"/>
      <c r="W2" s="8"/>
      <c r="X2" s="8"/>
      <c r="Y2" s="8"/>
      <c r="Z2" s="8"/>
    </row>
    <row r="3" customFormat="false" ht="32.25" hidden="false" customHeight="true" outlineLevel="0" collapsed="false">
      <c r="A3" s="73" t="s">
        <v>559</v>
      </c>
      <c r="B3" s="74" t="n">
        <f aca="false">'P2 DICH VU - Bang 1'!F167</f>
        <v>0</v>
      </c>
      <c r="C3" s="75" t="n">
        <f aca="false">'P2 DICH VU - Bang 1'!E169</f>
        <v>0</v>
      </c>
      <c r="D3" s="75" t="n">
        <f aca="false">100%-C3</f>
        <v>1</v>
      </c>
      <c r="E3" s="8"/>
      <c r="F3" s="8"/>
      <c r="G3" s="8"/>
      <c r="H3" s="8"/>
      <c r="I3" s="8"/>
      <c r="J3" s="8"/>
      <c r="K3" s="8"/>
      <c r="L3" s="8"/>
      <c r="M3" s="8"/>
      <c r="N3" s="8"/>
      <c r="O3" s="8"/>
      <c r="P3" s="8"/>
      <c r="Q3" s="8"/>
      <c r="R3" s="8"/>
      <c r="S3" s="8"/>
      <c r="T3" s="8"/>
      <c r="U3" s="8"/>
      <c r="V3" s="8"/>
      <c r="W3" s="8"/>
      <c r="X3" s="8"/>
      <c r="Y3" s="8"/>
      <c r="Z3" s="8"/>
    </row>
    <row r="4" customFormat="false" ht="31.5" hidden="false" customHeight="true" outlineLevel="0" collapsed="false">
      <c r="A4" s="76" t="s">
        <v>560</v>
      </c>
      <c r="B4" s="77" t="n">
        <f aca="false">'P2 DICH VU - Bang 1'!F168</f>
        <v>0</v>
      </c>
      <c r="C4" s="78" t="n">
        <f aca="false">'P2 DICH VU - Bang 1'!E170</f>
        <v>0</v>
      </c>
      <c r="D4" s="78" t="n">
        <f aca="false">100%-C4</f>
        <v>1</v>
      </c>
      <c r="E4" s="8"/>
      <c r="F4" s="8"/>
      <c r="G4" s="8"/>
      <c r="H4" s="8"/>
      <c r="I4" s="8"/>
      <c r="J4" s="8"/>
      <c r="K4" s="8"/>
      <c r="L4" s="8"/>
      <c r="M4" s="8"/>
      <c r="N4" s="8"/>
      <c r="O4" s="8"/>
      <c r="P4" s="8"/>
      <c r="Q4" s="8"/>
      <c r="R4" s="8"/>
      <c r="S4" s="8"/>
      <c r="T4" s="8"/>
      <c r="U4" s="8"/>
      <c r="V4" s="8"/>
      <c r="W4" s="8"/>
      <c r="X4" s="8"/>
      <c r="Y4" s="8"/>
      <c r="Z4" s="8"/>
    </row>
    <row r="5" customFormat="false" ht="31.5" hidden="false" customHeight="true" outlineLevel="0" collapsed="false">
      <c r="A5" s="76" t="s">
        <v>559</v>
      </c>
      <c r="B5" s="79" t="str">
        <f aca="false">'P2 DICH VU - Bang 1'!F173</f>
        <v>Khong dat</v>
      </c>
      <c r="C5" s="80"/>
      <c r="D5" s="80"/>
      <c r="E5" s="8"/>
      <c r="F5" s="8"/>
      <c r="G5" s="8"/>
      <c r="H5" s="8"/>
      <c r="I5" s="8"/>
      <c r="J5" s="8"/>
      <c r="K5" s="8"/>
      <c r="L5" s="8"/>
      <c r="M5" s="8"/>
      <c r="N5" s="8"/>
      <c r="O5" s="8"/>
      <c r="P5" s="8"/>
      <c r="Q5" s="8"/>
      <c r="R5" s="8"/>
      <c r="S5" s="8"/>
      <c r="T5" s="8"/>
      <c r="U5" s="8"/>
      <c r="V5" s="8"/>
      <c r="W5" s="8"/>
      <c r="X5" s="8"/>
      <c r="Y5" s="8"/>
      <c r="Z5" s="8"/>
    </row>
    <row r="6" customFormat="false" ht="31.5" hidden="false" customHeight="true" outlineLevel="0" collapsed="false">
      <c r="A6" s="76" t="s">
        <v>560</v>
      </c>
      <c r="B6" s="79" t="str">
        <f aca="false">'P2 DICH VU - Bang 1'!F174</f>
        <v>Khong dat</v>
      </c>
      <c r="C6" s="80"/>
      <c r="D6" s="80"/>
      <c r="E6" s="8"/>
      <c r="F6" s="8"/>
      <c r="G6" s="8"/>
      <c r="H6" s="8"/>
      <c r="I6" s="8"/>
      <c r="J6" s="8"/>
      <c r="K6" s="8"/>
      <c r="L6" s="8"/>
      <c r="M6" s="8"/>
      <c r="N6" s="8"/>
      <c r="O6" s="8"/>
      <c r="P6" s="8"/>
      <c r="Q6" s="8"/>
      <c r="R6" s="8"/>
      <c r="S6" s="8"/>
      <c r="T6" s="8"/>
      <c r="U6" s="8"/>
      <c r="V6" s="8"/>
      <c r="W6" s="8"/>
      <c r="X6" s="8"/>
      <c r="Y6" s="8"/>
      <c r="Z6" s="8"/>
    </row>
    <row r="7" customFormat="false" ht="21" hidden="false" customHeight="true" outlineLevel="0" collapsed="false">
      <c r="A7" s="76" t="s">
        <v>561</v>
      </c>
      <c r="B7" s="79" t="str">
        <f aca="false">'P2 DICH VU - Bang 1'!F175</f>
        <v>Khong dat</v>
      </c>
      <c r="C7" s="80"/>
      <c r="D7" s="80"/>
      <c r="E7" s="8"/>
      <c r="F7" s="8"/>
      <c r="G7" s="8"/>
      <c r="H7" s="8"/>
      <c r="I7" s="8"/>
      <c r="J7" s="8"/>
      <c r="K7" s="8"/>
      <c r="L7" s="8"/>
      <c r="M7" s="8"/>
      <c r="N7" s="8"/>
      <c r="O7" s="8"/>
      <c r="P7" s="8"/>
      <c r="Q7" s="8"/>
      <c r="R7" s="8"/>
      <c r="S7" s="8"/>
      <c r="T7" s="8"/>
      <c r="U7" s="8"/>
      <c r="V7" s="8"/>
      <c r="W7" s="8"/>
      <c r="X7" s="8"/>
      <c r="Y7" s="8"/>
      <c r="Z7" s="8"/>
    </row>
    <row r="8" customFormat="false" ht="19.5" hidden="false" customHeight="true" outlineLevel="0" collapsed="false">
      <c r="A8" s="8"/>
      <c r="B8" s="8"/>
      <c r="C8" s="8"/>
      <c r="D8" s="8"/>
      <c r="E8" s="8"/>
      <c r="F8" s="8"/>
      <c r="G8" s="8"/>
      <c r="H8" s="8"/>
      <c r="I8" s="8"/>
      <c r="J8" s="8"/>
      <c r="K8" s="8"/>
      <c r="L8" s="8"/>
      <c r="M8" s="8"/>
      <c r="N8" s="8"/>
      <c r="O8" s="8"/>
      <c r="P8" s="8"/>
      <c r="Q8" s="8"/>
      <c r="R8" s="8"/>
      <c r="S8" s="8"/>
      <c r="T8" s="8"/>
      <c r="U8" s="8"/>
      <c r="V8" s="8"/>
      <c r="W8" s="8"/>
      <c r="X8" s="8"/>
      <c r="Y8" s="8"/>
      <c r="Z8" s="8"/>
    </row>
    <row r="9" customFormat="false" ht="19.5" hidden="false" customHeight="true" outlineLevel="0" collapsed="false">
      <c r="A9" s="8"/>
      <c r="B9" s="8"/>
      <c r="C9" s="8"/>
      <c r="D9" s="8"/>
      <c r="E9" s="8"/>
      <c r="F9" s="8"/>
      <c r="G9" s="8"/>
      <c r="H9" s="8"/>
      <c r="I9" s="8"/>
      <c r="J9" s="8"/>
      <c r="K9" s="8"/>
      <c r="L9" s="8"/>
      <c r="M9" s="8"/>
      <c r="N9" s="8"/>
      <c r="O9" s="8"/>
      <c r="P9" s="8"/>
      <c r="Q9" s="8"/>
      <c r="R9" s="8"/>
      <c r="S9" s="8"/>
      <c r="T9" s="8"/>
      <c r="U9" s="8"/>
      <c r="V9" s="8"/>
      <c r="W9" s="8"/>
      <c r="X9" s="8"/>
      <c r="Y9" s="8"/>
      <c r="Z9" s="8"/>
    </row>
    <row r="10" customFormat="false" ht="19.5" hidden="false" customHeight="tru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row>
    <row r="11" customFormat="false" ht="19.5" hidden="false" customHeight="true" outlineLevel="0" collapsed="false">
      <c r="A11" s="8"/>
      <c r="B11" s="8"/>
      <c r="C11" s="8"/>
      <c r="D11" s="8"/>
      <c r="E11" s="8"/>
      <c r="F11" s="8"/>
      <c r="G11" s="8"/>
      <c r="H11" s="8"/>
      <c r="I11" s="8"/>
      <c r="J11" s="8"/>
      <c r="K11" s="8"/>
      <c r="L11" s="8"/>
      <c r="M11" s="8"/>
      <c r="N11" s="8"/>
      <c r="O11" s="8"/>
      <c r="P11" s="8"/>
      <c r="Q11" s="8"/>
      <c r="R11" s="8"/>
      <c r="S11" s="8"/>
      <c r="T11" s="8"/>
      <c r="U11" s="8"/>
      <c r="V11" s="8"/>
      <c r="W11" s="8"/>
      <c r="X11" s="8"/>
      <c r="Y11" s="8"/>
      <c r="Z11" s="8"/>
    </row>
    <row r="12" customFormat="false" ht="19.5" hidden="false" customHeight="true" outlineLevel="0" collapsed="false">
      <c r="A12" s="8"/>
      <c r="B12" s="8"/>
      <c r="C12" s="8"/>
      <c r="D12" s="8"/>
      <c r="E12" s="8"/>
      <c r="F12" s="8"/>
      <c r="G12" s="8"/>
      <c r="H12" s="8"/>
      <c r="I12" s="8"/>
      <c r="J12" s="8"/>
      <c r="K12" s="8"/>
      <c r="L12" s="8"/>
      <c r="M12" s="8"/>
      <c r="N12" s="8"/>
      <c r="O12" s="8"/>
      <c r="P12" s="8"/>
      <c r="Q12" s="8"/>
      <c r="R12" s="8"/>
      <c r="S12" s="8"/>
      <c r="T12" s="8"/>
      <c r="U12" s="8"/>
      <c r="V12" s="8"/>
      <c r="W12" s="8"/>
      <c r="X12" s="8"/>
      <c r="Y12" s="8"/>
      <c r="Z12" s="8"/>
    </row>
    <row r="13" customFormat="false" ht="19.5" hidden="false" customHeight="true" outlineLevel="0" collapsed="false">
      <c r="A13" s="8"/>
      <c r="B13" s="8"/>
      <c r="C13" s="8"/>
      <c r="D13" s="8"/>
      <c r="E13" s="8"/>
      <c r="F13" s="8"/>
      <c r="G13" s="8"/>
      <c r="H13" s="8"/>
      <c r="I13" s="8"/>
      <c r="J13" s="8"/>
      <c r="K13" s="8"/>
      <c r="L13" s="8"/>
      <c r="M13" s="8"/>
      <c r="N13" s="8"/>
      <c r="O13" s="8"/>
      <c r="P13" s="8"/>
      <c r="Q13" s="8"/>
      <c r="R13" s="8"/>
      <c r="S13" s="8"/>
      <c r="T13" s="8"/>
      <c r="U13" s="8"/>
      <c r="V13" s="8"/>
      <c r="W13" s="8"/>
      <c r="X13" s="8"/>
      <c r="Y13" s="8"/>
      <c r="Z13" s="8"/>
    </row>
    <row r="14" customFormat="false" ht="19.5" hidden="false" customHeight="true" outlineLevel="0" collapsed="false">
      <c r="A14" s="8"/>
      <c r="B14" s="8"/>
      <c r="C14" s="8"/>
      <c r="D14" s="8"/>
      <c r="E14" s="8"/>
      <c r="F14" s="8"/>
      <c r="G14" s="8"/>
      <c r="H14" s="8"/>
      <c r="I14" s="8"/>
      <c r="J14" s="8"/>
      <c r="K14" s="8"/>
      <c r="L14" s="8"/>
      <c r="M14" s="8"/>
      <c r="N14" s="8"/>
      <c r="O14" s="8"/>
      <c r="P14" s="8"/>
      <c r="Q14" s="8"/>
      <c r="R14" s="8"/>
      <c r="S14" s="8"/>
      <c r="T14" s="8"/>
      <c r="U14" s="8"/>
      <c r="V14" s="8"/>
      <c r="W14" s="8"/>
      <c r="X14" s="8"/>
      <c r="Y14" s="8"/>
      <c r="Z14" s="8"/>
    </row>
    <row r="15" customFormat="false" ht="19.5" hidden="false" customHeight="true" outlineLevel="0" collapsed="false">
      <c r="A15" s="8"/>
      <c r="B15" s="8"/>
      <c r="C15" s="8"/>
      <c r="D15" s="8"/>
      <c r="E15" s="8"/>
      <c r="F15" s="8"/>
      <c r="G15" s="8"/>
      <c r="H15" s="8"/>
      <c r="I15" s="8"/>
      <c r="J15" s="8"/>
      <c r="K15" s="8"/>
      <c r="L15" s="8"/>
      <c r="M15" s="8"/>
      <c r="N15" s="8"/>
      <c r="O15" s="8"/>
      <c r="P15" s="8"/>
      <c r="Q15" s="8"/>
      <c r="R15" s="8"/>
      <c r="S15" s="8"/>
      <c r="T15" s="8"/>
      <c r="U15" s="8"/>
      <c r="V15" s="8"/>
      <c r="W15" s="8"/>
      <c r="X15" s="8"/>
      <c r="Y15" s="8"/>
      <c r="Z15" s="8"/>
    </row>
    <row r="16" customFormat="false" ht="19.5" hidden="false" customHeight="true" outlineLevel="0" collapsed="false">
      <c r="A16" s="8"/>
      <c r="B16" s="8"/>
      <c r="C16" s="8"/>
      <c r="D16" s="8"/>
      <c r="E16" s="8"/>
      <c r="F16" s="8"/>
      <c r="G16" s="8"/>
      <c r="H16" s="8"/>
      <c r="I16" s="8"/>
      <c r="J16" s="8"/>
      <c r="K16" s="8"/>
      <c r="L16" s="8"/>
      <c r="M16" s="8"/>
      <c r="N16" s="8"/>
      <c r="O16" s="8"/>
      <c r="P16" s="8"/>
      <c r="Q16" s="8"/>
      <c r="R16" s="8"/>
      <c r="S16" s="8"/>
      <c r="T16" s="8"/>
      <c r="U16" s="8"/>
      <c r="V16" s="8"/>
      <c r="W16" s="8"/>
      <c r="X16" s="8"/>
      <c r="Y16" s="8"/>
      <c r="Z16" s="8"/>
    </row>
    <row r="17" customFormat="false" ht="19.5" hidden="false" customHeight="true" outlineLevel="0" collapsed="false">
      <c r="A17" s="8"/>
      <c r="B17" s="8"/>
      <c r="C17" s="8"/>
      <c r="D17" s="8"/>
      <c r="E17" s="8"/>
      <c r="F17" s="8"/>
      <c r="G17" s="8"/>
      <c r="H17" s="8"/>
      <c r="I17" s="8"/>
      <c r="J17" s="8"/>
      <c r="K17" s="8"/>
      <c r="L17" s="8"/>
      <c r="M17" s="8"/>
      <c r="N17" s="8"/>
      <c r="O17" s="8"/>
      <c r="P17" s="8"/>
      <c r="Q17" s="8"/>
      <c r="R17" s="8"/>
      <c r="S17" s="8"/>
      <c r="T17" s="8"/>
      <c r="U17" s="8"/>
      <c r="V17" s="8"/>
      <c r="W17" s="8"/>
      <c r="X17" s="8"/>
      <c r="Y17" s="8"/>
      <c r="Z17" s="8"/>
    </row>
    <row r="18" customFormat="false" ht="19.5" hidden="false" customHeight="true" outlineLevel="0" collapsed="false">
      <c r="A18" s="8"/>
      <c r="B18" s="8"/>
      <c r="C18" s="8"/>
      <c r="D18" s="8"/>
      <c r="E18" s="8"/>
      <c r="F18" s="8"/>
      <c r="G18" s="8"/>
      <c r="H18" s="8"/>
      <c r="I18" s="8"/>
      <c r="J18" s="8"/>
      <c r="K18" s="8"/>
      <c r="L18" s="8"/>
      <c r="M18" s="8"/>
      <c r="N18" s="8"/>
      <c r="O18" s="8"/>
      <c r="P18" s="8"/>
      <c r="Q18" s="8"/>
      <c r="R18" s="8"/>
      <c r="S18" s="8"/>
      <c r="T18" s="8"/>
      <c r="U18" s="8"/>
      <c r="V18" s="8"/>
      <c r="W18" s="8"/>
      <c r="X18" s="8"/>
      <c r="Y18" s="8"/>
      <c r="Z18" s="8"/>
    </row>
    <row r="19" customFormat="false" ht="19.5" hidden="false" customHeight="true" outlineLevel="0" collapsed="false">
      <c r="A19" s="8"/>
      <c r="B19" s="8"/>
      <c r="C19" s="8"/>
      <c r="D19" s="8"/>
      <c r="E19" s="8"/>
      <c r="F19" s="8"/>
      <c r="G19" s="8"/>
      <c r="H19" s="8"/>
      <c r="I19" s="8"/>
      <c r="J19" s="8"/>
      <c r="K19" s="8"/>
      <c r="L19" s="8"/>
      <c r="M19" s="8"/>
      <c r="N19" s="8"/>
      <c r="O19" s="8"/>
      <c r="P19" s="8"/>
      <c r="Q19" s="8"/>
      <c r="R19" s="8"/>
      <c r="S19" s="8"/>
      <c r="T19" s="8"/>
      <c r="U19" s="8"/>
      <c r="V19" s="8"/>
      <c r="W19" s="8"/>
      <c r="X19" s="8"/>
      <c r="Y19" s="8"/>
      <c r="Z19" s="8"/>
    </row>
    <row r="20" customFormat="false" ht="19.5" hidden="false" customHeight="true" outlineLevel="0" collapsed="false">
      <c r="A20" s="8"/>
      <c r="B20" s="8"/>
      <c r="C20" s="8"/>
      <c r="D20" s="8"/>
      <c r="E20" s="8"/>
      <c r="F20" s="8"/>
      <c r="G20" s="8"/>
      <c r="H20" s="8"/>
      <c r="I20" s="8"/>
      <c r="J20" s="8"/>
      <c r="K20" s="8"/>
      <c r="L20" s="8"/>
      <c r="M20" s="8"/>
      <c r="N20" s="8"/>
      <c r="O20" s="8"/>
      <c r="P20" s="8"/>
      <c r="Q20" s="8"/>
      <c r="R20" s="8"/>
      <c r="S20" s="8"/>
      <c r="T20" s="8"/>
      <c r="U20" s="8"/>
      <c r="V20" s="8"/>
      <c r="W20" s="8"/>
      <c r="X20" s="8"/>
      <c r="Y20" s="8"/>
      <c r="Z20" s="8"/>
    </row>
    <row r="21" customFormat="false" ht="19.5" hidden="false" customHeight="true" outlineLevel="0" collapsed="false">
      <c r="A21" s="8"/>
      <c r="B21" s="8"/>
      <c r="C21" s="8"/>
      <c r="D21" s="8"/>
      <c r="E21" s="8"/>
      <c r="F21" s="8"/>
      <c r="G21" s="8"/>
      <c r="H21" s="8"/>
      <c r="I21" s="8"/>
      <c r="J21" s="8"/>
      <c r="K21" s="8"/>
      <c r="L21" s="8"/>
      <c r="M21" s="8"/>
      <c r="N21" s="8"/>
      <c r="O21" s="8"/>
      <c r="P21" s="8"/>
      <c r="Q21" s="8"/>
      <c r="R21" s="8"/>
      <c r="S21" s="8"/>
      <c r="T21" s="8"/>
      <c r="U21" s="8"/>
      <c r="V21" s="8"/>
      <c r="W21" s="8"/>
      <c r="X21" s="8"/>
      <c r="Y21" s="8"/>
      <c r="Z21" s="8"/>
    </row>
    <row r="22" customFormat="false" ht="19.5" hidden="false" customHeight="true" outlineLevel="0" collapsed="false">
      <c r="A22" s="8"/>
      <c r="B22" s="8"/>
      <c r="C22" s="8"/>
      <c r="D22" s="8"/>
      <c r="E22" s="8"/>
      <c r="F22" s="8"/>
      <c r="G22" s="8"/>
      <c r="H22" s="8"/>
      <c r="I22" s="8"/>
      <c r="J22" s="8"/>
      <c r="K22" s="8"/>
      <c r="L22" s="8"/>
      <c r="M22" s="8"/>
      <c r="N22" s="8"/>
      <c r="O22" s="8"/>
      <c r="P22" s="8"/>
      <c r="Q22" s="8"/>
      <c r="R22" s="8"/>
      <c r="S22" s="8"/>
      <c r="T22" s="8"/>
      <c r="U22" s="8"/>
      <c r="V22" s="8"/>
      <c r="W22" s="8"/>
      <c r="X22" s="8"/>
      <c r="Y22" s="8"/>
      <c r="Z22" s="8"/>
    </row>
    <row r="23" customFormat="false" ht="19.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9.5" hidden="false" customHeight="true" outlineLevel="0" collapsed="false">
      <c r="A24" s="8"/>
      <c r="B24" s="8"/>
      <c r="C24" s="8"/>
      <c r="D24" s="8"/>
      <c r="E24" s="8"/>
      <c r="F24" s="8"/>
      <c r="G24" s="8"/>
      <c r="H24" s="8"/>
      <c r="I24" s="8"/>
      <c r="J24" s="8"/>
      <c r="K24" s="8"/>
      <c r="L24" s="8"/>
      <c r="M24" s="8"/>
      <c r="N24" s="8"/>
      <c r="O24" s="8"/>
      <c r="P24" s="8"/>
      <c r="Q24" s="8"/>
      <c r="R24" s="8"/>
      <c r="S24" s="8"/>
      <c r="T24" s="8"/>
      <c r="U24" s="8"/>
      <c r="V24" s="8"/>
      <c r="W24" s="8"/>
      <c r="X24" s="8"/>
      <c r="Y24" s="8"/>
      <c r="Z24" s="8"/>
    </row>
    <row r="25" customFormat="false" ht="19.5" hidden="false" customHeight="true" outlineLevel="0" collapsed="false">
      <c r="A25" s="8"/>
      <c r="B25" s="8"/>
      <c r="C25" s="8"/>
      <c r="D25" s="8"/>
      <c r="E25" s="8"/>
      <c r="F25" s="8"/>
      <c r="G25" s="8"/>
      <c r="H25" s="8"/>
      <c r="I25" s="8"/>
      <c r="J25" s="8"/>
      <c r="K25" s="8"/>
      <c r="L25" s="8"/>
      <c r="M25" s="8"/>
      <c r="N25" s="8"/>
      <c r="O25" s="8"/>
      <c r="P25" s="8"/>
      <c r="Q25" s="8"/>
      <c r="R25" s="8"/>
      <c r="S25" s="8"/>
      <c r="T25" s="8"/>
      <c r="U25" s="8"/>
      <c r="V25" s="8"/>
      <c r="W25" s="8"/>
      <c r="X25" s="8"/>
      <c r="Y25" s="8"/>
      <c r="Z25" s="8"/>
    </row>
    <row r="26" customFormat="false" ht="19.5" hidden="false" customHeight="true" outlineLevel="0" collapsed="false">
      <c r="A26" s="8"/>
      <c r="B26" s="8"/>
      <c r="C26" s="8"/>
      <c r="D26" s="8"/>
      <c r="E26" s="8"/>
      <c r="F26" s="8"/>
      <c r="G26" s="8"/>
      <c r="H26" s="8"/>
      <c r="I26" s="8"/>
      <c r="J26" s="8"/>
      <c r="K26" s="8"/>
      <c r="L26" s="8"/>
      <c r="M26" s="8"/>
      <c r="N26" s="8"/>
      <c r="O26" s="8"/>
      <c r="P26" s="8"/>
      <c r="Q26" s="8"/>
      <c r="R26" s="8"/>
      <c r="S26" s="8"/>
      <c r="T26" s="8"/>
      <c r="U26" s="8"/>
      <c r="V26" s="8"/>
      <c r="W26" s="8"/>
      <c r="X26" s="8"/>
      <c r="Y26" s="8"/>
      <c r="Z26" s="8"/>
    </row>
    <row r="27" customFormat="false" ht="19.5" hidden="false" customHeight="tru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row>
    <row r="28" customFormat="false" ht="19.5" hidden="false" customHeight="true" outlineLevel="0" collapsed="false">
      <c r="A28" s="8"/>
      <c r="B28" s="8"/>
      <c r="C28" s="8"/>
      <c r="D28" s="8"/>
      <c r="E28" s="8"/>
      <c r="F28" s="8"/>
      <c r="G28" s="8"/>
      <c r="H28" s="8"/>
      <c r="I28" s="8"/>
      <c r="J28" s="8"/>
      <c r="K28" s="8"/>
      <c r="L28" s="8"/>
      <c r="M28" s="8"/>
      <c r="N28" s="8"/>
      <c r="O28" s="8"/>
      <c r="P28" s="8"/>
      <c r="Q28" s="8"/>
      <c r="R28" s="8"/>
      <c r="S28" s="8"/>
      <c r="T28" s="8"/>
      <c r="U28" s="8"/>
      <c r="V28" s="8"/>
      <c r="W28" s="8"/>
      <c r="X28" s="8"/>
      <c r="Y28" s="8"/>
      <c r="Z28" s="8"/>
    </row>
    <row r="29" customFormat="false" ht="19.5" hidden="false" customHeight="true" outlineLevel="0" collapsed="false">
      <c r="A29" s="8"/>
      <c r="B29" s="8"/>
      <c r="C29" s="8"/>
      <c r="D29" s="8"/>
      <c r="E29" s="8"/>
      <c r="F29" s="8"/>
      <c r="G29" s="8"/>
      <c r="H29" s="8"/>
      <c r="I29" s="8"/>
      <c r="J29" s="8"/>
      <c r="K29" s="8"/>
      <c r="L29" s="8"/>
      <c r="M29" s="8"/>
      <c r="N29" s="8"/>
      <c r="O29" s="8"/>
      <c r="P29" s="8"/>
      <c r="Q29" s="8"/>
      <c r="R29" s="8"/>
      <c r="S29" s="8"/>
      <c r="T29" s="8"/>
      <c r="U29" s="8"/>
      <c r="V29" s="8"/>
      <c r="W29" s="8"/>
      <c r="X29" s="8"/>
      <c r="Y29" s="8"/>
      <c r="Z29" s="8"/>
    </row>
    <row r="30" customFormat="false" ht="19.5" hidden="false" customHeight="true" outlineLevel="0" collapsed="false">
      <c r="A30" s="8"/>
      <c r="B30" s="8"/>
      <c r="C30" s="8"/>
      <c r="D30" s="8"/>
      <c r="E30" s="8"/>
      <c r="F30" s="8"/>
      <c r="G30" s="8"/>
      <c r="H30" s="8"/>
      <c r="I30" s="8"/>
      <c r="J30" s="8"/>
      <c r="K30" s="8"/>
      <c r="L30" s="8"/>
      <c r="M30" s="8"/>
      <c r="N30" s="8"/>
      <c r="O30" s="8"/>
      <c r="P30" s="8"/>
      <c r="Q30" s="8"/>
      <c r="R30" s="8"/>
      <c r="S30" s="8"/>
      <c r="T30" s="8"/>
      <c r="U30" s="8"/>
      <c r="V30" s="8"/>
      <c r="W30" s="8"/>
      <c r="X30" s="8"/>
      <c r="Y30" s="8"/>
      <c r="Z30" s="8"/>
    </row>
    <row r="31" customFormat="false" ht="19.5" hidden="false" customHeight="true" outlineLevel="0" collapsed="false">
      <c r="A31" s="8"/>
      <c r="B31" s="8"/>
      <c r="C31" s="8"/>
      <c r="D31" s="8"/>
      <c r="E31" s="8"/>
      <c r="F31" s="8"/>
      <c r="G31" s="8"/>
      <c r="H31" s="8"/>
      <c r="I31" s="8"/>
      <c r="J31" s="8"/>
      <c r="K31" s="8"/>
      <c r="L31" s="8"/>
      <c r="M31" s="8"/>
      <c r="N31" s="8"/>
      <c r="O31" s="8"/>
      <c r="P31" s="8"/>
      <c r="Q31" s="8"/>
      <c r="R31" s="8"/>
      <c r="S31" s="8"/>
      <c r="T31" s="8"/>
      <c r="U31" s="8"/>
      <c r="V31" s="8"/>
      <c r="W31" s="8"/>
      <c r="X31" s="8"/>
      <c r="Y31" s="8"/>
      <c r="Z31" s="8"/>
    </row>
    <row r="32" customFormat="false" ht="19.5" hidden="false" customHeight="true" outlineLevel="0" collapsed="false">
      <c r="A32" s="8"/>
      <c r="B32" s="8"/>
      <c r="C32" s="8"/>
      <c r="D32" s="8"/>
      <c r="E32" s="8"/>
      <c r="F32" s="8"/>
      <c r="G32" s="8"/>
      <c r="H32" s="8"/>
      <c r="I32" s="8"/>
      <c r="J32" s="8"/>
      <c r="K32" s="8"/>
      <c r="L32" s="8"/>
      <c r="M32" s="8"/>
      <c r="N32" s="8"/>
      <c r="O32" s="8"/>
      <c r="P32" s="8"/>
      <c r="Q32" s="8"/>
      <c r="R32" s="8"/>
      <c r="S32" s="8"/>
      <c r="T32" s="8"/>
      <c r="U32" s="8"/>
      <c r="V32" s="8"/>
      <c r="W32" s="8"/>
      <c r="X32" s="8"/>
      <c r="Y32" s="8"/>
      <c r="Z32" s="8"/>
    </row>
    <row r="33" customFormat="false" ht="19.5" hidden="false" customHeight="true" outlineLevel="0" collapsed="false">
      <c r="A33" s="8"/>
      <c r="B33" s="8"/>
      <c r="C33" s="8"/>
      <c r="D33" s="8"/>
      <c r="E33" s="8"/>
      <c r="F33" s="8"/>
      <c r="G33" s="8"/>
      <c r="H33" s="8"/>
      <c r="I33" s="8"/>
      <c r="J33" s="8"/>
      <c r="K33" s="8"/>
      <c r="L33" s="8"/>
      <c r="M33" s="8"/>
      <c r="N33" s="8"/>
      <c r="O33" s="8"/>
      <c r="P33" s="8"/>
      <c r="Q33" s="8"/>
      <c r="R33" s="8"/>
      <c r="S33" s="8"/>
      <c r="T33" s="8"/>
      <c r="U33" s="8"/>
      <c r="V33" s="8"/>
      <c r="W33" s="8"/>
      <c r="X33" s="8"/>
      <c r="Y33" s="8"/>
      <c r="Z33" s="8"/>
    </row>
    <row r="34" customFormat="false" ht="19.5" hidden="false" customHeight="true" outlineLevel="0" collapsed="false">
      <c r="A34" s="8"/>
      <c r="B34" s="8"/>
      <c r="C34" s="8"/>
      <c r="D34" s="8"/>
      <c r="E34" s="8"/>
      <c r="F34" s="8"/>
      <c r="G34" s="8"/>
      <c r="H34" s="8"/>
      <c r="I34" s="8"/>
      <c r="J34" s="8"/>
      <c r="K34" s="8"/>
      <c r="L34" s="8"/>
      <c r="M34" s="8"/>
      <c r="N34" s="8"/>
      <c r="O34" s="8"/>
      <c r="P34" s="8"/>
      <c r="Q34" s="8"/>
      <c r="R34" s="8"/>
      <c r="S34" s="8"/>
      <c r="T34" s="8"/>
      <c r="U34" s="8"/>
      <c r="V34" s="8"/>
      <c r="W34" s="8"/>
      <c r="X34" s="8"/>
      <c r="Y34" s="8"/>
      <c r="Z34" s="8"/>
    </row>
    <row r="35" customFormat="false" ht="19.5" hidden="false" customHeight="true" outlineLevel="0" collapsed="false">
      <c r="A35" s="8"/>
      <c r="B35" s="8"/>
      <c r="C35" s="8"/>
      <c r="D35" s="8"/>
      <c r="E35" s="8"/>
      <c r="F35" s="8"/>
      <c r="G35" s="8"/>
      <c r="H35" s="8"/>
      <c r="I35" s="8"/>
      <c r="J35" s="8"/>
      <c r="K35" s="8"/>
      <c r="L35" s="8"/>
      <c r="M35" s="8"/>
      <c r="N35" s="8"/>
      <c r="O35" s="8"/>
      <c r="P35" s="8"/>
      <c r="Q35" s="8"/>
      <c r="R35" s="8"/>
      <c r="S35" s="8"/>
      <c r="T35" s="8"/>
      <c r="U35" s="8"/>
      <c r="V35" s="8"/>
      <c r="W35" s="8"/>
      <c r="X35" s="8"/>
      <c r="Y35" s="8"/>
      <c r="Z35" s="8"/>
    </row>
    <row r="36" customFormat="false" ht="19.5" hidden="false" customHeight="tru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row>
    <row r="37" customFormat="false" ht="19.5" hidden="false" customHeight="true" outlineLevel="0" collapsed="false">
      <c r="A37" s="8"/>
      <c r="B37" s="8"/>
      <c r="C37" s="8"/>
      <c r="D37" s="8"/>
      <c r="E37" s="8"/>
      <c r="F37" s="8"/>
      <c r="G37" s="8"/>
      <c r="H37" s="8"/>
      <c r="I37" s="8"/>
      <c r="J37" s="8"/>
      <c r="K37" s="8"/>
      <c r="L37" s="8"/>
      <c r="M37" s="8"/>
      <c r="N37" s="8"/>
      <c r="O37" s="8"/>
      <c r="P37" s="8"/>
      <c r="Q37" s="8"/>
      <c r="R37" s="8"/>
      <c r="S37" s="8"/>
      <c r="T37" s="8"/>
      <c r="U37" s="8"/>
      <c r="V37" s="8"/>
      <c r="W37" s="8"/>
      <c r="X37" s="8"/>
      <c r="Y37" s="8"/>
      <c r="Z37" s="8"/>
    </row>
    <row r="38" customFormat="false" ht="19.5" hidden="false" customHeight="true" outlineLevel="0" collapsed="false">
      <c r="A38" s="8"/>
      <c r="B38" s="8"/>
      <c r="C38" s="8"/>
      <c r="D38" s="8"/>
      <c r="E38" s="8"/>
      <c r="F38" s="8"/>
      <c r="G38" s="8"/>
      <c r="H38" s="8"/>
      <c r="I38" s="8"/>
      <c r="J38" s="8"/>
      <c r="K38" s="8"/>
      <c r="L38" s="8"/>
      <c r="M38" s="8"/>
      <c r="N38" s="8"/>
      <c r="O38" s="8"/>
      <c r="P38" s="8"/>
      <c r="Q38" s="8"/>
      <c r="R38" s="8"/>
      <c r="S38" s="8"/>
      <c r="T38" s="8"/>
      <c r="U38" s="8"/>
      <c r="V38" s="8"/>
      <c r="W38" s="8"/>
      <c r="X38" s="8"/>
      <c r="Y38" s="8"/>
      <c r="Z38" s="8"/>
    </row>
    <row r="39" customFormat="false" ht="19.5" hidden="false" customHeight="true" outlineLevel="0" collapsed="false">
      <c r="A39" s="8"/>
      <c r="B39" s="8"/>
      <c r="C39" s="8"/>
      <c r="D39" s="8"/>
      <c r="E39" s="8"/>
      <c r="F39" s="8"/>
      <c r="G39" s="8"/>
      <c r="H39" s="8"/>
      <c r="I39" s="8"/>
      <c r="J39" s="8"/>
      <c r="K39" s="8"/>
      <c r="L39" s="8"/>
      <c r="M39" s="8"/>
      <c r="N39" s="8"/>
      <c r="O39" s="8"/>
      <c r="P39" s="8"/>
      <c r="Q39" s="8"/>
      <c r="R39" s="8"/>
      <c r="S39" s="8"/>
      <c r="T39" s="8"/>
      <c r="U39" s="8"/>
      <c r="V39" s="8"/>
      <c r="W39" s="8"/>
      <c r="X39" s="8"/>
      <c r="Y39" s="8"/>
      <c r="Z39" s="8"/>
    </row>
    <row r="40" customFormat="false" ht="19.5" hidden="false" customHeight="true" outlineLevel="0" collapsed="false">
      <c r="A40" s="8"/>
      <c r="B40" s="8"/>
      <c r="C40" s="8"/>
      <c r="D40" s="8"/>
      <c r="E40" s="8"/>
      <c r="F40" s="8"/>
      <c r="G40" s="8"/>
      <c r="H40" s="8"/>
      <c r="I40" s="8"/>
      <c r="J40" s="8"/>
      <c r="K40" s="8"/>
      <c r="L40" s="8"/>
      <c r="M40" s="8"/>
      <c r="N40" s="8"/>
      <c r="O40" s="8"/>
      <c r="P40" s="8"/>
      <c r="Q40" s="8"/>
      <c r="R40" s="8"/>
      <c r="S40" s="8"/>
      <c r="T40" s="8"/>
      <c r="U40" s="8"/>
      <c r="V40" s="8"/>
      <c r="W40" s="8"/>
      <c r="X40" s="8"/>
      <c r="Y40" s="8"/>
      <c r="Z40" s="8"/>
    </row>
    <row r="41" customFormat="false" ht="19.5" hidden="false" customHeight="true" outlineLevel="0" collapsed="false">
      <c r="A41" s="8"/>
      <c r="B41" s="8"/>
      <c r="C41" s="8"/>
      <c r="D41" s="8"/>
      <c r="E41" s="8"/>
      <c r="F41" s="8"/>
      <c r="G41" s="8"/>
      <c r="H41" s="8"/>
      <c r="I41" s="8"/>
      <c r="J41" s="8"/>
      <c r="K41" s="8"/>
      <c r="L41" s="8"/>
      <c r="M41" s="8"/>
      <c r="N41" s="8"/>
      <c r="O41" s="8"/>
      <c r="P41" s="8"/>
      <c r="Q41" s="8"/>
      <c r="R41" s="8"/>
      <c r="S41" s="8"/>
      <c r="T41" s="8"/>
      <c r="U41" s="8"/>
      <c r="V41" s="8"/>
      <c r="W41" s="8"/>
      <c r="X41" s="8"/>
      <c r="Y41" s="8"/>
      <c r="Z41" s="8"/>
    </row>
    <row r="42" customFormat="false" ht="19.5" hidden="false" customHeight="true" outlineLevel="0" collapsed="false">
      <c r="A42" s="8"/>
      <c r="B42" s="8"/>
      <c r="C42" s="8"/>
      <c r="D42" s="8"/>
      <c r="E42" s="8"/>
      <c r="F42" s="8"/>
      <c r="G42" s="8"/>
      <c r="H42" s="8"/>
      <c r="I42" s="8"/>
      <c r="J42" s="8"/>
      <c r="K42" s="8"/>
      <c r="L42" s="8"/>
      <c r="M42" s="8"/>
      <c r="N42" s="8"/>
      <c r="O42" s="8"/>
      <c r="P42" s="8"/>
      <c r="Q42" s="8"/>
      <c r="R42" s="8"/>
      <c r="S42" s="8"/>
      <c r="T42" s="8"/>
      <c r="U42" s="8"/>
      <c r="V42" s="8"/>
      <c r="W42" s="8"/>
      <c r="X42" s="8"/>
      <c r="Y42" s="8"/>
      <c r="Z42" s="8"/>
    </row>
    <row r="43" customFormat="false" ht="19.5" hidden="false" customHeight="true" outlineLevel="0" collapsed="false">
      <c r="A43" s="8"/>
      <c r="B43" s="8"/>
      <c r="C43" s="8"/>
      <c r="D43" s="8"/>
      <c r="E43" s="8"/>
      <c r="F43" s="8"/>
      <c r="G43" s="8"/>
      <c r="H43" s="8"/>
      <c r="I43" s="8"/>
      <c r="J43" s="8"/>
      <c r="K43" s="8"/>
      <c r="L43" s="8"/>
      <c r="M43" s="8"/>
      <c r="N43" s="8"/>
      <c r="O43" s="8"/>
      <c r="P43" s="8"/>
      <c r="Q43" s="8"/>
      <c r="R43" s="8"/>
      <c r="S43" s="8"/>
      <c r="T43" s="8"/>
      <c r="U43" s="8"/>
      <c r="V43" s="8"/>
      <c r="W43" s="8"/>
      <c r="X43" s="8"/>
      <c r="Y43" s="8"/>
      <c r="Z43" s="8"/>
    </row>
    <row r="44" customFormat="false" ht="19.5" hidden="false" customHeight="true" outlineLevel="0" collapsed="false">
      <c r="A44" s="8"/>
      <c r="B44" s="8"/>
      <c r="C44" s="8"/>
      <c r="D44" s="8"/>
      <c r="E44" s="8"/>
      <c r="F44" s="8"/>
      <c r="G44" s="8"/>
      <c r="H44" s="8"/>
      <c r="I44" s="8"/>
      <c r="J44" s="8"/>
      <c r="K44" s="8"/>
      <c r="L44" s="8"/>
      <c r="M44" s="8"/>
      <c r="N44" s="8"/>
      <c r="O44" s="8"/>
      <c r="P44" s="8"/>
      <c r="Q44" s="8"/>
      <c r="R44" s="8"/>
      <c r="S44" s="8"/>
      <c r="T44" s="8"/>
      <c r="U44" s="8"/>
      <c r="V44" s="8"/>
      <c r="W44" s="8"/>
      <c r="X44" s="8"/>
      <c r="Y44" s="8"/>
      <c r="Z44" s="8"/>
    </row>
    <row r="45" customFormat="false" ht="19.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9.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9.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9.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9.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9.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9.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9.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9.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9.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9.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9.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9.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9.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9.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9.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9.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9.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9.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9.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9.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9.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9.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9.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9.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9.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9.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9.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9.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9.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9.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9.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9.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9.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9.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9.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9.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9.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9.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9.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9.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9.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9.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9.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9.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9.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9.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9.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9.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9.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9.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9.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9.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9.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9.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9.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9.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9.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9.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9.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9.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9.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9.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9.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9.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9.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9.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9.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9.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9.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9.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9.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9.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9.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9.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9.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9.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9.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9.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9.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9.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9.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9.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9.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9.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9.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9.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9.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9.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9.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9.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9.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9.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9.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9.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9.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9.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9.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9.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9.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9.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9.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9.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9.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9.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9.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9.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9.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9.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9.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9.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9.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9.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9.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9.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9.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9.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9.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9.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9.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9.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9.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9.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9.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9.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9.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9.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9.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9.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9.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9.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9.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9.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9.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9.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9.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9.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9.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9.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9.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9.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9.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9.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9.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9.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9.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9.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9.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9.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9.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9.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9.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9.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9.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9.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9.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9.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9.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9.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9.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9.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9.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9.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9.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9.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9.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9.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9.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9.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9.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9.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9.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9.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9.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9.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9.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9.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9.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9.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9.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9.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9.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9.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9.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9.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9.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9.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9.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9.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9.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9.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9.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9.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9.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9.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9.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9.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9.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9.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9.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9.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9.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9.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9.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9.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9.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9.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9.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9.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9.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9.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9.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9.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9.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9.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9.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9.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9.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9.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9.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9.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9.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9.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9.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9.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9.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9.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9.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9.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9.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9.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9.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9.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9.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9.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9.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9.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9.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9.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9.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9.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9.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9.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9.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9.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9.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9.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9.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9.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9.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9.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9.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9.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9.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9.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9.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9.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9.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9.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9.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9.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9.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9.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9.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9.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9.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9.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9.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9.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9.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9.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9.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9.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9.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9.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9.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9.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9.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9.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9.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9.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9.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9.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9.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9.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9.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9.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9.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9.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9.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9.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9.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9.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9.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9.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9.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9.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9.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9.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9.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9.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9.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9.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9.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9.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9.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9.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9.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9.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9.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9.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9.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9.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9.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9.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9.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9.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9.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9.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9.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9.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9.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9.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9.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9.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9.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9.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9.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9.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9.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9.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9.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9.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9.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9.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9.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9.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9.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9.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9.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9.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9.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9.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9.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9.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9.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9.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9.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9.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9.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9.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9.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9.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9.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9.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9.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9.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9.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9.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9.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9.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9.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9.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9.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9.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9.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9.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9.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9.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9.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9.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9.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9.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9.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9.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9.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9.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9.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9.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9.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9.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9.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9.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9.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9.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9.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9.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9.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9.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9.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9.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9.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9.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9.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9.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9.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9.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9.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9.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9.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9.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9.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9.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9.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9.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9.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9.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9.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9.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9.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9.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9.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9.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9.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9.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9.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9.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9.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9.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9.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9.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9.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9.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9.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9.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9.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9.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9.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9.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9.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9.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9.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9.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9.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9.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9.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9.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9.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9.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9.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9.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9.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9.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9.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9.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9.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9.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9.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9.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9.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9.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9.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9.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9.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9.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9.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9.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9.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9.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9.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9.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9.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9.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9.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9.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9.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9.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9.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9.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9.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9.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9.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9.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9.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9.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9.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9.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9.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9.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9.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9.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9.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9.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9.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9.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9.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9.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9.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9.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9.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9.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9.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9.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9.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9.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9.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9.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9.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9.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9.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9.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9.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9.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9.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9.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9.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9.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9.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9.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9.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9.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9.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9.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9.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9.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9.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9.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9.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9.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9.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9.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9.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9.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9.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9.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9.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9.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9.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9.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9.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9.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9.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9.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9.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9.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9.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9.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9.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9.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9.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9.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9.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9.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9.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9.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9.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9.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9.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9.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9.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9.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9.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9.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9.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9.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9.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9.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9.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9.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9.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9.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9.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9.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9.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9.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9.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9.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9.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9.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9.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9.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9.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9.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9.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9.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9.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9.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9.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9.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9.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9.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9.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9.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9.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9.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9.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9.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9.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9.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9.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9.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9.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9.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9.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9.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9.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9.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9.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9.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9.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9.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9.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9.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9.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9.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9.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9.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9.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9.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9.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9.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9.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9.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9.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9.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9.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9.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9.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9.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9.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9.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9.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9.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9.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9.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9.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9.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9.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9.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9.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9.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9.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9.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9.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9.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9.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9.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9.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9.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9.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9.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9.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9.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9.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9.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9.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9.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9.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9.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9.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9.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9.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9.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9.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9.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9.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9.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9.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9.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9.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9.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9.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9.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9.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9.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9.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9.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9.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9.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9.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9.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9.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9.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9.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9.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9.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9.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9.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9.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9.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9.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9.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9.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9.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9.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9.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9.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9.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9.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9.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9.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9.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9.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9.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9.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9.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9.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9.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9.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9.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9.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9.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9.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9.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9.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9.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9.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9.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9.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9.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9.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9.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9.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9.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9.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9.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9.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9.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9.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9.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9.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9.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9.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9.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9.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9.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9.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9.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9.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9.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9.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9.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9.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9.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9.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9.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9.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9.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9.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9.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9.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9.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9.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9.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9.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9.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9.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9.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9.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9.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9.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9.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9.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9.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9.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9.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9.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9.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9.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9.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9.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9.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9.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9.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9.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9.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9.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9.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9.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9.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9.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9.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9.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9.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9.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9.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9.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9.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9.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9.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9.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9.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9.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9.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9.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9.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9.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9.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9.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9.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9.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9.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9.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9.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9.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9.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9.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9.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9.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9.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9.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9.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9.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9.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9.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9.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9.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9.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9.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9.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9.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9.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9.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9.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9.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9.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9.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9.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9.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9.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9.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9.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9.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9.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9.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9.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9.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9.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9.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9.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9.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9.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9.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9.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9.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9.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9.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9.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9.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9.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9.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9.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9.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9.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9.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9.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9.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9.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9.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9.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9.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9.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9.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9.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9.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9.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9.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9.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9.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9.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9.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9.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9.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9.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9.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9.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9.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9.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9.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9.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9.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9.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9.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9.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9.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9.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9.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9.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9.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9.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9.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9.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9.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9.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9.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9.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9.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9.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9.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9.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9.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9.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9.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9.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9.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9.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9.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9.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9.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9.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9.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9.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9.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9.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9.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9.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9.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9.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9.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9.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9.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9.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9.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9.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9.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9.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9.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9.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9.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9.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9.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9.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9.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9.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9.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9.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9.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9.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9.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9.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9.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9.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9.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9.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9.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9.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9.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9.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9.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9.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9.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9.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9.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9.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9.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9.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9.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9.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9.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9.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9.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9.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9.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9.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9.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D1"/>
  </mergeCells>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26" min="1" style="0" width="10"/>
  </cols>
  <sheetData>
    <row r="1" customFormat="false" ht="12.75" hidden="false" customHeight="true" outlineLevel="0" collapsed="false"/>
    <row r="2" customFormat="false" ht="12.75" hidden="false" customHeight="true" outlineLevel="0" collapsed="false"/>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1" right="1"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2022-08-03T10:50:04Z</dcterms:modified>
  <cp:revision>1</cp:revision>
  <dc:subject/>
  <dc:title/>
</cp:coreProperties>
</file>